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統計表" sheetId="1" r:id="rId1"/>
    <sheet name="Sheet1" sheetId="2" r:id="rId2"/>
    <sheet name="Sheet2" sheetId="3" r:id="rId3"/>
    <sheet name="Sheet3" sheetId="4" r:id="rId4"/>
  </sheets>
  <definedNames>
    <definedName name="_xlnm.Print_Area" localSheetId="0">'統計表'!$A$7:$S$317</definedName>
  </definedNames>
  <calcPr fullCalcOnLoad="1"/>
</workbook>
</file>

<file path=xl/sharedStrings.xml><?xml version="1.0" encoding="utf-8"?>
<sst xmlns="http://schemas.openxmlformats.org/spreadsheetml/2006/main" count="687" uniqueCount="163">
  <si>
    <t>変わらない</t>
  </si>
  <si>
    <t>上昇</t>
  </si>
  <si>
    <t>下　降</t>
  </si>
  <si>
    <t>不　明</t>
  </si>
  <si>
    <t>ＢＳＩ</t>
  </si>
  <si>
    <t>全　産　業</t>
  </si>
  <si>
    <t xml:space="preserve"> 1</t>
  </si>
  <si>
    <t>製　造　業</t>
  </si>
  <si>
    <t xml:space="preserve"> 2</t>
  </si>
  <si>
    <t xml:space="preserve"> 食料品</t>
  </si>
  <si>
    <t xml:space="preserve"> 3</t>
  </si>
  <si>
    <t xml:space="preserve"> 衣服･その他</t>
  </si>
  <si>
    <t xml:space="preserve"> 4</t>
  </si>
  <si>
    <t xml:space="preserve"> パルプ･紙</t>
  </si>
  <si>
    <t xml:space="preserve"> 5</t>
  </si>
  <si>
    <t xml:space="preserve"> 金属製品</t>
  </si>
  <si>
    <t xml:space="preserve"> 6</t>
  </si>
  <si>
    <t xml:space="preserve"> 一般機械</t>
  </si>
  <si>
    <t xml:space="preserve"> 7</t>
  </si>
  <si>
    <t xml:space="preserve"> 電気機械</t>
  </si>
  <si>
    <t xml:space="preserve"> 8</t>
  </si>
  <si>
    <t xml:space="preserve"> その他</t>
  </si>
  <si>
    <t xml:space="preserve"> 9</t>
  </si>
  <si>
    <t>非 製 造 業</t>
  </si>
  <si>
    <t xml:space="preserve"> 建設業</t>
  </si>
  <si>
    <t xml:space="preserve"> 運輸･通信業</t>
  </si>
  <si>
    <t xml:space="preserve"> 卸売･小売業</t>
  </si>
  <si>
    <t xml:space="preserve"> サービス業</t>
  </si>
  <si>
    <t>増加</t>
  </si>
  <si>
    <t>減　少</t>
  </si>
  <si>
    <t>増 加 要 因</t>
  </si>
  <si>
    <t>減 少 要 因</t>
  </si>
  <si>
    <t>販売数量</t>
  </si>
  <si>
    <t>販売価格</t>
  </si>
  <si>
    <t>(全産業・業種別）</t>
  </si>
  <si>
    <t>増　　加　　要　　因</t>
  </si>
  <si>
    <t>減　　少　　要　　因</t>
  </si>
  <si>
    <t>人件費</t>
  </si>
  <si>
    <t>原材料費</t>
  </si>
  <si>
    <t>金利負担</t>
  </si>
  <si>
    <t>その他</t>
  </si>
  <si>
    <t>生　　　　産　　　　数　　　　量</t>
  </si>
  <si>
    <t>生　産　設　備</t>
  </si>
  <si>
    <t>適正</t>
  </si>
  <si>
    <t>過大</t>
  </si>
  <si>
    <t>不　足</t>
  </si>
  <si>
    <t>卸売・小売業</t>
  </si>
  <si>
    <t>9</t>
  </si>
  <si>
    <t>投　　　　　　　資　　　　　　　　目　　　　　　　的</t>
  </si>
  <si>
    <t>実施しない</t>
  </si>
  <si>
    <t>実施した</t>
  </si>
  <si>
    <t>生産販売</t>
  </si>
  <si>
    <t>合 理 化</t>
  </si>
  <si>
    <t>設 備 の</t>
  </si>
  <si>
    <t>研究開発</t>
  </si>
  <si>
    <t>新規事業</t>
  </si>
  <si>
    <t>事務所等</t>
  </si>
  <si>
    <t>福利厚生</t>
  </si>
  <si>
    <t>そ の 他</t>
  </si>
  <si>
    <t>力の強化</t>
  </si>
  <si>
    <t>省 力 化</t>
  </si>
  <si>
    <t>補修更新</t>
  </si>
  <si>
    <t>の 増 築</t>
  </si>
  <si>
    <t>施    設</t>
  </si>
  <si>
    <t>（する）</t>
  </si>
  <si>
    <t>実施する</t>
  </si>
  <si>
    <t>余裕がある</t>
  </si>
  <si>
    <t>余裕がない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</si>
  <si>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</si>
  <si>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</si>
  <si>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</si>
  <si>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</si>
  <si>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</si>
  <si>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</si>
  <si>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</si>
  <si>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</si>
  <si>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</si>
  <si>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</si>
  <si>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</si>
  <si>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</si>
  <si>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</si>
  <si>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</si>
  <si>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単位：％</t>
  </si>
  <si>
    <t>生産設備</t>
  </si>
  <si>
    <t>人手過剰</t>
  </si>
  <si>
    <t>人手不足</t>
  </si>
  <si>
    <t>代　　金</t>
  </si>
  <si>
    <t>金    利</t>
  </si>
  <si>
    <t>原材料品</t>
  </si>
  <si>
    <t>競争激化</t>
  </si>
  <si>
    <t>売    上</t>
  </si>
  <si>
    <t>仕入商品</t>
  </si>
  <si>
    <t>製品販売</t>
  </si>
  <si>
    <t>原材料等</t>
  </si>
  <si>
    <t>人 件 費</t>
  </si>
  <si>
    <t>円    高</t>
  </si>
  <si>
    <t>円    安</t>
  </si>
  <si>
    <t>過　　剰</t>
  </si>
  <si>
    <t>不　　足</t>
  </si>
  <si>
    <t>回 収 難</t>
  </si>
  <si>
    <t>負 担 増</t>
  </si>
  <si>
    <t>不    足</t>
  </si>
  <si>
    <t>受注不振</t>
  </si>
  <si>
    <t>価 格 安</t>
  </si>
  <si>
    <t>価 格 高</t>
  </si>
  <si>
    <t>増    大</t>
  </si>
  <si>
    <t>円相場の影響</t>
  </si>
  <si>
    <t>円高の影響</t>
  </si>
  <si>
    <t>円安の影響</t>
  </si>
  <si>
    <t>な　い</t>
  </si>
  <si>
    <t>あ　る</t>
  </si>
  <si>
    <t>為替損益</t>
  </si>
  <si>
    <t>輸出増減</t>
  </si>
  <si>
    <t>価格変動</t>
  </si>
  <si>
    <t>円高</t>
  </si>
  <si>
    <t>円安</t>
  </si>
  <si>
    <t>圧　力</t>
  </si>
  <si>
    <t>0～20%</t>
  </si>
  <si>
    <t>21～40%</t>
  </si>
  <si>
    <t>41～60%</t>
  </si>
  <si>
    <t>61～80%</t>
  </si>
  <si>
    <t>81～100%</t>
  </si>
  <si>
    <t>過大</t>
  </si>
  <si>
    <t>適正</t>
  </si>
  <si>
    <t>不足</t>
  </si>
  <si>
    <t>影響の内容</t>
  </si>
  <si>
    <t>輸出の有無</t>
  </si>
  <si>
    <t>円相場の影響</t>
  </si>
  <si>
    <t>輸出の割合</t>
  </si>
  <si>
    <t>設備投資の実施</t>
  </si>
  <si>
    <t>【注】「増減要因」は、分母を「増加」または「減少」と回答した事業所数としている</t>
  </si>
  <si>
    <t>【注】「影響の内容」は、分母はを「円相場の影響」において「ある」と回答した事業所数としている</t>
  </si>
  <si>
    <t>【注】「輸出の割合」は、分母を「輸出の有無」において「ある」と回答した事業所数としている</t>
  </si>
  <si>
    <t>■第１表　業界の景気判断　（全産業・業種別）</t>
  </si>
  <si>
    <t>■第２表　自己企業の売上高判断　―増減の状況・見通し―　（全産業・業種別）</t>
  </si>
  <si>
    <t>■第３表　自己企業の売上高判断　－増減要因－　（全産業・業種別）</t>
  </si>
  <si>
    <t>■第４表　自己企業の経常利益判断　―増減の状況・見通し―　（全産業・業種別）</t>
  </si>
  <si>
    <t>■第５－１表 自己企業の経常利益判断―増減要因</t>
  </si>
  <si>
    <t>■第５－２表 自己企業の経常利益判断－増減要因</t>
  </si>
  <si>
    <t>■第６表　自己企業の生産数量の判断(製造業)</t>
  </si>
  <si>
    <t>■第７表　在庫水準の判断　（製造業、卸売・小売業）</t>
  </si>
  <si>
    <t>■第８表　自己企業の生産設備の規模判断　（製造業）</t>
  </si>
  <si>
    <t>■第９―１表　設備投資の動向（全産業・業種別）</t>
  </si>
  <si>
    <t>■第９―２表　設備投資の動向（全産業・業種別）</t>
  </si>
  <si>
    <t>■第９―３表　設備投資の動向（全産業・業種別）</t>
  </si>
  <si>
    <t>■第１０表　資金繰りの判断　（全産業・業種別）</t>
  </si>
  <si>
    <t>■第１１表　企業経営上の問題点（全産業・業種別)</t>
  </si>
  <si>
    <t>■第１２表　円相場の影響　（全産業・業種別）</t>
  </si>
  <si>
    <t>■第１３表　輸出割合</t>
  </si>
  <si>
    <t>【注】「設備投資の実施」は１千万円以上の設備投資の実施状況。「投資目的」は、分母を「実施した」と回答した事業所数としている</t>
  </si>
  <si>
    <t>-</t>
  </si>
  <si>
    <t>【注】「設備投資の実施」は１千万円以上の設備投資の実施状況（見通し）。「投資目的」は、分母を「実施した（する）」と回答した事業所数としている</t>
  </si>
  <si>
    <t>【注】「設備投資の実施」は１千万円以上の設備投資の実施見通し。「投資目的」は、分母を「実施する」と回答した事業所数としている</t>
  </si>
  <si>
    <t>その年（暦年）の第何回目の調査かの数値を手入力</t>
  </si>
  <si>
    <t>平成</t>
  </si>
  <si>
    <t>年第</t>
  </si>
  <si>
    <t>回</t>
  </si>
  <si>
    <t>↑</t>
  </si>
  <si>
    <t>調査</t>
  </si>
  <si>
    <t>生産設備</t>
  </si>
  <si>
    <t>問題点</t>
  </si>
  <si>
    <t>景気・売上・経常利益・在庫・資金繰り</t>
  </si>
  <si>
    <t>設備投資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</si>
</sst>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  <numFmt numFmtId="186" formatCode="0.0000_ "/>
    <numFmt numFmtId="187" formatCode="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創英角ｺﾞｼｯｸUB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uble"/>
      <top style="dotted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176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176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176" fontId="0" fillId="0" borderId="77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176" fontId="0" fillId="0" borderId="9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21" applyFont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99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3-3事業所名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2"/>
  <dimension ref="A1:AG317"/>
  <sheetViews>
    <sheetView tabSelected="1" zoomScale="75" zoomScaleNormal="75" workbookViewId="0" topLeftCell="A7">
      <selection activeCell="A7" sqref="A7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9" width="10.875" style="1" customWidth="1"/>
    <col min="10" max="10" width="10.75390625" style="1" customWidth="1"/>
    <col min="11" max="18" width="10.875" style="1" customWidth="1"/>
    <col min="19" max="19" width="3.125" style="1" customWidth="1"/>
    <col min="20" max="21" width="0" style="1" hidden="1" customWidth="1"/>
    <col min="22" max="31" width="19.625" style="1" hidden="1" customWidth="1"/>
    <col min="32" max="39" width="0" style="1" hidden="1" customWidth="1"/>
    <col min="40" max="16384" width="9.00390625" style="1" customWidth="1"/>
  </cols>
  <sheetData>
    <row r="1" spans="1:31" ht="29.25" customHeight="1" hidden="1">
      <c r="A1" s="119"/>
      <c r="B1" s="123" t="s">
        <v>154</v>
      </c>
      <c r="C1" s="125">
        <v>24</v>
      </c>
      <c r="D1" s="1" t="s">
        <v>155</v>
      </c>
      <c r="E1" s="125">
        <v>1</v>
      </c>
      <c r="F1" s="1" t="s">
        <v>156</v>
      </c>
      <c r="U1" s="122">
        <v>1</v>
      </c>
      <c r="V1" s="122">
        <v>2</v>
      </c>
      <c r="W1" s="122">
        <v>3</v>
      </c>
      <c r="X1" s="122">
        <v>4</v>
      </c>
      <c r="Y1" s="122">
        <v>5</v>
      </c>
      <c r="Z1" s="122">
        <v>6</v>
      </c>
      <c r="AA1" s="122">
        <v>7</v>
      </c>
      <c r="AB1" s="122">
        <v>8</v>
      </c>
      <c r="AC1" s="122">
        <v>9</v>
      </c>
      <c r="AD1" s="122">
        <v>10</v>
      </c>
      <c r="AE1" s="122">
        <v>11</v>
      </c>
    </row>
    <row r="2" spans="1:29" ht="16.5" customHeight="1" hidden="1">
      <c r="A2" s="119"/>
      <c r="C2" s="121" t="s">
        <v>157</v>
      </c>
      <c r="E2" s="121" t="s">
        <v>157</v>
      </c>
      <c r="U2" s="116" t="s">
        <v>158</v>
      </c>
      <c r="V2" s="150" t="s">
        <v>161</v>
      </c>
      <c r="W2" s="150"/>
      <c r="X2" s="150"/>
      <c r="Y2" s="116" t="s">
        <v>159</v>
      </c>
      <c r="Z2" s="150" t="s">
        <v>162</v>
      </c>
      <c r="AA2" s="150"/>
      <c r="AB2" s="150"/>
      <c r="AC2" s="116" t="s">
        <v>160</v>
      </c>
    </row>
    <row r="3" spans="1:29" ht="16.5" customHeight="1" hidden="1">
      <c r="A3" s="119"/>
      <c r="C3" s="117" t="s">
        <v>153</v>
      </c>
      <c r="E3" s="118"/>
      <c r="F3" s="117"/>
      <c r="T3" s="122">
        <v>1</v>
      </c>
      <c r="U3" s="116">
        <v>2</v>
      </c>
      <c r="V3" s="124" t="str">
        <f>"平成"&amp;$C$1&amp;"年4～6月期"</f>
        <v>平成24年4～6月期</v>
      </c>
      <c r="W3" s="124" t="str">
        <f>"平成"&amp;$C$1&amp;"年10～12月期"</f>
        <v>平成24年10～12月期</v>
      </c>
      <c r="X3" s="124" t="str">
        <f>"平成"&amp;$C$1+1&amp;"年1～3月期"</f>
        <v>平成25年1～3月期</v>
      </c>
      <c r="Y3" s="124" t="str">
        <f>"平成"&amp;$C$1&amp;"年4月末時点"</f>
        <v>平成24年4月末時点</v>
      </c>
      <c r="Z3" s="124" t="str">
        <f>"平成"&amp;$C$1&amp;"年1～3月期"</f>
        <v>平成24年1～3月期</v>
      </c>
      <c r="AA3" s="124" t="str">
        <f>"平成"&amp;$C$1&amp;"年4～6月期"</f>
        <v>平成24年4～6月期</v>
      </c>
      <c r="AB3" s="124" t="str">
        <f>"平成"&amp;$C$1&amp;"年10～12月期"</f>
        <v>平成24年10～12月期</v>
      </c>
      <c r="AC3" s="120" t="str">
        <f>"平成"&amp;$C$1&amp;"年5月1日現在"</f>
        <v>平成24年5月1日現在</v>
      </c>
    </row>
    <row r="4" spans="1:29" ht="16.5" customHeight="1" hidden="1">
      <c r="A4" s="119"/>
      <c r="B4" s="119"/>
      <c r="C4" s="119"/>
      <c r="D4" s="119"/>
      <c r="E4" s="119"/>
      <c r="F4" s="119"/>
      <c r="T4" s="122">
        <v>2</v>
      </c>
      <c r="U4" s="116">
        <v>3</v>
      </c>
      <c r="V4" s="124" t="str">
        <f>"平成"&amp;$C$1&amp;"年7～9月期"</f>
        <v>平成24年7～9月期</v>
      </c>
      <c r="W4" s="124" t="str">
        <f>"平成"&amp;$C$1&amp;"年10～12月期"</f>
        <v>平成24年10～12月期</v>
      </c>
      <c r="X4" s="124" t="str">
        <f>"平成"&amp;$C$1+1&amp;"年1～3月期"</f>
        <v>平成25年1～3月期</v>
      </c>
      <c r="Y4" s="124" t="str">
        <f>"平成"&amp;$C$1&amp;"年7月末時点"</f>
        <v>平成24年7月末時点</v>
      </c>
      <c r="Z4" s="124" t="str">
        <f>"平成"&amp;$C$1&amp;"年4～6月期"</f>
        <v>平成24年4～6月期</v>
      </c>
      <c r="AA4" s="124" t="str">
        <f>"平成"&amp;$C$1&amp;"年10～12月期"</f>
        <v>平成24年10～12月期</v>
      </c>
      <c r="AB4" s="124" t="str">
        <f>"平成"&amp;$C$1+1&amp;"年1～3月期"</f>
        <v>平成25年1～3月期</v>
      </c>
      <c r="AC4" s="120" t="str">
        <f>"平成"&amp;$C$1&amp;"年8月1日現在"</f>
        <v>平成24年8月1日現在</v>
      </c>
    </row>
    <row r="5" spans="20:29" ht="16.5" customHeight="1" hidden="1">
      <c r="T5" s="122">
        <v>3</v>
      </c>
      <c r="U5" s="116">
        <v>4</v>
      </c>
      <c r="V5" s="124" t="str">
        <f>"平成"&amp;$C$1&amp;"年10～12月期"</f>
        <v>平成24年10～12月期</v>
      </c>
      <c r="W5" s="124" t="str">
        <f>"平成"&amp;$C$1+1&amp;"年1～3月期"</f>
        <v>平成25年1～3月期</v>
      </c>
      <c r="X5" s="124" t="str">
        <f>"平成"&amp;$C$1+1&amp;"年4～6月期"</f>
        <v>平成25年4～6月期</v>
      </c>
      <c r="Y5" s="124" t="str">
        <f>"平成"&amp;$C$1&amp;"年10月末時点"</f>
        <v>平成24年10月末時点</v>
      </c>
      <c r="Z5" s="124" t="str">
        <f>"平成"&amp;$C$1&amp;"年7～9月期"</f>
        <v>平成24年7～9月期</v>
      </c>
      <c r="AA5" s="124" t="str">
        <f>"平成"&amp;$C$1&amp;"年10～12月期"</f>
        <v>平成24年10～12月期</v>
      </c>
      <c r="AB5" s="124" t="str">
        <f>"平成"&amp;$C$1+1&amp;"年1～3月期"</f>
        <v>平成25年1～3月期</v>
      </c>
      <c r="AC5" s="120" t="str">
        <f>"平成"&amp;$C$1&amp;"年11月1日現在"</f>
        <v>平成24年11月1日現在</v>
      </c>
    </row>
    <row r="6" spans="20:29" ht="16.5" customHeight="1" hidden="1">
      <c r="T6" s="122">
        <v>4</v>
      </c>
      <c r="U6" s="116">
        <v>1</v>
      </c>
      <c r="V6" s="124" t="str">
        <f>"平成"&amp;$C$1&amp;"年1～3月期"</f>
        <v>平成24年1～3月期</v>
      </c>
      <c r="W6" s="124" t="str">
        <f>"平成"&amp;$C$1&amp;"年4～6月期"</f>
        <v>平成24年4～6月期</v>
      </c>
      <c r="X6" s="124" t="str">
        <f>"平成"&amp;$C$1&amp;"年10～12月期"</f>
        <v>平成24年10～12月期</v>
      </c>
      <c r="Y6" s="124" t="str">
        <f>"平成"&amp;$C$1&amp;"年1月末時点"</f>
        <v>平成24年1月末時点</v>
      </c>
      <c r="Z6" s="124" t="str">
        <f>"平成"&amp;$C$1-1&amp;"年10～12月期"</f>
        <v>平成23年10～12月期</v>
      </c>
      <c r="AA6" s="124" t="str">
        <f>"平成"&amp;$C$1&amp;"年1～3月期"</f>
        <v>平成24年1～3月期</v>
      </c>
      <c r="AB6" s="124" t="str">
        <f>"平成"&amp;$C$1&amp;"年4～6月期"</f>
        <v>平成24年4～6月期</v>
      </c>
      <c r="AC6" s="120" t="str">
        <f>"平成"&amp;$C$1&amp;"年2月1日現在"</f>
        <v>平成24年2月1日現在</v>
      </c>
    </row>
    <row r="7" ht="19.5" customHeight="1">
      <c r="B7" s="101" t="s">
        <v>133</v>
      </c>
    </row>
    <row r="8" ht="11.25" customHeight="1" thickBot="1"/>
    <row r="9" spans="2:18" ht="19.5" customHeight="1">
      <c r="B9" s="2"/>
      <c r="C9" s="133" t="str">
        <f>VLOOKUP($E$1,$U$3:$AC$6,2,)</f>
        <v>平成24年1～3月期</v>
      </c>
      <c r="D9" s="128"/>
      <c r="E9" s="128"/>
      <c r="F9" s="128"/>
      <c r="G9" s="129"/>
      <c r="H9" s="136" t="str">
        <f>VLOOKUP($E$1,$U$3:$AC$6,3,)</f>
        <v>平成24年4～6月期</v>
      </c>
      <c r="I9" s="128"/>
      <c r="J9" s="128"/>
      <c r="K9" s="128"/>
      <c r="L9" s="129"/>
      <c r="M9" s="136" t="str">
        <f>VLOOKUP($E$1,$U$3:$AC$6,4,)</f>
        <v>平成24年10～12月期</v>
      </c>
      <c r="N9" s="128"/>
      <c r="O9" s="128"/>
      <c r="P9" s="128"/>
      <c r="Q9" s="137"/>
      <c r="R9" s="102"/>
    </row>
    <row r="10" spans="2:18" ht="19.5" customHeight="1" thickBot="1">
      <c r="B10" s="3"/>
      <c r="C10" s="4" t="s">
        <v>0</v>
      </c>
      <c r="D10" s="5" t="s">
        <v>1</v>
      </c>
      <c r="E10" s="5" t="s">
        <v>2</v>
      </c>
      <c r="F10" s="5" t="s">
        <v>3</v>
      </c>
      <c r="G10" s="6" t="s">
        <v>4</v>
      </c>
      <c r="H10" s="5" t="s">
        <v>0</v>
      </c>
      <c r="I10" s="5" t="s">
        <v>1</v>
      </c>
      <c r="J10" s="5" t="s">
        <v>2</v>
      </c>
      <c r="K10" s="5" t="s">
        <v>3</v>
      </c>
      <c r="L10" s="5" t="s">
        <v>4</v>
      </c>
      <c r="M10" s="7" t="s">
        <v>0</v>
      </c>
      <c r="N10" s="5" t="s">
        <v>1</v>
      </c>
      <c r="O10" s="5" t="s">
        <v>2</v>
      </c>
      <c r="P10" s="5" t="s">
        <v>3</v>
      </c>
      <c r="Q10" s="8" t="s">
        <v>4</v>
      </c>
      <c r="R10" s="102"/>
    </row>
    <row r="11" spans="1:18" ht="19.5" customHeight="1" thickTop="1">
      <c r="A11" s="1">
        <v>1</v>
      </c>
      <c r="B11" s="9" t="s">
        <v>5</v>
      </c>
      <c r="C11" s="10">
        <v>46</v>
      </c>
      <c r="D11" s="10">
        <v>7</v>
      </c>
      <c r="E11" s="10">
        <v>41</v>
      </c>
      <c r="F11" s="10">
        <v>7</v>
      </c>
      <c r="G11" s="10">
        <v>-34</v>
      </c>
      <c r="H11" s="11">
        <v>36</v>
      </c>
      <c r="I11" s="10">
        <v>21</v>
      </c>
      <c r="J11" s="10">
        <v>27</v>
      </c>
      <c r="K11" s="10">
        <v>16</v>
      </c>
      <c r="L11" s="12">
        <v>-6</v>
      </c>
      <c r="M11" s="10">
        <v>37</v>
      </c>
      <c r="N11" s="10">
        <v>20</v>
      </c>
      <c r="O11" s="10">
        <v>14</v>
      </c>
      <c r="P11" s="10">
        <v>29</v>
      </c>
      <c r="Q11" s="13">
        <v>6</v>
      </c>
      <c r="R11" s="14" t="s">
        <v>6</v>
      </c>
    </row>
    <row r="12" spans="1:18" ht="19.5" customHeight="1">
      <c r="A12" s="1">
        <v>2</v>
      </c>
      <c r="B12" s="15" t="s">
        <v>7</v>
      </c>
      <c r="C12" s="16">
        <v>39</v>
      </c>
      <c r="D12" s="16">
        <v>8</v>
      </c>
      <c r="E12" s="16">
        <v>49</v>
      </c>
      <c r="F12" s="16">
        <v>3</v>
      </c>
      <c r="G12" s="16">
        <v>-41</v>
      </c>
      <c r="H12" s="17">
        <v>31</v>
      </c>
      <c r="I12" s="16">
        <v>29</v>
      </c>
      <c r="J12" s="16">
        <v>19</v>
      </c>
      <c r="K12" s="16">
        <v>23</v>
      </c>
      <c r="L12" s="18">
        <v>10</v>
      </c>
      <c r="M12" s="16">
        <v>31</v>
      </c>
      <c r="N12" s="16">
        <v>19</v>
      </c>
      <c r="O12" s="16">
        <v>15</v>
      </c>
      <c r="P12" s="16">
        <v>36</v>
      </c>
      <c r="Q12" s="19">
        <v>4</v>
      </c>
      <c r="R12" s="14" t="s">
        <v>8</v>
      </c>
    </row>
    <row r="13" spans="1:18" ht="19.5" customHeight="1">
      <c r="A13" s="1">
        <v>3</v>
      </c>
      <c r="B13" s="3" t="s">
        <v>9</v>
      </c>
      <c r="C13" s="20">
        <v>37</v>
      </c>
      <c r="D13" s="21">
        <v>5</v>
      </c>
      <c r="E13" s="21">
        <v>53</v>
      </c>
      <c r="F13" s="21">
        <v>5</v>
      </c>
      <c r="G13" s="22">
        <v>-48</v>
      </c>
      <c r="H13" s="23">
        <v>32</v>
      </c>
      <c r="I13" s="22">
        <v>42</v>
      </c>
      <c r="J13" s="22">
        <v>11</v>
      </c>
      <c r="K13" s="22">
        <v>16</v>
      </c>
      <c r="L13" s="24">
        <v>31</v>
      </c>
      <c r="M13" s="22">
        <v>32</v>
      </c>
      <c r="N13" s="22">
        <v>11</v>
      </c>
      <c r="O13" s="22">
        <v>21</v>
      </c>
      <c r="P13" s="22">
        <v>37</v>
      </c>
      <c r="Q13" s="25">
        <v>-10</v>
      </c>
      <c r="R13" s="14" t="s">
        <v>10</v>
      </c>
    </row>
    <row r="14" spans="1:18" ht="19.5" customHeight="1">
      <c r="A14" s="1">
        <v>4</v>
      </c>
      <c r="B14" s="26" t="s">
        <v>11</v>
      </c>
      <c r="C14" s="27">
        <v>43</v>
      </c>
      <c r="D14" s="28">
        <v>14</v>
      </c>
      <c r="E14" s="28">
        <v>43</v>
      </c>
      <c r="F14" s="28">
        <v>0</v>
      </c>
      <c r="G14" s="28">
        <v>-29</v>
      </c>
      <c r="H14" s="29">
        <v>33</v>
      </c>
      <c r="I14" s="28">
        <v>33</v>
      </c>
      <c r="J14" s="28">
        <v>33</v>
      </c>
      <c r="K14" s="28">
        <v>0</v>
      </c>
      <c r="L14" s="30">
        <v>0</v>
      </c>
      <c r="M14" s="28">
        <v>67</v>
      </c>
      <c r="N14" s="28">
        <v>0</v>
      </c>
      <c r="O14" s="28">
        <v>33</v>
      </c>
      <c r="P14" s="28">
        <v>0</v>
      </c>
      <c r="Q14" s="31">
        <v>-33</v>
      </c>
      <c r="R14" s="14" t="s">
        <v>12</v>
      </c>
    </row>
    <row r="15" spans="1:18" ht="19.5" customHeight="1">
      <c r="A15" s="1">
        <v>5</v>
      </c>
      <c r="B15" s="26" t="s">
        <v>13</v>
      </c>
      <c r="C15" s="27">
        <v>33</v>
      </c>
      <c r="D15" s="28">
        <v>17</v>
      </c>
      <c r="E15" s="28">
        <v>50</v>
      </c>
      <c r="F15" s="28">
        <v>0</v>
      </c>
      <c r="G15" s="28">
        <v>-33</v>
      </c>
      <c r="H15" s="29">
        <v>33</v>
      </c>
      <c r="I15" s="28">
        <v>33</v>
      </c>
      <c r="J15" s="28">
        <v>17</v>
      </c>
      <c r="K15" s="28">
        <v>17</v>
      </c>
      <c r="L15" s="30">
        <v>16</v>
      </c>
      <c r="M15" s="28">
        <v>67</v>
      </c>
      <c r="N15" s="28">
        <v>17</v>
      </c>
      <c r="O15" s="28">
        <v>0</v>
      </c>
      <c r="P15" s="28">
        <v>17</v>
      </c>
      <c r="Q15" s="31">
        <v>17</v>
      </c>
      <c r="R15" s="14" t="s">
        <v>14</v>
      </c>
    </row>
    <row r="16" spans="1:18" ht="19.5" customHeight="1">
      <c r="A16" s="1">
        <v>6</v>
      </c>
      <c r="B16" s="26" t="s">
        <v>15</v>
      </c>
      <c r="C16" s="27">
        <v>25</v>
      </c>
      <c r="D16" s="28">
        <v>0</v>
      </c>
      <c r="E16" s="28">
        <v>63</v>
      </c>
      <c r="F16" s="28">
        <v>13</v>
      </c>
      <c r="G16" s="28">
        <v>-63</v>
      </c>
      <c r="H16" s="29">
        <v>25</v>
      </c>
      <c r="I16" s="28">
        <v>13</v>
      </c>
      <c r="J16" s="28">
        <v>25</v>
      </c>
      <c r="K16" s="28">
        <v>38</v>
      </c>
      <c r="L16" s="30">
        <v>-12</v>
      </c>
      <c r="M16" s="28">
        <v>50</v>
      </c>
      <c r="N16" s="28">
        <v>0</v>
      </c>
      <c r="O16" s="28">
        <v>0</v>
      </c>
      <c r="P16" s="28">
        <v>50</v>
      </c>
      <c r="Q16" s="31">
        <v>0</v>
      </c>
      <c r="R16" s="14" t="s">
        <v>16</v>
      </c>
    </row>
    <row r="17" spans="1:18" ht="19.5" customHeight="1">
      <c r="A17" s="1">
        <v>7</v>
      </c>
      <c r="B17" s="26" t="s">
        <v>17</v>
      </c>
      <c r="C17" s="27">
        <v>44</v>
      </c>
      <c r="D17" s="28">
        <v>22</v>
      </c>
      <c r="E17" s="28">
        <v>33</v>
      </c>
      <c r="F17" s="28">
        <v>0</v>
      </c>
      <c r="G17" s="28">
        <v>-11</v>
      </c>
      <c r="H17" s="29">
        <v>44</v>
      </c>
      <c r="I17" s="28">
        <v>11</v>
      </c>
      <c r="J17" s="28">
        <v>22</v>
      </c>
      <c r="K17" s="28">
        <v>22</v>
      </c>
      <c r="L17" s="30">
        <v>-11</v>
      </c>
      <c r="M17" s="28">
        <v>33</v>
      </c>
      <c r="N17" s="28">
        <v>22</v>
      </c>
      <c r="O17" s="28">
        <v>11</v>
      </c>
      <c r="P17" s="28">
        <v>33</v>
      </c>
      <c r="Q17" s="31">
        <v>11</v>
      </c>
      <c r="R17" s="14" t="s">
        <v>18</v>
      </c>
    </row>
    <row r="18" spans="1:18" ht="19.5" customHeight="1">
      <c r="A18" s="1">
        <v>8</v>
      </c>
      <c r="B18" s="26" t="s">
        <v>19</v>
      </c>
      <c r="C18" s="27">
        <v>41</v>
      </c>
      <c r="D18" s="28">
        <v>9</v>
      </c>
      <c r="E18" s="28">
        <v>47</v>
      </c>
      <c r="F18" s="28">
        <v>3</v>
      </c>
      <c r="G18" s="28">
        <v>-38</v>
      </c>
      <c r="H18" s="29">
        <v>32</v>
      </c>
      <c r="I18" s="28">
        <v>24</v>
      </c>
      <c r="J18" s="28">
        <v>21</v>
      </c>
      <c r="K18" s="28">
        <v>24</v>
      </c>
      <c r="L18" s="30">
        <v>3</v>
      </c>
      <c r="M18" s="28">
        <v>24</v>
      </c>
      <c r="N18" s="28">
        <v>29</v>
      </c>
      <c r="O18" s="28">
        <v>9</v>
      </c>
      <c r="P18" s="28">
        <v>38</v>
      </c>
      <c r="Q18" s="31">
        <v>20</v>
      </c>
      <c r="R18" s="14" t="s">
        <v>20</v>
      </c>
    </row>
    <row r="19" spans="1:18" ht="19.5" customHeight="1">
      <c r="A19" s="1">
        <v>9</v>
      </c>
      <c r="B19" s="3" t="s">
        <v>21</v>
      </c>
      <c r="C19" s="32">
        <v>39</v>
      </c>
      <c r="D19" s="33">
        <v>11</v>
      </c>
      <c r="E19" s="33">
        <v>50</v>
      </c>
      <c r="F19" s="33">
        <v>0</v>
      </c>
      <c r="G19" s="22">
        <v>-39</v>
      </c>
      <c r="H19" s="23">
        <v>22</v>
      </c>
      <c r="I19" s="22">
        <v>22</v>
      </c>
      <c r="J19" s="22">
        <v>22</v>
      </c>
      <c r="K19" s="22">
        <v>33</v>
      </c>
      <c r="L19" s="24">
        <v>0</v>
      </c>
      <c r="M19" s="22">
        <v>28</v>
      </c>
      <c r="N19" s="22">
        <v>17</v>
      </c>
      <c r="O19" s="22">
        <v>22</v>
      </c>
      <c r="P19" s="22">
        <v>33</v>
      </c>
      <c r="Q19" s="25">
        <v>-5</v>
      </c>
      <c r="R19" s="14" t="s">
        <v>22</v>
      </c>
    </row>
    <row r="20" spans="1:18" ht="19.5" customHeight="1">
      <c r="A20" s="1">
        <v>10</v>
      </c>
      <c r="B20" s="15" t="s">
        <v>23</v>
      </c>
      <c r="C20" s="16">
        <v>48</v>
      </c>
      <c r="D20" s="16">
        <v>7</v>
      </c>
      <c r="E20" s="16">
        <v>39</v>
      </c>
      <c r="F20" s="16">
        <v>7</v>
      </c>
      <c r="G20" s="16">
        <v>-32</v>
      </c>
      <c r="H20" s="17">
        <v>37</v>
      </c>
      <c r="I20" s="16">
        <v>19</v>
      </c>
      <c r="J20" s="16">
        <v>29</v>
      </c>
      <c r="K20" s="16">
        <v>15</v>
      </c>
      <c r="L20" s="18">
        <v>-10</v>
      </c>
      <c r="M20" s="16">
        <v>38</v>
      </c>
      <c r="N20" s="16">
        <v>21</v>
      </c>
      <c r="O20" s="16">
        <v>14</v>
      </c>
      <c r="P20" s="16">
        <v>28</v>
      </c>
      <c r="Q20" s="19">
        <v>7</v>
      </c>
      <c r="R20" s="14">
        <v>10</v>
      </c>
    </row>
    <row r="21" spans="1:18" ht="19.5" customHeight="1">
      <c r="A21" s="1">
        <v>11</v>
      </c>
      <c r="B21" s="3" t="s">
        <v>24</v>
      </c>
      <c r="C21" s="22">
        <v>57</v>
      </c>
      <c r="D21" s="22">
        <v>9</v>
      </c>
      <c r="E21" s="22">
        <v>30</v>
      </c>
      <c r="F21" s="22">
        <v>4</v>
      </c>
      <c r="G21" s="22">
        <v>-21</v>
      </c>
      <c r="H21" s="23">
        <v>17</v>
      </c>
      <c r="I21" s="22">
        <v>9</v>
      </c>
      <c r="J21" s="22">
        <v>57</v>
      </c>
      <c r="K21" s="22">
        <v>17</v>
      </c>
      <c r="L21" s="24">
        <v>-48</v>
      </c>
      <c r="M21" s="22">
        <v>17</v>
      </c>
      <c r="N21" s="22">
        <v>13</v>
      </c>
      <c r="O21" s="22">
        <v>17</v>
      </c>
      <c r="P21" s="22">
        <v>52</v>
      </c>
      <c r="Q21" s="25">
        <v>-4</v>
      </c>
      <c r="R21" s="14">
        <v>11</v>
      </c>
    </row>
    <row r="22" spans="1:18" ht="19.5" customHeight="1">
      <c r="A22" s="1">
        <v>12</v>
      </c>
      <c r="B22" s="26" t="s">
        <v>25</v>
      </c>
      <c r="C22" s="28">
        <v>36</v>
      </c>
      <c r="D22" s="28">
        <v>9</v>
      </c>
      <c r="E22" s="28">
        <v>55</v>
      </c>
      <c r="F22" s="28">
        <v>0</v>
      </c>
      <c r="G22" s="28">
        <v>-46</v>
      </c>
      <c r="H22" s="29">
        <v>23</v>
      </c>
      <c r="I22" s="28">
        <v>27</v>
      </c>
      <c r="J22" s="28">
        <v>41</v>
      </c>
      <c r="K22" s="28">
        <v>9</v>
      </c>
      <c r="L22" s="30">
        <v>-14</v>
      </c>
      <c r="M22" s="28">
        <v>27</v>
      </c>
      <c r="N22" s="28">
        <v>23</v>
      </c>
      <c r="O22" s="28">
        <v>27</v>
      </c>
      <c r="P22" s="28">
        <v>23</v>
      </c>
      <c r="Q22" s="31">
        <v>-4</v>
      </c>
      <c r="R22" s="14">
        <v>12</v>
      </c>
    </row>
    <row r="23" spans="1:18" ht="19.5" customHeight="1">
      <c r="A23" s="1">
        <v>13</v>
      </c>
      <c r="B23" s="26" t="s">
        <v>26</v>
      </c>
      <c r="C23" s="28">
        <v>41</v>
      </c>
      <c r="D23" s="28">
        <v>9</v>
      </c>
      <c r="E23" s="28">
        <v>41</v>
      </c>
      <c r="F23" s="28">
        <v>9</v>
      </c>
      <c r="G23" s="28">
        <v>-32</v>
      </c>
      <c r="H23" s="29">
        <v>38</v>
      </c>
      <c r="I23" s="28">
        <v>25</v>
      </c>
      <c r="J23" s="28">
        <v>19</v>
      </c>
      <c r="K23" s="28">
        <v>19</v>
      </c>
      <c r="L23" s="30">
        <v>6</v>
      </c>
      <c r="M23" s="28">
        <v>41</v>
      </c>
      <c r="N23" s="28">
        <v>16</v>
      </c>
      <c r="O23" s="28">
        <v>13</v>
      </c>
      <c r="P23" s="28">
        <v>31</v>
      </c>
      <c r="Q23" s="31">
        <v>3</v>
      </c>
      <c r="R23" s="14">
        <v>13</v>
      </c>
    </row>
    <row r="24" spans="1:18" ht="19.5" customHeight="1">
      <c r="A24" s="1">
        <v>14</v>
      </c>
      <c r="B24" s="26" t="s">
        <v>27</v>
      </c>
      <c r="C24" s="28">
        <v>41</v>
      </c>
      <c r="D24" s="28">
        <v>5</v>
      </c>
      <c r="E24" s="28">
        <v>50</v>
      </c>
      <c r="F24" s="28">
        <v>5</v>
      </c>
      <c r="G24" s="28">
        <v>-45</v>
      </c>
      <c r="H24" s="29">
        <v>23</v>
      </c>
      <c r="I24" s="28">
        <v>31</v>
      </c>
      <c r="J24" s="28">
        <v>28</v>
      </c>
      <c r="K24" s="28">
        <v>17</v>
      </c>
      <c r="L24" s="30">
        <v>3</v>
      </c>
      <c r="M24" s="28">
        <v>36</v>
      </c>
      <c r="N24" s="28">
        <v>20</v>
      </c>
      <c r="O24" s="28">
        <v>13</v>
      </c>
      <c r="P24" s="28">
        <v>31</v>
      </c>
      <c r="Q24" s="31">
        <v>7</v>
      </c>
      <c r="R24" s="14">
        <v>14</v>
      </c>
    </row>
    <row r="25" spans="1:18" ht="19.5" customHeight="1" thickBot="1">
      <c r="A25" s="1">
        <v>15</v>
      </c>
      <c r="B25" s="34" t="s">
        <v>21</v>
      </c>
      <c r="C25" s="35">
        <v>59</v>
      </c>
      <c r="D25" s="35">
        <v>6</v>
      </c>
      <c r="E25" s="35">
        <v>24</v>
      </c>
      <c r="F25" s="35">
        <v>12</v>
      </c>
      <c r="G25" s="35">
        <v>-18</v>
      </c>
      <c r="H25" s="36">
        <v>59</v>
      </c>
      <c r="I25" s="35">
        <v>6</v>
      </c>
      <c r="J25" s="35">
        <v>24</v>
      </c>
      <c r="K25" s="35">
        <v>12</v>
      </c>
      <c r="L25" s="37">
        <v>-18</v>
      </c>
      <c r="M25" s="35">
        <v>47</v>
      </c>
      <c r="N25" s="35">
        <v>24</v>
      </c>
      <c r="O25" s="35">
        <v>12</v>
      </c>
      <c r="P25" s="35">
        <v>18</v>
      </c>
      <c r="Q25" s="38">
        <v>12</v>
      </c>
      <c r="R25" s="14">
        <v>15</v>
      </c>
    </row>
    <row r="26" ht="19.5" customHeight="1"/>
    <row r="27" ht="19.5" customHeight="1"/>
    <row r="28" ht="19.5" customHeight="1">
      <c r="B28" s="101" t="s">
        <v>134</v>
      </c>
    </row>
    <row r="29" ht="11.25" customHeight="1" thickBot="1"/>
    <row r="30" spans="2:14" ht="19.5" customHeight="1">
      <c r="B30" s="39"/>
      <c r="C30" s="133" t="str">
        <f>VLOOKUP($E$1,$U$3:$AC$6,2,)</f>
        <v>平成24年1～3月期</v>
      </c>
      <c r="D30" s="128"/>
      <c r="E30" s="128"/>
      <c r="F30" s="129"/>
      <c r="G30" s="136" t="str">
        <f>VLOOKUP($E$1,$U$3:$AC$6,3,)</f>
        <v>平成24年4～6月期</v>
      </c>
      <c r="H30" s="128"/>
      <c r="I30" s="128"/>
      <c r="J30" s="129"/>
      <c r="K30" s="136" t="str">
        <f>VLOOKUP($E$1,$U$3:$AC$6,4,)</f>
        <v>平成24年10～12月期</v>
      </c>
      <c r="L30" s="128"/>
      <c r="M30" s="128"/>
      <c r="N30" s="137"/>
    </row>
    <row r="31" spans="2:14" ht="19.5" customHeight="1" thickBot="1">
      <c r="B31" s="40"/>
      <c r="C31" s="4" t="s">
        <v>0</v>
      </c>
      <c r="D31" s="5" t="s">
        <v>28</v>
      </c>
      <c r="E31" s="5" t="s">
        <v>29</v>
      </c>
      <c r="F31" s="6" t="s">
        <v>4</v>
      </c>
      <c r="G31" s="5" t="s">
        <v>0</v>
      </c>
      <c r="H31" s="5" t="s">
        <v>28</v>
      </c>
      <c r="I31" s="5" t="s">
        <v>29</v>
      </c>
      <c r="J31" s="5" t="s">
        <v>4</v>
      </c>
      <c r="K31" s="7" t="s">
        <v>0</v>
      </c>
      <c r="L31" s="5" t="s">
        <v>28</v>
      </c>
      <c r="M31" s="5" t="s">
        <v>29</v>
      </c>
      <c r="N31" s="8" t="s">
        <v>4</v>
      </c>
    </row>
    <row r="32" spans="1:15" ht="19.5" customHeight="1" thickTop="1">
      <c r="A32" s="1">
        <v>1</v>
      </c>
      <c r="B32" s="41" t="s">
        <v>5</v>
      </c>
      <c r="C32" s="42">
        <v>31</v>
      </c>
      <c r="D32" s="10">
        <v>22</v>
      </c>
      <c r="E32" s="10">
        <v>47</v>
      </c>
      <c r="F32" s="10">
        <v>-25</v>
      </c>
      <c r="G32" s="11">
        <v>34</v>
      </c>
      <c r="H32" s="10">
        <v>27</v>
      </c>
      <c r="I32" s="10">
        <v>38</v>
      </c>
      <c r="J32" s="12">
        <v>-11</v>
      </c>
      <c r="K32" s="10">
        <v>51</v>
      </c>
      <c r="L32" s="10">
        <v>28</v>
      </c>
      <c r="M32" s="10">
        <v>21</v>
      </c>
      <c r="N32" s="13">
        <v>7</v>
      </c>
      <c r="O32" s="14" t="s">
        <v>6</v>
      </c>
    </row>
    <row r="33" spans="1:15" ht="19.5" customHeight="1">
      <c r="A33" s="1">
        <v>2</v>
      </c>
      <c r="B33" s="43" t="s">
        <v>7</v>
      </c>
      <c r="C33" s="44">
        <v>22</v>
      </c>
      <c r="D33" s="16">
        <v>19</v>
      </c>
      <c r="E33" s="16">
        <v>60</v>
      </c>
      <c r="F33" s="16">
        <v>-41</v>
      </c>
      <c r="G33" s="17">
        <v>28</v>
      </c>
      <c r="H33" s="16">
        <v>43</v>
      </c>
      <c r="I33" s="16">
        <v>29</v>
      </c>
      <c r="J33" s="18">
        <v>14</v>
      </c>
      <c r="K33" s="16">
        <v>51</v>
      </c>
      <c r="L33" s="16">
        <v>22</v>
      </c>
      <c r="M33" s="16">
        <v>27</v>
      </c>
      <c r="N33" s="19">
        <v>-5</v>
      </c>
      <c r="O33" s="14" t="s">
        <v>8</v>
      </c>
    </row>
    <row r="34" spans="1:15" ht="19.5" customHeight="1">
      <c r="A34" s="1">
        <v>3</v>
      </c>
      <c r="B34" s="45" t="s">
        <v>9</v>
      </c>
      <c r="C34" s="20">
        <v>11</v>
      </c>
      <c r="D34" s="21">
        <v>11</v>
      </c>
      <c r="E34" s="21">
        <v>79</v>
      </c>
      <c r="F34" s="21">
        <v>-68</v>
      </c>
      <c r="G34" s="46">
        <v>21</v>
      </c>
      <c r="H34" s="21">
        <v>68</v>
      </c>
      <c r="I34" s="21">
        <v>11</v>
      </c>
      <c r="J34" s="47">
        <v>57</v>
      </c>
      <c r="K34" s="21">
        <v>42</v>
      </c>
      <c r="L34" s="21">
        <v>21</v>
      </c>
      <c r="M34" s="21">
        <v>37</v>
      </c>
      <c r="N34" s="48">
        <v>-16</v>
      </c>
      <c r="O34" s="14" t="s">
        <v>10</v>
      </c>
    </row>
    <row r="35" spans="1:15" ht="19.5" customHeight="1">
      <c r="A35" s="1">
        <v>4</v>
      </c>
      <c r="B35" s="49" t="s">
        <v>11</v>
      </c>
      <c r="C35" s="27">
        <v>29</v>
      </c>
      <c r="D35" s="28">
        <v>14</v>
      </c>
      <c r="E35" s="28">
        <v>57</v>
      </c>
      <c r="F35" s="28">
        <v>-43</v>
      </c>
      <c r="G35" s="29">
        <v>17</v>
      </c>
      <c r="H35" s="28">
        <v>17</v>
      </c>
      <c r="I35" s="28">
        <v>67</v>
      </c>
      <c r="J35" s="30">
        <v>-50</v>
      </c>
      <c r="K35" s="28">
        <v>50</v>
      </c>
      <c r="L35" s="28">
        <v>0</v>
      </c>
      <c r="M35" s="28">
        <v>50</v>
      </c>
      <c r="N35" s="31">
        <v>-50</v>
      </c>
      <c r="O35" s="14" t="s">
        <v>12</v>
      </c>
    </row>
    <row r="36" spans="1:15" ht="19.5" customHeight="1">
      <c r="A36" s="1">
        <v>5</v>
      </c>
      <c r="B36" s="49" t="s">
        <v>13</v>
      </c>
      <c r="C36" s="27">
        <v>17</v>
      </c>
      <c r="D36" s="28">
        <v>33</v>
      </c>
      <c r="E36" s="28">
        <v>50</v>
      </c>
      <c r="F36" s="28">
        <v>-17</v>
      </c>
      <c r="G36" s="29">
        <v>40</v>
      </c>
      <c r="H36" s="28">
        <v>40</v>
      </c>
      <c r="I36" s="28">
        <v>20</v>
      </c>
      <c r="J36" s="30">
        <v>20</v>
      </c>
      <c r="K36" s="28">
        <v>80</v>
      </c>
      <c r="L36" s="28">
        <v>20</v>
      </c>
      <c r="M36" s="28">
        <v>0</v>
      </c>
      <c r="N36" s="31">
        <v>20</v>
      </c>
      <c r="O36" s="14" t="s">
        <v>14</v>
      </c>
    </row>
    <row r="37" spans="1:15" ht="19.5" customHeight="1">
      <c r="A37" s="1">
        <v>6</v>
      </c>
      <c r="B37" s="49" t="s">
        <v>15</v>
      </c>
      <c r="C37" s="27">
        <v>25</v>
      </c>
      <c r="D37" s="28">
        <v>0</v>
      </c>
      <c r="E37" s="28">
        <v>75</v>
      </c>
      <c r="F37" s="28">
        <v>-75</v>
      </c>
      <c r="G37" s="29">
        <v>38</v>
      </c>
      <c r="H37" s="28">
        <v>25</v>
      </c>
      <c r="I37" s="28">
        <v>38</v>
      </c>
      <c r="J37" s="30">
        <v>-13</v>
      </c>
      <c r="K37" s="28">
        <v>88</v>
      </c>
      <c r="L37" s="28">
        <v>13</v>
      </c>
      <c r="M37" s="28">
        <v>0</v>
      </c>
      <c r="N37" s="31">
        <v>13</v>
      </c>
      <c r="O37" s="14" t="s">
        <v>16</v>
      </c>
    </row>
    <row r="38" spans="1:15" ht="19.5" customHeight="1">
      <c r="A38" s="1">
        <v>7</v>
      </c>
      <c r="B38" s="49" t="s">
        <v>17</v>
      </c>
      <c r="C38" s="27">
        <v>33</v>
      </c>
      <c r="D38" s="28">
        <v>44</v>
      </c>
      <c r="E38" s="28">
        <v>22</v>
      </c>
      <c r="F38" s="28">
        <v>22</v>
      </c>
      <c r="G38" s="29">
        <v>44</v>
      </c>
      <c r="H38" s="28">
        <v>22</v>
      </c>
      <c r="I38" s="28">
        <v>33</v>
      </c>
      <c r="J38" s="30">
        <v>-11</v>
      </c>
      <c r="K38" s="28">
        <v>44</v>
      </c>
      <c r="L38" s="28">
        <v>33</v>
      </c>
      <c r="M38" s="28">
        <v>22</v>
      </c>
      <c r="N38" s="31">
        <v>11</v>
      </c>
      <c r="O38" s="14" t="s">
        <v>18</v>
      </c>
    </row>
    <row r="39" spans="1:15" ht="19.5" customHeight="1">
      <c r="A39" s="1">
        <v>8</v>
      </c>
      <c r="B39" s="49" t="s">
        <v>19</v>
      </c>
      <c r="C39" s="27">
        <v>29</v>
      </c>
      <c r="D39" s="28">
        <v>21</v>
      </c>
      <c r="E39" s="28">
        <v>50</v>
      </c>
      <c r="F39" s="28">
        <v>-29</v>
      </c>
      <c r="G39" s="29">
        <v>32</v>
      </c>
      <c r="H39" s="28">
        <v>35</v>
      </c>
      <c r="I39" s="28">
        <v>32</v>
      </c>
      <c r="J39" s="30">
        <v>3</v>
      </c>
      <c r="K39" s="28">
        <v>55</v>
      </c>
      <c r="L39" s="28">
        <v>24</v>
      </c>
      <c r="M39" s="28">
        <v>21</v>
      </c>
      <c r="N39" s="31">
        <v>3</v>
      </c>
      <c r="O39" s="14" t="s">
        <v>20</v>
      </c>
    </row>
    <row r="40" spans="1:15" ht="19.5" customHeight="1">
      <c r="A40" s="1">
        <v>9</v>
      </c>
      <c r="B40" s="50" t="s">
        <v>21</v>
      </c>
      <c r="C40" s="32">
        <v>17</v>
      </c>
      <c r="D40" s="33">
        <v>28</v>
      </c>
      <c r="E40" s="33">
        <v>56</v>
      </c>
      <c r="F40" s="33">
        <v>-28</v>
      </c>
      <c r="G40" s="51">
        <v>24</v>
      </c>
      <c r="H40" s="33">
        <v>29</v>
      </c>
      <c r="I40" s="33">
        <v>47</v>
      </c>
      <c r="J40" s="52">
        <v>-18</v>
      </c>
      <c r="K40" s="33">
        <v>47</v>
      </c>
      <c r="L40" s="33">
        <v>20</v>
      </c>
      <c r="M40" s="33">
        <v>33</v>
      </c>
      <c r="N40" s="53">
        <v>-13</v>
      </c>
      <c r="O40" s="14" t="s">
        <v>22</v>
      </c>
    </row>
    <row r="41" spans="1:15" ht="19.5" customHeight="1">
      <c r="A41" s="1">
        <v>10</v>
      </c>
      <c r="B41" s="43" t="s">
        <v>23</v>
      </c>
      <c r="C41" s="44">
        <v>33</v>
      </c>
      <c r="D41" s="16">
        <v>23</v>
      </c>
      <c r="E41" s="16">
        <v>44</v>
      </c>
      <c r="F41" s="16">
        <v>-21</v>
      </c>
      <c r="G41" s="17">
        <v>36</v>
      </c>
      <c r="H41" s="16">
        <v>24</v>
      </c>
      <c r="I41" s="16">
        <v>41</v>
      </c>
      <c r="J41" s="18">
        <v>-17</v>
      </c>
      <c r="K41" s="16">
        <v>51</v>
      </c>
      <c r="L41" s="16">
        <v>29</v>
      </c>
      <c r="M41" s="16">
        <v>20</v>
      </c>
      <c r="N41" s="19">
        <v>9</v>
      </c>
      <c r="O41" s="14">
        <v>10</v>
      </c>
    </row>
    <row r="42" spans="1:15" ht="19.5" customHeight="1">
      <c r="A42" s="1">
        <v>11</v>
      </c>
      <c r="B42" s="45" t="s">
        <v>24</v>
      </c>
      <c r="C42" s="20">
        <v>35</v>
      </c>
      <c r="D42" s="21">
        <v>26</v>
      </c>
      <c r="E42" s="21">
        <v>39</v>
      </c>
      <c r="F42" s="21">
        <v>-13</v>
      </c>
      <c r="G42" s="46">
        <v>35</v>
      </c>
      <c r="H42" s="21">
        <v>17</v>
      </c>
      <c r="I42" s="21">
        <v>48</v>
      </c>
      <c r="J42" s="47">
        <v>-31</v>
      </c>
      <c r="K42" s="21">
        <v>39</v>
      </c>
      <c r="L42" s="21">
        <v>13</v>
      </c>
      <c r="M42" s="21">
        <v>48</v>
      </c>
      <c r="N42" s="48">
        <v>-35</v>
      </c>
      <c r="O42" s="14">
        <v>11</v>
      </c>
    </row>
    <row r="43" spans="1:15" ht="19.5" customHeight="1">
      <c r="A43" s="1">
        <v>12</v>
      </c>
      <c r="B43" s="49" t="s">
        <v>25</v>
      </c>
      <c r="C43" s="27">
        <v>18</v>
      </c>
      <c r="D43" s="28">
        <v>18</v>
      </c>
      <c r="E43" s="28">
        <v>64</v>
      </c>
      <c r="F43" s="28">
        <v>-46</v>
      </c>
      <c r="G43" s="29">
        <v>24</v>
      </c>
      <c r="H43" s="28">
        <v>38</v>
      </c>
      <c r="I43" s="28">
        <v>38</v>
      </c>
      <c r="J43" s="30">
        <v>0</v>
      </c>
      <c r="K43" s="28">
        <v>52</v>
      </c>
      <c r="L43" s="28">
        <v>24</v>
      </c>
      <c r="M43" s="28">
        <v>24</v>
      </c>
      <c r="N43" s="31">
        <v>0</v>
      </c>
      <c r="O43" s="14">
        <v>12</v>
      </c>
    </row>
    <row r="44" spans="1:15" ht="19.5" customHeight="1">
      <c r="A44" s="1">
        <v>13</v>
      </c>
      <c r="B44" s="49" t="s">
        <v>26</v>
      </c>
      <c r="C44" s="27">
        <v>19</v>
      </c>
      <c r="D44" s="28">
        <v>31</v>
      </c>
      <c r="E44" s="28">
        <v>50</v>
      </c>
      <c r="F44" s="28">
        <v>-19</v>
      </c>
      <c r="G44" s="29">
        <v>26</v>
      </c>
      <c r="H44" s="28">
        <v>39</v>
      </c>
      <c r="I44" s="28">
        <v>35</v>
      </c>
      <c r="J44" s="30">
        <v>4</v>
      </c>
      <c r="K44" s="28">
        <v>48</v>
      </c>
      <c r="L44" s="28">
        <v>29</v>
      </c>
      <c r="M44" s="28">
        <v>23</v>
      </c>
      <c r="N44" s="31">
        <v>6</v>
      </c>
      <c r="O44" s="14">
        <v>13</v>
      </c>
    </row>
    <row r="45" spans="1:15" ht="19.5" customHeight="1">
      <c r="A45" s="1">
        <v>14</v>
      </c>
      <c r="B45" s="49" t="s">
        <v>27</v>
      </c>
      <c r="C45" s="27">
        <v>28</v>
      </c>
      <c r="D45" s="28">
        <v>15</v>
      </c>
      <c r="E45" s="28">
        <v>57</v>
      </c>
      <c r="F45" s="28">
        <v>-42</v>
      </c>
      <c r="G45" s="29">
        <v>37</v>
      </c>
      <c r="H45" s="28">
        <v>28</v>
      </c>
      <c r="I45" s="28">
        <v>35</v>
      </c>
      <c r="J45" s="30">
        <v>-7</v>
      </c>
      <c r="K45" s="28">
        <v>49</v>
      </c>
      <c r="L45" s="28">
        <v>33</v>
      </c>
      <c r="M45" s="28">
        <v>17</v>
      </c>
      <c r="N45" s="31">
        <v>16</v>
      </c>
      <c r="O45" s="14">
        <v>14</v>
      </c>
    </row>
    <row r="46" spans="1:15" ht="19.5" customHeight="1" thickBot="1">
      <c r="A46" s="1">
        <v>15</v>
      </c>
      <c r="B46" s="54" t="s">
        <v>21</v>
      </c>
      <c r="C46" s="55">
        <v>47</v>
      </c>
      <c r="D46" s="56">
        <v>29</v>
      </c>
      <c r="E46" s="56">
        <v>24</v>
      </c>
      <c r="F46" s="56">
        <v>5</v>
      </c>
      <c r="G46" s="57">
        <v>41</v>
      </c>
      <c r="H46" s="56">
        <v>12</v>
      </c>
      <c r="I46" s="56">
        <v>47</v>
      </c>
      <c r="J46" s="58">
        <v>-35</v>
      </c>
      <c r="K46" s="56">
        <v>56</v>
      </c>
      <c r="L46" s="56">
        <v>31</v>
      </c>
      <c r="M46" s="56">
        <v>13</v>
      </c>
      <c r="N46" s="59">
        <v>18</v>
      </c>
      <c r="O46" s="14">
        <v>15</v>
      </c>
    </row>
    <row r="50" ht="19.5" customHeight="1">
      <c r="B50" s="101" t="s">
        <v>135</v>
      </c>
    </row>
    <row r="51" ht="11.25" customHeight="1" thickBot="1"/>
    <row r="52" spans="2:10" ht="19.5" customHeight="1">
      <c r="B52" s="39"/>
      <c r="C52" s="133" t="str">
        <f>VLOOKUP($E$1,$U$3:$AC$6,2,)</f>
        <v>平成24年1～3月期</v>
      </c>
      <c r="D52" s="128"/>
      <c r="E52" s="128"/>
      <c r="F52" s="129"/>
      <c r="G52" s="136" t="str">
        <f>VLOOKUP($E$1,$U$3:$AC$6,3,)</f>
        <v>平成24年4～6月期</v>
      </c>
      <c r="H52" s="128"/>
      <c r="I52" s="128"/>
      <c r="J52" s="137"/>
    </row>
    <row r="53" spans="2:10" ht="19.5" customHeight="1">
      <c r="B53" s="40"/>
      <c r="C53" s="151" t="s">
        <v>30</v>
      </c>
      <c r="D53" s="150"/>
      <c r="E53" s="150" t="s">
        <v>31</v>
      </c>
      <c r="F53" s="150"/>
      <c r="G53" s="150" t="s">
        <v>30</v>
      </c>
      <c r="H53" s="150"/>
      <c r="I53" s="150" t="s">
        <v>31</v>
      </c>
      <c r="J53" s="152"/>
    </row>
    <row r="54" spans="2:10" ht="19.5" customHeight="1" thickBot="1">
      <c r="B54" s="40"/>
      <c r="C54" s="4" t="s">
        <v>32</v>
      </c>
      <c r="D54" s="5" t="s">
        <v>33</v>
      </c>
      <c r="E54" s="5" t="s">
        <v>32</v>
      </c>
      <c r="F54" s="5" t="s">
        <v>33</v>
      </c>
      <c r="G54" s="5" t="s">
        <v>32</v>
      </c>
      <c r="H54" s="5" t="s">
        <v>33</v>
      </c>
      <c r="I54" s="5" t="s">
        <v>32</v>
      </c>
      <c r="J54" s="8" t="s">
        <v>33</v>
      </c>
    </row>
    <row r="55" spans="1:11" ht="19.5" customHeight="1" thickTop="1">
      <c r="A55" s="1">
        <v>1</v>
      </c>
      <c r="B55" s="41" t="s">
        <v>5</v>
      </c>
      <c r="C55" s="42">
        <v>96</v>
      </c>
      <c r="D55" s="10">
        <v>2</v>
      </c>
      <c r="E55" s="10">
        <v>94</v>
      </c>
      <c r="F55" s="10">
        <v>14</v>
      </c>
      <c r="G55" s="11">
        <v>97</v>
      </c>
      <c r="H55" s="10">
        <v>2</v>
      </c>
      <c r="I55" s="10">
        <v>97</v>
      </c>
      <c r="J55" s="13">
        <v>2</v>
      </c>
      <c r="K55" s="14" t="s">
        <v>6</v>
      </c>
    </row>
    <row r="56" spans="1:11" ht="19.5" customHeight="1">
      <c r="A56" s="1">
        <v>2</v>
      </c>
      <c r="B56" s="43" t="s">
        <v>7</v>
      </c>
      <c r="C56" s="44">
        <v>95</v>
      </c>
      <c r="D56" s="16">
        <v>6</v>
      </c>
      <c r="E56" s="16">
        <v>94</v>
      </c>
      <c r="F56" s="16">
        <v>22</v>
      </c>
      <c r="G56" s="17">
        <v>100</v>
      </c>
      <c r="H56" s="16">
        <v>0</v>
      </c>
      <c r="I56" s="16">
        <v>96</v>
      </c>
      <c r="J56" s="19">
        <v>0</v>
      </c>
      <c r="K56" s="14" t="s">
        <v>8</v>
      </c>
    </row>
    <row r="57" spans="1:11" ht="19.5" customHeight="1">
      <c r="A57" s="1">
        <v>3</v>
      </c>
      <c r="B57" s="45" t="s">
        <v>9</v>
      </c>
      <c r="C57" s="20">
        <v>100</v>
      </c>
      <c r="D57" s="21">
        <v>0</v>
      </c>
      <c r="E57" s="21">
        <v>100</v>
      </c>
      <c r="F57" s="21">
        <v>13</v>
      </c>
      <c r="G57" s="46">
        <v>100</v>
      </c>
      <c r="H57" s="21">
        <v>0</v>
      </c>
      <c r="I57" s="21">
        <v>100</v>
      </c>
      <c r="J57" s="48">
        <v>0</v>
      </c>
      <c r="K57" s="14" t="s">
        <v>10</v>
      </c>
    </row>
    <row r="58" spans="1:11" ht="19.5" customHeight="1">
      <c r="A58" s="1">
        <v>4</v>
      </c>
      <c r="B58" s="49" t="s">
        <v>11</v>
      </c>
      <c r="C58" s="27">
        <v>100</v>
      </c>
      <c r="D58" s="28">
        <v>0</v>
      </c>
      <c r="E58" s="28">
        <v>50</v>
      </c>
      <c r="F58" s="28">
        <v>0</v>
      </c>
      <c r="G58" s="29">
        <v>100</v>
      </c>
      <c r="H58" s="28">
        <v>0</v>
      </c>
      <c r="I58" s="28">
        <v>75</v>
      </c>
      <c r="J58" s="31">
        <v>0</v>
      </c>
      <c r="K58" s="14" t="s">
        <v>12</v>
      </c>
    </row>
    <row r="59" spans="1:11" ht="19.5" customHeight="1">
      <c r="A59" s="1">
        <v>5</v>
      </c>
      <c r="B59" s="49" t="s">
        <v>13</v>
      </c>
      <c r="C59" s="27">
        <v>100</v>
      </c>
      <c r="D59" s="28">
        <v>0</v>
      </c>
      <c r="E59" s="28">
        <v>100</v>
      </c>
      <c r="F59" s="28">
        <v>33</v>
      </c>
      <c r="G59" s="29">
        <v>100</v>
      </c>
      <c r="H59" s="28">
        <v>0</v>
      </c>
      <c r="I59" s="28">
        <v>100</v>
      </c>
      <c r="J59" s="31">
        <v>0</v>
      </c>
      <c r="K59" s="14" t="s">
        <v>14</v>
      </c>
    </row>
    <row r="60" spans="1:11" ht="19.5" customHeight="1">
      <c r="A60" s="1">
        <v>6</v>
      </c>
      <c r="B60" s="49" t="s">
        <v>15</v>
      </c>
      <c r="C60" s="27" t="s">
        <v>150</v>
      </c>
      <c r="D60" s="28" t="s">
        <v>150</v>
      </c>
      <c r="E60" s="28">
        <v>100</v>
      </c>
      <c r="F60" s="28">
        <v>50</v>
      </c>
      <c r="G60" s="29">
        <v>100</v>
      </c>
      <c r="H60" s="28">
        <v>0</v>
      </c>
      <c r="I60" s="28">
        <v>100</v>
      </c>
      <c r="J60" s="31">
        <v>0</v>
      </c>
      <c r="K60" s="14" t="s">
        <v>16</v>
      </c>
    </row>
    <row r="61" spans="1:11" ht="19.5" customHeight="1">
      <c r="A61" s="1">
        <v>7</v>
      </c>
      <c r="B61" s="49" t="s">
        <v>17</v>
      </c>
      <c r="C61" s="27">
        <v>100</v>
      </c>
      <c r="D61" s="28">
        <v>0</v>
      </c>
      <c r="E61" s="28">
        <v>50</v>
      </c>
      <c r="F61" s="28">
        <v>50</v>
      </c>
      <c r="G61" s="29">
        <v>100</v>
      </c>
      <c r="H61" s="28">
        <v>0</v>
      </c>
      <c r="I61" s="28">
        <v>100</v>
      </c>
      <c r="J61" s="31">
        <v>0</v>
      </c>
      <c r="K61" s="14" t="s">
        <v>18</v>
      </c>
    </row>
    <row r="62" spans="1:11" ht="19.5" customHeight="1">
      <c r="A62" s="1">
        <v>8</v>
      </c>
      <c r="B62" s="49" t="s">
        <v>19</v>
      </c>
      <c r="C62" s="27">
        <v>100</v>
      </c>
      <c r="D62" s="28">
        <v>14</v>
      </c>
      <c r="E62" s="28">
        <v>94</v>
      </c>
      <c r="F62" s="28">
        <v>24</v>
      </c>
      <c r="G62" s="29">
        <v>100</v>
      </c>
      <c r="H62" s="28">
        <v>0</v>
      </c>
      <c r="I62" s="28">
        <v>100</v>
      </c>
      <c r="J62" s="31">
        <v>0</v>
      </c>
      <c r="K62" s="14" t="s">
        <v>20</v>
      </c>
    </row>
    <row r="63" spans="1:11" ht="19.5" customHeight="1">
      <c r="A63" s="1">
        <v>9</v>
      </c>
      <c r="B63" s="50" t="s">
        <v>21</v>
      </c>
      <c r="C63" s="32">
        <v>100</v>
      </c>
      <c r="D63" s="33">
        <v>0</v>
      </c>
      <c r="E63" s="33">
        <v>100</v>
      </c>
      <c r="F63" s="33">
        <v>20</v>
      </c>
      <c r="G63" s="51">
        <v>100</v>
      </c>
      <c r="H63" s="33">
        <v>0</v>
      </c>
      <c r="I63" s="33">
        <v>75</v>
      </c>
      <c r="J63" s="53">
        <v>0</v>
      </c>
      <c r="K63" s="14" t="s">
        <v>22</v>
      </c>
    </row>
    <row r="64" spans="1:11" ht="19.5" customHeight="1">
      <c r="A64" s="1">
        <v>10</v>
      </c>
      <c r="B64" s="43" t="s">
        <v>23</v>
      </c>
      <c r="C64" s="44">
        <v>96</v>
      </c>
      <c r="D64" s="16">
        <v>1</v>
      </c>
      <c r="E64" s="16">
        <v>94</v>
      </c>
      <c r="F64" s="16">
        <v>11</v>
      </c>
      <c r="G64" s="17">
        <v>97</v>
      </c>
      <c r="H64" s="16">
        <v>2</v>
      </c>
      <c r="I64" s="16">
        <v>98</v>
      </c>
      <c r="J64" s="19">
        <v>2</v>
      </c>
      <c r="K64" s="14">
        <v>10</v>
      </c>
    </row>
    <row r="65" spans="1:11" ht="19.5" customHeight="1">
      <c r="A65" s="1">
        <v>11</v>
      </c>
      <c r="B65" s="45" t="s">
        <v>24</v>
      </c>
      <c r="C65" s="20">
        <v>100</v>
      </c>
      <c r="D65" s="21">
        <v>0</v>
      </c>
      <c r="E65" s="21">
        <v>89</v>
      </c>
      <c r="F65" s="21">
        <v>22</v>
      </c>
      <c r="G65" s="46">
        <v>75</v>
      </c>
      <c r="H65" s="21">
        <v>25</v>
      </c>
      <c r="I65" s="21">
        <v>91</v>
      </c>
      <c r="J65" s="48">
        <v>9</v>
      </c>
      <c r="K65" s="14">
        <v>11</v>
      </c>
    </row>
    <row r="66" spans="1:11" ht="19.5" customHeight="1">
      <c r="A66" s="1">
        <v>12</v>
      </c>
      <c r="B66" s="49" t="s">
        <v>25</v>
      </c>
      <c r="C66" s="27">
        <v>50</v>
      </c>
      <c r="D66" s="28">
        <v>0</v>
      </c>
      <c r="E66" s="28">
        <v>86</v>
      </c>
      <c r="F66" s="28">
        <v>21</v>
      </c>
      <c r="G66" s="29">
        <v>88</v>
      </c>
      <c r="H66" s="28">
        <v>0</v>
      </c>
      <c r="I66" s="28">
        <v>100</v>
      </c>
      <c r="J66" s="31">
        <v>0</v>
      </c>
      <c r="K66" s="14">
        <v>12</v>
      </c>
    </row>
    <row r="67" spans="1:11" ht="19.5" customHeight="1">
      <c r="A67" s="1">
        <v>13</v>
      </c>
      <c r="B67" s="49" t="s">
        <v>26</v>
      </c>
      <c r="C67" s="27">
        <v>100</v>
      </c>
      <c r="D67" s="28">
        <v>10</v>
      </c>
      <c r="E67" s="28">
        <v>100</v>
      </c>
      <c r="F67" s="28">
        <v>6</v>
      </c>
      <c r="G67" s="29">
        <v>100</v>
      </c>
      <c r="H67" s="28">
        <v>0</v>
      </c>
      <c r="I67" s="28">
        <v>100</v>
      </c>
      <c r="J67" s="31">
        <v>0</v>
      </c>
      <c r="K67" s="14">
        <v>13</v>
      </c>
    </row>
    <row r="68" spans="1:11" ht="19.5" customHeight="1">
      <c r="A68" s="1">
        <v>14</v>
      </c>
      <c r="B68" s="49" t="s">
        <v>27</v>
      </c>
      <c r="C68" s="27">
        <v>100</v>
      </c>
      <c r="D68" s="28">
        <v>0</v>
      </c>
      <c r="E68" s="28">
        <v>89</v>
      </c>
      <c r="F68" s="28">
        <v>22</v>
      </c>
      <c r="G68" s="29">
        <v>100</v>
      </c>
      <c r="H68" s="28">
        <v>0</v>
      </c>
      <c r="I68" s="28">
        <v>96</v>
      </c>
      <c r="J68" s="31">
        <v>4</v>
      </c>
      <c r="K68" s="14">
        <v>14</v>
      </c>
    </row>
    <row r="69" spans="1:11" ht="19.5" customHeight="1" thickBot="1">
      <c r="A69" s="1">
        <v>15</v>
      </c>
      <c r="B69" s="54" t="s">
        <v>21</v>
      </c>
      <c r="C69" s="55">
        <v>100</v>
      </c>
      <c r="D69" s="56">
        <v>0</v>
      </c>
      <c r="E69" s="56">
        <v>100</v>
      </c>
      <c r="F69" s="56">
        <v>0</v>
      </c>
      <c r="G69" s="57">
        <v>100</v>
      </c>
      <c r="H69" s="56">
        <v>0</v>
      </c>
      <c r="I69" s="56">
        <v>100</v>
      </c>
      <c r="J69" s="59">
        <v>0</v>
      </c>
      <c r="K69" s="14">
        <v>15</v>
      </c>
    </row>
    <row r="70" spans="2:11" ht="21" customHeight="1">
      <c r="B70" s="60" t="s">
        <v>130</v>
      </c>
      <c r="C70" s="22"/>
      <c r="D70" s="22"/>
      <c r="E70" s="22"/>
      <c r="F70" s="22"/>
      <c r="G70" s="22"/>
      <c r="H70" s="22"/>
      <c r="I70" s="22"/>
      <c r="J70" s="22"/>
      <c r="K70" s="14"/>
    </row>
    <row r="71" ht="19.5" customHeight="1"/>
    <row r="72" ht="19.5" customHeight="1">
      <c r="B72" s="101" t="s">
        <v>136</v>
      </c>
    </row>
    <row r="73" ht="11.25" customHeight="1" thickBot="1"/>
    <row r="74" spans="2:14" ht="19.5" customHeight="1">
      <c r="B74" s="39"/>
      <c r="C74" s="133" t="str">
        <f>VLOOKUP($E$1,$U$3:$AC$6,2,)</f>
        <v>平成24年1～3月期</v>
      </c>
      <c r="D74" s="128"/>
      <c r="E74" s="128"/>
      <c r="F74" s="129"/>
      <c r="G74" s="136" t="str">
        <f>VLOOKUP($E$1,$U$3:$AC$6,3,)</f>
        <v>平成24年4～6月期</v>
      </c>
      <c r="H74" s="128"/>
      <c r="I74" s="128"/>
      <c r="J74" s="129"/>
      <c r="K74" s="136" t="str">
        <f>VLOOKUP($E$1,$U$3:$AC$6,4,)</f>
        <v>平成24年10～12月期</v>
      </c>
      <c r="L74" s="128"/>
      <c r="M74" s="128"/>
      <c r="N74" s="137"/>
    </row>
    <row r="75" spans="2:14" ht="19.5" customHeight="1" thickBot="1">
      <c r="B75" s="40"/>
      <c r="C75" s="4" t="s">
        <v>0</v>
      </c>
      <c r="D75" s="5" t="s">
        <v>28</v>
      </c>
      <c r="E75" s="5" t="s">
        <v>29</v>
      </c>
      <c r="F75" s="6" t="s">
        <v>4</v>
      </c>
      <c r="G75" s="5" t="s">
        <v>0</v>
      </c>
      <c r="H75" s="5" t="s">
        <v>28</v>
      </c>
      <c r="I75" s="5" t="s">
        <v>29</v>
      </c>
      <c r="J75" s="5" t="s">
        <v>4</v>
      </c>
      <c r="K75" s="7" t="s">
        <v>0</v>
      </c>
      <c r="L75" s="5" t="s">
        <v>28</v>
      </c>
      <c r="M75" s="5" t="s">
        <v>29</v>
      </c>
      <c r="N75" s="8" t="s">
        <v>4</v>
      </c>
    </row>
    <row r="76" spans="1:15" ht="19.5" customHeight="1" thickTop="1">
      <c r="A76" s="1">
        <v>1</v>
      </c>
      <c r="B76" s="41" t="s">
        <v>5</v>
      </c>
      <c r="C76" s="42">
        <v>27</v>
      </c>
      <c r="D76" s="10">
        <v>20</v>
      </c>
      <c r="E76" s="10">
        <v>53</v>
      </c>
      <c r="F76" s="10">
        <v>-33</v>
      </c>
      <c r="G76" s="11">
        <v>32</v>
      </c>
      <c r="H76" s="10">
        <v>26</v>
      </c>
      <c r="I76" s="10">
        <v>43</v>
      </c>
      <c r="J76" s="12">
        <v>-17</v>
      </c>
      <c r="K76" s="10">
        <v>54</v>
      </c>
      <c r="L76" s="10">
        <v>21</v>
      </c>
      <c r="M76" s="10">
        <v>26</v>
      </c>
      <c r="N76" s="13">
        <v>-5</v>
      </c>
      <c r="O76" s="14" t="s">
        <v>6</v>
      </c>
    </row>
    <row r="77" spans="1:15" ht="19.5" customHeight="1">
      <c r="A77" s="1">
        <v>2</v>
      </c>
      <c r="B77" s="43" t="s">
        <v>7</v>
      </c>
      <c r="C77" s="44">
        <v>22</v>
      </c>
      <c r="D77" s="16">
        <v>13</v>
      </c>
      <c r="E77" s="16">
        <v>65</v>
      </c>
      <c r="F77" s="16">
        <v>-52</v>
      </c>
      <c r="G77" s="17">
        <v>36</v>
      </c>
      <c r="H77" s="16">
        <v>36</v>
      </c>
      <c r="I77" s="16">
        <v>29</v>
      </c>
      <c r="J77" s="18">
        <v>7</v>
      </c>
      <c r="K77" s="16">
        <v>52</v>
      </c>
      <c r="L77" s="16">
        <v>21</v>
      </c>
      <c r="M77" s="16">
        <v>27</v>
      </c>
      <c r="N77" s="19">
        <v>-6</v>
      </c>
      <c r="O77" s="14" t="s">
        <v>8</v>
      </c>
    </row>
    <row r="78" spans="1:15" ht="19.5" customHeight="1">
      <c r="A78" s="1">
        <v>3</v>
      </c>
      <c r="B78" s="45" t="s">
        <v>9</v>
      </c>
      <c r="C78" s="20">
        <v>16</v>
      </c>
      <c r="D78" s="21">
        <v>5</v>
      </c>
      <c r="E78" s="21">
        <v>79</v>
      </c>
      <c r="F78" s="21">
        <v>-74</v>
      </c>
      <c r="G78" s="46">
        <v>32</v>
      </c>
      <c r="H78" s="21">
        <v>53</v>
      </c>
      <c r="I78" s="21">
        <v>16</v>
      </c>
      <c r="J78" s="47">
        <v>37</v>
      </c>
      <c r="K78" s="21">
        <v>42</v>
      </c>
      <c r="L78" s="21">
        <v>26</v>
      </c>
      <c r="M78" s="21">
        <v>32</v>
      </c>
      <c r="N78" s="48">
        <v>-6</v>
      </c>
      <c r="O78" s="14" t="s">
        <v>10</v>
      </c>
    </row>
    <row r="79" spans="1:15" ht="19.5" customHeight="1">
      <c r="A79" s="1">
        <v>4</v>
      </c>
      <c r="B79" s="49" t="s">
        <v>11</v>
      </c>
      <c r="C79" s="27">
        <v>43</v>
      </c>
      <c r="D79" s="28">
        <v>14</v>
      </c>
      <c r="E79" s="28">
        <v>43</v>
      </c>
      <c r="F79" s="28">
        <v>-29</v>
      </c>
      <c r="G79" s="29">
        <v>17</v>
      </c>
      <c r="H79" s="28">
        <v>17</v>
      </c>
      <c r="I79" s="28">
        <v>67</v>
      </c>
      <c r="J79" s="30">
        <v>-50</v>
      </c>
      <c r="K79" s="28">
        <v>50</v>
      </c>
      <c r="L79" s="28">
        <v>0</v>
      </c>
      <c r="M79" s="28">
        <v>50</v>
      </c>
      <c r="N79" s="31">
        <v>-50</v>
      </c>
      <c r="O79" s="14" t="s">
        <v>12</v>
      </c>
    </row>
    <row r="80" spans="1:15" ht="19.5" customHeight="1">
      <c r="A80" s="1">
        <v>5</v>
      </c>
      <c r="B80" s="49" t="s">
        <v>13</v>
      </c>
      <c r="C80" s="27">
        <v>0</v>
      </c>
      <c r="D80" s="28">
        <v>50</v>
      </c>
      <c r="E80" s="28">
        <v>50</v>
      </c>
      <c r="F80" s="28">
        <v>0</v>
      </c>
      <c r="G80" s="29">
        <v>60</v>
      </c>
      <c r="H80" s="28">
        <v>20</v>
      </c>
      <c r="I80" s="28">
        <v>20</v>
      </c>
      <c r="J80" s="30">
        <v>0</v>
      </c>
      <c r="K80" s="28">
        <v>40</v>
      </c>
      <c r="L80" s="28">
        <v>60</v>
      </c>
      <c r="M80" s="28">
        <v>0</v>
      </c>
      <c r="N80" s="31">
        <v>60</v>
      </c>
      <c r="O80" s="14" t="s">
        <v>14</v>
      </c>
    </row>
    <row r="81" spans="1:15" ht="19.5" customHeight="1">
      <c r="A81" s="1">
        <v>6</v>
      </c>
      <c r="B81" s="49" t="s">
        <v>15</v>
      </c>
      <c r="C81" s="27">
        <v>13</v>
      </c>
      <c r="D81" s="28">
        <v>0</v>
      </c>
      <c r="E81" s="28">
        <v>88</v>
      </c>
      <c r="F81" s="28">
        <v>-88</v>
      </c>
      <c r="G81" s="29">
        <v>38</v>
      </c>
      <c r="H81" s="28">
        <v>25</v>
      </c>
      <c r="I81" s="28">
        <v>38</v>
      </c>
      <c r="J81" s="30">
        <v>-13</v>
      </c>
      <c r="K81" s="28">
        <v>88</v>
      </c>
      <c r="L81" s="28">
        <v>13</v>
      </c>
      <c r="M81" s="28">
        <v>0</v>
      </c>
      <c r="N81" s="31">
        <v>13</v>
      </c>
      <c r="O81" s="14" t="s">
        <v>16</v>
      </c>
    </row>
    <row r="82" spans="1:15" ht="19.5" customHeight="1">
      <c r="A82" s="1">
        <v>7</v>
      </c>
      <c r="B82" s="49" t="s">
        <v>17</v>
      </c>
      <c r="C82" s="27">
        <v>44</v>
      </c>
      <c r="D82" s="28">
        <v>33</v>
      </c>
      <c r="E82" s="28">
        <v>22</v>
      </c>
      <c r="F82" s="28">
        <v>11</v>
      </c>
      <c r="G82" s="29">
        <v>33</v>
      </c>
      <c r="H82" s="28">
        <v>22</v>
      </c>
      <c r="I82" s="28">
        <v>44</v>
      </c>
      <c r="J82" s="30">
        <v>-22</v>
      </c>
      <c r="K82" s="28">
        <v>44</v>
      </c>
      <c r="L82" s="28">
        <v>33</v>
      </c>
      <c r="M82" s="28">
        <v>22</v>
      </c>
      <c r="N82" s="31">
        <v>11</v>
      </c>
      <c r="O82" s="14" t="s">
        <v>18</v>
      </c>
    </row>
    <row r="83" spans="1:15" ht="19.5" customHeight="1">
      <c r="A83" s="1">
        <v>8</v>
      </c>
      <c r="B83" s="49" t="s">
        <v>19</v>
      </c>
      <c r="C83" s="27">
        <v>24</v>
      </c>
      <c r="D83" s="28">
        <v>15</v>
      </c>
      <c r="E83" s="28">
        <v>61</v>
      </c>
      <c r="F83" s="28">
        <v>-46</v>
      </c>
      <c r="G83" s="29">
        <v>38</v>
      </c>
      <c r="H83" s="28">
        <v>31</v>
      </c>
      <c r="I83" s="28">
        <v>31</v>
      </c>
      <c r="J83" s="30">
        <v>0</v>
      </c>
      <c r="K83" s="28">
        <v>58</v>
      </c>
      <c r="L83" s="28">
        <v>19</v>
      </c>
      <c r="M83" s="28">
        <v>23</v>
      </c>
      <c r="N83" s="31">
        <v>-4</v>
      </c>
      <c r="O83" s="14" t="s">
        <v>20</v>
      </c>
    </row>
    <row r="84" spans="1:15" ht="19.5" customHeight="1">
      <c r="A84" s="1">
        <v>9</v>
      </c>
      <c r="B84" s="50" t="s">
        <v>21</v>
      </c>
      <c r="C84" s="32">
        <v>22</v>
      </c>
      <c r="D84" s="33">
        <v>22</v>
      </c>
      <c r="E84" s="33">
        <v>56</v>
      </c>
      <c r="F84" s="33">
        <v>-34</v>
      </c>
      <c r="G84" s="51">
        <v>41</v>
      </c>
      <c r="H84" s="33">
        <v>24</v>
      </c>
      <c r="I84" s="33">
        <v>35</v>
      </c>
      <c r="J84" s="52">
        <v>-11</v>
      </c>
      <c r="K84" s="33">
        <v>47</v>
      </c>
      <c r="L84" s="33">
        <v>13</v>
      </c>
      <c r="M84" s="33">
        <v>40</v>
      </c>
      <c r="N84" s="53">
        <v>-27</v>
      </c>
      <c r="O84" s="14" t="s">
        <v>22</v>
      </c>
    </row>
    <row r="85" spans="1:15" ht="19.5" customHeight="1">
      <c r="A85" s="1">
        <v>10</v>
      </c>
      <c r="B85" s="43" t="s">
        <v>23</v>
      </c>
      <c r="C85" s="44">
        <v>28</v>
      </c>
      <c r="D85" s="16">
        <v>21</v>
      </c>
      <c r="E85" s="16">
        <v>51</v>
      </c>
      <c r="F85" s="16">
        <v>-30</v>
      </c>
      <c r="G85" s="17">
        <v>31</v>
      </c>
      <c r="H85" s="16">
        <v>23</v>
      </c>
      <c r="I85" s="16">
        <v>47</v>
      </c>
      <c r="J85" s="18">
        <v>-24</v>
      </c>
      <c r="K85" s="16">
        <v>54</v>
      </c>
      <c r="L85" s="16">
        <v>21</v>
      </c>
      <c r="M85" s="16">
        <v>25</v>
      </c>
      <c r="N85" s="19">
        <v>-4</v>
      </c>
      <c r="O85" s="14">
        <v>10</v>
      </c>
    </row>
    <row r="86" spans="1:15" ht="19.5" customHeight="1">
      <c r="A86" s="1">
        <v>11</v>
      </c>
      <c r="B86" s="45" t="s">
        <v>24</v>
      </c>
      <c r="C86" s="20">
        <v>39</v>
      </c>
      <c r="D86" s="21">
        <v>22</v>
      </c>
      <c r="E86" s="21">
        <v>39</v>
      </c>
      <c r="F86" s="21">
        <v>-17</v>
      </c>
      <c r="G86" s="46">
        <v>22</v>
      </c>
      <c r="H86" s="21">
        <v>22</v>
      </c>
      <c r="I86" s="21">
        <v>57</v>
      </c>
      <c r="J86" s="47">
        <v>-35</v>
      </c>
      <c r="K86" s="21">
        <v>39</v>
      </c>
      <c r="L86" s="21">
        <v>9</v>
      </c>
      <c r="M86" s="21">
        <v>52</v>
      </c>
      <c r="N86" s="48">
        <v>-43</v>
      </c>
      <c r="O86" s="14">
        <v>11</v>
      </c>
    </row>
    <row r="87" spans="1:15" ht="19.5" customHeight="1">
      <c r="A87" s="1">
        <v>12</v>
      </c>
      <c r="B87" s="49" t="s">
        <v>25</v>
      </c>
      <c r="C87" s="27">
        <v>9</v>
      </c>
      <c r="D87" s="28">
        <v>23</v>
      </c>
      <c r="E87" s="28">
        <v>68</v>
      </c>
      <c r="F87" s="28">
        <v>-45</v>
      </c>
      <c r="G87" s="29">
        <v>29</v>
      </c>
      <c r="H87" s="28">
        <v>24</v>
      </c>
      <c r="I87" s="28">
        <v>48</v>
      </c>
      <c r="J87" s="30">
        <v>-24</v>
      </c>
      <c r="K87" s="28">
        <v>48</v>
      </c>
      <c r="L87" s="28">
        <v>33</v>
      </c>
      <c r="M87" s="28">
        <v>19</v>
      </c>
      <c r="N87" s="31">
        <v>14</v>
      </c>
      <c r="O87" s="14">
        <v>12</v>
      </c>
    </row>
    <row r="88" spans="1:15" ht="19.5" customHeight="1">
      <c r="A88" s="1">
        <v>13</v>
      </c>
      <c r="B88" s="49" t="s">
        <v>26</v>
      </c>
      <c r="C88" s="27">
        <v>22</v>
      </c>
      <c r="D88" s="28">
        <v>25</v>
      </c>
      <c r="E88" s="28">
        <v>53</v>
      </c>
      <c r="F88" s="28">
        <v>-28</v>
      </c>
      <c r="G88" s="29">
        <v>26</v>
      </c>
      <c r="H88" s="28">
        <v>32</v>
      </c>
      <c r="I88" s="28">
        <v>42</v>
      </c>
      <c r="J88" s="30">
        <v>-10</v>
      </c>
      <c r="K88" s="28">
        <v>48</v>
      </c>
      <c r="L88" s="28">
        <v>24</v>
      </c>
      <c r="M88" s="28">
        <v>28</v>
      </c>
      <c r="N88" s="31">
        <v>-4</v>
      </c>
      <c r="O88" s="14">
        <v>13</v>
      </c>
    </row>
    <row r="89" spans="1:15" ht="19.5" customHeight="1">
      <c r="A89" s="1">
        <v>14</v>
      </c>
      <c r="B89" s="49" t="s">
        <v>27</v>
      </c>
      <c r="C89" s="27">
        <v>25</v>
      </c>
      <c r="D89" s="28">
        <v>17</v>
      </c>
      <c r="E89" s="28">
        <v>58</v>
      </c>
      <c r="F89" s="28">
        <v>-41</v>
      </c>
      <c r="G89" s="29">
        <v>25</v>
      </c>
      <c r="H89" s="28">
        <v>31</v>
      </c>
      <c r="I89" s="28">
        <v>45</v>
      </c>
      <c r="J89" s="30">
        <v>-14</v>
      </c>
      <c r="K89" s="28">
        <v>48</v>
      </c>
      <c r="L89" s="28">
        <v>27</v>
      </c>
      <c r="M89" s="28">
        <v>25</v>
      </c>
      <c r="N89" s="31">
        <v>2</v>
      </c>
      <c r="O89" s="14">
        <v>14</v>
      </c>
    </row>
    <row r="90" spans="1:15" ht="19.5" customHeight="1" thickBot="1">
      <c r="A90" s="1">
        <v>15</v>
      </c>
      <c r="B90" s="54" t="s">
        <v>21</v>
      </c>
      <c r="C90" s="55">
        <v>35</v>
      </c>
      <c r="D90" s="56">
        <v>24</v>
      </c>
      <c r="E90" s="56">
        <v>41</v>
      </c>
      <c r="F90" s="56">
        <v>-17</v>
      </c>
      <c r="G90" s="57">
        <v>41</v>
      </c>
      <c r="H90" s="56">
        <v>12</v>
      </c>
      <c r="I90" s="56">
        <v>47</v>
      </c>
      <c r="J90" s="58">
        <v>-35</v>
      </c>
      <c r="K90" s="56">
        <v>69</v>
      </c>
      <c r="L90" s="56">
        <v>13</v>
      </c>
      <c r="M90" s="56">
        <v>19</v>
      </c>
      <c r="N90" s="59">
        <v>-6</v>
      </c>
      <c r="O90" s="14">
        <v>15</v>
      </c>
    </row>
    <row r="91" spans="2:9" ht="19.5" customHeight="1">
      <c r="B91" s="101" t="s">
        <v>137</v>
      </c>
      <c r="G91" s="1" t="str">
        <f>VLOOKUP($E$1,$U$3:$AC$6,2,)</f>
        <v>平成24年1～3月期</v>
      </c>
      <c r="I91" s="1" t="s">
        <v>34</v>
      </c>
    </row>
    <row r="92" ht="11.25" customHeight="1" thickBot="1"/>
    <row r="93" spans="2:14" ht="19.5" customHeight="1">
      <c r="B93" s="39"/>
      <c r="C93" s="138" t="s">
        <v>35</v>
      </c>
      <c r="D93" s="131"/>
      <c r="E93" s="131"/>
      <c r="F93" s="131"/>
      <c r="G93" s="131"/>
      <c r="H93" s="147"/>
      <c r="I93" s="131" t="s">
        <v>36</v>
      </c>
      <c r="J93" s="131"/>
      <c r="K93" s="131"/>
      <c r="L93" s="131"/>
      <c r="M93" s="131"/>
      <c r="N93" s="132"/>
    </row>
    <row r="94" spans="2:14" ht="19.5" customHeight="1" thickBot="1">
      <c r="B94" s="40"/>
      <c r="C94" s="4" t="s">
        <v>32</v>
      </c>
      <c r="D94" s="5" t="s">
        <v>33</v>
      </c>
      <c r="E94" s="5" t="s">
        <v>37</v>
      </c>
      <c r="F94" s="5" t="s">
        <v>38</v>
      </c>
      <c r="G94" s="5" t="s">
        <v>39</v>
      </c>
      <c r="H94" s="5" t="s">
        <v>40</v>
      </c>
      <c r="I94" s="5" t="s">
        <v>32</v>
      </c>
      <c r="J94" s="5" t="s">
        <v>33</v>
      </c>
      <c r="K94" s="5" t="s">
        <v>37</v>
      </c>
      <c r="L94" s="5" t="s">
        <v>38</v>
      </c>
      <c r="M94" s="5" t="s">
        <v>39</v>
      </c>
      <c r="N94" s="8" t="s">
        <v>40</v>
      </c>
    </row>
    <row r="95" spans="1:15" ht="19.5" customHeight="1" thickTop="1">
      <c r="A95" s="1">
        <v>1</v>
      </c>
      <c r="B95" s="41" t="s">
        <v>5</v>
      </c>
      <c r="C95" s="42">
        <v>78</v>
      </c>
      <c r="D95" s="10">
        <v>7</v>
      </c>
      <c r="E95" s="10">
        <v>32</v>
      </c>
      <c r="F95" s="10">
        <v>4</v>
      </c>
      <c r="G95" s="10">
        <v>0</v>
      </c>
      <c r="H95" s="12">
        <v>8</v>
      </c>
      <c r="I95" s="10">
        <v>78</v>
      </c>
      <c r="J95" s="10">
        <v>18</v>
      </c>
      <c r="K95" s="10">
        <v>3</v>
      </c>
      <c r="L95" s="10">
        <v>15</v>
      </c>
      <c r="M95" s="10">
        <v>2</v>
      </c>
      <c r="N95" s="13">
        <v>6</v>
      </c>
      <c r="O95" s="14" t="s">
        <v>6</v>
      </c>
    </row>
    <row r="96" spans="1:15" ht="19.5" customHeight="1">
      <c r="A96" s="1">
        <v>2</v>
      </c>
      <c r="B96" s="43" t="s">
        <v>7</v>
      </c>
      <c r="C96" s="44">
        <v>64</v>
      </c>
      <c r="D96" s="16">
        <v>17</v>
      </c>
      <c r="E96" s="16">
        <v>31</v>
      </c>
      <c r="F96" s="16">
        <v>8</v>
      </c>
      <c r="G96" s="16">
        <v>0</v>
      </c>
      <c r="H96" s="18">
        <v>0</v>
      </c>
      <c r="I96" s="16">
        <v>94</v>
      </c>
      <c r="J96" s="16">
        <v>22</v>
      </c>
      <c r="K96" s="16">
        <v>6</v>
      </c>
      <c r="L96" s="16">
        <v>12</v>
      </c>
      <c r="M96" s="16">
        <v>0</v>
      </c>
      <c r="N96" s="19">
        <v>0</v>
      </c>
      <c r="O96" s="14" t="s">
        <v>8</v>
      </c>
    </row>
    <row r="97" spans="1:15" ht="19.5" customHeight="1">
      <c r="A97" s="1">
        <v>3</v>
      </c>
      <c r="B97" s="45" t="s">
        <v>9</v>
      </c>
      <c r="C97" s="20">
        <v>0</v>
      </c>
      <c r="D97" s="21">
        <v>0</v>
      </c>
      <c r="E97" s="21">
        <v>100</v>
      </c>
      <c r="F97" s="21">
        <v>0</v>
      </c>
      <c r="G97" s="21">
        <v>0</v>
      </c>
      <c r="H97" s="47">
        <v>0</v>
      </c>
      <c r="I97" s="21">
        <v>100</v>
      </c>
      <c r="J97" s="21">
        <v>27</v>
      </c>
      <c r="K97" s="21">
        <v>0</v>
      </c>
      <c r="L97" s="21">
        <v>13</v>
      </c>
      <c r="M97" s="21">
        <v>0</v>
      </c>
      <c r="N97" s="48">
        <v>0</v>
      </c>
      <c r="O97" s="14" t="s">
        <v>10</v>
      </c>
    </row>
    <row r="98" spans="1:15" ht="19.5" customHeight="1">
      <c r="A98" s="1">
        <v>4</v>
      </c>
      <c r="B98" s="49" t="s">
        <v>11</v>
      </c>
      <c r="C98" s="27">
        <v>100</v>
      </c>
      <c r="D98" s="28">
        <v>0</v>
      </c>
      <c r="E98" s="28">
        <v>0</v>
      </c>
      <c r="F98" s="28">
        <v>0</v>
      </c>
      <c r="G98" s="28">
        <v>0</v>
      </c>
      <c r="H98" s="30">
        <v>0</v>
      </c>
      <c r="I98" s="28">
        <v>33</v>
      </c>
      <c r="J98" s="28">
        <v>0</v>
      </c>
      <c r="K98" s="28">
        <v>33</v>
      </c>
      <c r="L98" s="28">
        <v>0</v>
      </c>
      <c r="M98" s="28">
        <v>0</v>
      </c>
      <c r="N98" s="31">
        <v>0</v>
      </c>
      <c r="O98" s="14" t="s">
        <v>12</v>
      </c>
    </row>
    <row r="99" spans="1:15" ht="19.5" customHeight="1">
      <c r="A99" s="1">
        <v>5</v>
      </c>
      <c r="B99" s="49" t="s">
        <v>13</v>
      </c>
      <c r="C99" s="27">
        <v>100</v>
      </c>
      <c r="D99" s="28">
        <v>0</v>
      </c>
      <c r="E99" s="28">
        <v>33</v>
      </c>
      <c r="F99" s="28">
        <v>0</v>
      </c>
      <c r="G99" s="28">
        <v>0</v>
      </c>
      <c r="H99" s="30">
        <v>0</v>
      </c>
      <c r="I99" s="28">
        <v>67</v>
      </c>
      <c r="J99" s="28">
        <v>0</v>
      </c>
      <c r="K99" s="28">
        <v>0</v>
      </c>
      <c r="L99" s="28">
        <v>67</v>
      </c>
      <c r="M99" s="28">
        <v>0</v>
      </c>
      <c r="N99" s="31">
        <v>0</v>
      </c>
      <c r="O99" s="14" t="s">
        <v>14</v>
      </c>
    </row>
    <row r="100" spans="1:15" ht="19.5" customHeight="1">
      <c r="A100" s="1">
        <v>6</v>
      </c>
      <c r="B100" s="49" t="s">
        <v>15</v>
      </c>
      <c r="C100" s="27" t="s">
        <v>150</v>
      </c>
      <c r="D100" s="28" t="s">
        <v>150</v>
      </c>
      <c r="E100" s="28" t="s">
        <v>150</v>
      </c>
      <c r="F100" s="28" t="s">
        <v>150</v>
      </c>
      <c r="G100" s="28" t="s">
        <v>150</v>
      </c>
      <c r="H100" s="30" t="s">
        <v>150</v>
      </c>
      <c r="I100" s="28">
        <v>71</v>
      </c>
      <c r="J100" s="28">
        <v>0</v>
      </c>
      <c r="K100" s="28">
        <v>14</v>
      </c>
      <c r="L100" s="28">
        <v>0</v>
      </c>
      <c r="M100" s="28">
        <v>0</v>
      </c>
      <c r="N100" s="31">
        <v>0</v>
      </c>
      <c r="O100" s="14" t="s">
        <v>16</v>
      </c>
    </row>
    <row r="101" spans="1:15" ht="19.5" customHeight="1">
      <c r="A101" s="1">
        <v>7</v>
      </c>
      <c r="B101" s="49" t="s">
        <v>17</v>
      </c>
      <c r="C101" s="27">
        <v>100</v>
      </c>
      <c r="D101" s="28">
        <v>0</v>
      </c>
      <c r="E101" s="28">
        <v>0</v>
      </c>
      <c r="F101" s="28">
        <v>0</v>
      </c>
      <c r="G101" s="28">
        <v>0</v>
      </c>
      <c r="H101" s="30">
        <v>0</v>
      </c>
      <c r="I101" s="28">
        <v>50</v>
      </c>
      <c r="J101" s="28">
        <v>0</v>
      </c>
      <c r="K101" s="28">
        <v>0</v>
      </c>
      <c r="L101" s="28">
        <v>0</v>
      </c>
      <c r="M101" s="28">
        <v>0</v>
      </c>
      <c r="N101" s="31">
        <v>0</v>
      </c>
      <c r="O101" s="14" t="s">
        <v>18</v>
      </c>
    </row>
    <row r="102" spans="1:15" ht="19.5" customHeight="1">
      <c r="A102" s="1">
        <v>8</v>
      </c>
      <c r="B102" s="49" t="s">
        <v>19</v>
      </c>
      <c r="C102" s="27">
        <v>100</v>
      </c>
      <c r="D102" s="28">
        <v>40</v>
      </c>
      <c r="E102" s="28">
        <v>0</v>
      </c>
      <c r="F102" s="28">
        <v>20</v>
      </c>
      <c r="G102" s="28">
        <v>0</v>
      </c>
      <c r="H102" s="30">
        <v>0</v>
      </c>
      <c r="I102" s="28">
        <v>100</v>
      </c>
      <c r="J102" s="28">
        <v>30</v>
      </c>
      <c r="K102" s="28">
        <v>10</v>
      </c>
      <c r="L102" s="28">
        <v>10</v>
      </c>
      <c r="M102" s="28">
        <v>0</v>
      </c>
      <c r="N102" s="31">
        <v>0</v>
      </c>
      <c r="O102" s="14" t="s">
        <v>20</v>
      </c>
    </row>
    <row r="103" spans="1:15" ht="19.5" customHeight="1">
      <c r="A103" s="1">
        <v>9</v>
      </c>
      <c r="B103" s="50" t="s">
        <v>21</v>
      </c>
      <c r="C103" s="32">
        <v>100</v>
      </c>
      <c r="D103" s="33">
        <v>0</v>
      </c>
      <c r="E103" s="33">
        <v>0</v>
      </c>
      <c r="F103" s="33">
        <v>0</v>
      </c>
      <c r="G103" s="33">
        <v>0</v>
      </c>
      <c r="H103" s="52">
        <v>0</v>
      </c>
      <c r="I103" s="33">
        <v>100</v>
      </c>
      <c r="J103" s="33">
        <v>10</v>
      </c>
      <c r="K103" s="33">
        <v>0</v>
      </c>
      <c r="L103" s="33">
        <v>20</v>
      </c>
      <c r="M103" s="33">
        <v>0</v>
      </c>
      <c r="N103" s="53">
        <v>0</v>
      </c>
      <c r="O103" s="14" t="s">
        <v>22</v>
      </c>
    </row>
    <row r="104" spans="1:15" ht="19.5" customHeight="1">
      <c r="A104" s="1">
        <v>10</v>
      </c>
      <c r="B104" s="43" t="s">
        <v>23</v>
      </c>
      <c r="C104" s="44">
        <v>81</v>
      </c>
      <c r="D104" s="16">
        <v>5</v>
      </c>
      <c r="E104" s="16">
        <v>32</v>
      </c>
      <c r="F104" s="16">
        <v>3</v>
      </c>
      <c r="G104" s="16">
        <v>0</v>
      </c>
      <c r="H104" s="18">
        <v>10</v>
      </c>
      <c r="I104" s="16">
        <v>75</v>
      </c>
      <c r="J104" s="16">
        <v>16</v>
      </c>
      <c r="K104" s="16">
        <v>3</v>
      </c>
      <c r="L104" s="16">
        <v>16</v>
      </c>
      <c r="M104" s="16">
        <v>2</v>
      </c>
      <c r="N104" s="19">
        <v>8</v>
      </c>
      <c r="O104" s="14">
        <v>10</v>
      </c>
    </row>
    <row r="105" spans="1:15" ht="19.5" customHeight="1">
      <c r="A105" s="1">
        <v>11</v>
      </c>
      <c r="B105" s="45" t="s">
        <v>24</v>
      </c>
      <c r="C105" s="20">
        <v>80</v>
      </c>
      <c r="D105" s="21">
        <v>40</v>
      </c>
      <c r="E105" s="21">
        <v>0</v>
      </c>
      <c r="F105" s="21">
        <v>0</v>
      </c>
      <c r="G105" s="21">
        <v>0</v>
      </c>
      <c r="H105" s="47">
        <v>0</v>
      </c>
      <c r="I105" s="21">
        <v>89</v>
      </c>
      <c r="J105" s="21">
        <v>11</v>
      </c>
      <c r="K105" s="21">
        <v>11</v>
      </c>
      <c r="L105" s="21">
        <v>22</v>
      </c>
      <c r="M105" s="21">
        <v>11</v>
      </c>
      <c r="N105" s="48">
        <v>0</v>
      </c>
      <c r="O105" s="14">
        <v>11</v>
      </c>
    </row>
    <row r="106" spans="1:15" ht="19.5" customHeight="1">
      <c r="A106" s="1">
        <v>12</v>
      </c>
      <c r="B106" s="49" t="s">
        <v>25</v>
      </c>
      <c r="C106" s="27">
        <v>60</v>
      </c>
      <c r="D106" s="28">
        <v>0</v>
      </c>
      <c r="E106" s="28">
        <v>20</v>
      </c>
      <c r="F106" s="28">
        <v>0</v>
      </c>
      <c r="G106" s="28">
        <v>0</v>
      </c>
      <c r="H106" s="30">
        <v>20</v>
      </c>
      <c r="I106" s="28">
        <v>87</v>
      </c>
      <c r="J106" s="28">
        <v>7</v>
      </c>
      <c r="K106" s="28">
        <v>0</v>
      </c>
      <c r="L106" s="28">
        <v>13</v>
      </c>
      <c r="M106" s="28">
        <v>0</v>
      </c>
      <c r="N106" s="31">
        <v>7</v>
      </c>
      <c r="O106" s="14">
        <v>12</v>
      </c>
    </row>
    <row r="107" spans="1:15" ht="19.5" customHeight="1">
      <c r="A107" s="1">
        <v>13</v>
      </c>
      <c r="B107" s="49" t="s">
        <v>26</v>
      </c>
      <c r="C107" s="27">
        <v>88</v>
      </c>
      <c r="D107" s="28">
        <v>13</v>
      </c>
      <c r="E107" s="28">
        <v>13</v>
      </c>
      <c r="F107" s="28">
        <v>0</v>
      </c>
      <c r="G107" s="28">
        <v>0</v>
      </c>
      <c r="H107" s="30">
        <v>0</v>
      </c>
      <c r="I107" s="28">
        <v>94</v>
      </c>
      <c r="J107" s="28">
        <v>12</v>
      </c>
      <c r="K107" s="28">
        <v>0</v>
      </c>
      <c r="L107" s="28">
        <v>12</v>
      </c>
      <c r="M107" s="28">
        <v>0</v>
      </c>
      <c r="N107" s="31">
        <v>6</v>
      </c>
      <c r="O107" s="14">
        <v>13</v>
      </c>
    </row>
    <row r="108" spans="1:15" ht="19.5" customHeight="1">
      <c r="A108" s="1">
        <v>14</v>
      </c>
      <c r="B108" s="49" t="s">
        <v>27</v>
      </c>
      <c r="C108" s="27">
        <v>91</v>
      </c>
      <c r="D108" s="28">
        <v>0</v>
      </c>
      <c r="E108" s="28">
        <v>9</v>
      </c>
      <c r="F108" s="28">
        <v>9</v>
      </c>
      <c r="G108" s="28">
        <v>0</v>
      </c>
      <c r="H108" s="30">
        <v>0</v>
      </c>
      <c r="I108" s="28">
        <v>92</v>
      </c>
      <c r="J108" s="28">
        <v>24</v>
      </c>
      <c r="K108" s="28">
        <v>5</v>
      </c>
      <c r="L108" s="28">
        <v>3</v>
      </c>
      <c r="M108" s="28">
        <v>3</v>
      </c>
      <c r="N108" s="31">
        <v>5</v>
      </c>
      <c r="O108" s="14">
        <v>14</v>
      </c>
    </row>
    <row r="109" spans="1:15" ht="19.5" customHeight="1" thickBot="1">
      <c r="A109" s="1">
        <v>15</v>
      </c>
      <c r="B109" s="54" t="s">
        <v>21</v>
      </c>
      <c r="C109" s="55">
        <v>75</v>
      </c>
      <c r="D109" s="56">
        <v>0</v>
      </c>
      <c r="E109" s="56">
        <v>75</v>
      </c>
      <c r="F109" s="56">
        <v>0</v>
      </c>
      <c r="G109" s="56">
        <v>0</v>
      </c>
      <c r="H109" s="58">
        <v>25</v>
      </c>
      <c r="I109" s="56">
        <v>43</v>
      </c>
      <c r="J109" s="56">
        <v>14</v>
      </c>
      <c r="K109" s="56">
        <v>0</v>
      </c>
      <c r="L109" s="56">
        <v>29</v>
      </c>
      <c r="M109" s="56">
        <v>0</v>
      </c>
      <c r="N109" s="59">
        <v>14</v>
      </c>
      <c r="O109" s="14">
        <v>15</v>
      </c>
    </row>
    <row r="110" spans="2:11" ht="21" customHeight="1">
      <c r="B110" s="60" t="s">
        <v>130</v>
      </c>
      <c r="C110" s="22"/>
      <c r="D110" s="22"/>
      <c r="E110" s="22"/>
      <c r="F110" s="22"/>
      <c r="G110" s="22"/>
      <c r="H110" s="22"/>
      <c r="I110" s="22"/>
      <c r="J110" s="22"/>
      <c r="K110" s="14"/>
    </row>
    <row r="111" ht="19.5" customHeight="1"/>
    <row r="112" spans="2:9" ht="19.5" customHeight="1">
      <c r="B112" s="101" t="s">
        <v>138</v>
      </c>
      <c r="G112" s="1" t="str">
        <f>VLOOKUP($E$1,$U$3:$AC$6,3,)</f>
        <v>平成24年4～6月期</v>
      </c>
      <c r="I112" s="1" t="s">
        <v>34</v>
      </c>
    </row>
    <row r="113" ht="11.25" customHeight="1" thickBot="1"/>
    <row r="114" spans="2:14" ht="19.5" customHeight="1">
      <c r="B114" s="39"/>
      <c r="C114" s="138" t="s">
        <v>35</v>
      </c>
      <c r="D114" s="131"/>
      <c r="E114" s="131"/>
      <c r="F114" s="131"/>
      <c r="G114" s="131"/>
      <c r="H114" s="147"/>
      <c r="I114" s="131" t="s">
        <v>36</v>
      </c>
      <c r="J114" s="131"/>
      <c r="K114" s="131"/>
      <c r="L114" s="131"/>
      <c r="M114" s="131"/>
      <c r="N114" s="132"/>
    </row>
    <row r="115" spans="2:14" ht="19.5" customHeight="1" thickBot="1">
      <c r="B115" s="40"/>
      <c r="C115" s="4" t="s">
        <v>32</v>
      </c>
      <c r="D115" s="5" t="s">
        <v>33</v>
      </c>
      <c r="E115" s="5" t="s">
        <v>37</v>
      </c>
      <c r="F115" s="5" t="s">
        <v>38</v>
      </c>
      <c r="G115" s="5" t="s">
        <v>39</v>
      </c>
      <c r="H115" s="5" t="s">
        <v>40</v>
      </c>
      <c r="I115" s="5" t="s">
        <v>32</v>
      </c>
      <c r="J115" s="5" t="s">
        <v>33</v>
      </c>
      <c r="K115" s="5" t="s">
        <v>37</v>
      </c>
      <c r="L115" s="5" t="s">
        <v>38</v>
      </c>
      <c r="M115" s="5" t="s">
        <v>39</v>
      </c>
      <c r="N115" s="8" t="s">
        <v>40</v>
      </c>
    </row>
    <row r="116" spans="1:15" ht="19.5" customHeight="1" thickTop="1">
      <c r="A116" s="1">
        <v>1</v>
      </c>
      <c r="B116" s="41" t="s">
        <v>5</v>
      </c>
      <c r="C116" s="42">
        <v>67</v>
      </c>
      <c r="D116" s="10">
        <v>14</v>
      </c>
      <c r="E116" s="10">
        <v>2</v>
      </c>
      <c r="F116" s="10">
        <v>2</v>
      </c>
      <c r="G116" s="10">
        <v>0</v>
      </c>
      <c r="H116" s="12">
        <v>16</v>
      </c>
      <c r="I116" s="10">
        <v>83</v>
      </c>
      <c r="J116" s="10">
        <v>23</v>
      </c>
      <c r="K116" s="10">
        <v>5</v>
      </c>
      <c r="L116" s="10">
        <v>11</v>
      </c>
      <c r="M116" s="10">
        <v>1</v>
      </c>
      <c r="N116" s="13">
        <v>3</v>
      </c>
      <c r="O116" s="14" t="s">
        <v>6</v>
      </c>
    </row>
    <row r="117" spans="1:15" ht="19.5" customHeight="1">
      <c r="A117" s="1">
        <v>2</v>
      </c>
      <c r="B117" s="43" t="s">
        <v>7</v>
      </c>
      <c r="C117" s="44">
        <v>95</v>
      </c>
      <c r="D117" s="16">
        <v>21</v>
      </c>
      <c r="E117" s="16">
        <v>4</v>
      </c>
      <c r="F117" s="16">
        <v>3</v>
      </c>
      <c r="G117" s="16">
        <v>0</v>
      </c>
      <c r="H117" s="18">
        <v>2</v>
      </c>
      <c r="I117" s="16">
        <v>84</v>
      </c>
      <c r="J117" s="16">
        <v>36</v>
      </c>
      <c r="K117" s="16">
        <v>3</v>
      </c>
      <c r="L117" s="16">
        <v>12</v>
      </c>
      <c r="M117" s="16">
        <v>0</v>
      </c>
      <c r="N117" s="19">
        <v>1</v>
      </c>
      <c r="O117" s="14" t="s">
        <v>8</v>
      </c>
    </row>
    <row r="118" spans="1:15" ht="19.5" customHeight="1">
      <c r="A118" s="1">
        <v>3</v>
      </c>
      <c r="B118" s="45" t="s">
        <v>9</v>
      </c>
      <c r="C118" s="20">
        <v>100</v>
      </c>
      <c r="D118" s="21">
        <v>30</v>
      </c>
      <c r="E118" s="21">
        <v>0</v>
      </c>
      <c r="F118" s="21">
        <v>10</v>
      </c>
      <c r="G118" s="21">
        <v>0</v>
      </c>
      <c r="H118" s="47">
        <v>0</v>
      </c>
      <c r="I118" s="21">
        <v>67</v>
      </c>
      <c r="J118" s="21">
        <v>33</v>
      </c>
      <c r="K118" s="21">
        <v>0</v>
      </c>
      <c r="L118" s="21">
        <v>33</v>
      </c>
      <c r="M118" s="21">
        <v>0</v>
      </c>
      <c r="N118" s="48">
        <v>0</v>
      </c>
      <c r="O118" s="14" t="s">
        <v>10</v>
      </c>
    </row>
    <row r="119" spans="1:15" ht="19.5" customHeight="1">
      <c r="A119" s="1">
        <v>4</v>
      </c>
      <c r="B119" s="49" t="s">
        <v>11</v>
      </c>
      <c r="C119" s="27">
        <v>0</v>
      </c>
      <c r="D119" s="28">
        <v>0</v>
      </c>
      <c r="E119" s="28">
        <v>0</v>
      </c>
      <c r="F119" s="28">
        <v>0</v>
      </c>
      <c r="G119" s="28">
        <v>0</v>
      </c>
      <c r="H119" s="30">
        <v>0</v>
      </c>
      <c r="I119" s="28">
        <v>75</v>
      </c>
      <c r="J119" s="28">
        <v>0</v>
      </c>
      <c r="K119" s="28">
        <v>50</v>
      </c>
      <c r="L119" s="28">
        <v>0</v>
      </c>
      <c r="M119" s="28">
        <v>0</v>
      </c>
      <c r="N119" s="31">
        <v>0</v>
      </c>
      <c r="O119" s="14" t="s">
        <v>12</v>
      </c>
    </row>
    <row r="120" spans="1:15" ht="19.5" customHeight="1">
      <c r="A120" s="1">
        <v>5</v>
      </c>
      <c r="B120" s="49" t="s">
        <v>13</v>
      </c>
      <c r="C120" s="27">
        <v>100</v>
      </c>
      <c r="D120" s="28">
        <v>0</v>
      </c>
      <c r="E120" s="28">
        <v>0</v>
      </c>
      <c r="F120" s="28">
        <v>0</v>
      </c>
      <c r="G120" s="28">
        <v>0</v>
      </c>
      <c r="H120" s="30">
        <v>0</v>
      </c>
      <c r="I120" s="28">
        <v>100</v>
      </c>
      <c r="J120" s="28">
        <v>0</v>
      </c>
      <c r="K120" s="28">
        <v>0</v>
      </c>
      <c r="L120" s="28">
        <v>100</v>
      </c>
      <c r="M120" s="28">
        <v>0</v>
      </c>
      <c r="N120" s="31">
        <v>0</v>
      </c>
      <c r="O120" s="14" t="s">
        <v>14</v>
      </c>
    </row>
    <row r="121" spans="1:15" ht="19.5" customHeight="1">
      <c r="A121" s="1">
        <v>6</v>
      </c>
      <c r="B121" s="49" t="s">
        <v>15</v>
      </c>
      <c r="C121" s="27">
        <v>100</v>
      </c>
      <c r="D121" s="28">
        <v>0</v>
      </c>
      <c r="E121" s="28">
        <v>0</v>
      </c>
      <c r="F121" s="28">
        <v>0</v>
      </c>
      <c r="G121" s="28">
        <v>0</v>
      </c>
      <c r="H121" s="30">
        <v>0</v>
      </c>
      <c r="I121" s="28">
        <v>100</v>
      </c>
      <c r="J121" s="28">
        <v>33</v>
      </c>
      <c r="K121" s="28">
        <v>33</v>
      </c>
      <c r="L121" s="28">
        <v>0</v>
      </c>
      <c r="M121" s="28">
        <v>0</v>
      </c>
      <c r="N121" s="31">
        <v>0</v>
      </c>
      <c r="O121" s="14" t="s">
        <v>16</v>
      </c>
    </row>
    <row r="122" spans="1:15" ht="19.5" customHeight="1">
      <c r="A122" s="1">
        <v>7</v>
      </c>
      <c r="B122" s="49" t="s">
        <v>17</v>
      </c>
      <c r="C122" s="27">
        <v>50</v>
      </c>
      <c r="D122" s="28">
        <v>0</v>
      </c>
      <c r="E122" s="28">
        <v>0</v>
      </c>
      <c r="F122" s="28">
        <v>0</v>
      </c>
      <c r="G122" s="28">
        <v>0</v>
      </c>
      <c r="H122" s="30">
        <v>50</v>
      </c>
      <c r="I122" s="28">
        <v>75</v>
      </c>
      <c r="J122" s="28">
        <v>25</v>
      </c>
      <c r="K122" s="28">
        <v>0</v>
      </c>
      <c r="L122" s="28">
        <v>0</v>
      </c>
      <c r="M122" s="28">
        <v>0</v>
      </c>
      <c r="N122" s="31">
        <v>25</v>
      </c>
      <c r="O122" s="14" t="s">
        <v>18</v>
      </c>
    </row>
    <row r="123" spans="1:15" ht="19.5" customHeight="1">
      <c r="A123" s="1">
        <v>8</v>
      </c>
      <c r="B123" s="49" t="s">
        <v>19</v>
      </c>
      <c r="C123" s="27">
        <v>100</v>
      </c>
      <c r="D123" s="28">
        <v>20</v>
      </c>
      <c r="E123" s="28">
        <v>10</v>
      </c>
      <c r="F123" s="28">
        <v>0</v>
      </c>
      <c r="G123" s="28">
        <v>0</v>
      </c>
      <c r="H123" s="30">
        <v>0</v>
      </c>
      <c r="I123" s="28">
        <v>100</v>
      </c>
      <c r="J123" s="28">
        <v>50</v>
      </c>
      <c r="K123" s="28">
        <v>0</v>
      </c>
      <c r="L123" s="28">
        <v>0</v>
      </c>
      <c r="M123" s="28">
        <v>0</v>
      </c>
      <c r="N123" s="31">
        <v>0</v>
      </c>
      <c r="O123" s="14" t="s">
        <v>20</v>
      </c>
    </row>
    <row r="124" spans="1:15" ht="19.5" customHeight="1">
      <c r="A124" s="1">
        <v>9</v>
      </c>
      <c r="B124" s="50" t="s">
        <v>21</v>
      </c>
      <c r="C124" s="32">
        <v>100</v>
      </c>
      <c r="D124" s="33">
        <v>25</v>
      </c>
      <c r="E124" s="33">
        <v>0</v>
      </c>
      <c r="F124" s="33">
        <v>0</v>
      </c>
      <c r="G124" s="33">
        <v>0</v>
      </c>
      <c r="H124" s="52">
        <v>0</v>
      </c>
      <c r="I124" s="33">
        <v>67</v>
      </c>
      <c r="J124" s="33">
        <v>17</v>
      </c>
      <c r="K124" s="33">
        <v>0</v>
      </c>
      <c r="L124" s="33">
        <v>0</v>
      </c>
      <c r="M124" s="33">
        <v>0</v>
      </c>
      <c r="N124" s="53">
        <v>0</v>
      </c>
      <c r="O124" s="14" t="s">
        <v>22</v>
      </c>
    </row>
    <row r="125" spans="1:15" ht="19.5" customHeight="1">
      <c r="A125" s="1">
        <v>10</v>
      </c>
      <c r="B125" s="43" t="s">
        <v>23</v>
      </c>
      <c r="C125" s="44">
        <v>60</v>
      </c>
      <c r="D125" s="16">
        <v>12</v>
      </c>
      <c r="E125" s="16">
        <v>2</v>
      </c>
      <c r="F125" s="16">
        <v>1</v>
      </c>
      <c r="G125" s="16">
        <v>0</v>
      </c>
      <c r="H125" s="18">
        <v>19</v>
      </c>
      <c r="I125" s="16">
        <v>83</v>
      </c>
      <c r="J125" s="16">
        <v>19</v>
      </c>
      <c r="K125" s="16">
        <v>5</v>
      </c>
      <c r="L125" s="16">
        <v>11</v>
      </c>
      <c r="M125" s="16">
        <v>1</v>
      </c>
      <c r="N125" s="19">
        <v>3</v>
      </c>
      <c r="O125" s="14">
        <v>10</v>
      </c>
    </row>
    <row r="126" spans="1:15" ht="19.5" customHeight="1">
      <c r="A126" s="1">
        <v>11</v>
      </c>
      <c r="B126" s="45" t="s">
        <v>24</v>
      </c>
      <c r="C126" s="20">
        <v>80</v>
      </c>
      <c r="D126" s="21">
        <v>60</v>
      </c>
      <c r="E126" s="21">
        <v>0</v>
      </c>
      <c r="F126" s="21">
        <v>0</v>
      </c>
      <c r="G126" s="21">
        <v>0</v>
      </c>
      <c r="H126" s="47">
        <v>0</v>
      </c>
      <c r="I126" s="21">
        <v>85</v>
      </c>
      <c r="J126" s="21">
        <v>23</v>
      </c>
      <c r="K126" s="21">
        <v>31</v>
      </c>
      <c r="L126" s="21">
        <v>8</v>
      </c>
      <c r="M126" s="21">
        <v>0</v>
      </c>
      <c r="N126" s="48">
        <v>0</v>
      </c>
      <c r="O126" s="14">
        <v>11</v>
      </c>
    </row>
    <row r="127" spans="1:15" ht="19.5" customHeight="1">
      <c r="A127" s="1">
        <v>12</v>
      </c>
      <c r="B127" s="49" t="s">
        <v>25</v>
      </c>
      <c r="C127" s="27">
        <v>100</v>
      </c>
      <c r="D127" s="28">
        <v>0</v>
      </c>
      <c r="E127" s="28">
        <v>0</v>
      </c>
      <c r="F127" s="28">
        <v>0</v>
      </c>
      <c r="G127" s="28">
        <v>0</v>
      </c>
      <c r="H127" s="30">
        <v>0</v>
      </c>
      <c r="I127" s="28">
        <v>70</v>
      </c>
      <c r="J127" s="28">
        <v>0</v>
      </c>
      <c r="K127" s="28">
        <v>0</v>
      </c>
      <c r="L127" s="28">
        <v>10</v>
      </c>
      <c r="M127" s="28">
        <v>0</v>
      </c>
      <c r="N127" s="31">
        <v>10</v>
      </c>
      <c r="O127" s="14">
        <v>12</v>
      </c>
    </row>
    <row r="128" spans="1:15" ht="19.5" customHeight="1">
      <c r="A128" s="1">
        <v>13</v>
      </c>
      <c r="B128" s="49" t="s">
        <v>26</v>
      </c>
      <c r="C128" s="27">
        <v>100</v>
      </c>
      <c r="D128" s="28">
        <v>10</v>
      </c>
      <c r="E128" s="28">
        <v>0</v>
      </c>
      <c r="F128" s="28">
        <v>10</v>
      </c>
      <c r="G128" s="28">
        <v>0</v>
      </c>
      <c r="H128" s="30">
        <v>0</v>
      </c>
      <c r="I128" s="28">
        <v>92</v>
      </c>
      <c r="J128" s="28">
        <v>15</v>
      </c>
      <c r="K128" s="28">
        <v>0</v>
      </c>
      <c r="L128" s="28">
        <v>8</v>
      </c>
      <c r="M128" s="28">
        <v>0</v>
      </c>
      <c r="N128" s="31">
        <v>8</v>
      </c>
      <c r="O128" s="14">
        <v>13</v>
      </c>
    </row>
    <row r="129" spans="1:15" ht="19.5" customHeight="1">
      <c r="A129" s="1">
        <v>14</v>
      </c>
      <c r="B129" s="49" t="s">
        <v>27</v>
      </c>
      <c r="C129" s="27">
        <v>90</v>
      </c>
      <c r="D129" s="28">
        <v>15</v>
      </c>
      <c r="E129" s="28">
        <v>5</v>
      </c>
      <c r="F129" s="28">
        <v>0</v>
      </c>
      <c r="G129" s="28">
        <v>0</v>
      </c>
      <c r="H129" s="30">
        <v>5</v>
      </c>
      <c r="I129" s="28">
        <v>90</v>
      </c>
      <c r="J129" s="28">
        <v>31</v>
      </c>
      <c r="K129" s="28">
        <v>7</v>
      </c>
      <c r="L129" s="28">
        <v>0</v>
      </c>
      <c r="M129" s="28">
        <v>3</v>
      </c>
      <c r="N129" s="31">
        <v>3</v>
      </c>
      <c r="O129" s="14">
        <v>14</v>
      </c>
    </row>
    <row r="130" spans="1:15" ht="19.5" customHeight="1" thickBot="1">
      <c r="A130" s="1">
        <v>15</v>
      </c>
      <c r="B130" s="54" t="s">
        <v>21</v>
      </c>
      <c r="C130" s="55">
        <v>0</v>
      </c>
      <c r="D130" s="56">
        <v>0</v>
      </c>
      <c r="E130" s="56">
        <v>0</v>
      </c>
      <c r="F130" s="56">
        <v>0</v>
      </c>
      <c r="G130" s="56">
        <v>0</v>
      </c>
      <c r="H130" s="58">
        <v>50</v>
      </c>
      <c r="I130" s="56">
        <v>75</v>
      </c>
      <c r="J130" s="56">
        <v>13</v>
      </c>
      <c r="K130" s="56">
        <v>0</v>
      </c>
      <c r="L130" s="56">
        <v>25</v>
      </c>
      <c r="M130" s="56">
        <v>0</v>
      </c>
      <c r="N130" s="59">
        <v>0</v>
      </c>
      <c r="O130" s="14">
        <v>15</v>
      </c>
    </row>
    <row r="131" ht="21" customHeight="1">
      <c r="B131" s="60" t="s">
        <v>130</v>
      </c>
    </row>
    <row r="134" ht="19.5" customHeight="1">
      <c r="B134" s="101" t="s">
        <v>139</v>
      </c>
    </row>
    <row r="135" ht="11.25" customHeight="1" thickBot="1"/>
    <row r="136" spans="2:10" ht="19.5" customHeight="1">
      <c r="B136" s="39"/>
      <c r="C136" s="138" t="s">
        <v>41</v>
      </c>
      <c r="D136" s="131"/>
      <c r="E136" s="131"/>
      <c r="F136" s="131"/>
      <c r="G136" s="131"/>
      <c r="H136" s="131"/>
      <c r="I136" s="131"/>
      <c r="J136" s="132"/>
    </row>
    <row r="137" spans="2:10" ht="19.5" customHeight="1">
      <c r="B137" s="40"/>
      <c r="C137" s="142" t="str">
        <f>VLOOKUP($E$1,$U$3:$AC$6,2,)</f>
        <v>平成24年1～3月期</v>
      </c>
      <c r="D137" s="143"/>
      <c r="E137" s="143"/>
      <c r="F137" s="144"/>
      <c r="G137" s="145" t="str">
        <f>VLOOKUP($E$1,$U$3:$AC$6,3,)</f>
        <v>平成24年4～6月期</v>
      </c>
      <c r="H137" s="143"/>
      <c r="I137" s="143"/>
      <c r="J137" s="146"/>
    </row>
    <row r="138" spans="2:10" ht="19.5" customHeight="1" thickBot="1">
      <c r="B138" s="61"/>
      <c r="C138" s="4" t="s">
        <v>0</v>
      </c>
      <c r="D138" s="5" t="s">
        <v>28</v>
      </c>
      <c r="E138" s="5" t="s">
        <v>29</v>
      </c>
      <c r="F138" s="5" t="s">
        <v>4</v>
      </c>
      <c r="G138" s="5" t="s">
        <v>0</v>
      </c>
      <c r="H138" s="5" t="s">
        <v>28</v>
      </c>
      <c r="I138" s="5" t="s">
        <v>29</v>
      </c>
      <c r="J138" s="8" t="s">
        <v>4</v>
      </c>
    </row>
    <row r="139" spans="1:11" ht="19.5" customHeight="1" thickTop="1">
      <c r="A139" s="1">
        <v>1</v>
      </c>
      <c r="B139" s="62" t="s">
        <v>7</v>
      </c>
      <c r="C139" s="63">
        <v>23</v>
      </c>
      <c r="D139" s="64">
        <v>18</v>
      </c>
      <c r="E139" s="64">
        <v>59</v>
      </c>
      <c r="F139" s="65">
        <v>-41</v>
      </c>
      <c r="G139" s="64">
        <v>28</v>
      </c>
      <c r="H139" s="64">
        <v>43</v>
      </c>
      <c r="I139" s="64">
        <v>28</v>
      </c>
      <c r="J139" s="66">
        <v>15</v>
      </c>
      <c r="K139" s="1" t="s">
        <v>6</v>
      </c>
    </row>
    <row r="140" spans="1:11" ht="19.5" customHeight="1">
      <c r="A140" s="1">
        <v>2</v>
      </c>
      <c r="B140" s="45" t="s">
        <v>9</v>
      </c>
      <c r="C140" s="20">
        <v>11</v>
      </c>
      <c r="D140" s="21">
        <v>11</v>
      </c>
      <c r="E140" s="21">
        <v>79</v>
      </c>
      <c r="F140" s="47">
        <v>-68</v>
      </c>
      <c r="G140" s="21">
        <v>16</v>
      </c>
      <c r="H140" s="21">
        <v>74</v>
      </c>
      <c r="I140" s="21">
        <v>11</v>
      </c>
      <c r="J140" s="48">
        <v>63</v>
      </c>
      <c r="K140" s="1" t="s">
        <v>8</v>
      </c>
    </row>
    <row r="141" spans="1:11" ht="19.5" customHeight="1">
      <c r="A141" s="1">
        <v>3</v>
      </c>
      <c r="B141" s="49" t="s">
        <v>11</v>
      </c>
      <c r="C141" s="27">
        <v>29</v>
      </c>
      <c r="D141" s="28">
        <v>29</v>
      </c>
      <c r="E141" s="28">
        <v>43</v>
      </c>
      <c r="F141" s="30">
        <v>-14</v>
      </c>
      <c r="G141" s="28">
        <v>33</v>
      </c>
      <c r="H141" s="28">
        <v>17</v>
      </c>
      <c r="I141" s="28">
        <v>50</v>
      </c>
      <c r="J141" s="31">
        <v>-33</v>
      </c>
      <c r="K141" s="1" t="s">
        <v>10</v>
      </c>
    </row>
    <row r="142" spans="1:11" ht="19.5" customHeight="1">
      <c r="A142" s="1">
        <v>4</v>
      </c>
      <c r="B142" s="49" t="s">
        <v>13</v>
      </c>
      <c r="C142" s="27">
        <v>33</v>
      </c>
      <c r="D142" s="28">
        <v>33</v>
      </c>
      <c r="E142" s="28">
        <v>33</v>
      </c>
      <c r="F142" s="30">
        <v>0</v>
      </c>
      <c r="G142" s="28">
        <v>60</v>
      </c>
      <c r="H142" s="28">
        <v>20</v>
      </c>
      <c r="I142" s="28">
        <v>20</v>
      </c>
      <c r="J142" s="31">
        <v>0</v>
      </c>
      <c r="K142" s="1" t="s">
        <v>12</v>
      </c>
    </row>
    <row r="143" spans="1:11" ht="19.5" customHeight="1">
      <c r="A143" s="1">
        <v>5</v>
      </c>
      <c r="B143" s="49" t="s">
        <v>15</v>
      </c>
      <c r="C143" s="27">
        <v>25</v>
      </c>
      <c r="D143" s="28">
        <v>0</v>
      </c>
      <c r="E143" s="28">
        <v>75</v>
      </c>
      <c r="F143" s="30">
        <v>-75</v>
      </c>
      <c r="G143" s="28">
        <v>38</v>
      </c>
      <c r="H143" s="28">
        <v>25</v>
      </c>
      <c r="I143" s="28">
        <v>38</v>
      </c>
      <c r="J143" s="31">
        <v>-13</v>
      </c>
      <c r="K143" s="1" t="s">
        <v>14</v>
      </c>
    </row>
    <row r="144" spans="1:11" ht="19.5" customHeight="1">
      <c r="A144" s="1">
        <v>6</v>
      </c>
      <c r="B144" s="49" t="s">
        <v>17</v>
      </c>
      <c r="C144" s="27">
        <v>33</v>
      </c>
      <c r="D144" s="28">
        <v>44</v>
      </c>
      <c r="E144" s="28">
        <v>22</v>
      </c>
      <c r="F144" s="30">
        <v>22</v>
      </c>
      <c r="G144" s="28">
        <v>44</v>
      </c>
      <c r="H144" s="28">
        <v>22</v>
      </c>
      <c r="I144" s="28">
        <v>33</v>
      </c>
      <c r="J144" s="31">
        <v>-11</v>
      </c>
      <c r="K144" s="1" t="s">
        <v>16</v>
      </c>
    </row>
    <row r="145" spans="1:11" ht="19.5" customHeight="1">
      <c r="A145" s="1">
        <v>7</v>
      </c>
      <c r="B145" s="49" t="s">
        <v>19</v>
      </c>
      <c r="C145" s="27">
        <v>33</v>
      </c>
      <c r="D145" s="28">
        <v>18</v>
      </c>
      <c r="E145" s="28">
        <v>48</v>
      </c>
      <c r="F145" s="30">
        <v>-30</v>
      </c>
      <c r="G145" s="28">
        <v>32</v>
      </c>
      <c r="H145" s="28">
        <v>32</v>
      </c>
      <c r="I145" s="28">
        <v>35</v>
      </c>
      <c r="J145" s="31">
        <v>-3</v>
      </c>
      <c r="K145" s="1" t="s">
        <v>18</v>
      </c>
    </row>
    <row r="146" spans="1:11" ht="19.5" customHeight="1" thickBot="1">
      <c r="A146" s="1">
        <v>8</v>
      </c>
      <c r="B146" s="54" t="s">
        <v>21</v>
      </c>
      <c r="C146" s="55">
        <v>11</v>
      </c>
      <c r="D146" s="56">
        <v>28</v>
      </c>
      <c r="E146" s="56">
        <v>61</v>
      </c>
      <c r="F146" s="58">
        <v>-33</v>
      </c>
      <c r="G146" s="56">
        <v>31</v>
      </c>
      <c r="H146" s="56">
        <v>31</v>
      </c>
      <c r="I146" s="56">
        <v>38</v>
      </c>
      <c r="J146" s="59">
        <v>-7</v>
      </c>
      <c r="K146" s="1" t="s">
        <v>20</v>
      </c>
    </row>
    <row r="147" spans="2:10" ht="19.5" customHeight="1">
      <c r="B147" s="60"/>
      <c r="C147" s="22"/>
      <c r="D147" s="22"/>
      <c r="E147" s="22"/>
      <c r="F147" s="22"/>
      <c r="G147" s="22"/>
      <c r="H147" s="22"/>
      <c r="I147" s="22"/>
      <c r="J147" s="22"/>
    </row>
    <row r="148" ht="19.5" customHeight="1"/>
    <row r="149" ht="19.5" customHeight="1"/>
    <row r="150" spans="2:13" ht="19.5" customHeight="1">
      <c r="B150" s="101" t="s">
        <v>140</v>
      </c>
      <c r="M150" s="101" t="s">
        <v>141</v>
      </c>
    </row>
    <row r="151" ht="11.25" customHeight="1" thickBot="1"/>
    <row r="152" spans="13:18" ht="19.5" customHeight="1" thickBot="1">
      <c r="M152" s="39"/>
      <c r="N152" s="67"/>
      <c r="O152" s="138" t="s">
        <v>42</v>
      </c>
      <c r="P152" s="131"/>
      <c r="Q152" s="131"/>
      <c r="R152" s="132"/>
    </row>
    <row r="153" spans="2:18" ht="19.5" customHeight="1">
      <c r="B153" s="39"/>
      <c r="C153" s="133" t="str">
        <f>VLOOKUP($E$1,$U$3:$AC$6,2,)</f>
        <v>平成24年1～3月期</v>
      </c>
      <c r="D153" s="128"/>
      <c r="E153" s="128"/>
      <c r="F153" s="129"/>
      <c r="G153" s="136" t="str">
        <f>VLOOKUP($E$1,$U$3:$AC$6,3,)</f>
        <v>平成24年4～6月期</v>
      </c>
      <c r="H153" s="128"/>
      <c r="I153" s="128"/>
      <c r="J153" s="137"/>
      <c r="M153" s="40"/>
      <c r="N153" s="68"/>
      <c r="O153" s="139" t="str">
        <f>VLOOKUP($E$1,$U$3:$AC$6,5,)</f>
        <v>平成24年1月末時点</v>
      </c>
      <c r="P153" s="140"/>
      <c r="Q153" s="140"/>
      <c r="R153" s="141"/>
    </row>
    <row r="154" spans="2:18" ht="19.5" customHeight="1" thickBot="1">
      <c r="B154" s="61"/>
      <c r="C154" s="4" t="s">
        <v>123</v>
      </c>
      <c r="D154" s="5" t="s">
        <v>122</v>
      </c>
      <c r="E154" s="5" t="s">
        <v>124</v>
      </c>
      <c r="F154" s="7" t="s">
        <v>4</v>
      </c>
      <c r="G154" s="5" t="s">
        <v>43</v>
      </c>
      <c r="H154" s="5" t="s">
        <v>44</v>
      </c>
      <c r="I154" s="5" t="s">
        <v>45</v>
      </c>
      <c r="J154" s="103" t="s">
        <v>4</v>
      </c>
      <c r="M154" s="40"/>
      <c r="N154" s="68"/>
      <c r="O154" s="69" t="s">
        <v>43</v>
      </c>
      <c r="P154" s="70" t="s">
        <v>44</v>
      </c>
      <c r="Q154" s="5" t="s">
        <v>45</v>
      </c>
      <c r="R154" s="103" t="s">
        <v>4</v>
      </c>
    </row>
    <row r="155" spans="1:19" ht="19.5" customHeight="1" thickTop="1">
      <c r="A155" s="1">
        <v>1</v>
      </c>
      <c r="B155" s="62" t="s">
        <v>7</v>
      </c>
      <c r="C155" s="63">
        <v>79</v>
      </c>
      <c r="D155" s="64">
        <v>16</v>
      </c>
      <c r="E155" s="64">
        <v>5</v>
      </c>
      <c r="F155" s="65">
        <v>11</v>
      </c>
      <c r="G155" s="100">
        <v>84</v>
      </c>
      <c r="H155" s="64">
        <v>12</v>
      </c>
      <c r="I155" s="64">
        <v>4</v>
      </c>
      <c r="J155" s="66">
        <v>8</v>
      </c>
      <c r="K155" s="14">
        <v>1</v>
      </c>
      <c r="L155" s="1">
        <v>1</v>
      </c>
      <c r="M155" s="62" t="s">
        <v>7</v>
      </c>
      <c r="N155" s="72"/>
      <c r="O155" s="63">
        <v>58</v>
      </c>
      <c r="P155" s="64">
        <v>28</v>
      </c>
      <c r="Q155" s="64">
        <v>14</v>
      </c>
      <c r="R155" s="66">
        <f>P155-Q155</f>
        <v>14</v>
      </c>
      <c r="S155" s="14">
        <v>1</v>
      </c>
    </row>
    <row r="156" spans="1:19" ht="19.5" customHeight="1">
      <c r="A156" s="1">
        <v>2</v>
      </c>
      <c r="B156" s="45" t="s">
        <v>9</v>
      </c>
      <c r="C156" s="20">
        <v>74</v>
      </c>
      <c r="D156" s="21">
        <v>16</v>
      </c>
      <c r="E156" s="21">
        <v>11</v>
      </c>
      <c r="F156" s="47">
        <v>5</v>
      </c>
      <c r="G156" s="46">
        <v>84</v>
      </c>
      <c r="H156" s="21">
        <v>5</v>
      </c>
      <c r="I156" s="21">
        <v>11</v>
      </c>
      <c r="J156" s="48">
        <v>-6</v>
      </c>
      <c r="K156" s="14">
        <v>2</v>
      </c>
      <c r="L156" s="1">
        <v>2</v>
      </c>
      <c r="M156" s="45" t="s">
        <v>9</v>
      </c>
      <c r="N156" s="73"/>
      <c r="O156" s="20">
        <v>63</v>
      </c>
      <c r="P156" s="21">
        <v>21</v>
      </c>
      <c r="Q156" s="21">
        <v>16</v>
      </c>
      <c r="R156" s="48">
        <f aca="true" t="shared" si="0" ref="R156:R162">P156-Q156</f>
        <v>5</v>
      </c>
      <c r="S156" s="14">
        <v>2</v>
      </c>
    </row>
    <row r="157" spans="1:19" ht="19.5" customHeight="1">
      <c r="A157" s="1">
        <v>3</v>
      </c>
      <c r="B157" s="49" t="s">
        <v>11</v>
      </c>
      <c r="C157" s="27">
        <v>57</v>
      </c>
      <c r="D157" s="28">
        <v>29</v>
      </c>
      <c r="E157" s="28">
        <v>14</v>
      </c>
      <c r="F157" s="30">
        <v>15</v>
      </c>
      <c r="G157" s="29">
        <v>83</v>
      </c>
      <c r="H157" s="28">
        <v>0</v>
      </c>
      <c r="I157" s="28">
        <v>17</v>
      </c>
      <c r="J157" s="31">
        <v>-17</v>
      </c>
      <c r="K157" s="14">
        <v>3</v>
      </c>
      <c r="L157" s="1">
        <v>3</v>
      </c>
      <c r="M157" s="49" t="s">
        <v>11</v>
      </c>
      <c r="N157" s="74"/>
      <c r="O157" s="27">
        <v>71</v>
      </c>
      <c r="P157" s="28">
        <v>29</v>
      </c>
      <c r="Q157" s="28">
        <v>0</v>
      </c>
      <c r="R157" s="31">
        <f t="shared" si="0"/>
        <v>29</v>
      </c>
      <c r="S157" s="14">
        <v>3</v>
      </c>
    </row>
    <row r="158" spans="1:19" ht="19.5" customHeight="1">
      <c r="A158" s="1">
        <v>4</v>
      </c>
      <c r="B158" s="49" t="s">
        <v>13</v>
      </c>
      <c r="C158" s="27">
        <v>67</v>
      </c>
      <c r="D158" s="28">
        <v>33</v>
      </c>
      <c r="E158" s="28">
        <v>0</v>
      </c>
      <c r="F158" s="30">
        <v>33</v>
      </c>
      <c r="G158" s="29">
        <v>80</v>
      </c>
      <c r="H158" s="28">
        <v>20</v>
      </c>
      <c r="I158" s="28">
        <v>0</v>
      </c>
      <c r="J158" s="31">
        <v>20</v>
      </c>
      <c r="K158" s="14">
        <v>4</v>
      </c>
      <c r="L158" s="1">
        <v>4</v>
      </c>
      <c r="M158" s="49" t="s">
        <v>13</v>
      </c>
      <c r="N158" s="74"/>
      <c r="O158" s="27">
        <v>83</v>
      </c>
      <c r="P158" s="28">
        <v>17</v>
      </c>
      <c r="Q158" s="28">
        <v>0</v>
      </c>
      <c r="R158" s="31">
        <f t="shared" si="0"/>
        <v>17</v>
      </c>
      <c r="S158" s="14">
        <v>4</v>
      </c>
    </row>
    <row r="159" spans="1:19" ht="19.5" customHeight="1">
      <c r="A159" s="1">
        <v>5</v>
      </c>
      <c r="B159" s="49" t="s">
        <v>15</v>
      </c>
      <c r="C159" s="27">
        <v>100</v>
      </c>
      <c r="D159" s="28">
        <v>0</v>
      </c>
      <c r="E159" s="28">
        <v>0</v>
      </c>
      <c r="F159" s="30">
        <v>0</v>
      </c>
      <c r="G159" s="29">
        <v>88</v>
      </c>
      <c r="H159" s="28">
        <v>13</v>
      </c>
      <c r="I159" s="28">
        <v>0</v>
      </c>
      <c r="J159" s="31">
        <v>13</v>
      </c>
      <c r="K159" s="14">
        <v>5</v>
      </c>
      <c r="L159" s="1">
        <v>5</v>
      </c>
      <c r="M159" s="49" t="s">
        <v>15</v>
      </c>
      <c r="N159" s="74"/>
      <c r="O159" s="27">
        <v>63</v>
      </c>
      <c r="P159" s="28">
        <v>38</v>
      </c>
      <c r="Q159" s="28">
        <v>0</v>
      </c>
      <c r="R159" s="31">
        <f t="shared" si="0"/>
        <v>38</v>
      </c>
      <c r="S159" s="14">
        <v>5</v>
      </c>
    </row>
    <row r="160" spans="1:19" ht="19.5" customHeight="1">
      <c r="A160" s="1">
        <v>6</v>
      </c>
      <c r="B160" s="49" t="s">
        <v>17</v>
      </c>
      <c r="C160" s="27">
        <v>89</v>
      </c>
      <c r="D160" s="28">
        <v>11</v>
      </c>
      <c r="E160" s="28">
        <v>0</v>
      </c>
      <c r="F160" s="30">
        <v>11</v>
      </c>
      <c r="G160" s="29">
        <v>89</v>
      </c>
      <c r="H160" s="28">
        <v>0</v>
      </c>
      <c r="I160" s="28">
        <v>11</v>
      </c>
      <c r="J160" s="31">
        <v>-11</v>
      </c>
      <c r="K160" s="14">
        <v>6</v>
      </c>
      <c r="L160" s="1">
        <v>6</v>
      </c>
      <c r="M160" s="49" t="s">
        <v>17</v>
      </c>
      <c r="N160" s="74"/>
      <c r="O160" s="27">
        <v>78</v>
      </c>
      <c r="P160" s="28">
        <v>0</v>
      </c>
      <c r="Q160" s="28">
        <v>22</v>
      </c>
      <c r="R160" s="31">
        <f t="shared" si="0"/>
        <v>-22</v>
      </c>
      <c r="S160" s="14">
        <v>6</v>
      </c>
    </row>
    <row r="161" spans="1:19" ht="19.5" customHeight="1">
      <c r="A161" s="1">
        <v>7</v>
      </c>
      <c r="B161" s="49" t="s">
        <v>19</v>
      </c>
      <c r="C161" s="27">
        <v>76</v>
      </c>
      <c r="D161" s="28">
        <v>21</v>
      </c>
      <c r="E161" s="28">
        <v>3</v>
      </c>
      <c r="F161" s="30">
        <v>18</v>
      </c>
      <c r="G161" s="29">
        <v>81</v>
      </c>
      <c r="H161" s="28">
        <v>19</v>
      </c>
      <c r="I161" s="28">
        <v>0</v>
      </c>
      <c r="J161" s="31">
        <v>19</v>
      </c>
      <c r="K161" s="14">
        <v>7</v>
      </c>
      <c r="L161" s="1">
        <v>7</v>
      </c>
      <c r="M161" s="49" t="s">
        <v>19</v>
      </c>
      <c r="N161" s="74"/>
      <c r="O161" s="27">
        <v>53</v>
      </c>
      <c r="P161" s="28">
        <v>34</v>
      </c>
      <c r="Q161" s="28">
        <v>13</v>
      </c>
      <c r="R161" s="31">
        <f t="shared" si="0"/>
        <v>21</v>
      </c>
      <c r="S161" s="14">
        <v>7</v>
      </c>
    </row>
    <row r="162" spans="1:19" ht="19.5" customHeight="1" thickBot="1">
      <c r="A162" s="1">
        <v>8</v>
      </c>
      <c r="B162" s="50" t="s">
        <v>21</v>
      </c>
      <c r="C162" s="32">
        <v>94</v>
      </c>
      <c r="D162" s="33">
        <v>6</v>
      </c>
      <c r="E162" s="33">
        <v>0</v>
      </c>
      <c r="F162" s="52">
        <v>6</v>
      </c>
      <c r="G162" s="51">
        <v>88</v>
      </c>
      <c r="H162" s="33">
        <v>13</v>
      </c>
      <c r="I162" s="33">
        <v>0</v>
      </c>
      <c r="J162" s="53">
        <v>13</v>
      </c>
      <c r="K162" s="14">
        <v>8</v>
      </c>
      <c r="L162" s="1">
        <v>8</v>
      </c>
      <c r="M162" s="54" t="s">
        <v>21</v>
      </c>
      <c r="N162" s="75"/>
      <c r="O162" s="55">
        <v>50</v>
      </c>
      <c r="P162" s="56">
        <v>33</v>
      </c>
      <c r="Q162" s="56">
        <v>17</v>
      </c>
      <c r="R162" s="59">
        <f t="shared" si="0"/>
        <v>16</v>
      </c>
      <c r="S162" s="14">
        <v>8</v>
      </c>
    </row>
    <row r="163" spans="1:11" ht="19.5" customHeight="1" thickBot="1">
      <c r="A163" s="1">
        <v>9</v>
      </c>
      <c r="B163" s="76" t="s">
        <v>46</v>
      </c>
      <c r="C163" s="77">
        <v>78</v>
      </c>
      <c r="D163" s="35">
        <v>19</v>
      </c>
      <c r="E163" s="35">
        <v>3</v>
      </c>
      <c r="F163" s="37">
        <v>16</v>
      </c>
      <c r="G163" s="36">
        <v>91</v>
      </c>
      <c r="H163" s="35">
        <v>6</v>
      </c>
      <c r="I163" s="35">
        <v>3</v>
      </c>
      <c r="J163" s="38">
        <v>3</v>
      </c>
      <c r="K163" s="14" t="s">
        <v>47</v>
      </c>
    </row>
    <row r="166" spans="2:7" ht="19.5" customHeight="1">
      <c r="B166" s="101" t="s">
        <v>142</v>
      </c>
      <c r="G166" s="1" t="str">
        <f>VLOOKUP($E$1,$U$3:$AC$6,6,)</f>
        <v>平成23年10～12月期</v>
      </c>
    </row>
    <row r="167" ht="12" customHeight="1" thickBot="1"/>
    <row r="168" spans="2:12" ht="18.75" customHeight="1">
      <c r="B168" s="39"/>
      <c r="C168" s="133" t="s">
        <v>129</v>
      </c>
      <c r="D168" s="129"/>
      <c r="E168" s="131" t="s">
        <v>48</v>
      </c>
      <c r="F168" s="131"/>
      <c r="G168" s="131"/>
      <c r="H168" s="131"/>
      <c r="I168" s="131"/>
      <c r="J168" s="131"/>
      <c r="K168" s="131"/>
      <c r="L168" s="132"/>
    </row>
    <row r="169" spans="2:12" ht="18.75" customHeight="1">
      <c r="B169" s="40"/>
      <c r="C169" s="78" t="s">
        <v>49</v>
      </c>
      <c r="D169" s="79" t="s">
        <v>50</v>
      </c>
      <c r="E169" s="79" t="s">
        <v>51</v>
      </c>
      <c r="F169" s="79" t="s">
        <v>52</v>
      </c>
      <c r="G169" s="79" t="s">
        <v>53</v>
      </c>
      <c r="H169" s="79" t="s">
        <v>54</v>
      </c>
      <c r="I169" s="79" t="s">
        <v>55</v>
      </c>
      <c r="J169" s="79" t="s">
        <v>56</v>
      </c>
      <c r="K169" s="79" t="s">
        <v>57</v>
      </c>
      <c r="L169" s="80" t="s">
        <v>58</v>
      </c>
    </row>
    <row r="170" spans="2:12" ht="18.75" customHeight="1" thickBot="1">
      <c r="B170" s="40"/>
      <c r="C170" s="69"/>
      <c r="D170" s="70"/>
      <c r="E170" s="70" t="s">
        <v>59</v>
      </c>
      <c r="F170" s="70" t="s">
        <v>60</v>
      </c>
      <c r="G170" s="70" t="s">
        <v>61</v>
      </c>
      <c r="H170" s="70"/>
      <c r="I170" s="70"/>
      <c r="J170" s="70" t="s">
        <v>62</v>
      </c>
      <c r="K170" s="70" t="s">
        <v>63</v>
      </c>
      <c r="L170" s="71"/>
    </row>
    <row r="171" spans="1:13" ht="18.75" customHeight="1" thickTop="1">
      <c r="A171" s="1">
        <v>1</v>
      </c>
      <c r="B171" s="41" t="s">
        <v>5</v>
      </c>
      <c r="C171" s="42">
        <v>74</v>
      </c>
      <c r="D171" s="12">
        <v>26</v>
      </c>
      <c r="E171" s="10">
        <v>34</v>
      </c>
      <c r="F171" s="10">
        <v>22</v>
      </c>
      <c r="G171" s="10">
        <v>70</v>
      </c>
      <c r="H171" s="10">
        <v>2</v>
      </c>
      <c r="I171" s="10">
        <v>4</v>
      </c>
      <c r="J171" s="10">
        <v>6</v>
      </c>
      <c r="K171" s="10">
        <v>1</v>
      </c>
      <c r="L171" s="13">
        <v>1</v>
      </c>
      <c r="M171" s="14" t="s">
        <v>6</v>
      </c>
    </row>
    <row r="172" spans="1:13" ht="18.75" customHeight="1">
      <c r="A172" s="1">
        <v>2</v>
      </c>
      <c r="B172" s="43" t="s">
        <v>7</v>
      </c>
      <c r="C172" s="44">
        <v>70</v>
      </c>
      <c r="D172" s="18">
        <v>30</v>
      </c>
      <c r="E172" s="16">
        <v>40</v>
      </c>
      <c r="F172" s="16">
        <v>47</v>
      </c>
      <c r="G172" s="16">
        <v>52</v>
      </c>
      <c r="H172" s="16">
        <v>9</v>
      </c>
      <c r="I172" s="16">
        <v>11</v>
      </c>
      <c r="J172" s="16">
        <v>11</v>
      </c>
      <c r="K172" s="16">
        <v>5</v>
      </c>
      <c r="L172" s="19">
        <v>4</v>
      </c>
      <c r="M172" s="14" t="s">
        <v>8</v>
      </c>
    </row>
    <row r="173" spans="1:13" ht="18.75" customHeight="1">
      <c r="A173" s="1">
        <v>3</v>
      </c>
      <c r="B173" s="45" t="s">
        <v>9</v>
      </c>
      <c r="C173" s="20">
        <v>63</v>
      </c>
      <c r="D173" s="47">
        <v>37</v>
      </c>
      <c r="E173" s="21">
        <v>43</v>
      </c>
      <c r="F173" s="21">
        <v>29</v>
      </c>
      <c r="G173" s="21">
        <v>57</v>
      </c>
      <c r="H173" s="21">
        <v>0</v>
      </c>
      <c r="I173" s="21">
        <v>14</v>
      </c>
      <c r="J173" s="21">
        <v>29</v>
      </c>
      <c r="K173" s="21">
        <v>0</v>
      </c>
      <c r="L173" s="48">
        <v>14</v>
      </c>
      <c r="M173" s="14" t="s">
        <v>10</v>
      </c>
    </row>
    <row r="174" spans="1:13" ht="18.75" customHeight="1">
      <c r="A174" s="1">
        <v>4</v>
      </c>
      <c r="B174" s="49" t="s">
        <v>11</v>
      </c>
      <c r="C174" s="27">
        <v>86</v>
      </c>
      <c r="D174" s="30">
        <v>14</v>
      </c>
      <c r="E174" s="28">
        <v>0</v>
      </c>
      <c r="F174" s="28">
        <v>0</v>
      </c>
      <c r="G174" s="28">
        <v>100</v>
      </c>
      <c r="H174" s="28">
        <v>0</v>
      </c>
      <c r="I174" s="28">
        <v>0</v>
      </c>
      <c r="J174" s="28">
        <v>0</v>
      </c>
      <c r="K174" s="28">
        <v>0</v>
      </c>
      <c r="L174" s="31">
        <v>0</v>
      </c>
      <c r="M174" s="14" t="s">
        <v>12</v>
      </c>
    </row>
    <row r="175" spans="1:13" ht="18.75" customHeight="1">
      <c r="A175" s="1">
        <v>5</v>
      </c>
      <c r="B175" s="49" t="s">
        <v>13</v>
      </c>
      <c r="C175" s="27">
        <v>50</v>
      </c>
      <c r="D175" s="30">
        <v>50</v>
      </c>
      <c r="E175" s="28">
        <v>0</v>
      </c>
      <c r="F175" s="28">
        <v>67</v>
      </c>
      <c r="G175" s="28">
        <v>67</v>
      </c>
      <c r="H175" s="28">
        <v>0</v>
      </c>
      <c r="I175" s="28">
        <v>0</v>
      </c>
      <c r="J175" s="28">
        <v>33</v>
      </c>
      <c r="K175" s="28">
        <v>0</v>
      </c>
      <c r="L175" s="31">
        <v>0</v>
      </c>
      <c r="M175" s="14" t="s">
        <v>14</v>
      </c>
    </row>
    <row r="176" spans="1:13" ht="18.75" customHeight="1">
      <c r="A176" s="1">
        <v>6</v>
      </c>
      <c r="B176" s="49" t="s">
        <v>15</v>
      </c>
      <c r="C176" s="27">
        <v>75</v>
      </c>
      <c r="D176" s="30">
        <v>25</v>
      </c>
      <c r="E176" s="28">
        <v>50</v>
      </c>
      <c r="F176" s="28">
        <v>100</v>
      </c>
      <c r="G176" s="28">
        <v>50</v>
      </c>
      <c r="H176" s="28">
        <v>50</v>
      </c>
      <c r="I176" s="28">
        <v>0</v>
      </c>
      <c r="J176" s="28">
        <v>0</v>
      </c>
      <c r="K176" s="28">
        <v>0</v>
      </c>
      <c r="L176" s="31">
        <v>0</v>
      </c>
      <c r="M176" s="14" t="s">
        <v>16</v>
      </c>
    </row>
    <row r="177" spans="1:13" ht="18.75" customHeight="1">
      <c r="A177" s="1">
        <v>7</v>
      </c>
      <c r="B177" s="49" t="s">
        <v>17</v>
      </c>
      <c r="C177" s="27">
        <v>100</v>
      </c>
      <c r="D177" s="30">
        <v>0</v>
      </c>
      <c r="E177" s="28" t="s">
        <v>150</v>
      </c>
      <c r="F177" s="28" t="s">
        <v>150</v>
      </c>
      <c r="G177" s="28" t="s">
        <v>150</v>
      </c>
      <c r="H177" s="28" t="s">
        <v>150</v>
      </c>
      <c r="I177" s="28" t="s">
        <v>150</v>
      </c>
      <c r="J177" s="28" t="s">
        <v>150</v>
      </c>
      <c r="K177" s="28" t="s">
        <v>150</v>
      </c>
      <c r="L177" s="31" t="s">
        <v>150</v>
      </c>
      <c r="M177" s="14" t="s">
        <v>18</v>
      </c>
    </row>
    <row r="178" spans="1:13" ht="18.75" customHeight="1">
      <c r="A178" s="1">
        <v>8</v>
      </c>
      <c r="B178" s="49" t="s">
        <v>19</v>
      </c>
      <c r="C178" s="27">
        <v>74</v>
      </c>
      <c r="D178" s="30">
        <v>26</v>
      </c>
      <c r="E178" s="28">
        <v>56</v>
      </c>
      <c r="F178" s="28">
        <v>67</v>
      </c>
      <c r="G178" s="28">
        <v>56</v>
      </c>
      <c r="H178" s="28">
        <v>11</v>
      </c>
      <c r="I178" s="28">
        <v>11</v>
      </c>
      <c r="J178" s="28">
        <v>0</v>
      </c>
      <c r="K178" s="28">
        <v>11</v>
      </c>
      <c r="L178" s="31">
        <v>0</v>
      </c>
      <c r="M178" s="14" t="s">
        <v>20</v>
      </c>
    </row>
    <row r="179" spans="1:13" ht="18.75" customHeight="1">
      <c r="A179" s="1">
        <v>9</v>
      </c>
      <c r="B179" s="50" t="s">
        <v>21</v>
      </c>
      <c r="C179" s="32">
        <v>61</v>
      </c>
      <c r="D179" s="52">
        <v>39</v>
      </c>
      <c r="E179" s="33">
        <v>0</v>
      </c>
      <c r="F179" s="33">
        <v>29</v>
      </c>
      <c r="G179" s="33">
        <v>29</v>
      </c>
      <c r="H179" s="33">
        <v>14</v>
      </c>
      <c r="I179" s="33">
        <v>14</v>
      </c>
      <c r="J179" s="33">
        <v>14</v>
      </c>
      <c r="K179" s="33">
        <v>0</v>
      </c>
      <c r="L179" s="53">
        <v>0</v>
      </c>
      <c r="M179" s="14" t="s">
        <v>22</v>
      </c>
    </row>
    <row r="180" spans="1:13" ht="18.75" customHeight="1">
      <c r="A180" s="1">
        <v>10</v>
      </c>
      <c r="B180" s="43" t="s">
        <v>23</v>
      </c>
      <c r="C180" s="44">
        <v>76</v>
      </c>
      <c r="D180" s="18">
        <v>24</v>
      </c>
      <c r="E180" s="16">
        <v>32</v>
      </c>
      <c r="F180" s="16">
        <v>16</v>
      </c>
      <c r="G180" s="16">
        <v>74</v>
      </c>
      <c r="H180" s="16">
        <v>0</v>
      </c>
      <c r="I180" s="16">
        <v>3</v>
      </c>
      <c r="J180" s="16">
        <v>5</v>
      </c>
      <c r="K180" s="16">
        <v>0</v>
      </c>
      <c r="L180" s="19">
        <v>0</v>
      </c>
      <c r="M180" s="14">
        <v>10</v>
      </c>
    </row>
    <row r="181" spans="1:13" ht="18.75" customHeight="1">
      <c r="A181" s="1">
        <v>11</v>
      </c>
      <c r="B181" s="45" t="s">
        <v>24</v>
      </c>
      <c r="C181" s="20">
        <v>100</v>
      </c>
      <c r="D181" s="47">
        <v>0</v>
      </c>
      <c r="E181" s="21" t="s">
        <v>150</v>
      </c>
      <c r="F181" s="21" t="s">
        <v>150</v>
      </c>
      <c r="G181" s="21" t="s">
        <v>150</v>
      </c>
      <c r="H181" s="21" t="s">
        <v>150</v>
      </c>
      <c r="I181" s="21" t="s">
        <v>150</v>
      </c>
      <c r="J181" s="21" t="s">
        <v>150</v>
      </c>
      <c r="K181" s="21" t="s">
        <v>150</v>
      </c>
      <c r="L181" s="48" t="s">
        <v>150</v>
      </c>
      <c r="M181" s="14">
        <v>11</v>
      </c>
    </row>
    <row r="182" spans="1:13" ht="18.75" customHeight="1">
      <c r="A182" s="1">
        <v>12</v>
      </c>
      <c r="B182" s="49" t="s">
        <v>25</v>
      </c>
      <c r="C182" s="27">
        <v>73</v>
      </c>
      <c r="D182" s="30">
        <v>27</v>
      </c>
      <c r="E182" s="28">
        <v>33</v>
      </c>
      <c r="F182" s="28">
        <v>0</v>
      </c>
      <c r="G182" s="28">
        <v>50</v>
      </c>
      <c r="H182" s="28">
        <v>0</v>
      </c>
      <c r="I182" s="28">
        <v>33</v>
      </c>
      <c r="J182" s="28">
        <v>0</v>
      </c>
      <c r="K182" s="28">
        <v>0</v>
      </c>
      <c r="L182" s="31">
        <v>0</v>
      </c>
      <c r="M182" s="14">
        <v>12</v>
      </c>
    </row>
    <row r="183" spans="1:13" ht="18.75" customHeight="1">
      <c r="A183" s="1">
        <v>13</v>
      </c>
      <c r="B183" s="49" t="s">
        <v>26</v>
      </c>
      <c r="C183" s="27">
        <v>84</v>
      </c>
      <c r="D183" s="30">
        <v>16</v>
      </c>
      <c r="E183" s="28">
        <v>40</v>
      </c>
      <c r="F183" s="28">
        <v>20</v>
      </c>
      <c r="G183" s="28">
        <v>100</v>
      </c>
      <c r="H183" s="28">
        <v>0</v>
      </c>
      <c r="I183" s="28">
        <v>0</v>
      </c>
      <c r="J183" s="28">
        <v>0</v>
      </c>
      <c r="K183" s="28">
        <v>0</v>
      </c>
      <c r="L183" s="31">
        <v>0</v>
      </c>
      <c r="M183" s="14">
        <v>13</v>
      </c>
    </row>
    <row r="184" spans="1:13" ht="18.75" customHeight="1">
      <c r="A184" s="1">
        <v>14</v>
      </c>
      <c r="B184" s="49" t="s">
        <v>27</v>
      </c>
      <c r="C184" s="27">
        <v>83</v>
      </c>
      <c r="D184" s="30">
        <v>17</v>
      </c>
      <c r="E184" s="28">
        <v>27</v>
      </c>
      <c r="F184" s="28">
        <v>9</v>
      </c>
      <c r="G184" s="28">
        <v>64</v>
      </c>
      <c r="H184" s="28">
        <v>0</v>
      </c>
      <c r="I184" s="28">
        <v>0</v>
      </c>
      <c r="J184" s="28">
        <v>0</v>
      </c>
      <c r="K184" s="28">
        <v>0</v>
      </c>
      <c r="L184" s="31">
        <v>0</v>
      </c>
      <c r="M184" s="14">
        <v>14</v>
      </c>
    </row>
    <row r="185" spans="1:13" ht="18.75" customHeight="1" thickBot="1">
      <c r="A185" s="1">
        <v>15</v>
      </c>
      <c r="B185" s="54" t="s">
        <v>21</v>
      </c>
      <c r="C185" s="55">
        <v>59</v>
      </c>
      <c r="D185" s="58">
        <v>41</v>
      </c>
      <c r="E185" s="56">
        <v>43</v>
      </c>
      <c r="F185" s="56">
        <v>29</v>
      </c>
      <c r="G185" s="56">
        <v>100</v>
      </c>
      <c r="H185" s="56">
        <v>0</v>
      </c>
      <c r="I185" s="56">
        <v>0</v>
      </c>
      <c r="J185" s="56">
        <v>14</v>
      </c>
      <c r="K185" s="56">
        <v>0</v>
      </c>
      <c r="L185" s="59">
        <v>0</v>
      </c>
      <c r="M185" s="14">
        <v>15</v>
      </c>
    </row>
    <row r="186" spans="2:13" ht="21" customHeight="1">
      <c r="B186" s="60" t="s">
        <v>149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14"/>
    </row>
    <row r="187" spans="2:13" ht="19.5" customHeight="1">
      <c r="B187" s="60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14"/>
    </row>
    <row r="188" ht="12" customHeight="1"/>
    <row r="189" spans="2:7" ht="19.5" customHeight="1">
      <c r="B189" s="101" t="s">
        <v>143</v>
      </c>
      <c r="G189" s="1" t="str">
        <f>VLOOKUP($E$1,$U$3:$AC$6,7,)</f>
        <v>平成24年1～3月期</v>
      </c>
    </row>
    <row r="190" ht="10.5" customHeight="1" thickBot="1"/>
    <row r="191" spans="2:12" ht="18.75" customHeight="1">
      <c r="B191" s="39"/>
      <c r="C191" s="133" t="s">
        <v>129</v>
      </c>
      <c r="D191" s="129"/>
      <c r="E191" s="130" t="s">
        <v>48</v>
      </c>
      <c r="F191" s="131"/>
      <c r="G191" s="131"/>
      <c r="H191" s="131"/>
      <c r="I191" s="131"/>
      <c r="J191" s="131"/>
      <c r="K191" s="131"/>
      <c r="L191" s="132"/>
    </row>
    <row r="192" spans="2:12" ht="18.75" customHeight="1">
      <c r="B192" s="40"/>
      <c r="C192" s="78" t="s">
        <v>49</v>
      </c>
      <c r="D192" s="79" t="s">
        <v>50</v>
      </c>
      <c r="E192" s="79" t="s">
        <v>51</v>
      </c>
      <c r="F192" s="79" t="s">
        <v>52</v>
      </c>
      <c r="G192" s="79" t="s">
        <v>53</v>
      </c>
      <c r="H192" s="79" t="s">
        <v>54</v>
      </c>
      <c r="I192" s="79" t="s">
        <v>55</v>
      </c>
      <c r="J192" s="79" t="s">
        <v>56</v>
      </c>
      <c r="K192" s="79" t="s">
        <v>57</v>
      </c>
      <c r="L192" s="80" t="s">
        <v>58</v>
      </c>
    </row>
    <row r="193" spans="2:12" ht="18.75" customHeight="1" thickBot="1">
      <c r="B193" s="40"/>
      <c r="C193" s="69"/>
      <c r="D193" s="70" t="s">
        <v>64</v>
      </c>
      <c r="E193" s="70" t="s">
        <v>59</v>
      </c>
      <c r="F193" s="70" t="s">
        <v>60</v>
      </c>
      <c r="G193" s="70" t="s">
        <v>61</v>
      </c>
      <c r="H193" s="70"/>
      <c r="I193" s="70"/>
      <c r="J193" s="70" t="s">
        <v>62</v>
      </c>
      <c r="K193" s="70" t="s">
        <v>63</v>
      </c>
      <c r="L193" s="71"/>
    </row>
    <row r="194" spans="1:13" ht="18.75" customHeight="1" thickTop="1">
      <c r="A194" s="1">
        <v>1</v>
      </c>
      <c r="B194" s="62" t="s">
        <v>5</v>
      </c>
      <c r="C194" s="63">
        <v>79</v>
      </c>
      <c r="D194" s="65">
        <v>21</v>
      </c>
      <c r="E194" s="64">
        <v>45</v>
      </c>
      <c r="F194" s="64">
        <v>26</v>
      </c>
      <c r="G194" s="64">
        <v>77</v>
      </c>
      <c r="H194" s="64">
        <v>1</v>
      </c>
      <c r="I194" s="64">
        <v>1</v>
      </c>
      <c r="J194" s="64">
        <v>3</v>
      </c>
      <c r="K194" s="64">
        <v>5</v>
      </c>
      <c r="L194" s="66">
        <v>0</v>
      </c>
      <c r="M194" s="14" t="s">
        <v>6</v>
      </c>
    </row>
    <row r="195" spans="1:13" ht="18.75" customHeight="1">
      <c r="A195" s="1">
        <v>2</v>
      </c>
      <c r="B195" s="43" t="s">
        <v>7</v>
      </c>
      <c r="C195" s="44">
        <v>77</v>
      </c>
      <c r="D195" s="18">
        <v>23</v>
      </c>
      <c r="E195" s="16">
        <v>43</v>
      </c>
      <c r="F195" s="16">
        <v>49</v>
      </c>
      <c r="G195" s="16">
        <v>60</v>
      </c>
      <c r="H195" s="16">
        <v>8</v>
      </c>
      <c r="I195" s="16">
        <v>8</v>
      </c>
      <c r="J195" s="16">
        <v>6</v>
      </c>
      <c r="K195" s="16">
        <v>6</v>
      </c>
      <c r="L195" s="19">
        <v>0</v>
      </c>
      <c r="M195" s="14" t="s">
        <v>8</v>
      </c>
    </row>
    <row r="196" spans="1:13" ht="18.75" customHeight="1">
      <c r="A196" s="1">
        <v>3</v>
      </c>
      <c r="B196" s="81" t="s">
        <v>9</v>
      </c>
      <c r="C196" s="82">
        <v>79</v>
      </c>
      <c r="D196" s="83">
        <v>21</v>
      </c>
      <c r="E196" s="84">
        <v>25</v>
      </c>
      <c r="F196" s="84">
        <v>50</v>
      </c>
      <c r="G196" s="84">
        <v>100</v>
      </c>
      <c r="H196" s="84">
        <v>0</v>
      </c>
      <c r="I196" s="84">
        <v>0</v>
      </c>
      <c r="J196" s="84">
        <v>0</v>
      </c>
      <c r="K196" s="84">
        <v>0</v>
      </c>
      <c r="L196" s="85">
        <v>0</v>
      </c>
      <c r="M196" s="14" t="s">
        <v>10</v>
      </c>
    </row>
    <row r="197" spans="1:13" ht="18.75" customHeight="1">
      <c r="A197" s="1">
        <v>4</v>
      </c>
      <c r="B197" s="49" t="s">
        <v>11</v>
      </c>
      <c r="C197" s="27">
        <v>86</v>
      </c>
      <c r="D197" s="30">
        <v>14</v>
      </c>
      <c r="E197" s="28">
        <v>0</v>
      </c>
      <c r="F197" s="28">
        <v>0</v>
      </c>
      <c r="G197" s="28">
        <v>100</v>
      </c>
      <c r="H197" s="28">
        <v>0</v>
      </c>
      <c r="I197" s="28">
        <v>0</v>
      </c>
      <c r="J197" s="28">
        <v>0</v>
      </c>
      <c r="K197" s="28">
        <v>0</v>
      </c>
      <c r="L197" s="31">
        <v>0</v>
      </c>
      <c r="M197" s="14" t="s">
        <v>12</v>
      </c>
    </row>
    <row r="198" spans="1:13" ht="18.75" customHeight="1">
      <c r="A198" s="1">
        <v>5</v>
      </c>
      <c r="B198" s="49" t="s">
        <v>13</v>
      </c>
      <c r="C198" s="27">
        <v>67</v>
      </c>
      <c r="D198" s="30">
        <v>33</v>
      </c>
      <c r="E198" s="28">
        <v>0</v>
      </c>
      <c r="F198" s="28">
        <v>50</v>
      </c>
      <c r="G198" s="28">
        <v>100</v>
      </c>
      <c r="H198" s="28">
        <v>0</v>
      </c>
      <c r="I198" s="28">
        <v>0</v>
      </c>
      <c r="J198" s="28">
        <v>0</v>
      </c>
      <c r="K198" s="28">
        <v>0</v>
      </c>
      <c r="L198" s="31">
        <v>0</v>
      </c>
      <c r="M198" s="14" t="s">
        <v>14</v>
      </c>
    </row>
    <row r="199" spans="1:13" ht="18.75" customHeight="1">
      <c r="A199" s="1">
        <v>6</v>
      </c>
      <c r="B199" s="49" t="s">
        <v>15</v>
      </c>
      <c r="C199" s="27">
        <v>63</v>
      </c>
      <c r="D199" s="30">
        <v>38</v>
      </c>
      <c r="E199" s="28">
        <v>67</v>
      </c>
      <c r="F199" s="28">
        <v>0</v>
      </c>
      <c r="G199" s="28">
        <v>33</v>
      </c>
      <c r="H199" s="28">
        <v>33</v>
      </c>
      <c r="I199" s="28">
        <v>33</v>
      </c>
      <c r="J199" s="28">
        <v>0</v>
      </c>
      <c r="K199" s="28">
        <v>0</v>
      </c>
      <c r="L199" s="31">
        <v>0</v>
      </c>
      <c r="M199" s="14" t="s">
        <v>16</v>
      </c>
    </row>
    <row r="200" spans="1:13" ht="18.75" customHeight="1">
      <c r="A200" s="1">
        <v>7</v>
      </c>
      <c r="B200" s="49" t="s">
        <v>17</v>
      </c>
      <c r="C200" s="27">
        <v>89</v>
      </c>
      <c r="D200" s="30">
        <v>11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100</v>
      </c>
      <c r="K200" s="28">
        <v>0</v>
      </c>
      <c r="L200" s="31">
        <v>0</v>
      </c>
      <c r="M200" s="14" t="s">
        <v>18</v>
      </c>
    </row>
    <row r="201" spans="1:13" ht="18.75" customHeight="1">
      <c r="A201" s="1">
        <v>8</v>
      </c>
      <c r="B201" s="49" t="s">
        <v>19</v>
      </c>
      <c r="C201" s="27">
        <v>79</v>
      </c>
      <c r="D201" s="30">
        <v>21</v>
      </c>
      <c r="E201" s="28">
        <v>71</v>
      </c>
      <c r="F201" s="28">
        <v>71</v>
      </c>
      <c r="G201" s="28">
        <v>43</v>
      </c>
      <c r="H201" s="28">
        <v>14</v>
      </c>
      <c r="I201" s="28">
        <v>14</v>
      </c>
      <c r="J201" s="28">
        <v>0</v>
      </c>
      <c r="K201" s="28">
        <v>14</v>
      </c>
      <c r="L201" s="31">
        <v>0</v>
      </c>
      <c r="M201" s="14" t="s">
        <v>20</v>
      </c>
    </row>
    <row r="202" spans="1:13" ht="18.75" customHeight="1">
      <c r="A202" s="1">
        <v>9</v>
      </c>
      <c r="B202" s="50" t="s">
        <v>21</v>
      </c>
      <c r="C202" s="32">
        <v>67</v>
      </c>
      <c r="D202" s="52">
        <v>33</v>
      </c>
      <c r="E202" s="33">
        <v>17</v>
      </c>
      <c r="F202" s="33">
        <v>17</v>
      </c>
      <c r="G202" s="33">
        <v>33</v>
      </c>
      <c r="H202" s="33">
        <v>0</v>
      </c>
      <c r="I202" s="33">
        <v>0</v>
      </c>
      <c r="J202" s="33">
        <v>17</v>
      </c>
      <c r="K202" s="33">
        <v>0</v>
      </c>
      <c r="L202" s="53">
        <v>0</v>
      </c>
      <c r="M202" s="14" t="s">
        <v>22</v>
      </c>
    </row>
    <row r="203" spans="1:13" ht="18.75" customHeight="1">
      <c r="A203" s="1">
        <v>10</v>
      </c>
      <c r="B203" s="43" t="s">
        <v>23</v>
      </c>
      <c r="C203" s="44">
        <v>79</v>
      </c>
      <c r="D203" s="18">
        <v>21</v>
      </c>
      <c r="E203" s="16">
        <v>46</v>
      </c>
      <c r="F203" s="16">
        <v>21</v>
      </c>
      <c r="G203" s="16">
        <v>81</v>
      </c>
      <c r="H203" s="16">
        <v>0</v>
      </c>
      <c r="I203" s="16">
        <v>0</v>
      </c>
      <c r="J203" s="16">
        <v>2</v>
      </c>
      <c r="K203" s="16">
        <v>5</v>
      </c>
      <c r="L203" s="19">
        <v>0</v>
      </c>
      <c r="M203" s="14">
        <v>10</v>
      </c>
    </row>
    <row r="204" spans="1:13" ht="18.75" customHeight="1">
      <c r="A204" s="1">
        <v>11</v>
      </c>
      <c r="B204" s="45" t="s">
        <v>24</v>
      </c>
      <c r="C204" s="20">
        <v>96</v>
      </c>
      <c r="D204" s="47">
        <v>4</v>
      </c>
      <c r="E204" s="21">
        <v>100</v>
      </c>
      <c r="F204" s="21">
        <v>0</v>
      </c>
      <c r="G204" s="21">
        <v>100</v>
      </c>
      <c r="H204" s="21">
        <v>0</v>
      </c>
      <c r="I204" s="21">
        <v>0</v>
      </c>
      <c r="J204" s="21">
        <v>0</v>
      </c>
      <c r="K204" s="21">
        <v>0</v>
      </c>
      <c r="L204" s="48">
        <v>0</v>
      </c>
      <c r="M204" s="14">
        <v>11</v>
      </c>
    </row>
    <row r="205" spans="1:13" ht="18.75" customHeight="1">
      <c r="A205" s="1">
        <v>12</v>
      </c>
      <c r="B205" s="49" t="s">
        <v>25</v>
      </c>
      <c r="C205" s="27">
        <v>77</v>
      </c>
      <c r="D205" s="30">
        <v>23</v>
      </c>
      <c r="E205" s="28">
        <v>20</v>
      </c>
      <c r="F205" s="28">
        <v>20</v>
      </c>
      <c r="G205" s="28">
        <v>80</v>
      </c>
      <c r="H205" s="28">
        <v>0</v>
      </c>
      <c r="I205" s="28">
        <v>0</v>
      </c>
      <c r="J205" s="28">
        <v>0</v>
      </c>
      <c r="K205" s="28">
        <v>0</v>
      </c>
      <c r="L205" s="31">
        <v>0</v>
      </c>
      <c r="M205" s="14">
        <v>12</v>
      </c>
    </row>
    <row r="206" spans="1:13" ht="18.75" customHeight="1">
      <c r="A206" s="1">
        <v>13</v>
      </c>
      <c r="B206" s="49" t="s">
        <v>26</v>
      </c>
      <c r="C206" s="27">
        <v>78</v>
      </c>
      <c r="D206" s="30">
        <v>22</v>
      </c>
      <c r="E206" s="28">
        <v>57</v>
      </c>
      <c r="F206" s="28">
        <v>14</v>
      </c>
      <c r="G206" s="28">
        <v>86</v>
      </c>
      <c r="H206" s="28">
        <v>0</v>
      </c>
      <c r="I206" s="28">
        <v>0</v>
      </c>
      <c r="J206" s="28">
        <v>14</v>
      </c>
      <c r="K206" s="28">
        <v>0</v>
      </c>
      <c r="L206" s="31">
        <v>0</v>
      </c>
      <c r="M206" s="14">
        <v>13</v>
      </c>
    </row>
    <row r="207" spans="1:13" ht="18.75" customHeight="1">
      <c r="A207" s="1">
        <v>14</v>
      </c>
      <c r="B207" s="49" t="s">
        <v>27</v>
      </c>
      <c r="C207" s="27">
        <v>89</v>
      </c>
      <c r="D207" s="30">
        <v>11</v>
      </c>
      <c r="E207" s="28">
        <v>14</v>
      </c>
      <c r="F207" s="28">
        <v>0</v>
      </c>
      <c r="G207" s="28">
        <v>57</v>
      </c>
      <c r="H207" s="28">
        <v>0</v>
      </c>
      <c r="I207" s="28">
        <v>0</v>
      </c>
      <c r="J207" s="28">
        <v>0</v>
      </c>
      <c r="K207" s="28">
        <v>14</v>
      </c>
      <c r="L207" s="31">
        <v>0</v>
      </c>
      <c r="M207" s="14">
        <v>14</v>
      </c>
    </row>
    <row r="208" spans="1:13" ht="18.75" customHeight="1" thickBot="1">
      <c r="A208" s="1">
        <v>15</v>
      </c>
      <c r="B208" s="54" t="s">
        <v>21</v>
      </c>
      <c r="C208" s="55">
        <v>65</v>
      </c>
      <c r="D208" s="58">
        <v>35</v>
      </c>
      <c r="E208" s="56">
        <v>67</v>
      </c>
      <c r="F208" s="56">
        <v>50</v>
      </c>
      <c r="G208" s="56">
        <v>100</v>
      </c>
      <c r="H208" s="56">
        <v>0</v>
      </c>
      <c r="I208" s="56">
        <v>0</v>
      </c>
      <c r="J208" s="56">
        <v>0</v>
      </c>
      <c r="K208" s="56">
        <v>0</v>
      </c>
      <c r="L208" s="59">
        <v>0</v>
      </c>
      <c r="M208" s="14">
        <v>15</v>
      </c>
    </row>
    <row r="209" ht="19.5" customHeight="1">
      <c r="B209" s="60" t="s">
        <v>151</v>
      </c>
    </row>
    <row r="210" ht="0.75" customHeight="1"/>
    <row r="212" spans="2:7" ht="14.25">
      <c r="B212" s="101" t="s">
        <v>144</v>
      </c>
      <c r="G212" s="1" t="str">
        <f>VLOOKUP($E$1,$U$3:$AC$6,8,)</f>
        <v>平成24年4～6月期</v>
      </c>
    </row>
    <row r="213" ht="12" customHeight="1" thickBot="1"/>
    <row r="214" spans="2:12" ht="19.5" customHeight="1">
      <c r="B214" s="39"/>
      <c r="C214" s="133" t="s">
        <v>129</v>
      </c>
      <c r="D214" s="129"/>
      <c r="E214" s="130" t="s">
        <v>48</v>
      </c>
      <c r="F214" s="131"/>
      <c r="G214" s="131"/>
      <c r="H214" s="131"/>
      <c r="I214" s="131"/>
      <c r="J214" s="131"/>
      <c r="K214" s="131"/>
      <c r="L214" s="132"/>
    </row>
    <row r="215" spans="2:12" ht="19.5" customHeight="1">
      <c r="B215" s="40"/>
      <c r="C215" s="78" t="s">
        <v>49</v>
      </c>
      <c r="D215" s="79" t="s">
        <v>65</v>
      </c>
      <c r="E215" s="79" t="s">
        <v>51</v>
      </c>
      <c r="F215" s="79" t="s">
        <v>52</v>
      </c>
      <c r="G215" s="79" t="s">
        <v>53</v>
      </c>
      <c r="H215" s="79" t="s">
        <v>54</v>
      </c>
      <c r="I215" s="79" t="s">
        <v>55</v>
      </c>
      <c r="J215" s="79" t="s">
        <v>56</v>
      </c>
      <c r="K215" s="79" t="s">
        <v>57</v>
      </c>
      <c r="L215" s="80" t="s">
        <v>58</v>
      </c>
    </row>
    <row r="216" spans="2:12" ht="19.5" customHeight="1" thickBot="1">
      <c r="B216" s="40"/>
      <c r="C216" s="69"/>
      <c r="D216" s="70"/>
      <c r="E216" s="70" t="s">
        <v>59</v>
      </c>
      <c r="F216" s="70" t="s">
        <v>60</v>
      </c>
      <c r="G216" s="70" t="s">
        <v>61</v>
      </c>
      <c r="H216" s="70"/>
      <c r="I216" s="70"/>
      <c r="J216" s="70" t="s">
        <v>62</v>
      </c>
      <c r="K216" s="70" t="s">
        <v>63</v>
      </c>
      <c r="L216" s="71"/>
    </row>
    <row r="217" spans="1:13" ht="19.5" customHeight="1" thickTop="1">
      <c r="A217" s="1">
        <v>1</v>
      </c>
      <c r="B217" s="62" t="s">
        <v>5</v>
      </c>
      <c r="C217" s="63">
        <v>78</v>
      </c>
      <c r="D217" s="65">
        <v>22</v>
      </c>
      <c r="E217" s="64">
        <v>44</v>
      </c>
      <c r="F217" s="64">
        <v>21</v>
      </c>
      <c r="G217" s="64">
        <v>80</v>
      </c>
      <c r="H217" s="64">
        <v>4</v>
      </c>
      <c r="I217" s="64">
        <v>4</v>
      </c>
      <c r="J217" s="64">
        <v>2</v>
      </c>
      <c r="K217" s="64">
        <v>1</v>
      </c>
      <c r="L217" s="66">
        <v>0</v>
      </c>
      <c r="M217" s="14" t="s">
        <v>6</v>
      </c>
    </row>
    <row r="218" spans="1:13" ht="19.5" customHeight="1">
      <c r="A218" s="1">
        <v>2</v>
      </c>
      <c r="B218" s="43" t="s">
        <v>7</v>
      </c>
      <c r="C218" s="44">
        <v>72</v>
      </c>
      <c r="D218" s="18">
        <v>28</v>
      </c>
      <c r="E218" s="16">
        <v>37</v>
      </c>
      <c r="F218" s="16">
        <v>45</v>
      </c>
      <c r="G218" s="16">
        <v>72</v>
      </c>
      <c r="H218" s="16">
        <v>12</v>
      </c>
      <c r="I218" s="16">
        <v>14</v>
      </c>
      <c r="J218" s="16">
        <v>0</v>
      </c>
      <c r="K218" s="16">
        <v>6</v>
      </c>
      <c r="L218" s="19">
        <v>0</v>
      </c>
      <c r="M218" s="14" t="s">
        <v>8</v>
      </c>
    </row>
    <row r="219" spans="1:13" ht="19.5" customHeight="1">
      <c r="A219" s="1">
        <v>3</v>
      </c>
      <c r="B219" s="45" t="s">
        <v>9</v>
      </c>
      <c r="C219" s="20">
        <v>68</v>
      </c>
      <c r="D219" s="47">
        <v>32</v>
      </c>
      <c r="E219" s="21">
        <v>17</v>
      </c>
      <c r="F219" s="21">
        <v>50</v>
      </c>
      <c r="G219" s="21">
        <v>83</v>
      </c>
      <c r="H219" s="21">
        <v>0</v>
      </c>
      <c r="I219" s="21">
        <v>17</v>
      </c>
      <c r="J219" s="21">
        <v>0</v>
      </c>
      <c r="K219" s="21">
        <v>0</v>
      </c>
      <c r="L219" s="48">
        <v>0</v>
      </c>
      <c r="M219" s="14" t="s">
        <v>10</v>
      </c>
    </row>
    <row r="220" spans="1:13" ht="19.5" customHeight="1">
      <c r="A220" s="1">
        <v>4</v>
      </c>
      <c r="B220" s="49" t="s">
        <v>11</v>
      </c>
      <c r="C220" s="27">
        <v>86</v>
      </c>
      <c r="D220" s="30">
        <v>14</v>
      </c>
      <c r="E220" s="28">
        <v>0</v>
      </c>
      <c r="F220" s="28">
        <v>0</v>
      </c>
      <c r="G220" s="28">
        <v>100</v>
      </c>
      <c r="H220" s="28">
        <v>0</v>
      </c>
      <c r="I220" s="28">
        <v>0</v>
      </c>
      <c r="J220" s="28">
        <v>0</v>
      </c>
      <c r="K220" s="28">
        <v>0</v>
      </c>
      <c r="L220" s="31">
        <v>0</v>
      </c>
      <c r="M220" s="14" t="s">
        <v>12</v>
      </c>
    </row>
    <row r="221" spans="1:13" ht="19.5" customHeight="1">
      <c r="A221" s="1">
        <v>5</v>
      </c>
      <c r="B221" s="49" t="s">
        <v>13</v>
      </c>
      <c r="C221" s="27">
        <v>83</v>
      </c>
      <c r="D221" s="30">
        <v>17</v>
      </c>
      <c r="E221" s="28">
        <v>0</v>
      </c>
      <c r="F221" s="28">
        <v>0</v>
      </c>
      <c r="G221" s="28">
        <v>100</v>
      </c>
      <c r="H221" s="28">
        <v>0</v>
      </c>
      <c r="I221" s="28">
        <v>0</v>
      </c>
      <c r="J221" s="28">
        <v>0</v>
      </c>
      <c r="K221" s="28">
        <v>0</v>
      </c>
      <c r="L221" s="31">
        <v>0</v>
      </c>
      <c r="M221" s="14" t="s">
        <v>14</v>
      </c>
    </row>
    <row r="222" spans="1:13" ht="19.5" customHeight="1">
      <c r="A222" s="1">
        <v>6</v>
      </c>
      <c r="B222" s="49" t="s">
        <v>15</v>
      </c>
      <c r="C222" s="27">
        <v>63</v>
      </c>
      <c r="D222" s="30">
        <v>38</v>
      </c>
      <c r="E222" s="28">
        <v>0</v>
      </c>
      <c r="F222" s="28">
        <v>33</v>
      </c>
      <c r="G222" s="28">
        <v>33</v>
      </c>
      <c r="H222" s="28">
        <v>33</v>
      </c>
      <c r="I222" s="28">
        <v>67</v>
      </c>
      <c r="J222" s="28">
        <v>0</v>
      </c>
      <c r="K222" s="28">
        <v>0</v>
      </c>
      <c r="L222" s="31">
        <v>0</v>
      </c>
      <c r="M222" s="14" t="s">
        <v>16</v>
      </c>
    </row>
    <row r="223" spans="1:13" ht="19.5" customHeight="1">
      <c r="A223" s="1">
        <v>7</v>
      </c>
      <c r="B223" s="49" t="s">
        <v>17</v>
      </c>
      <c r="C223" s="27">
        <v>67</v>
      </c>
      <c r="D223" s="30">
        <v>33</v>
      </c>
      <c r="E223" s="28">
        <v>67</v>
      </c>
      <c r="F223" s="28">
        <v>0</v>
      </c>
      <c r="G223" s="28">
        <v>67</v>
      </c>
      <c r="H223" s="28">
        <v>0</v>
      </c>
      <c r="I223" s="28">
        <v>0</v>
      </c>
      <c r="J223" s="28">
        <v>0</v>
      </c>
      <c r="K223" s="28">
        <v>0</v>
      </c>
      <c r="L223" s="31">
        <v>0</v>
      </c>
      <c r="M223" s="14" t="s">
        <v>18</v>
      </c>
    </row>
    <row r="224" spans="1:13" ht="19.5" customHeight="1">
      <c r="A224" s="1">
        <v>8</v>
      </c>
      <c r="B224" s="49" t="s">
        <v>19</v>
      </c>
      <c r="C224" s="27">
        <v>76</v>
      </c>
      <c r="D224" s="30">
        <v>24</v>
      </c>
      <c r="E224" s="28">
        <v>63</v>
      </c>
      <c r="F224" s="28">
        <v>50</v>
      </c>
      <c r="G224" s="28">
        <v>63</v>
      </c>
      <c r="H224" s="28">
        <v>25</v>
      </c>
      <c r="I224" s="28">
        <v>13</v>
      </c>
      <c r="J224" s="28">
        <v>0</v>
      </c>
      <c r="K224" s="28">
        <v>13</v>
      </c>
      <c r="L224" s="31">
        <v>0</v>
      </c>
      <c r="M224" s="14" t="s">
        <v>20</v>
      </c>
    </row>
    <row r="225" spans="1:13" ht="19.5" customHeight="1">
      <c r="A225" s="1">
        <v>9</v>
      </c>
      <c r="B225" s="50" t="s">
        <v>21</v>
      </c>
      <c r="C225" s="32">
        <v>67</v>
      </c>
      <c r="D225" s="52">
        <v>33</v>
      </c>
      <c r="E225" s="33">
        <v>17</v>
      </c>
      <c r="F225" s="33">
        <v>50</v>
      </c>
      <c r="G225" s="33">
        <v>83</v>
      </c>
      <c r="H225" s="33">
        <v>0</v>
      </c>
      <c r="I225" s="33">
        <v>0</v>
      </c>
      <c r="J225" s="33">
        <v>0</v>
      </c>
      <c r="K225" s="33">
        <v>0</v>
      </c>
      <c r="L225" s="53">
        <v>0</v>
      </c>
      <c r="M225" s="14" t="s">
        <v>22</v>
      </c>
    </row>
    <row r="226" spans="1:13" ht="19.5" customHeight="1">
      <c r="A226" s="1">
        <v>10</v>
      </c>
      <c r="B226" s="43" t="s">
        <v>23</v>
      </c>
      <c r="C226" s="44">
        <v>80</v>
      </c>
      <c r="D226" s="18">
        <v>20</v>
      </c>
      <c r="E226" s="16">
        <v>46</v>
      </c>
      <c r="F226" s="16">
        <v>16</v>
      </c>
      <c r="G226" s="16">
        <v>82</v>
      </c>
      <c r="H226" s="16">
        <v>2</v>
      </c>
      <c r="I226" s="16">
        <v>2</v>
      </c>
      <c r="J226" s="16">
        <v>2</v>
      </c>
      <c r="K226" s="16">
        <v>0</v>
      </c>
      <c r="L226" s="19">
        <v>0</v>
      </c>
      <c r="M226" s="14">
        <v>10</v>
      </c>
    </row>
    <row r="227" spans="1:13" ht="19.5" customHeight="1">
      <c r="A227" s="1">
        <v>11</v>
      </c>
      <c r="B227" s="45" t="s">
        <v>24</v>
      </c>
      <c r="C227" s="20">
        <v>96</v>
      </c>
      <c r="D227" s="47">
        <v>4</v>
      </c>
      <c r="E227" s="21">
        <v>100</v>
      </c>
      <c r="F227" s="21">
        <v>0</v>
      </c>
      <c r="G227" s="21">
        <v>100</v>
      </c>
      <c r="H227" s="21">
        <v>0</v>
      </c>
      <c r="I227" s="21">
        <v>0</v>
      </c>
      <c r="J227" s="21">
        <v>0</v>
      </c>
      <c r="K227" s="21">
        <v>0</v>
      </c>
      <c r="L227" s="48">
        <v>0</v>
      </c>
      <c r="M227" s="14">
        <v>11</v>
      </c>
    </row>
    <row r="228" spans="1:13" ht="19.5" customHeight="1">
      <c r="A228" s="1">
        <v>12</v>
      </c>
      <c r="B228" s="49" t="s">
        <v>25</v>
      </c>
      <c r="C228" s="27">
        <v>82</v>
      </c>
      <c r="D228" s="30">
        <v>18</v>
      </c>
      <c r="E228" s="28">
        <v>0</v>
      </c>
      <c r="F228" s="28">
        <v>0</v>
      </c>
      <c r="G228" s="28">
        <v>75</v>
      </c>
      <c r="H228" s="28">
        <v>0</v>
      </c>
      <c r="I228" s="28">
        <v>0</v>
      </c>
      <c r="J228" s="28">
        <v>0</v>
      </c>
      <c r="K228" s="28">
        <v>0</v>
      </c>
      <c r="L228" s="31">
        <v>0</v>
      </c>
      <c r="M228" s="14">
        <v>12</v>
      </c>
    </row>
    <row r="229" spans="1:13" ht="19.5" customHeight="1">
      <c r="A229" s="1">
        <v>13</v>
      </c>
      <c r="B229" s="49" t="s">
        <v>26</v>
      </c>
      <c r="C229" s="27">
        <v>81</v>
      </c>
      <c r="D229" s="30">
        <v>19</v>
      </c>
      <c r="E229" s="28">
        <v>50</v>
      </c>
      <c r="F229" s="28">
        <v>17</v>
      </c>
      <c r="G229" s="28">
        <v>50</v>
      </c>
      <c r="H229" s="28">
        <v>17</v>
      </c>
      <c r="I229" s="28">
        <v>17</v>
      </c>
      <c r="J229" s="28">
        <v>17</v>
      </c>
      <c r="K229" s="28">
        <v>0</v>
      </c>
      <c r="L229" s="31">
        <v>0</v>
      </c>
      <c r="M229" s="14">
        <v>13</v>
      </c>
    </row>
    <row r="230" spans="1:13" ht="19.5" customHeight="1">
      <c r="A230" s="1">
        <v>14</v>
      </c>
      <c r="B230" s="49" t="s">
        <v>27</v>
      </c>
      <c r="C230" s="27">
        <v>83</v>
      </c>
      <c r="D230" s="30">
        <v>17</v>
      </c>
      <c r="E230" s="28">
        <v>27</v>
      </c>
      <c r="F230" s="28">
        <v>0</v>
      </c>
      <c r="G230" s="28">
        <v>73</v>
      </c>
      <c r="H230" s="28">
        <v>0</v>
      </c>
      <c r="I230" s="28">
        <v>0</v>
      </c>
      <c r="J230" s="28">
        <v>0</v>
      </c>
      <c r="K230" s="28">
        <v>0</v>
      </c>
      <c r="L230" s="31">
        <v>0</v>
      </c>
      <c r="M230" s="14">
        <v>14</v>
      </c>
    </row>
    <row r="231" spans="1:13" ht="19.5" customHeight="1" thickBot="1">
      <c r="A231" s="1">
        <v>15</v>
      </c>
      <c r="B231" s="54" t="s">
        <v>21</v>
      </c>
      <c r="C231" s="55">
        <v>71</v>
      </c>
      <c r="D231" s="58">
        <v>29</v>
      </c>
      <c r="E231" s="56">
        <v>60</v>
      </c>
      <c r="F231" s="56">
        <v>40</v>
      </c>
      <c r="G231" s="56">
        <v>100</v>
      </c>
      <c r="H231" s="56">
        <v>0</v>
      </c>
      <c r="I231" s="56">
        <v>0</v>
      </c>
      <c r="J231" s="56">
        <v>0</v>
      </c>
      <c r="K231" s="56">
        <v>0</v>
      </c>
      <c r="L231" s="59">
        <v>0</v>
      </c>
      <c r="M231" s="14">
        <v>15</v>
      </c>
    </row>
    <row r="232" spans="2:13" ht="20.25" customHeight="1">
      <c r="B232" s="60" t="s">
        <v>152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14"/>
    </row>
    <row r="233" ht="19.5" customHeight="1"/>
    <row r="234" ht="19.5" customHeight="1">
      <c r="B234" s="101" t="s">
        <v>145</v>
      </c>
    </row>
    <row r="235" ht="10.5" customHeight="1" thickBot="1"/>
    <row r="236" spans="2:10" ht="19.5" customHeight="1">
      <c r="B236" s="39"/>
      <c r="C236" s="133" t="str">
        <f>VLOOKUP($E$1,$U$3:$AC$6,2,)</f>
        <v>平成24年1～3月期</v>
      </c>
      <c r="D236" s="128"/>
      <c r="E236" s="128"/>
      <c r="F236" s="129"/>
      <c r="G236" s="136" t="str">
        <f>VLOOKUP($E$1,$U$3:$AC$6,3,)</f>
        <v>平成24年4～6月期</v>
      </c>
      <c r="H236" s="128"/>
      <c r="I236" s="128"/>
      <c r="J236" s="137"/>
    </row>
    <row r="237" spans="2:10" ht="19.5" customHeight="1" thickBot="1">
      <c r="B237" s="40"/>
      <c r="C237" s="4" t="s">
        <v>43</v>
      </c>
      <c r="D237" s="5" t="s">
        <v>66</v>
      </c>
      <c r="E237" s="5" t="s">
        <v>67</v>
      </c>
      <c r="F237" s="7" t="s">
        <v>4</v>
      </c>
      <c r="G237" s="5" t="s">
        <v>43</v>
      </c>
      <c r="H237" s="5" t="s">
        <v>66</v>
      </c>
      <c r="I237" s="5" t="s">
        <v>67</v>
      </c>
      <c r="J237" s="103" t="s">
        <v>4</v>
      </c>
    </row>
    <row r="238" spans="1:11" ht="19.5" customHeight="1" thickTop="1">
      <c r="A238" s="86" t="s">
        <v>68</v>
      </c>
      <c r="B238" s="62" t="s">
        <v>5</v>
      </c>
      <c r="C238" s="63">
        <v>57</v>
      </c>
      <c r="D238" s="64">
        <v>15</v>
      </c>
      <c r="E238" s="64">
        <v>27</v>
      </c>
      <c r="F238" s="65">
        <v>-12</v>
      </c>
      <c r="G238" s="100">
        <v>61</v>
      </c>
      <c r="H238" s="64">
        <v>9</v>
      </c>
      <c r="I238" s="64">
        <v>30</v>
      </c>
      <c r="J238" s="66">
        <v>-21</v>
      </c>
      <c r="K238" s="14" t="s">
        <v>6</v>
      </c>
    </row>
    <row r="239" spans="1:11" ht="19.5" customHeight="1">
      <c r="A239" s="86" t="s">
        <v>69</v>
      </c>
      <c r="B239" s="43" t="s">
        <v>7</v>
      </c>
      <c r="C239" s="44">
        <v>50</v>
      </c>
      <c r="D239" s="16">
        <v>10</v>
      </c>
      <c r="E239" s="16">
        <v>40</v>
      </c>
      <c r="F239" s="18">
        <v>-30</v>
      </c>
      <c r="G239" s="17">
        <v>51</v>
      </c>
      <c r="H239" s="16">
        <v>10</v>
      </c>
      <c r="I239" s="16">
        <v>39</v>
      </c>
      <c r="J239" s="19">
        <v>-29</v>
      </c>
      <c r="K239" s="14" t="s">
        <v>8</v>
      </c>
    </row>
    <row r="240" spans="1:11" ht="19.5" customHeight="1">
      <c r="A240" s="86" t="s">
        <v>70</v>
      </c>
      <c r="B240" s="45" t="s">
        <v>9</v>
      </c>
      <c r="C240" s="20">
        <v>53</v>
      </c>
      <c r="D240" s="21">
        <v>5</v>
      </c>
      <c r="E240" s="21">
        <v>42</v>
      </c>
      <c r="F240" s="47">
        <v>-37</v>
      </c>
      <c r="G240" s="46">
        <v>47</v>
      </c>
      <c r="H240" s="21">
        <v>11</v>
      </c>
      <c r="I240" s="21">
        <v>42</v>
      </c>
      <c r="J240" s="48">
        <v>-31</v>
      </c>
      <c r="K240" s="14" t="s">
        <v>10</v>
      </c>
    </row>
    <row r="241" spans="1:11" ht="19.5" customHeight="1">
      <c r="A241" s="86" t="s">
        <v>71</v>
      </c>
      <c r="B241" s="49" t="s">
        <v>11</v>
      </c>
      <c r="C241" s="27">
        <v>71</v>
      </c>
      <c r="D241" s="28">
        <v>0</v>
      </c>
      <c r="E241" s="28">
        <v>29</v>
      </c>
      <c r="F241" s="30">
        <v>-29</v>
      </c>
      <c r="G241" s="29">
        <v>67</v>
      </c>
      <c r="H241" s="28">
        <v>0</v>
      </c>
      <c r="I241" s="28">
        <v>33</v>
      </c>
      <c r="J241" s="31">
        <v>-33</v>
      </c>
      <c r="K241" s="14" t="s">
        <v>12</v>
      </c>
    </row>
    <row r="242" spans="1:11" ht="19.5" customHeight="1">
      <c r="A242" s="86" t="s">
        <v>72</v>
      </c>
      <c r="B242" s="49" t="s">
        <v>13</v>
      </c>
      <c r="C242" s="27">
        <v>67</v>
      </c>
      <c r="D242" s="28">
        <v>33</v>
      </c>
      <c r="E242" s="28">
        <v>0</v>
      </c>
      <c r="F242" s="30">
        <v>33</v>
      </c>
      <c r="G242" s="29">
        <v>83</v>
      </c>
      <c r="H242" s="28">
        <v>17</v>
      </c>
      <c r="I242" s="28">
        <v>0</v>
      </c>
      <c r="J242" s="31">
        <v>17</v>
      </c>
      <c r="K242" s="14" t="s">
        <v>14</v>
      </c>
    </row>
    <row r="243" spans="1:11" ht="19.5" customHeight="1">
      <c r="A243" s="86" t="s">
        <v>73</v>
      </c>
      <c r="B243" s="49" t="s">
        <v>15</v>
      </c>
      <c r="C243" s="27">
        <v>75</v>
      </c>
      <c r="D243" s="28">
        <v>13</v>
      </c>
      <c r="E243" s="28">
        <v>13</v>
      </c>
      <c r="F243" s="30">
        <v>0</v>
      </c>
      <c r="G243" s="29">
        <v>88</v>
      </c>
      <c r="H243" s="28">
        <v>0</v>
      </c>
      <c r="I243" s="28">
        <v>13</v>
      </c>
      <c r="J243" s="31">
        <v>-13</v>
      </c>
      <c r="K243" s="14" t="s">
        <v>16</v>
      </c>
    </row>
    <row r="244" spans="1:11" ht="19.5" customHeight="1">
      <c r="A244" s="86" t="s">
        <v>74</v>
      </c>
      <c r="B244" s="49" t="s">
        <v>17</v>
      </c>
      <c r="C244" s="27">
        <v>11</v>
      </c>
      <c r="D244" s="28">
        <v>22</v>
      </c>
      <c r="E244" s="28">
        <v>67</v>
      </c>
      <c r="F244" s="30">
        <v>-45</v>
      </c>
      <c r="G244" s="29">
        <v>22</v>
      </c>
      <c r="H244" s="28">
        <v>11</v>
      </c>
      <c r="I244" s="28">
        <v>67</v>
      </c>
      <c r="J244" s="31">
        <v>-56</v>
      </c>
      <c r="K244" s="14" t="s">
        <v>18</v>
      </c>
    </row>
    <row r="245" spans="1:11" ht="19.5" customHeight="1">
      <c r="A245" s="86" t="s">
        <v>75</v>
      </c>
      <c r="B245" s="49" t="s">
        <v>19</v>
      </c>
      <c r="C245" s="27">
        <v>45</v>
      </c>
      <c r="D245" s="28">
        <v>9</v>
      </c>
      <c r="E245" s="28">
        <v>45</v>
      </c>
      <c r="F245" s="30">
        <v>-36</v>
      </c>
      <c r="G245" s="29">
        <v>50</v>
      </c>
      <c r="H245" s="28">
        <v>13</v>
      </c>
      <c r="I245" s="28">
        <v>38</v>
      </c>
      <c r="J245" s="31">
        <v>-25</v>
      </c>
      <c r="K245" s="14" t="s">
        <v>20</v>
      </c>
    </row>
    <row r="246" spans="1:11" ht="19.5" customHeight="1">
      <c r="A246" s="86" t="s">
        <v>47</v>
      </c>
      <c r="B246" s="50" t="s">
        <v>21</v>
      </c>
      <c r="C246" s="32">
        <v>50</v>
      </c>
      <c r="D246" s="33">
        <v>17</v>
      </c>
      <c r="E246" s="33">
        <v>33</v>
      </c>
      <c r="F246" s="52">
        <v>-16</v>
      </c>
      <c r="G246" s="51">
        <v>50</v>
      </c>
      <c r="H246" s="33">
        <v>6</v>
      </c>
      <c r="I246" s="33">
        <v>44</v>
      </c>
      <c r="J246" s="53">
        <v>-38</v>
      </c>
      <c r="K246" s="14" t="s">
        <v>22</v>
      </c>
    </row>
    <row r="247" spans="1:11" ht="19.5" customHeight="1">
      <c r="A247" s="86" t="s">
        <v>76</v>
      </c>
      <c r="B247" s="43" t="s">
        <v>23</v>
      </c>
      <c r="C247" s="44">
        <v>59</v>
      </c>
      <c r="D247" s="16">
        <v>16</v>
      </c>
      <c r="E247" s="16">
        <v>24</v>
      </c>
      <c r="F247" s="18">
        <v>-8</v>
      </c>
      <c r="G247" s="17">
        <v>64</v>
      </c>
      <c r="H247" s="16">
        <v>9</v>
      </c>
      <c r="I247" s="16">
        <v>28</v>
      </c>
      <c r="J247" s="19">
        <v>-19</v>
      </c>
      <c r="K247" s="14">
        <v>10</v>
      </c>
    </row>
    <row r="248" spans="1:11" ht="19.5" customHeight="1">
      <c r="A248" s="86" t="s">
        <v>77</v>
      </c>
      <c r="B248" s="45" t="s">
        <v>24</v>
      </c>
      <c r="C248" s="20">
        <v>65</v>
      </c>
      <c r="D248" s="21">
        <v>15</v>
      </c>
      <c r="E248" s="21">
        <v>20</v>
      </c>
      <c r="F248" s="47">
        <v>-5</v>
      </c>
      <c r="G248" s="46">
        <v>70</v>
      </c>
      <c r="H248" s="21">
        <v>15</v>
      </c>
      <c r="I248" s="21">
        <v>15</v>
      </c>
      <c r="J248" s="48">
        <v>0</v>
      </c>
      <c r="K248" s="14">
        <v>11</v>
      </c>
    </row>
    <row r="249" spans="1:11" ht="19.5" customHeight="1">
      <c r="A249" s="86" t="s">
        <v>78</v>
      </c>
      <c r="B249" s="49" t="s">
        <v>25</v>
      </c>
      <c r="C249" s="27">
        <v>54</v>
      </c>
      <c r="D249" s="28">
        <v>0</v>
      </c>
      <c r="E249" s="28">
        <v>46</v>
      </c>
      <c r="F249" s="30">
        <v>-46</v>
      </c>
      <c r="G249" s="29">
        <v>62</v>
      </c>
      <c r="H249" s="28">
        <v>0</v>
      </c>
      <c r="I249" s="28">
        <v>38</v>
      </c>
      <c r="J249" s="31">
        <v>-38</v>
      </c>
      <c r="K249" s="14">
        <v>12</v>
      </c>
    </row>
    <row r="250" spans="1:11" ht="19.5" customHeight="1">
      <c r="A250" s="86" t="s">
        <v>79</v>
      </c>
      <c r="B250" s="49" t="s">
        <v>26</v>
      </c>
      <c r="C250" s="27">
        <v>78</v>
      </c>
      <c r="D250" s="28">
        <v>0</v>
      </c>
      <c r="E250" s="28">
        <v>22</v>
      </c>
      <c r="F250" s="30">
        <v>-22</v>
      </c>
      <c r="G250" s="29">
        <v>75</v>
      </c>
      <c r="H250" s="28">
        <v>3</v>
      </c>
      <c r="I250" s="28">
        <v>22</v>
      </c>
      <c r="J250" s="31">
        <v>-19</v>
      </c>
      <c r="K250" s="14" t="s">
        <v>79</v>
      </c>
    </row>
    <row r="251" spans="1:11" ht="19.5" customHeight="1">
      <c r="A251" s="86" t="s">
        <v>80</v>
      </c>
      <c r="B251" s="49" t="s">
        <v>27</v>
      </c>
      <c r="C251" s="27">
        <v>45</v>
      </c>
      <c r="D251" s="28">
        <v>10</v>
      </c>
      <c r="E251" s="28">
        <v>45</v>
      </c>
      <c r="F251" s="30">
        <v>-35</v>
      </c>
      <c r="G251" s="29">
        <v>55</v>
      </c>
      <c r="H251" s="28">
        <v>12</v>
      </c>
      <c r="I251" s="28">
        <v>33</v>
      </c>
      <c r="J251" s="31">
        <v>-21</v>
      </c>
      <c r="K251" s="14" t="s">
        <v>80</v>
      </c>
    </row>
    <row r="252" spans="1:11" ht="19.5" customHeight="1" thickBot="1">
      <c r="A252" s="86" t="s">
        <v>81</v>
      </c>
      <c r="B252" s="54" t="s">
        <v>21</v>
      </c>
      <c r="C252" s="55">
        <v>67</v>
      </c>
      <c r="D252" s="56">
        <v>33</v>
      </c>
      <c r="E252" s="56">
        <v>0</v>
      </c>
      <c r="F252" s="58">
        <v>33</v>
      </c>
      <c r="G252" s="57">
        <v>67</v>
      </c>
      <c r="H252" s="56">
        <v>8</v>
      </c>
      <c r="I252" s="56">
        <v>25</v>
      </c>
      <c r="J252" s="59">
        <v>-17</v>
      </c>
      <c r="K252" s="14" t="s">
        <v>81</v>
      </c>
    </row>
    <row r="254" spans="2:9" ht="19.5" customHeight="1">
      <c r="B254" s="101" t="s">
        <v>146</v>
      </c>
      <c r="I254" s="1" t="str">
        <f>VLOOKUP($E$1,$U$3:$AC$6,9,)</f>
        <v>平成24年2月1日現在</v>
      </c>
    </row>
    <row r="255" ht="10.5" customHeight="1" thickBot="1">
      <c r="Q255" s="123" t="s">
        <v>82</v>
      </c>
    </row>
    <row r="256" spans="2:18" ht="19.5" customHeight="1">
      <c r="B256" s="39"/>
      <c r="C256" s="87" t="s">
        <v>83</v>
      </c>
      <c r="D256" s="88" t="s">
        <v>83</v>
      </c>
      <c r="E256" s="88" t="s">
        <v>84</v>
      </c>
      <c r="F256" s="88" t="s">
        <v>85</v>
      </c>
      <c r="G256" s="88" t="s">
        <v>86</v>
      </c>
      <c r="H256" s="88" t="s">
        <v>87</v>
      </c>
      <c r="I256" s="88" t="s">
        <v>88</v>
      </c>
      <c r="J256" s="88" t="s">
        <v>89</v>
      </c>
      <c r="K256" s="88" t="s">
        <v>90</v>
      </c>
      <c r="L256" s="88" t="s">
        <v>91</v>
      </c>
      <c r="M256" s="88" t="s">
        <v>92</v>
      </c>
      <c r="N256" s="88" t="s">
        <v>93</v>
      </c>
      <c r="O256" s="88" t="s">
        <v>94</v>
      </c>
      <c r="P256" s="88" t="s">
        <v>95</v>
      </c>
      <c r="Q256" s="89" t="s">
        <v>96</v>
      </c>
      <c r="R256" s="102"/>
    </row>
    <row r="257" spans="2:18" ht="19.5" customHeight="1" thickBot="1">
      <c r="B257" s="40"/>
      <c r="C257" s="69" t="s">
        <v>97</v>
      </c>
      <c r="D257" s="70" t="s">
        <v>98</v>
      </c>
      <c r="E257" s="70"/>
      <c r="F257" s="70"/>
      <c r="G257" s="70" t="s">
        <v>99</v>
      </c>
      <c r="H257" s="70" t="s">
        <v>100</v>
      </c>
      <c r="I257" s="70" t="s">
        <v>101</v>
      </c>
      <c r="J257" s="70"/>
      <c r="K257" s="70" t="s">
        <v>102</v>
      </c>
      <c r="L257" s="70" t="s">
        <v>101</v>
      </c>
      <c r="M257" s="70" t="s">
        <v>103</v>
      </c>
      <c r="N257" s="70" t="s">
        <v>104</v>
      </c>
      <c r="O257" s="70" t="s">
        <v>105</v>
      </c>
      <c r="P257" s="70"/>
      <c r="Q257" s="71"/>
      <c r="R257" s="102"/>
    </row>
    <row r="258" spans="1:19" ht="19.5" customHeight="1" thickTop="1">
      <c r="A258" s="1">
        <v>1</v>
      </c>
      <c r="B258" s="62" t="s">
        <v>5</v>
      </c>
      <c r="C258" s="63">
        <v>1</v>
      </c>
      <c r="D258" s="64">
        <v>2</v>
      </c>
      <c r="E258" s="64">
        <v>4</v>
      </c>
      <c r="F258" s="64">
        <v>10</v>
      </c>
      <c r="G258" s="64">
        <v>4</v>
      </c>
      <c r="H258" s="64">
        <v>4</v>
      </c>
      <c r="I258" s="64">
        <v>3</v>
      </c>
      <c r="J258" s="64">
        <v>57</v>
      </c>
      <c r="K258" s="64">
        <v>55</v>
      </c>
      <c r="L258" s="64">
        <v>4</v>
      </c>
      <c r="M258" s="64">
        <v>33</v>
      </c>
      <c r="N258" s="64">
        <v>31</v>
      </c>
      <c r="O258" s="64">
        <v>13</v>
      </c>
      <c r="P258" s="64">
        <v>10</v>
      </c>
      <c r="Q258" s="66">
        <v>0</v>
      </c>
      <c r="R258" s="14" t="s">
        <v>6</v>
      </c>
      <c r="S258" s="14"/>
    </row>
    <row r="259" spans="1:19" ht="19.5" customHeight="1">
      <c r="A259" s="1">
        <v>2</v>
      </c>
      <c r="B259" s="43" t="s">
        <v>7</v>
      </c>
      <c r="C259" s="44">
        <v>4</v>
      </c>
      <c r="D259" s="16">
        <v>8</v>
      </c>
      <c r="E259" s="16">
        <v>4</v>
      </c>
      <c r="F259" s="16">
        <v>3</v>
      </c>
      <c r="G259" s="16">
        <v>2</v>
      </c>
      <c r="H259" s="16">
        <v>4</v>
      </c>
      <c r="I259" s="16">
        <v>11</v>
      </c>
      <c r="J259" s="16">
        <v>32</v>
      </c>
      <c r="K259" s="16">
        <v>67</v>
      </c>
      <c r="L259" s="16">
        <v>5</v>
      </c>
      <c r="M259" s="16">
        <v>52</v>
      </c>
      <c r="N259" s="16">
        <v>39</v>
      </c>
      <c r="O259" s="16">
        <v>14</v>
      </c>
      <c r="P259" s="16">
        <v>18</v>
      </c>
      <c r="Q259" s="19">
        <v>0</v>
      </c>
      <c r="R259" s="14" t="s">
        <v>8</v>
      </c>
      <c r="S259" s="14"/>
    </row>
    <row r="260" spans="1:19" ht="19.5" customHeight="1">
      <c r="A260" s="1">
        <v>3</v>
      </c>
      <c r="B260" s="90" t="s">
        <v>9</v>
      </c>
      <c r="C260" s="20">
        <v>0</v>
      </c>
      <c r="D260" s="21">
        <v>11</v>
      </c>
      <c r="E260" s="21">
        <v>0</v>
      </c>
      <c r="F260" s="21">
        <v>0</v>
      </c>
      <c r="G260" s="21">
        <v>0</v>
      </c>
      <c r="H260" s="21">
        <v>5</v>
      </c>
      <c r="I260" s="21">
        <v>26</v>
      </c>
      <c r="J260" s="21">
        <v>26</v>
      </c>
      <c r="K260" s="21">
        <v>63</v>
      </c>
      <c r="L260" s="21">
        <v>11</v>
      </c>
      <c r="M260" s="21">
        <v>53</v>
      </c>
      <c r="N260" s="21">
        <v>63</v>
      </c>
      <c r="O260" s="21">
        <v>11</v>
      </c>
      <c r="P260" s="21">
        <v>5</v>
      </c>
      <c r="Q260" s="48">
        <v>0</v>
      </c>
      <c r="R260" s="14" t="s">
        <v>10</v>
      </c>
      <c r="S260" s="14"/>
    </row>
    <row r="261" spans="1:19" ht="19.5" customHeight="1">
      <c r="A261" s="1">
        <v>4</v>
      </c>
      <c r="B261" s="26" t="s">
        <v>11</v>
      </c>
      <c r="C261" s="27">
        <v>0</v>
      </c>
      <c r="D261" s="28">
        <v>0</v>
      </c>
      <c r="E261" s="28">
        <v>0</v>
      </c>
      <c r="F261" s="28">
        <v>17</v>
      </c>
      <c r="G261" s="28">
        <v>0</v>
      </c>
      <c r="H261" s="28">
        <v>0</v>
      </c>
      <c r="I261" s="28">
        <v>17</v>
      </c>
      <c r="J261" s="28">
        <v>17</v>
      </c>
      <c r="K261" s="28">
        <v>50</v>
      </c>
      <c r="L261" s="28">
        <v>0</v>
      </c>
      <c r="M261" s="28">
        <v>33</v>
      </c>
      <c r="N261" s="28">
        <v>67</v>
      </c>
      <c r="O261" s="28">
        <v>17</v>
      </c>
      <c r="P261" s="28">
        <v>0</v>
      </c>
      <c r="Q261" s="31">
        <v>0</v>
      </c>
      <c r="R261" s="14" t="s">
        <v>12</v>
      </c>
      <c r="S261" s="14"/>
    </row>
    <row r="262" spans="1:19" ht="19.5" customHeight="1">
      <c r="A262" s="1">
        <v>5</v>
      </c>
      <c r="B262" s="26" t="s">
        <v>13</v>
      </c>
      <c r="C262" s="27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60</v>
      </c>
      <c r="K262" s="28">
        <v>40</v>
      </c>
      <c r="L262" s="28">
        <v>0</v>
      </c>
      <c r="M262" s="28">
        <v>40</v>
      </c>
      <c r="N262" s="28">
        <v>80</v>
      </c>
      <c r="O262" s="28">
        <v>0</v>
      </c>
      <c r="P262" s="28">
        <v>20</v>
      </c>
      <c r="Q262" s="31">
        <v>0</v>
      </c>
      <c r="R262" s="14" t="s">
        <v>14</v>
      </c>
      <c r="S262" s="14"/>
    </row>
    <row r="263" spans="1:19" ht="19.5" customHeight="1">
      <c r="A263" s="1">
        <v>6</v>
      </c>
      <c r="B263" s="26" t="s">
        <v>15</v>
      </c>
      <c r="C263" s="27">
        <v>13</v>
      </c>
      <c r="D263" s="28">
        <v>0</v>
      </c>
      <c r="E263" s="28">
        <v>13</v>
      </c>
      <c r="F263" s="28">
        <v>0</v>
      </c>
      <c r="G263" s="28">
        <v>0</v>
      </c>
      <c r="H263" s="28">
        <v>13</v>
      </c>
      <c r="I263" s="28">
        <v>0</v>
      </c>
      <c r="J263" s="28">
        <v>63</v>
      </c>
      <c r="K263" s="28">
        <v>63</v>
      </c>
      <c r="L263" s="28">
        <v>0</v>
      </c>
      <c r="M263" s="28">
        <v>50</v>
      </c>
      <c r="N263" s="28">
        <v>13</v>
      </c>
      <c r="O263" s="28">
        <v>25</v>
      </c>
      <c r="P263" s="28">
        <v>13</v>
      </c>
      <c r="Q263" s="31">
        <v>0</v>
      </c>
      <c r="R263" s="14" t="s">
        <v>16</v>
      </c>
      <c r="S263" s="14"/>
    </row>
    <row r="264" spans="1:19" ht="19.5" customHeight="1">
      <c r="A264" s="1">
        <v>7</v>
      </c>
      <c r="B264" s="26" t="s">
        <v>17</v>
      </c>
      <c r="C264" s="27">
        <v>0</v>
      </c>
      <c r="D264" s="28">
        <v>0</v>
      </c>
      <c r="E264" s="28">
        <v>0</v>
      </c>
      <c r="F264" s="28">
        <v>0</v>
      </c>
      <c r="G264" s="28">
        <v>11</v>
      </c>
      <c r="H264" s="28">
        <v>0</v>
      </c>
      <c r="I264" s="28">
        <v>0</v>
      </c>
      <c r="J264" s="28">
        <v>44</v>
      </c>
      <c r="K264" s="28">
        <v>67</v>
      </c>
      <c r="L264" s="28">
        <v>0</v>
      </c>
      <c r="M264" s="28">
        <v>78</v>
      </c>
      <c r="N264" s="28">
        <v>22</v>
      </c>
      <c r="O264" s="28">
        <v>11</v>
      </c>
      <c r="P264" s="28">
        <v>33</v>
      </c>
      <c r="Q264" s="31">
        <v>0</v>
      </c>
      <c r="R264" s="14" t="s">
        <v>18</v>
      </c>
      <c r="S264" s="14"/>
    </row>
    <row r="265" spans="1:19" ht="19.5" customHeight="1">
      <c r="A265" s="1">
        <v>8</v>
      </c>
      <c r="B265" s="26" t="s">
        <v>19</v>
      </c>
      <c r="C265" s="27">
        <v>9</v>
      </c>
      <c r="D265" s="28">
        <v>9</v>
      </c>
      <c r="E265" s="28">
        <v>9</v>
      </c>
      <c r="F265" s="28">
        <v>6</v>
      </c>
      <c r="G265" s="28">
        <v>3</v>
      </c>
      <c r="H265" s="28">
        <v>3</v>
      </c>
      <c r="I265" s="28">
        <v>6</v>
      </c>
      <c r="J265" s="28">
        <v>30</v>
      </c>
      <c r="K265" s="28">
        <v>73</v>
      </c>
      <c r="L265" s="28">
        <v>3</v>
      </c>
      <c r="M265" s="28">
        <v>48</v>
      </c>
      <c r="N265" s="28">
        <v>21</v>
      </c>
      <c r="O265" s="28">
        <v>15</v>
      </c>
      <c r="P265" s="28">
        <v>30</v>
      </c>
      <c r="Q265" s="31">
        <v>0</v>
      </c>
      <c r="R265" s="14" t="s">
        <v>20</v>
      </c>
      <c r="S265" s="14"/>
    </row>
    <row r="266" spans="1:19" ht="19.5" customHeight="1">
      <c r="A266" s="1">
        <v>9</v>
      </c>
      <c r="B266" s="91" t="s">
        <v>21</v>
      </c>
      <c r="C266" s="92">
        <v>0</v>
      </c>
      <c r="D266" s="93">
        <v>6</v>
      </c>
      <c r="E266" s="93">
        <v>0</v>
      </c>
      <c r="F266" s="93">
        <v>0</v>
      </c>
      <c r="G266" s="93">
        <v>6</v>
      </c>
      <c r="H266" s="93">
        <v>6</v>
      </c>
      <c r="I266" s="93">
        <v>0</v>
      </c>
      <c r="J266" s="93">
        <v>35</v>
      </c>
      <c r="K266" s="93">
        <v>65</v>
      </c>
      <c r="L266" s="93">
        <v>6</v>
      </c>
      <c r="M266" s="93">
        <v>65</v>
      </c>
      <c r="N266" s="93">
        <v>41</v>
      </c>
      <c r="O266" s="93">
        <v>18</v>
      </c>
      <c r="P266" s="93">
        <v>12</v>
      </c>
      <c r="Q266" s="94">
        <v>0</v>
      </c>
      <c r="R266" s="14" t="s">
        <v>22</v>
      </c>
      <c r="S266" s="14"/>
    </row>
    <row r="267" spans="1:19" ht="19.5" customHeight="1">
      <c r="A267" s="1">
        <v>10</v>
      </c>
      <c r="B267" s="43" t="s">
        <v>23</v>
      </c>
      <c r="C267" s="44">
        <v>0</v>
      </c>
      <c r="D267" s="16">
        <v>1</v>
      </c>
      <c r="E267" s="16">
        <v>4</v>
      </c>
      <c r="F267" s="16">
        <v>11</v>
      </c>
      <c r="G267" s="16">
        <v>4</v>
      </c>
      <c r="H267" s="16">
        <v>4</v>
      </c>
      <c r="I267" s="16">
        <v>1</v>
      </c>
      <c r="J267" s="16">
        <v>63</v>
      </c>
      <c r="K267" s="16">
        <v>53</v>
      </c>
      <c r="L267" s="16">
        <v>3</v>
      </c>
      <c r="M267" s="16">
        <v>28</v>
      </c>
      <c r="N267" s="16">
        <v>30</v>
      </c>
      <c r="O267" s="16">
        <v>13</v>
      </c>
      <c r="P267" s="16">
        <v>8</v>
      </c>
      <c r="Q267" s="19">
        <v>0</v>
      </c>
      <c r="R267" s="14">
        <v>10</v>
      </c>
      <c r="S267" s="14"/>
    </row>
    <row r="268" spans="1:19" ht="19.5" customHeight="1">
      <c r="A268" s="1">
        <v>11</v>
      </c>
      <c r="B268" s="90" t="s">
        <v>24</v>
      </c>
      <c r="C268" s="95">
        <v>0</v>
      </c>
      <c r="D268" s="96">
        <v>5</v>
      </c>
      <c r="E268" s="96">
        <v>10</v>
      </c>
      <c r="F268" s="96">
        <v>15</v>
      </c>
      <c r="G268" s="96">
        <v>0</v>
      </c>
      <c r="H268" s="96">
        <v>15</v>
      </c>
      <c r="I268" s="96">
        <v>0</v>
      </c>
      <c r="J268" s="96">
        <v>70</v>
      </c>
      <c r="K268" s="96">
        <v>80</v>
      </c>
      <c r="L268" s="96">
        <v>0</v>
      </c>
      <c r="M268" s="96">
        <v>40</v>
      </c>
      <c r="N268" s="96">
        <v>20</v>
      </c>
      <c r="O268" s="96">
        <v>10</v>
      </c>
      <c r="P268" s="96">
        <v>0</v>
      </c>
      <c r="Q268" s="97">
        <v>0</v>
      </c>
      <c r="R268" s="14">
        <v>11</v>
      </c>
      <c r="S268" s="14"/>
    </row>
    <row r="269" spans="1:19" ht="19.5" customHeight="1">
      <c r="A269" s="1">
        <v>12</v>
      </c>
      <c r="B269" s="26" t="s">
        <v>25</v>
      </c>
      <c r="C269" s="27">
        <v>0</v>
      </c>
      <c r="D269" s="28">
        <v>0</v>
      </c>
      <c r="E269" s="28">
        <v>6</v>
      </c>
      <c r="F269" s="28">
        <v>17</v>
      </c>
      <c r="G269" s="28">
        <v>0</v>
      </c>
      <c r="H269" s="28">
        <v>11</v>
      </c>
      <c r="I269" s="28">
        <v>6</v>
      </c>
      <c r="J269" s="28">
        <v>67</v>
      </c>
      <c r="K269" s="28">
        <v>67</v>
      </c>
      <c r="L269" s="28">
        <v>0</v>
      </c>
      <c r="M269" s="28">
        <v>11</v>
      </c>
      <c r="N269" s="28">
        <v>50</v>
      </c>
      <c r="O269" s="28">
        <v>17</v>
      </c>
      <c r="P269" s="28">
        <v>0</v>
      </c>
      <c r="Q269" s="31">
        <v>0</v>
      </c>
      <c r="R269" s="14">
        <v>12</v>
      </c>
      <c r="S269" s="14"/>
    </row>
    <row r="270" spans="1:19" ht="19.5" customHeight="1">
      <c r="A270" s="1">
        <v>13</v>
      </c>
      <c r="B270" s="26" t="s">
        <v>26</v>
      </c>
      <c r="C270" s="27">
        <v>0</v>
      </c>
      <c r="D270" s="28">
        <v>0</v>
      </c>
      <c r="E270" s="28">
        <v>10</v>
      </c>
      <c r="F270" s="28">
        <v>10</v>
      </c>
      <c r="G270" s="28">
        <v>13</v>
      </c>
      <c r="H270" s="28">
        <v>3</v>
      </c>
      <c r="I270" s="28">
        <v>0</v>
      </c>
      <c r="J270" s="28">
        <v>65</v>
      </c>
      <c r="K270" s="28">
        <v>58</v>
      </c>
      <c r="L270" s="28">
        <v>3</v>
      </c>
      <c r="M270" s="28">
        <v>29</v>
      </c>
      <c r="N270" s="28">
        <v>26</v>
      </c>
      <c r="O270" s="28">
        <v>3</v>
      </c>
      <c r="P270" s="28">
        <v>6</v>
      </c>
      <c r="Q270" s="31">
        <v>0</v>
      </c>
      <c r="R270" s="14">
        <v>13</v>
      </c>
      <c r="S270" s="14"/>
    </row>
    <row r="271" spans="1:19" ht="19.5" customHeight="1">
      <c r="A271" s="1">
        <v>14</v>
      </c>
      <c r="B271" s="26" t="s">
        <v>27</v>
      </c>
      <c r="C271" s="27">
        <v>0</v>
      </c>
      <c r="D271" s="28">
        <v>2</v>
      </c>
      <c r="E271" s="28">
        <v>4</v>
      </c>
      <c r="F271" s="28">
        <v>13</v>
      </c>
      <c r="G271" s="28">
        <v>0</v>
      </c>
      <c r="H271" s="28">
        <v>4</v>
      </c>
      <c r="I271" s="28">
        <v>0</v>
      </c>
      <c r="J271" s="28">
        <v>75</v>
      </c>
      <c r="K271" s="28">
        <v>69</v>
      </c>
      <c r="L271" s="28">
        <v>0</v>
      </c>
      <c r="M271" s="28">
        <v>42</v>
      </c>
      <c r="N271" s="28">
        <v>20</v>
      </c>
      <c r="O271" s="28">
        <v>22</v>
      </c>
      <c r="P271" s="28">
        <v>7</v>
      </c>
      <c r="Q271" s="31">
        <v>0</v>
      </c>
      <c r="R271" s="14">
        <v>14</v>
      </c>
      <c r="S271" s="14"/>
    </row>
    <row r="272" spans="1:19" ht="19.5" customHeight="1" thickBot="1">
      <c r="A272" s="1">
        <v>15</v>
      </c>
      <c r="B272" s="98" t="s">
        <v>21</v>
      </c>
      <c r="C272" s="55">
        <v>0</v>
      </c>
      <c r="D272" s="56">
        <v>0</v>
      </c>
      <c r="E272" s="56">
        <v>0</v>
      </c>
      <c r="F272" s="56">
        <v>8</v>
      </c>
      <c r="G272" s="56">
        <v>8</v>
      </c>
      <c r="H272" s="56">
        <v>0</v>
      </c>
      <c r="I272" s="56">
        <v>0</v>
      </c>
      <c r="J272" s="56">
        <v>46</v>
      </c>
      <c r="K272" s="56">
        <v>23</v>
      </c>
      <c r="L272" s="56">
        <v>8</v>
      </c>
      <c r="M272" s="56">
        <v>15</v>
      </c>
      <c r="N272" s="56">
        <v>38</v>
      </c>
      <c r="O272" s="56">
        <v>8</v>
      </c>
      <c r="P272" s="56">
        <v>15</v>
      </c>
      <c r="Q272" s="59">
        <v>0</v>
      </c>
      <c r="R272" s="14">
        <v>15</v>
      </c>
      <c r="S272" s="14"/>
    </row>
    <row r="273" ht="19.5" customHeight="1"/>
    <row r="274" ht="19.5" customHeight="1">
      <c r="B274" s="101" t="s">
        <v>147</v>
      </c>
    </row>
    <row r="275" ht="18" customHeight="1" thickBot="1">
      <c r="H275" s="123" t="s">
        <v>82</v>
      </c>
    </row>
    <row r="276" spans="2:32" ht="19.5" customHeight="1">
      <c r="B276" s="39"/>
      <c r="C276" s="133" t="s">
        <v>127</v>
      </c>
      <c r="D276" s="129"/>
      <c r="E276" s="134" t="s">
        <v>125</v>
      </c>
      <c r="F276" s="134"/>
      <c r="G276" s="134"/>
      <c r="H276" s="135"/>
      <c r="U276" s="39"/>
      <c r="V276" s="126" t="s">
        <v>106</v>
      </c>
      <c r="W276" s="127"/>
      <c r="X276" s="127"/>
      <c r="Y276" s="88" t="s">
        <v>107</v>
      </c>
      <c r="Z276" s="88"/>
      <c r="AA276" s="88"/>
      <c r="AB276" s="88"/>
      <c r="AC276" s="115" t="s">
        <v>108</v>
      </c>
      <c r="AD276" s="88"/>
      <c r="AE276" s="88"/>
      <c r="AF276" s="89"/>
    </row>
    <row r="277" spans="2:32" ht="19.5" customHeight="1">
      <c r="B277" s="40"/>
      <c r="C277" s="78" t="s">
        <v>109</v>
      </c>
      <c r="D277" s="79" t="s">
        <v>110</v>
      </c>
      <c r="E277" s="99" t="s">
        <v>111</v>
      </c>
      <c r="F277" s="79" t="s">
        <v>112</v>
      </c>
      <c r="G277" s="79" t="s">
        <v>113</v>
      </c>
      <c r="H277" s="80" t="s">
        <v>40</v>
      </c>
      <c r="U277" s="40"/>
      <c r="V277" s="78" t="s">
        <v>109</v>
      </c>
      <c r="W277" s="148" t="s">
        <v>110</v>
      </c>
      <c r="X277" s="149"/>
      <c r="Y277" s="79" t="s">
        <v>111</v>
      </c>
      <c r="Z277" s="79" t="s">
        <v>112</v>
      </c>
      <c r="AA277" s="79" t="s">
        <v>113</v>
      </c>
      <c r="AB277" s="79" t="s">
        <v>40</v>
      </c>
      <c r="AC277" s="79" t="s">
        <v>111</v>
      </c>
      <c r="AD277" s="79" t="s">
        <v>112</v>
      </c>
      <c r="AE277" s="79" t="s">
        <v>113</v>
      </c>
      <c r="AF277" s="80" t="s">
        <v>40</v>
      </c>
    </row>
    <row r="278" spans="2:32" ht="19.5" customHeight="1" thickBot="1">
      <c r="B278" s="40"/>
      <c r="C278" s="69"/>
      <c r="D278" s="70"/>
      <c r="E278" s="105"/>
      <c r="F278" s="70"/>
      <c r="G278" s="70" t="s">
        <v>116</v>
      </c>
      <c r="H278" s="71"/>
      <c r="U278" s="40"/>
      <c r="V278" s="69"/>
      <c r="W278" s="5" t="s">
        <v>114</v>
      </c>
      <c r="X278" s="5" t="s">
        <v>115</v>
      </c>
      <c r="Y278" s="70"/>
      <c r="Z278" s="70"/>
      <c r="AA278" s="70" t="s">
        <v>116</v>
      </c>
      <c r="AB278" s="70"/>
      <c r="AC278" s="70"/>
      <c r="AD278" s="70"/>
      <c r="AE278" s="70" t="s">
        <v>116</v>
      </c>
      <c r="AF278" s="71"/>
    </row>
    <row r="279" spans="1:33" ht="19.5" customHeight="1" thickTop="1">
      <c r="A279" s="1">
        <v>1</v>
      </c>
      <c r="B279" s="62" t="s">
        <v>5</v>
      </c>
      <c r="C279" s="63">
        <f>V279</f>
        <v>73</v>
      </c>
      <c r="D279" s="65">
        <f>W279+X279</f>
        <v>27</v>
      </c>
      <c r="E279" s="64">
        <f aca="true" t="shared" si="1" ref="E279:E293">Y279</f>
        <v>29</v>
      </c>
      <c r="F279" s="64">
        <f aca="true" t="shared" si="2" ref="F279:F293">Z279</f>
        <v>10</v>
      </c>
      <c r="G279" s="64">
        <f aca="true" t="shared" si="3" ref="G279:G293">AA279</f>
        <v>38</v>
      </c>
      <c r="H279" s="66">
        <f aca="true" t="shared" si="4" ref="H279:H293">AB279</f>
        <v>19</v>
      </c>
      <c r="I279" s="14" t="s">
        <v>6</v>
      </c>
      <c r="J279" s="14"/>
      <c r="K279" s="14"/>
      <c r="L279" s="14"/>
      <c r="M279" s="14"/>
      <c r="N279" s="14"/>
      <c r="T279" s="1">
        <v>1</v>
      </c>
      <c r="U279" s="62" t="s">
        <v>5</v>
      </c>
      <c r="V279" s="63">
        <v>73</v>
      </c>
      <c r="W279" s="64">
        <v>27</v>
      </c>
      <c r="X279" s="65">
        <v>0</v>
      </c>
      <c r="Y279" s="100">
        <v>29</v>
      </c>
      <c r="Z279" s="64">
        <v>10</v>
      </c>
      <c r="AA279" s="64">
        <v>38</v>
      </c>
      <c r="AB279" s="65">
        <v>19</v>
      </c>
      <c r="AC279" s="64"/>
      <c r="AD279" s="64"/>
      <c r="AE279" s="64"/>
      <c r="AF279" s="66"/>
      <c r="AG279" s="14" t="s">
        <v>6</v>
      </c>
    </row>
    <row r="280" spans="1:33" ht="19.5" customHeight="1">
      <c r="A280" s="1">
        <v>2</v>
      </c>
      <c r="B280" s="43" t="s">
        <v>7</v>
      </c>
      <c r="C280" s="44">
        <f aca="true" t="shared" si="5" ref="C280:C293">V280</f>
        <v>57</v>
      </c>
      <c r="D280" s="18">
        <f aca="true" t="shared" si="6" ref="D280:D293">W280+X280</f>
        <v>43</v>
      </c>
      <c r="E280" s="16">
        <f t="shared" si="1"/>
        <v>44</v>
      </c>
      <c r="F280" s="16">
        <f t="shared" si="2"/>
        <v>12</v>
      </c>
      <c r="G280" s="16">
        <f t="shared" si="3"/>
        <v>30</v>
      </c>
      <c r="H280" s="19">
        <f t="shared" si="4"/>
        <v>8</v>
      </c>
      <c r="I280" s="14" t="s">
        <v>8</v>
      </c>
      <c r="J280" s="14"/>
      <c r="K280" s="14"/>
      <c r="L280" s="14"/>
      <c r="M280" s="14"/>
      <c r="N280" s="14"/>
      <c r="T280" s="1">
        <v>2</v>
      </c>
      <c r="U280" s="43" t="s">
        <v>7</v>
      </c>
      <c r="V280" s="44">
        <v>57</v>
      </c>
      <c r="W280" s="16">
        <v>43</v>
      </c>
      <c r="X280" s="18">
        <v>0</v>
      </c>
      <c r="Y280" s="17">
        <v>44</v>
      </c>
      <c r="Z280" s="16">
        <v>12</v>
      </c>
      <c r="AA280" s="16">
        <v>30</v>
      </c>
      <c r="AB280" s="18">
        <v>8</v>
      </c>
      <c r="AC280" s="16"/>
      <c r="AD280" s="16"/>
      <c r="AE280" s="16"/>
      <c r="AF280" s="19"/>
      <c r="AG280" s="14" t="s">
        <v>8</v>
      </c>
    </row>
    <row r="281" spans="1:33" ht="19.5" customHeight="1">
      <c r="A281" s="1">
        <v>3</v>
      </c>
      <c r="B281" s="90" t="s">
        <v>9</v>
      </c>
      <c r="C281" s="20">
        <f t="shared" si="5"/>
        <v>63</v>
      </c>
      <c r="D281" s="47">
        <f t="shared" si="6"/>
        <v>37</v>
      </c>
      <c r="E281" s="21">
        <f t="shared" si="1"/>
        <v>43</v>
      </c>
      <c r="F281" s="21">
        <f t="shared" si="2"/>
        <v>0</v>
      </c>
      <c r="G281" s="21">
        <f t="shared" si="3"/>
        <v>57</v>
      </c>
      <c r="H281" s="48">
        <f t="shared" si="4"/>
        <v>0</v>
      </c>
      <c r="I281" s="14" t="s">
        <v>10</v>
      </c>
      <c r="J281" s="14"/>
      <c r="K281" s="14"/>
      <c r="L281" s="14"/>
      <c r="M281" s="14"/>
      <c r="N281" s="14"/>
      <c r="T281" s="1">
        <v>3</v>
      </c>
      <c r="U281" s="90" t="s">
        <v>9</v>
      </c>
      <c r="V281" s="20">
        <v>63</v>
      </c>
      <c r="W281" s="21">
        <v>37</v>
      </c>
      <c r="X281" s="47">
        <v>0</v>
      </c>
      <c r="Y281" s="46">
        <v>43</v>
      </c>
      <c r="Z281" s="21">
        <v>0</v>
      </c>
      <c r="AA281" s="21">
        <v>57</v>
      </c>
      <c r="AB281" s="47">
        <v>0</v>
      </c>
      <c r="AC281" s="21"/>
      <c r="AD281" s="21"/>
      <c r="AE281" s="21"/>
      <c r="AF281" s="48"/>
      <c r="AG281" s="14" t="s">
        <v>10</v>
      </c>
    </row>
    <row r="282" spans="1:33" ht="19.5" customHeight="1">
      <c r="A282" s="1">
        <v>4</v>
      </c>
      <c r="B282" s="26" t="s">
        <v>11</v>
      </c>
      <c r="C282" s="27">
        <f t="shared" si="5"/>
        <v>100</v>
      </c>
      <c r="D282" s="30">
        <f t="shared" si="6"/>
        <v>0</v>
      </c>
      <c r="E282" s="28" t="str">
        <f t="shared" si="1"/>
        <v>-</v>
      </c>
      <c r="F282" s="28" t="str">
        <f t="shared" si="2"/>
        <v>-</v>
      </c>
      <c r="G282" s="28" t="str">
        <f t="shared" si="3"/>
        <v>-</v>
      </c>
      <c r="H282" s="31" t="str">
        <f t="shared" si="4"/>
        <v>-</v>
      </c>
      <c r="I282" s="14" t="s">
        <v>12</v>
      </c>
      <c r="J282" s="14"/>
      <c r="K282" s="14"/>
      <c r="L282" s="14"/>
      <c r="M282" s="14"/>
      <c r="N282" s="14"/>
      <c r="T282" s="1">
        <v>4</v>
      </c>
      <c r="U282" s="26" t="s">
        <v>11</v>
      </c>
      <c r="V282" s="27">
        <v>100</v>
      </c>
      <c r="W282" s="28">
        <v>0</v>
      </c>
      <c r="X282" s="30">
        <v>0</v>
      </c>
      <c r="Y282" s="29" t="s">
        <v>150</v>
      </c>
      <c r="Z282" s="28" t="s">
        <v>150</v>
      </c>
      <c r="AA282" s="28" t="s">
        <v>150</v>
      </c>
      <c r="AB282" s="30" t="s">
        <v>150</v>
      </c>
      <c r="AC282" s="28"/>
      <c r="AD282" s="28"/>
      <c r="AE282" s="28"/>
      <c r="AF282" s="31"/>
      <c r="AG282" s="14" t="s">
        <v>12</v>
      </c>
    </row>
    <row r="283" spans="1:33" ht="19.5" customHeight="1">
      <c r="A283" s="1">
        <v>5</v>
      </c>
      <c r="B283" s="26" t="s">
        <v>13</v>
      </c>
      <c r="C283" s="27">
        <f t="shared" si="5"/>
        <v>67</v>
      </c>
      <c r="D283" s="30">
        <f t="shared" si="6"/>
        <v>33</v>
      </c>
      <c r="E283" s="28">
        <f t="shared" si="1"/>
        <v>50</v>
      </c>
      <c r="F283" s="28">
        <f t="shared" si="2"/>
        <v>0</v>
      </c>
      <c r="G283" s="28">
        <f t="shared" si="3"/>
        <v>0</v>
      </c>
      <c r="H283" s="31">
        <f t="shared" si="4"/>
        <v>50</v>
      </c>
      <c r="I283" s="14" t="s">
        <v>14</v>
      </c>
      <c r="J283" s="14"/>
      <c r="K283" s="14"/>
      <c r="L283" s="14"/>
      <c r="M283" s="14"/>
      <c r="N283" s="14"/>
      <c r="T283" s="1">
        <v>5</v>
      </c>
      <c r="U283" s="26" t="s">
        <v>13</v>
      </c>
      <c r="V283" s="27">
        <v>67</v>
      </c>
      <c r="W283" s="28">
        <v>33</v>
      </c>
      <c r="X283" s="30">
        <v>0</v>
      </c>
      <c r="Y283" s="29">
        <v>50</v>
      </c>
      <c r="Z283" s="28">
        <v>0</v>
      </c>
      <c r="AA283" s="28">
        <v>0</v>
      </c>
      <c r="AB283" s="30">
        <v>50</v>
      </c>
      <c r="AC283" s="28"/>
      <c r="AD283" s="28"/>
      <c r="AE283" s="28"/>
      <c r="AF283" s="31"/>
      <c r="AG283" s="14" t="s">
        <v>14</v>
      </c>
    </row>
    <row r="284" spans="1:33" ht="19.5" customHeight="1">
      <c r="A284" s="1">
        <v>6</v>
      </c>
      <c r="B284" s="26" t="s">
        <v>15</v>
      </c>
      <c r="C284" s="27">
        <f t="shared" si="5"/>
        <v>75</v>
      </c>
      <c r="D284" s="30">
        <f t="shared" si="6"/>
        <v>25</v>
      </c>
      <c r="E284" s="28">
        <f t="shared" si="1"/>
        <v>50</v>
      </c>
      <c r="F284" s="28">
        <f t="shared" si="2"/>
        <v>0</v>
      </c>
      <c r="G284" s="28">
        <f t="shared" si="3"/>
        <v>50</v>
      </c>
      <c r="H284" s="31">
        <f t="shared" si="4"/>
        <v>0</v>
      </c>
      <c r="I284" s="14" t="s">
        <v>16</v>
      </c>
      <c r="J284" s="14"/>
      <c r="K284" s="14"/>
      <c r="L284" s="14"/>
      <c r="M284" s="14"/>
      <c r="N284" s="14"/>
      <c r="T284" s="1">
        <v>6</v>
      </c>
      <c r="U284" s="26" t="s">
        <v>15</v>
      </c>
      <c r="V284" s="27">
        <v>75</v>
      </c>
      <c r="W284" s="28">
        <v>25</v>
      </c>
      <c r="X284" s="30">
        <v>0</v>
      </c>
      <c r="Y284" s="29">
        <v>50</v>
      </c>
      <c r="Z284" s="28">
        <v>0</v>
      </c>
      <c r="AA284" s="28">
        <v>50</v>
      </c>
      <c r="AB284" s="30">
        <v>0</v>
      </c>
      <c r="AC284" s="28"/>
      <c r="AD284" s="28"/>
      <c r="AE284" s="28"/>
      <c r="AF284" s="31"/>
      <c r="AG284" s="14" t="s">
        <v>16</v>
      </c>
    </row>
    <row r="285" spans="1:33" ht="19.5" customHeight="1">
      <c r="A285" s="1">
        <v>7</v>
      </c>
      <c r="B285" s="26" t="s">
        <v>17</v>
      </c>
      <c r="C285" s="27">
        <f t="shared" si="5"/>
        <v>11</v>
      </c>
      <c r="D285" s="30">
        <f t="shared" si="6"/>
        <v>89</v>
      </c>
      <c r="E285" s="28">
        <f t="shared" si="1"/>
        <v>25</v>
      </c>
      <c r="F285" s="28">
        <f t="shared" si="2"/>
        <v>63</v>
      </c>
      <c r="G285" s="28">
        <f t="shared" si="3"/>
        <v>13</v>
      </c>
      <c r="H285" s="31">
        <f t="shared" si="4"/>
        <v>0</v>
      </c>
      <c r="I285" s="14" t="s">
        <v>18</v>
      </c>
      <c r="J285" s="14"/>
      <c r="K285" s="14"/>
      <c r="L285" s="14"/>
      <c r="M285" s="14"/>
      <c r="N285" s="14"/>
      <c r="T285" s="1">
        <v>7</v>
      </c>
      <c r="U285" s="26" t="s">
        <v>17</v>
      </c>
      <c r="V285" s="27">
        <v>11</v>
      </c>
      <c r="W285" s="28">
        <v>89</v>
      </c>
      <c r="X285" s="30">
        <v>0</v>
      </c>
      <c r="Y285" s="29">
        <v>25</v>
      </c>
      <c r="Z285" s="28">
        <v>63</v>
      </c>
      <c r="AA285" s="28">
        <v>13</v>
      </c>
      <c r="AB285" s="30">
        <v>0</v>
      </c>
      <c r="AC285" s="28"/>
      <c r="AD285" s="28"/>
      <c r="AE285" s="28"/>
      <c r="AF285" s="31"/>
      <c r="AG285" s="14" t="s">
        <v>18</v>
      </c>
    </row>
    <row r="286" spans="1:33" ht="19.5" customHeight="1">
      <c r="A286" s="1">
        <v>8</v>
      </c>
      <c r="B286" s="26" t="s">
        <v>19</v>
      </c>
      <c r="C286" s="27">
        <f t="shared" si="5"/>
        <v>47</v>
      </c>
      <c r="D286" s="30">
        <f t="shared" si="6"/>
        <v>53</v>
      </c>
      <c r="E286" s="28">
        <f t="shared" si="1"/>
        <v>44</v>
      </c>
      <c r="F286" s="28">
        <f t="shared" si="2"/>
        <v>22</v>
      </c>
      <c r="G286" s="28">
        <f t="shared" si="3"/>
        <v>17</v>
      </c>
      <c r="H286" s="31">
        <f t="shared" si="4"/>
        <v>11</v>
      </c>
      <c r="I286" s="14" t="s">
        <v>20</v>
      </c>
      <c r="J286" s="14"/>
      <c r="K286" s="14"/>
      <c r="L286" s="14"/>
      <c r="M286" s="14"/>
      <c r="N286" s="14"/>
      <c r="T286" s="1">
        <v>8</v>
      </c>
      <c r="U286" s="26" t="s">
        <v>19</v>
      </c>
      <c r="V286" s="27">
        <v>47</v>
      </c>
      <c r="W286" s="28">
        <v>53</v>
      </c>
      <c r="X286" s="30">
        <v>0</v>
      </c>
      <c r="Y286" s="29">
        <v>44</v>
      </c>
      <c r="Z286" s="28">
        <v>22</v>
      </c>
      <c r="AA286" s="28">
        <v>17</v>
      </c>
      <c r="AB286" s="30">
        <v>11</v>
      </c>
      <c r="AC286" s="28"/>
      <c r="AD286" s="28"/>
      <c r="AE286" s="28"/>
      <c r="AF286" s="31"/>
      <c r="AG286" s="14" t="s">
        <v>20</v>
      </c>
    </row>
    <row r="287" spans="1:33" ht="19.5" customHeight="1">
      <c r="A287" s="1">
        <v>9</v>
      </c>
      <c r="B287" s="91" t="s">
        <v>21</v>
      </c>
      <c r="C287" s="32">
        <f t="shared" si="5"/>
        <v>72</v>
      </c>
      <c r="D287" s="52">
        <f t="shared" si="6"/>
        <v>28</v>
      </c>
      <c r="E287" s="33">
        <f t="shared" si="1"/>
        <v>60</v>
      </c>
      <c r="F287" s="33">
        <f t="shared" si="2"/>
        <v>0</v>
      </c>
      <c r="G287" s="33">
        <f t="shared" si="3"/>
        <v>20</v>
      </c>
      <c r="H287" s="53">
        <f t="shared" si="4"/>
        <v>20</v>
      </c>
      <c r="I287" s="14" t="s">
        <v>22</v>
      </c>
      <c r="J287" s="14"/>
      <c r="K287" s="14"/>
      <c r="L287" s="14"/>
      <c r="M287" s="14"/>
      <c r="N287" s="14"/>
      <c r="T287" s="1">
        <v>9</v>
      </c>
      <c r="U287" s="91" t="s">
        <v>21</v>
      </c>
      <c r="V287" s="32">
        <v>72</v>
      </c>
      <c r="W287" s="33">
        <v>28</v>
      </c>
      <c r="X287" s="52">
        <v>0</v>
      </c>
      <c r="Y287" s="51">
        <v>60</v>
      </c>
      <c r="Z287" s="33">
        <v>0</v>
      </c>
      <c r="AA287" s="33">
        <v>20</v>
      </c>
      <c r="AB287" s="52">
        <v>20</v>
      </c>
      <c r="AC287" s="33"/>
      <c r="AD287" s="33"/>
      <c r="AE287" s="33"/>
      <c r="AF287" s="53"/>
      <c r="AG287" s="14" t="s">
        <v>22</v>
      </c>
    </row>
    <row r="288" spans="1:33" ht="19.5" customHeight="1">
      <c r="A288" s="1">
        <v>10</v>
      </c>
      <c r="B288" s="43" t="s">
        <v>23</v>
      </c>
      <c r="C288" s="44">
        <f t="shared" si="5"/>
        <v>77</v>
      </c>
      <c r="D288" s="18">
        <f t="shared" si="6"/>
        <v>23</v>
      </c>
      <c r="E288" s="16">
        <f t="shared" si="1"/>
        <v>26</v>
      </c>
      <c r="F288" s="16">
        <f t="shared" si="2"/>
        <v>10</v>
      </c>
      <c r="G288" s="16">
        <f t="shared" si="3"/>
        <v>40</v>
      </c>
      <c r="H288" s="19">
        <f t="shared" si="4"/>
        <v>21</v>
      </c>
      <c r="I288" s="14">
        <v>10</v>
      </c>
      <c r="J288" s="14"/>
      <c r="K288" s="14"/>
      <c r="L288" s="14"/>
      <c r="M288" s="14"/>
      <c r="N288" s="14"/>
      <c r="T288" s="1">
        <v>10</v>
      </c>
      <c r="U288" s="43" t="s">
        <v>23</v>
      </c>
      <c r="V288" s="44">
        <v>77</v>
      </c>
      <c r="W288" s="16">
        <v>23</v>
      </c>
      <c r="X288" s="18">
        <v>0</v>
      </c>
      <c r="Y288" s="17">
        <v>26</v>
      </c>
      <c r="Z288" s="16">
        <v>10</v>
      </c>
      <c r="AA288" s="16">
        <v>40</v>
      </c>
      <c r="AB288" s="18">
        <v>21</v>
      </c>
      <c r="AC288" s="16"/>
      <c r="AD288" s="16"/>
      <c r="AE288" s="16"/>
      <c r="AF288" s="19"/>
      <c r="AG288" s="14">
        <v>10</v>
      </c>
    </row>
    <row r="289" spans="1:33" ht="19.5" customHeight="1">
      <c r="A289" s="1">
        <v>11</v>
      </c>
      <c r="B289" s="90" t="s">
        <v>24</v>
      </c>
      <c r="C289" s="20">
        <f t="shared" si="5"/>
        <v>87</v>
      </c>
      <c r="D289" s="47">
        <f t="shared" si="6"/>
        <v>13</v>
      </c>
      <c r="E289" s="21">
        <f t="shared" si="1"/>
        <v>0</v>
      </c>
      <c r="F289" s="21">
        <f t="shared" si="2"/>
        <v>0</v>
      </c>
      <c r="G289" s="21">
        <f t="shared" si="3"/>
        <v>100</v>
      </c>
      <c r="H289" s="48">
        <f t="shared" si="4"/>
        <v>0</v>
      </c>
      <c r="I289" s="14">
        <v>11</v>
      </c>
      <c r="J289" s="14"/>
      <c r="K289" s="14"/>
      <c r="L289" s="14"/>
      <c r="M289" s="14"/>
      <c r="N289" s="14"/>
      <c r="T289" s="1">
        <v>11</v>
      </c>
      <c r="U289" s="90" t="s">
        <v>24</v>
      </c>
      <c r="V289" s="20">
        <v>87</v>
      </c>
      <c r="W289" s="21">
        <v>13</v>
      </c>
      <c r="X289" s="47">
        <v>0</v>
      </c>
      <c r="Y289" s="46">
        <v>0</v>
      </c>
      <c r="Z289" s="21">
        <v>0</v>
      </c>
      <c r="AA289" s="21">
        <v>100</v>
      </c>
      <c r="AB289" s="47">
        <v>0</v>
      </c>
      <c r="AC289" s="21"/>
      <c r="AD289" s="21"/>
      <c r="AE289" s="21"/>
      <c r="AF289" s="48"/>
      <c r="AG289" s="14">
        <v>11</v>
      </c>
    </row>
    <row r="290" spans="1:33" ht="19.5" customHeight="1">
      <c r="A290" s="1">
        <v>12</v>
      </c>
      <c r="B290" s="26" t="s">
        <v>25</v>
      </c>
      <c r="C290" s="27">
        <f t="shared" si="5"/>
        <v>86</v>
      </c>
      <c r="D290" s="30">
        <f t="shared" si="6"/>
        <v>14</v>
      </c>
      <c r="E290" s="28">
        <f t="shared" si="1"/>
        <v>0</v>
      </c>
      <c r="F290" s="28">
        <f t="shared" si="2"/>
        <v>0</v>
      </c>
      <c r="G290" s="28">
        <f t="shared" si="3"/>
        <v>33</v>
      </c>
      <c r="H290" s="31">
        <f t="shared" si="4"/>
        <v>33</v>
      </c>
      <c r="I290" s="14">
        <v>12</v>
      </c>
      <c r="J290" s="14"/>
      <c r="K290" s="14"/>
      <c r="L290" s="14"/>
      <c r="M290" s="14"/>
      <c r="N290" s="14"/>
      <c r="T290" s="1">
        <v>12</v>
      </c>
      <c r="U290" s="26" t="s">
        <v>25</v>
      </c>
      <c r="V290" s="27">
        <v>86</v>
      </c>
      <c r="W290" s="28">
        <v>14</v>
      </c>
      <c r="X290" s="30">
        <v>0</v>
      </c>
      <c r="Y290" s="29">
        <v>0</v>
      </c>
      <c r="Z290" s="28">
        <v>0</v>
      </c>
      <c r="AA290" s="28">
        <v>33</v>
      </c>
      <c r="AB290" s="30">
        <v>33</v>
      </c>
      <c r="AC290" s="28"/>
      <c r="AD290" s="28"/>
      <c r="AE290" s="28"/>
      <c r="AF290" s="31"/>
      <c r="AG290" s="14">
        <v>12</v>
      </c>
    </row>
    <row r="291" spans="1:33" ht="19.5" customHeight="1">
      <c r="A291" s="1">
        <v>13</v>
      </c>
      <c r="B291" s="26" t="s">
        <v>26</v>
      </c>
      <c r="C291" s="27">
        <f t="shared" si="5"/>
        <v>78</v>
      </c>
      <c r="D291" s="30">
        <f t="shared" si="6"/>
        <v>22</v>
      </c>
      <c r="E291" s="28">
        <f t="shared" si="1"/>
        <v>43</v>
      </c>
      <c r="F291" s="28">
        <f t="shared" si="2"/>
        <v>0</v>
      </c>
      <c r="G291" s="28">
        <f t="shared" si="3"/>
        <v>57</v>
      </c>
      <c r="H291" s="31">
        <f t="shared" si="4"/>
        <v>0</v>
      </c>
      <c r="I291" s="14">
        <v>13</v>
      </c>
      <c r="J291" s="14"/>
      <c r="K291" s="14"/>
      <c r="L291" s="14"/>
      <c r="M291" s="14"/>
      <c r="N291" s="14"/>
      <c r="T291" s="1">
        <v>13</v>
      </c>
      <c r="U291" s="26" t="s">
        <v>26</v>
      </c>
      <c r="V291" s="27">
        <v>78</v>
      </c>
      <c r="W291" s="28">
        <v>22</v>
      </c>
      <c r="X291" s="30">
        <v>0</v>
      </c>
      <c r="Y291" s="29">
        <v>43</v>
      </c>
      <c r="Z291" s="28">
        <v>0</v>
      </c>
      <c r="AA291" s="28">
        <v>57</v>
      </c>
      <c r="AB291" s="30">
        <v>0</v>
      </c>
      <c r="AC291" s="28"/>
      <c r="AD291" s="28"/>
      <c r="AE291" s="28"/>
      <c r="AF291" s="31"/>
      <c r="AG291" s="14">
        <v>13</v>
      </c>
    </row>
    <row r="292" spans="1:33" ht="19.5" customHeight="1">
      <c r="A292" s="1">
        <v>14</v>
      </c>
      <c r="B292" s="26" t="s">
        <v>27</v>
      </c>
      <c r="C292" s="27">
        <f t="shared" si="5"/>
        <v>83</v>
      </c>
      <c r="D292" s="30">
        <f t="shared" si="6"/>
        <v>17</v>
      </c>
      <c r="E292" s="28">
        <f t="shared" si="1"/>
        <v>9</v>
      </c>
      <c r="F292" s="28">
        <f t="shared" si="2"/>
        <v>27</v>
      </c>
      <c r="G292" s="28">
        <f t="shared" si="3"/>
        <v>27</v>
      </c>
      <c r="H292" s="31">
        <f t="shared" si="4"/>
        <v>36</v>
      </c>
      <c r="I292" s="14">
        <v>14</v>
      </c>
      <c r="J292" s="14"/>
      <c r="K292" s="14"/>
      <c r="L292" s="14"/>
      <c r="M292" s="14"/>
      <c r="N292" s="14"/>
      <c r="T292" s="1">
        <v>14</v>
      </c>
      <c r="U292" s="26" t="s">
        <v>27</v>
      </c>
      <c r="V292" s="27">
        <v>83</v>
      </c>
      <c r="W292" s="28">
        <v>17</v>
      </c>
      <c r="X292" s="30">
        <v>0</v>
      </c>
      <c r="Y292" s="29">
        <v>9</v>
      </c>
      <c r="Z292" s="28">
        <v>27</v>
      </c>
      <c r="AA292" s="28">
        <v>27</v>
      </c>
      <c r="AB292" s="30">
        <v>36</v>
      </c>
      <c r="AC292" s="28"/>
      <c r="AD292" s="28"/>
      <c r="AE292" s="28"/>
      <c r="AF292" s="31"/>
      <c r="AG292" s="14">
        <v>14</v>
      </c>
    </row>
    <row r="293" spans="1:33" ht="19.5" customHeight="1" thickBot="1">
      <c r="A293" s="1">
        <v>15</v>
      </c>
      <c r="B293" s="98" t="s">
        <v>21</v>
      </c>
      <c r="C293" s="55">
        <f t="shared" si="5"/>
        <v>65</v>
      </c>
      <c r="D293" s="58">
        <f t="shared" si="6"/>
        <v>35</v>
      </c>
      <c r="E293" s="56">
        <f t="shared" si="1"/>
        <v>50</v>
      </c>
      <c r="F293" s="56">
        <f t="shared" si="2"/>
        <v>0</v>
      </c>
      <c r="G293" s="56">
        <f t="shared" si="3"/>
        <v>33</v>
      </c>
      <c r="H293" s="59">
        <f t="shared" si="4"/>
        <v>17</v>
      </c>
      <c r="I293" s="14">
        <v>15</v>
      </c>
      <c r="J293" s="14"/>
      <c r="K293" s="14"/>
      <c r="L293" s="14"/>
      <c r="M293" s="14"/>
      <c r="N293" s="14"/>
      <c r="T293" s="1">
        <v>15</v>
      </c>
      <c r="U293" s="98" t="s">
        <v>21</v>
      </c>
      <c r="V293" s="55">
        <v>65</v>
      </c>
      <c r="W293" s="56">
        <v>35</v>
      </c>
      <c r="X293" s="58">
        <v>0</v>
      </c>
      <c r="Y293" s="57">
        <v>50</v>
      </c>
      <c r="Z293" s="56">
        <v>0</v>
      </c>
      <c r="AA293" s="56">
        <v>33</v>
      </c>
      <c r="AB293" s="58">
        <v>17</v>
      </c>
      <c r="AC293" s="56"/>
      <c r="AD293" s="56"/>
      <c r="AE293" s="56"/>
      <c r="AF293" s="59"/>
      <c r="AG293" s="14">
        <v>15</v>
      </c>
    </row>
    <row r="294" ht="20.25" customHeight="1">
      <c r="B294" s="1" t="s">
        <v>131</v>
      </c>
    </row>
    <row r="297" ht="19.5" customHeight="1">
      <c r="B297" s="101" t="s">
        <v>148</v>
      </c>
    </row>
    <row r="298" ht="19.5" customHeight="1" thickBot="1">
      <c r="I298" s="123" t="s">
        <v>82</v>
      </c>
    </row>
    <row r="299" spans="2:9" ht="19.5" customHeight="1">
      <c r="B299" s="2"/>
      <c r="C299" s="128" t="s">
        <v>126</v>
      </c>
      <c r="D299" s="129"/>
      <c r="E299" s="130" t="s">
        <v>128</v>
      </c>
      <c r="F299" s="131"/>
      <c r="G299" s="131"/>
      <c r="H299" s="131"/>
      <c r="I299" s="132"/>
    </row>
    <row r="300" spans="2:9" ht="19.5" customHeight="1">
      <c r="B300" s="3"/>
      <c r="C300" s="78" t="s">
        <v>109</v>
      </c>
      <c r="D300" s="99" t="s">
        <v>110</v>
      </c>
      <c r="E300" s="79" t="s">
        <v>117</v>
      </c>
      <c r="F300" s="79" t="s">
        <v>118</v>
      </c>
      <c r="G300" s="79" t="s">
        <v>119</v>
      </c>
      <c r="H300" s="79" t="s">
        <v>120</v>
      </c>
      <c r="I300" s="110" t="s">
        <v>121</v>
      </c>
    </row>
    <row r="301" spans="2:9" ht="19.5" customHeight="1" thickBot="1">
      <c r="B301" s="3"/>
      <c r="C301" s="109"/>
      <c r="D301" s="108"/>
      <c r="E301" s="70"/>
      <c r="F301" s="70"/>
      <c r="G301" s="70"/>
      <c r="H301" s="70"/>
      <c r="I301" s="106"/>
    </row>
    <row r="302" spans="1:10" ht="19.5" customHeight="1" thickTop="1">
      <c r="A302" s="1">
        <v>1</v>
      </c>
      <c r="B302" s="107" t="s">
        <v>5</v>
      </c>
      <c r="C302" s="63">
        <f>100-D302</f>
        <v>88</v>
      </c>
      <c r="D302" s="65">
        <v>12</v>
      </c>
      <c r="E302" s="64">
        <v>61</v>
      </c>
      <c r="F302" s="64">
        <v>13</v>
      </c>
      <c r="G302" s="64">
        <v>16</v>
      </c>
      <c r="H302" s="64">
        <v>6</v>
      </c>
      <c r="I302" s="66">
        <v>3</v>
      </c>
      <c r="J302" s="14" t="s">
        <v>6</v>
      </c>
    </row>
    <row r="303" spans="1:10" ht="19.5" customHeight="1">
      <c r="A303" s="1">
        <v>2</v>
      </c>
      <c r="B303" s="15" t="s">
        <v>7</v>
      </c>
      <c r="C303" s="104">
        <f aca="true" t="shared" si="7" ref="C303:C316">100-D303</f>
        <v>74</v>
      </c>
      <c r="D303" s="18">
        <v>26</v>
      </c>
      <c r="E303" s="16">
        <v>54</v>
      </c>
      <c r="F303" s="16">
        <v>15</v>
      </c>
      <c r="G303" s="16">
        <v>19</v>
      </c>
      <c r="H303" s="16">
        <v>8</v>
      </c>
      <c r="I303" s="19">
        <v>4</v>
      </c>
      <c r="J303" s="14" t="s">
        <v>8</v>
      </c>
    </row>
    <row r="304" spans="1:10" ht="19.5" customHeight="1">
      <c r="A304" s="1">
        <v>3</v>
      </c>
      <c r="B304" s="90" t="s">
        <v>9</v>
      </c>
      <c r="C304" s="111">
        <f t="shared" si="7"/>
        <v>89</v>
      </c>
      <c r="D304" s="47">
        <v>11</v>
      </c>
      <c r="E304" s="21">
        <v>50</v>
      </c>
      <c r="F304" s="21">
        <v>50</v>
      </c>
      <c r="G304" s="21">
        <v>0</v>
      </c>
      <c r="H304" s="21">
        <v>0</v>
      </c>
      <c r="I304" s="48">
        <v>0</v>
      </c>
      <c r="J304" s="14" t="s">
        <v>10</v>
      </c>
    </row>
    <row r="305" spans="1:10" ht="19.5" customHeight="1">
      <c r="A305" s="1">
        <v>4</v>
      </c>
      <c r="B305" s="26" t="s">
        <v>11</v>
      </c>
      <c r="C305" s="112">
        <f t="shared" si="7"/>
        <v>86</v>
      </c>
      <c r="D305" s="30">
        <v>14</v>
      </c>
      <c r="E305" s="28">
        <v>100</v>
      </c>
      <c r="F305" s="28">
        <v>0</v>
      </c>
      <c r="G305" s="28">
        <v>0</v>
      </c>
      <c r="H305" s="28">
        <v>0</v>
      </c>
      <c r="I305" s="31">
        <v>0</v>
      </c>
      <c r="J305" s="14" t="s">
        <v>12</v>
      </c>
    </row>
    <row r="306" spans="1:10" ht="19.5" customHeight="1">
      <c r="A306" s="1">
        <v>5</v>
      </c>
      <c r="B306" s="26" t="s">
        <v>13</v>
      </c>
      <c r="C306" s="112">
        <f t="shared" si="7"/>
        <v>83</v>
      </c>
      <c r="D306" s="30">
        <v>17</v>
      </c>
      <c r="E306" s="28">
        <v>100</v>
      </c>
      <c r="F306" s="28">
        <v>0</v>
      </c>
      <c r="G306" s="28">
        <v>0</v>
      </c>
      <c r="H306" s="28">
        <v>0</v>
      </c>
      <c r="I306" s="31">
        <v>0</v>
      </c>
      <c r="J306" s="14" t="s">
        <v>14</v>
      </c>
    </row>
    <row r="307" spans="1:10" ht="19.5" customHeight="1">
      <c r="A307" s="1">
        <v>6</v>
      </c>
      <c r="B307" s="26" t="s">
        <v>15</v>
      </c>
      <c r="C307" s="112">
        <f t="shared" si="7"/>
        <v>87</v>
      </c>
      <c r="D307" s="30">
        <v>13</v>
      </c>
      <c r="E307" s="28">
        <v>100</v>
      </c>
      <c r="F307" s="28">
        <v>0</v>
      </c>
      <c r="G307" s="28">
        <v>0</v>
      </c>
      <c r="H307" s="28">
        <v>0</v>
      </c>
      <c r="I307" s="31">
        <v>0</v>
      </c>
      <c r="J307" s="14" t="s">
        <v>16</v>
      </c>
    </row>
    <row r="308" spans="1:10" ht="19.5" customHeight="1">
      <c r="A308" s="1">
        <v>7</v>
      </c>
      <c r="B308" s="26" t="s">
        <v>17</v>
      </c>
      <c r="C308" s="112">
        <f t="shared" si="7"/>
        <v>11</v>
      </c>
      <c r="D308" s="30">
        <v>89</v>
      </c>
      <c r="E308" s="28">
        <v>63</v>
      </c>
      <c r="F308" s="28">
        <v>25</v>
      </c>
      <c r="G308" s="28">
        <v>0</v>
      </c>
      <c r="H308" s="28">
        <v>0</v>
      </c>
      <c r="I308" s="31">
        <v>13</v>
      </c>
      <c r="J308" s="14" t="s">
        <v>18</v>
      </c>
    </row>
    <row r="309" spans="1:10" ht="19.5" customHeight="1">
      <c r="A309" s="1">
        <v>8</v>
      </c>
      <c r="B309" s="26" t="s">
        <v>19</v>
      </c>
      <c r="C309" s="112">
        <f t="shared" si="7"/>
        <v>65</v>
      </c>
      <c r="D309" s="30">
        <v>35</v>
      </c>
      <c r="E309" s="28">
        <v>33</v>
      </c>
      <c r="F309" s="28">
        <v>8</v>
      </c>
      <c r="G309" s="28">
        <v>42</v>
      </c>
      <c r="H309" s="28">
        <v>17</v>
      </c>
      <c r="I309" s="31">
        <v>0</v>
      </c>
      <c r="J309" s="14" t="s">
        <v>20</v>
      </c>
    </row>
    <row r="310" spans="1:10" ht="19.5" customHeight="1">
      <c r="A310" s="1">
        <v>9</v>
      </c>
      <c r="B310" s="91" t="s">
        <v>21</v>
      </c>
      <c r="C310" s="113">
        <f t="shared" si="7"/>
        <v>94</v>
      </c>
      <c r="D310" s="52">
        <v>6</v>
      </c>
      <c r="E310" s="33">
        <v>100</v>
      </c>
      <c r="F310" s="33">
        <v>0</v>
      </c>
      <c r="G310" s="33">
        <v>0</v>
      </c>
      <c r="H310" s="33">
        <v>0</v>
      </c>
      <c r="I310" s="53">
        <v>0</v>
      </c>
      <c r="J310" s="14" t="s">
        <v>22</v>
      </c>
    </row>
    <row r="311" spans="1:10" ht="19.5" customHeight="1">
      <c r="A311" s="1">
        <v>10</v>
      </c>
      <c r="B311" s="15" t="s">
        <v>23</v>
      </c>
      <c r="C311" s="104">
        <f t="shared" si="7"/>
        <v>97</v>
      </c>
      <c r="D311" s="18">
        <v>3</v>
      </c>
      <c r="E311" s="16">
        <v>100</v>
      </c>
      <c r="F311" s="16">
        <v>0</v>
      </c>
      <c r="G311" s="16">
        <v>0</v>
      </c>
      <c r="H311" s="16">
        <v>0</v>
      </c>
      <c r="I311" s="19">
        <v>0</v>
      </c>
      <c r="J311" s="14">
        <v>10</v>
      </c>
    </row>
    <row r="312" spans="1:10" ht="19.5" customHeight="1">
      <c r="A312" s="1">
        <v>11</v>
      </c>
      <c r="B312" s="90" t="s">
        <v>24</v>
      </c>
      <c r="C312" s="111">
        <f t="shared" si="7"/>
        <v>100</v>
      </c>
      <c r="D312" s="47">
        <v>0</v>
      </c>
      <c r="E312" s="21" t="s">
        <v>150</v>
      </c>
      <c r="F312" s="21" t="s">
        <v>150</v>
      </c>
      <c r="G312" s="21" t="s">
        <v>150</v>
      </c>
      <c r="H312" s="21" t="s">
        <v>150</v>
      </c>
      <c r="I312" s="48" t="s">
        <v>150</v>
      </c>
      <c r="J312" s="14">
        <v>11</v>
      </c>
    </row>
    <row r="313" spans="1:10" ht="19.5" customHeight="1">
      <c r="A313" s="1">
        <v>12</v>
      </c>
      <c r="B313" s="26" t="s">
        <v>25</v>
      </c>
      <c r="C313" s="112">
        <f t="shared" si="7"/>
        <v>95</v>
      </c>
      <c r="D313" s="30">
        <v>5</v>
      </c>
      <c r="E313" s="28">
        <v>100</v>
      </c>
      <c r="F313" s="28">
        <v>0</v>
      </c>
      <c r="G313" s="28">
        <v>0</v>
      </c>
      <c r="H313" s="28">
        <v>0</v>
      </c>
      <c r="I313" s="31">
        <v>0</v>
      </c>
      <c r="J313" s="14">
        <v>12</v>
      </c>
    </row>
    <row r="314" spans="1:10" ht="19.5" customHeight="1">
      <c r="A314" s="1">
        <v>13</v>
      </c>
      <c r="B314" s="26" t="s">
        <v>26</v>
      </c>
      <c r="C314" s="112">
        <f t="shared" si="7"/>
        <v>97</v>
      </c>
      <c r="D314" s="30">
        <v>3</v>
      </c>
      <c r="E314" s="28">
        <v>100</v>
      </c>
      <c r="F314" s="28">
        <v>0</v>
      </c>
      <c r="G314" s="28">
        <v>0</v>
      </c>
      <c r="H314" s="28">
        <v>0</v>
      </c>
      <c r="I314" s="31">
        <v>0</v>
      </c>
      <c r="J314" s="14">
        <v>13</v>
      </c>
    </row>
    <row r="315" spans="1:10" ht="19.5" customHeight="1">
      <c r="A315" s="1">
        <v>14</v>
      </c>
      <c r="B315" s="26" t="s">
        <v>27</v>
      </c>
      <c r="C315" s="112">
        <f t="shared" si="7"/>
        <v>95</v>
      </c>
      <c r="D315" s="30">
        <v>5</v>
      </c>
      <c r="E315" s="28">
        <v>100</v>
      </c>
      <c r="F315" s="28">
        <v>0</v>
      </c>
      <c r="G315" s="28">
        <v>0</v>
      </c>
      <c r="H315" s="28">
        <v>0</v>
      </c>
      <c r="I315" s="31">
        <v>0</v>
      </c>
      <c r="J315" s="14">
        <v>14</v>
      </c>
    </row>
    <row r="316" spans="1:10" ht="19.5" customHeight="1" thickBot="1">
      <c r="A316" s="1">
        <v>15</v>
      </c>
      <c r="B316" s="98" t="s">
        <v>21</v>
      </c>
      <c r="C316" s="114">
        <f t="shared" si="7"/>
        <v>100</v>
      </c>
      <c r="D316" s="58">
        <v>0</v>
      </c>
      <c r="E316" s="56" t="s">
        <v>150</v>
      </c>
      <c r="F316" s="56" t="s">
        <v>150</v>
      </c>
      <c r="G316" s="56" t="s">
        <v>150</v>
      </c>
      <c r="H316" s="56" t="s">
        <v>150</v>
      </c>
      <c r="I316" s="59" t="s">
        <v>150</v>
      </c>
      <c r="J316" s="14">
        <v>15</v>
      </c>
    </row>
    <row r="317" ht="20.25" customHeight="1">
      <c r="B317" s="1" t="s">
        <v>132</v>
      </c>
    </row>
  </sheetData>
  <mergeCells count="42">
    <mergeCell ref="C9:G9"/>
    <mergeCell ref="H9:L9"/>
    <mergeCell ref="M9:Q9"/>
    <mergeCell ref="C30:F30"/>
    <mergeCell ref="G30:J30"/>
    <mergeCell ref="K30:N30"/>
    <mergeCell ref="C52:F52"/>
    <mergeCell ref="G52:J52"/>
    <mergeCell ref="C74:F74"/>
    <mergeCell ref="G74:J74"/>
    <mergeCell ref="C53:D53"/>
    <mergeCell ref="E53:F53"/>
    <mergeCell ref="G53:H53"/>
    <mergeCell ref="I53:J53"/>
    <mergeCell ref="V276:X276"/>
    <mergeCell ref="W277:X277"/>
    <mergeCell ref="V2:X2"/>
    <mergeCell ref="Z2:AB2"/>
    <mergeCell ref="K74:N74"/>
    <mergeCell ref="C137:F137"/>
    <mergeCell ref="G137:J137"/>
    <mergeCell ref="C153:F153"/>
    <mergeCell ref="G153:J153"/>
    <mergeCell ref="C93:H93"/>
    <mergeCell ref="I93:N93"/>
    <mergeCell ref="C114:H114"/>
    <mergeCell ref="I114:N114"/>
    <mergeCell ref="C136:J136"/>
    <mergeCell ref="C168:D168"/>
    <mergeCell ref="O152:R152"/>
    <mergeCell ref="O153:R153"/>
    <mergeCell ref="E168:L168"/>
    <mergeCell ref="C299:D299"/>
    <mergeCell ref="E299:I299"/>
    <mergeCell ref="C214:D214"/>
    <mergeCell ref="C191:D191"/>
    <mergeCell ref="E276:H276"/>
    <mergeCell ref="C276:D276"/>
    <mergeCell ref="E191:L191"/>
    <mergeCell ref="E214:L214"/>
    <mergeCell ref="C236:F236"/>
    <mergeCell ref="G236:J236"/>
  </mergeCells>
  <printOptions/>
  <pageMargins left="0.5905511811023623" right="0" top="0.4724409448818898" bottom="0.4724409448818898" header="0.5118110236220472" footer="0.5118110236220472"/>
  <pageSetup horizontalDpi="600" verticalDpi="600" orientation="landscape" paperSize="9" scale="70" r:id="rId1"/>
  <rowBreaks count="5" manualBreakCount="5">
    <brk id="48" max="18" man="1"/>
    <brk id="132" max="18" man="1"/>
    <brk id="165" max="18" man="1"/>
    <brk id="210" max="18" man="1"/>
    <brk id="29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2011-11-29T13:03:56Z</cp:lastPrinted>
  <dcterms:created xsi:type="dcterms:W3CDTF">1997-01-08T22:48:59Z</dcterms:created>
  <dcterms:modified xsi:type="dcterms:W3CDTF">2012-03-01T00:26:43Z</dcterms:modified>
  <cp:category/>
  <cp:version/>
  <cp:contentType/>
  <cp:contentStatus/>
</cp:coreProperties>
</file>