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275" windowHeight="9120" activeTab="0"/>
  </bookViews>
  <sheets>
    <sheet name="2-5" sheetId="1" r:id="rId1"/>
  </sheets>
  <externalReferences>
    <externalReference r:id="rId4"/>
  </externalReferences>
  <definedNames>
    <definedName name="\B" localSheetId="0">'2-5'!#REF!</definedName>
    <definedName name="\B">'[1]表2-5'!#REF!</definedName>
    <definedName name="\C" localSheetId="0">'2-5'!#REF!</definedName>
    <definedName name="\C">'[1]表2-5'!#REF!</definedName>
    <definedName name="\L" localSheetId="0">'2-5'!#REF!</definedName>
    <definedName name="\L">'[1]表2-5'!#REF!</definedName>
    <definedName name="\X" localSheetId="0">'2-5'!#REF!</definedName>
    <definedName name="\X">'[1]表2-5'!#REF!</definedName>
    <definedName name="\Y" localSheetId="0">'2-5'!#REF!</definedName>
    <definedName name="\Y">'[1]表2-5'!#REF!</definedName>
    <definedName name="COUNTER" localSheetId="0">'2-5'!#REF!</definedName>
    <definedName name="COUNTER">'[1]表2-5'!#REF!</definedName>
    <definedName name="_xlnm.Print_Area" localSheetId="0">'2-5'!$A$1:$DI$42</definedName>
    <definedName name="SUB3" localSheetId="0">'2-5'!#REF!</definedName>
    <definedName name="SUB3">'[1]表2-5'!#REF!</definedName>
    <definedName name="SUB5" localSheetId="0">'2-5'!#REF!</definedName>
    <definedName name="SUB5">'[1]表2-5'!#REF!</definedName>
    <definedName name="SUB6" localSheetId="0">'2-5'!#REF!</definedName>
    <definedName name="SUB6">'[1]表2-5'!#REF!</definedName>
    <definedName name="SUB7" localSheetId="0">'2-5'!#REF!</definedName>
    <definedName name="SUB7">'[1]表2-5'!#REF!</definedName>
    <definedName name="SUB8" localSheetId="0">'2-5'!#REF!</definedName>
    <definedName name="SUB8">'[1]表2-5'!#REF!</definedName>
    <definedName name="SYORI" localSheetId="0">'2-5'!#REF!</definedName>
    <definedName name="SYORI">'[1]表2-5'!#REF!</definedName>
  </definedNames>
  <calcPr fullCalcOnLoad="1"/>
</workbook>
</file>

<file path=xl/sharedStrings.xml><?xml version="1.0" encoding="utf-8"?>
<sst xmlns="http://schemas.openxmlformats.org/spreadsheetml/2006/main" count="1046" uniqueCount="160">
  <si>
    <t>市　町　村</t>
  </si>
  <si>
    <t>市 町 村</t>
  </si>
  <si>
    <t>事　業</t>
  </si>
  <si>
    <t xml:space="preserve">建  設 </t>
  </si>
  <si>
    <t>仮 勘 定</t>
  </si>
  <si>
    <t>総   額</t>
  </si>
  <si>
    <t>生 産 額</t>
  </si>
  <si>
    <t>所　数</t>
  </si>
  <si>
    <t>総　   額</t>
  </si>
  <si>
    <t>原材料使用額</t>
  </si>
  <si>
    <t>燃料使用額</t>
  </si>
  <si>
    <t>電力使用額</t>
  </si>
  <si>
    <t>委託生産費</t>
  </si>
  <si>
    <t>製 造 品</t>
  </si>
  <si>
    <t>半製品･仕掛品</t>
  </si>
  <si>
    <t>原材料･燃料</t>
  </si>
  <si>
    <t>総    額</t>
  </si>
  <si>
    <t>総     額</t>
  </si>
  <si>
    <t>半製品・仕掛品</t>
  </si>
  <si>
    <t>原材料・燃料</t>
  </si>
  <si>
    <t>建物･構築物</t>
  </si>
  <si>
    <t>機械装置</t>
  </si>
  <si>
    <t>船舶･備品等</t>
  </si>
  <si>
    <t>総    量</t>
  </si>
  <si>
    <t>工業用水道</t>
  </si>
  <si>
    <t>上水道</t>
  </si>
  <si>
    <t>井戸水</t>
  </si>
  <si>
    <t>その他の淡水</t>
  </si>
  <si>
    <t>回収水</t>
  </si>
  <si>
    <t>海 水</t>
  </si>
  <si>
    <t>ボ イ ラ ー</t>
  </si>
  <si>
    <t>原    料</t>
  </si>
  <si>
    <t>製 品 処 理</t>
  </si>
  <si>
    <t>そ の 他</t>
  </si>
  <si>
    <t>敷 地 面 積</t>
  </si>
  <si>
    <t>建 築 面 積</t>
  </si>
  <si>
    <t>延べ建築面積</t>
  </si>
  <si>
    <t>総      数</t>
  </si>
  <si>
    <t>総    数</t>
  </si>
  <si>
    <t>市      部</t>
  </si>
  <si>
    <t>市    部</t>
  </si>
  <si>
    <t>郡      部</t>
  </si>
  <si>
    <t>郡    部</t>
  </si>
  <si>
    <t>-</t>
  </si>
  <si>
    <t>鳥  取  市</t>
  </si>
  <si>
    <t>米  子  市</t>
  </si>
  <si>
    <t>倉  吉  市</t>
  </si>
  <si>
    <t>境  港  市</t>
  </si>
  <si>
    <t xml:space="preserve">岩 美 郡   </t>
  </si>
  <si>
    <t xml:space="preserve">  岩 美 町</t>
  </si>
  <si>
    <t xml:space="preserve">八 頭 郡   </t>
  </si>
  <si>
    <t xml:space="preserve">  若 桜 町</t>
  </si>
  <si>
    <t xml:space="preserve">  智 頭 町</t>
  </si>
  <si>
    <t xml:space="preserve">東 伯 郡   </t>
  </si>
  <si>
    <t xml:space="preserve">  三 朝 町</t>
  </si>
  <si>
    <t xml:space="preserve">西 伯 郡   </t>
  </si>
  <si>
    <t>　日吉津村</t>
  </si>
  <si>
    <t xml:space="preserve">  大 山 町</t>
  </si>
  <si>
    <t xml:space="preserve">日 野 郡   </t>
  </si>
  <si>
    <t xml:space="preserve">  日 南 町</t>
  </si>
  <si>
    <t xml:space="preserve">  日 野 町</t>
  </si>
  <si>
    <t xml:space="preserve">  江 府 町</t>
  </si>
  <si>
    <t xml:space="preserve">2 - 5   30 人 以 上 の 事 業 所 に </t>
  </si>
  <si>
    <t xml:space="preserve">関 す る 統 計 表 </t>
  </si>
  <si>
    <t xml:space="preserve">2 - 5    30 人 以 上 の 事 業 所 に </t>
  </si>
  <si>
    <t>関 す る 統 計 表 (続き)</t>
  </si>
  <si>
    <t xml:space="preserve">         2 - 5    30 人 以 上 の 事 業 所 に </t>
  </si>
  <si>
    <t xml:space="preserve">     2 - 5    30 人 以 上 の 事 業 所 に</t>
  </si>
  <si>
    <t xml:space="preserve">  2 - 5    30 人 以 上 の 事 業 所 に </t>
  </si>
  <si>
    <t>2 - 5    30人以上の事業所に関する統計表 (続き)</t>
  </si>
  <si>
    <t xml:space="preserve"> (単位：万円)</t>
  </si>
  <si>
    <t xml:space="preserve"> (単位：人、万円)</t>
  </si>
  <si>
    <t xml:space="preserve">      (単位：人、万円)</t>
  </si>
  <si>
    <t>(単位：万円)</t>
  </si>
  <si>
    <t>　　　　　　有　　　　　　　　　　　形　　　　　　　　　　固　　</t>
  </si>
  <si>
    <t>定　　　　　　　　　　資　　　　　　　　　　産　　　　　　　　　　額</t>
  </si>
  <si>
    <t>従         業         者         数</t>
  </si>
  <si>
    <t>月別常用労働者数</t>
  </si>
  <si>
    <t>現   金   給   与   総   額</t>
  </si>
  <si>
    <t>原　　　　材　　　　料　　　　使　　　　用　　　　額　　　　等</t>
  </si>
  <si>
    <t>月別常用労働者数</t>
  </si>
  <si>
    <t>現   金   給   与   総   額</t>
  </si>
  <si>
    <t>製  造  品  出  荷  額  等</t>
  </si>
  <si>
    <t>在</t>
  </si>
  <si>
    <t>庫</t>
  </si>
  <si>
    <t>額</t>
  </si>
  <si>
    <t>取　　　　　　　　得　　　　　　　　額</t>
  </si>
  <si>
    <t>投資総額</t>
  </si>
  <si>
    <t xml:space="preserve"> 除    却    額</t>
  </si>
  <si>
    <t>減価償却額</t>
  </si>
  <si>
    <t>年　末　現　在　高</t>
  </si>
  <si>
    <t xml:space="preserve"> (単位：ｍ3 )</t>
  </si>
  <si>
    <t>　    　　　(単位：㎡)</t>
  </si>
  <si>
    <t>合計</t>
  </si>
  <si>
    <t>男</t>
  </si>
  <si>
    <t>女</t>
  </si>
  <si>
    <t>年間延数</t>
  </si>
  <si>
    <t>月平均</t>
  </si>
  <si>
    <t>総　額</t>
  </si>
  <si>
    <t>常用労働者</t>
  </si>
  <si>
    <t>そ の 他</t>
  </si>
  <si>
    <r>
      <t>市 町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村</t>
    </r>
  </si>
  <si>
    <t>製造品出荷額</t>
  </si>
  <si>
    <t>加工賃収入額</t>
  </si>
  <si>
    <t>その他収入額</t>
  </si>
  <si>
    <t>付加価値額</t>
  </si>
  <si>
    <t>年　　　　　　　　初</t>
  </si>
  <si>
    <t>年</t>
  </si>
  <si>
    <t>末</t>
  </si>
  <si>
    <t>年　　　　間　　　　増　　　　減</t>
  </si>
  <si>
    <t>総　　額</t>
  </si>
  <si>
    <t>土　　地</t>
  </si>
  <si>
    <t>土　 地　 以　 外　 の　 も　 の</t>
  </si>
  <si>
    <t>増</t>
  </si>
  <si>
    <t>減</t>
  </si>
  <si>
    <t>土　地</t>
  </si>
  <si>
    <t>土地以外</t>
  </si>
  <si>
    <t>１　日　当　た　り　水　源　別　用　水　量</t>
  </si>
  <si>
    <t>１　日　当　た　り　用　途　別　用　水　量（海水を除く）</t>
  </si>
  <si>
    <t>市 町 村</t>
  </si>
  <si>
    <t>敷地、建築面積（年末現在）</t>
  </si>
  <si>
    <t>男 計</t>
  </si>
  <si>
    <t>個人事業主､
無給家族従業者</t>
  </si>
  <si>
    <t>正社員・
正職員等</t>
  </si>
  <si>
    <t>パート
アルバイト等</t>
  </si>
  <si>
    <t>出向・派遣
受入者</t>
  </si>
  <si>
    <t>女 計</t>
  </si>
  <si>
    <t>製造等に関連
する外注費</t>
  </si>
  <si>
    <t>転売した商品
の仕入額</t>
  </si>
  <si>
    <t>うち
修理料収入額</t>
  </si>
  <si>
    <t>の も の</t>
  </si>
  <si>
    <t>総    量</t>
  </si>
  <si>
    <t>冷却・温調</t>
  </si>
  <si>
    <t>-</t>
  </si>
  <si>
    <t>-</t>
  </si>
  <si>
    <t>X</t>
  </si>
  <si>
    <r>
      <t xml:space="preserve">  八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頭 町</t>
    </r>
  </si>
  <si>
    <t>-</t>
  </si>
  <si>
    <t xml:space="preserve">  八 頭 町</t>
  </si>
  <si>
    <t>-</t>
  </si>
  <si>
    <t>-</t>
  </si>
  <si>
    <t>X</t>
  </si>
  <si>
    <r>
      <t xml:space="preserve"> 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湯梨浜町</t>
    </r>
  </si>
  <si>
    <r>
      <t xml:space="preserve"> 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湯梨浜町</t>
    </r>
  </si>
  <si>
    <r>
      <t xml:space="preserve">  </t>
    </r>
    <r>
      <rPr>
        <sz val="14"/>
        <color indexed="8"/>
        <rFont val="ＭＳ 明朝"/>
        <family val="1"/>
      </rPr>
      <t>琴 浦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町</t>
    </r>
  </si>
  <si>
    <t>-</t>
  </si>
  <si>
    <r>
      <t xml:space="preserve">  </t>
    </r>
    <r>
      <rPr>
        <sz val="14"/>
        <color indexed="8"/>
        <rFont val="ＭＳ 明朝"/>
        <family val="1"/>
      </rPr>
      <t>琴 浦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町</t>
    </r>
  </si>
  <si>
    <t>-</t>
  </si>
  <si>
    <t xml:space="preserve">  北 栄 町</t>
  </si>
  <si>
    <t>-</t>
  </si>
  <si>
    <t xml:space="preserve">  北 栄 町</t>
  </si>
  <si>
    <t>-</t>
  </si>
  <si>
    <t>X</t>
  </si>
  <si>
    <r>
      <t xml:space="preserve">  南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部 町</t>
    </r>
  </si>
  <si>
    <t>-</t>
  </si>
  <si>
    <r>
      <t xml:space="preserve">  南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部 町</t>
    </r>
  </si>
  <si>
    <t>-</t>
  </si>
  <si>
    <r>
      <t xml:space="preserve">  伯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耆 町</t>
    </r>
  </si>
  <si>
    <t xml:space="preserve">  伯 耆 町</t>
  </si>
  <si>
    <t>X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</si>
</sst>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#,##0;&quot;▲ &quot;#,##0"/>
  </numFmts>
  <fonts count="24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.2"/>
      <color indexed="12"/>
      <name val="ＭＳ 明朝"/>
      <family val="1"/>
    </font>
    <font>
      <u val="single"/>
      <sz val="12.2"/>
      <color indexed="36"/>
      <name val="ＭＳ 明朝"/>
      <family val="1"/>
    </font>
    <font>
      <b/>
      <sz val="18"/>
      <color indexed="12"/>
      <name val="ＭＳ 明朝"/>
      <family val="1"/>
    </font>
    <font>
      <sz val="14"/>
      <color indexed="8"/>
      <name val="ＭＳ 明朝"/>
      <family val="1"/>
    </font>
    <font>
      <b/>
      <sz val="20"/>
      <color indexed="8"/>
      <name val="ＭＳ 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name val="ＭＳ ゴシック"/>
      <family val="3"/>
    </font>
    <font>
      <sz val="16"/>
      <color indexed="8"/>
      <name val="ＭＳ 明朝"/>
      <family val="1"/>
    </font>
    <font>
      <sz val="16"/>
      <color indexed="10"/>
      <name val="ＭＳ 明朝"/>
      <family val="1"/>
    </font>
    <font>
      <sz val="16"/>
      <name val="ＭＳ ゴシック"/>
      <family val="3"/>
    </font>
    <font>
      <sz val="16"/>
      <color indexed="10"/>
      <name val="ＭＳ ゴシック"/>
      <family val="3"/>
    </font>
    <font>
      <sz val="16"/>
      <name val="ＭＳ 明朝"/>
      <family val="1"/>
    </font>
    <font>
      <sz val="14"/>
      <color indexed="10"/>
      <name val="ＭＳ 明朝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3">
    <xf numFmtId="0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Font="1" applyAlignment="1">
      <alignment/>
    </xf>
    <xf numFmtId="3" fontId="8" fillId="0" borderId="0" xfId="0" applyFont="1" applyAlignment="1">
      <alignment horizontal="left" indent="2"/>
    </xf>
    <xf numFmtId="0" fontId="8" fillId="0" borderId="0" xfId="0" applyNumberFormat="1" applyFont="1" applyAlignment="1">
      <alignment horizontal="left" indent="1"/>
    </xf>
    <xf numFmtId="3" fontId="8" fillId="0" borderId="0" xfId="0" applyNumberFormat="1" applyFont="1" applyAlignment="1">
      <alignment horizontal="left" indent="1"/>
    </xf>
    <xf numFmtId="3" fontId="8" fillId="0" borderId="0" xfId="0" applyNumberFormat="1" applyFont="1" applyAlignment="1">
      <alignment horizontal="left" indent="3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 indent="2"/>
    </xf>
    <xf numFmtId="0" fontId="11" fillId="0" borderId="0" xfId="0" applyNumberFormat="1" applyFont="1" applyAlignment="1">
      <alignment/>
    </xf>
    <xf numFmtId="3" fontId="8" fillId="0" borderId="0" xfId="0" applyNumberFormat="1" applyFont="1" applyAlignment="1">
      <alignment horizontal="left" indent="4"/>
    </xf>
    <xf numFmtId="0" fontId="0" fillId="0" borderId="0" xfId="0" applyNumberFormat="1" applyFont="1" applyAlignment="1">
      <alignment/>
    </xf>
    <xf numFmtId="3" fontId="7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right"/>
    </xf>
    <xf numFmtId="3" fontId="7" fillId="0" borderId="0" xfId="0" applyFont="1" applyAlignment="1">
      <alignment horizontal="left" indent="1"/>
    </xf>
    <xf numFmtId="3" fontId="7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/>
    </xf>
    <xf numFmtId="3" fontId="7" fillId="0" borderId="3" xfId="0" applyFont="1" applyAlignment="1">
      <alignment/>
    </xf>
    <xf numFmtId="3" fontId="7" fillId="0" borderId="4" xfId="0" applyFont="1" applyAlignment="1">
      <alignment horizontal="center"/>
    </xf>
    <xf numFmtId="3" fontId="7" fillId="0" borderId="4" xfId="0" applyNumberFormat="1" applyFont="1" applyAlignment="1">
      <alignment/>
    </xf>
    <xf numFmtId="3" fontId="7" fillId="0" borderId="5" xfId="0" applyNumberFormat="1" applyFont="1" applyBorder="1" applyAlignment="1">
      <alignment/>
    </xf>
    <xf numFmtId="3" fontId="7" fillId="0" borderId="4" xfId="0" applyFont="1" applyAlignment="1">
      <alignment/>
    </xf>
    <xf numFmtId="3" fontId="7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7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Font="1" applyAlignment="1">
      <alignment horizontal="center"/>
    </xf>
    <xf numFmtId="3" fontId="7" fillId="0" borderId="11" xfId="0" applyFont="1" applyAlignment="1">
      <alignment/>
    </xf>
    <xf numFmtId="3" fontId="7" fillId="0" borderId="12" xfId="0" applyNumberFormat="1" applyFont="1" applyBorder="1" applyAlignment="1">
      <alignment horizontal="center" vertical="center"/>
    </xf>
    <xf numFmtId="3" fontId="7" fillId="0" borderId="11" xfId="0" applyNumberFormat="1" applyFont="1" applyAlignment="1">
      <alignment horizontal="center"/>
    </xf>
    <xf numFmtId="3" fontId="7" fillId="0" borderId="11" xfId="0" applyFont="1" applyAlignment="1">
      <alignment horizontal="center"/>
    </xf>
    <xf numFmtId="3" fontId="7" fillId="0" borderId="9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left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2" xfId="0" applyFont="1" applyBorder="1" applyAlignment="1">
      <alignment horizontal="center" vertical="center" wrapText="1"/>
    </xf>
    <xf numFmtId="3" fontId="12" fillId="0" borderId="12" xfId="0" applyFont="1" applyBorder="1" applyAlignment="1">
      <alignment horizontal="left" vertical="center" wrapText="1"/>
    </xf>
    <xf numFmtId="3" fontId="13" fillId="0" borderId="12" xfId="0" applyFont="1" applyBorder="1" applyAlignment="1">
      <alignment horizontal="center" vertical="center" wrapText="1"/>
    </xf>
    <xf numFmtId="3" fontId="13" fillId="0" borderId="15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/>
    </xf>
    <xf numFmtId="3" fontId="7" fillId="0" borderId="11" xfId="0" applyNumberFormat="1" applyFont="1" applyAlignment="1">
      <alignment/>
    </xf>
    <xf numFmtId="3" fontId="7" fillId="0" borderId="17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wrapText="1"/>
    </xf>
    <xf numFmtId="3" fontId="7" fillId="0" borderId="18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wrapText="1"/>
    </xf>
    <xf numFmtId="3" fontId="7" fillId="0" borderId="19" xfId="0" applyNumberFormat="1" applyFont="1" applyBorder="1" applyAlignment="1">
      <alignment horizontal="center" wrapText="1"/>
    </xf>
    <xf numFmtId="3" fontId="13" fillId="0" borderId="15" xfId="0" applyFont="1" applyBorder="1" applyAlignment="1">
      <alignment horizontal="left" vertical="center" wrapText="1"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8" xfId="0" applyFont="1" applyAlignment="1">
      <alignment/>
    </xf>
    <xf numFmtId="3" fontId="7" fillId="0" borderId="25" xfId="0" applyFont="1" applyAlignment="1">
      <alignment/>
    </xf>
    <xf numFmtId="3" fontId="7" fillId="0" borderId="8" xfId="0" applyNumberFormat="1" applyFont="1" applyAlignment="1">
      <alignment/>
    </xf>
    <xf numFmtId="3" fontId="7" fillId="0" borderId="25" xfId="0" applyNumberFormat="1" applyFont="1" applyAlignment="1">
      <alignment/>
    </xf>
    <xf numFmtId="3" fontId="7" fillId="0" borderId="11" xfId="0" applyNumberFormat="1" applyFont="1" applyBorder="1" applyAlignment="1">
      <alignment/>
    </xf>
    <xf numFmtId="3" fontId="7" fillId="0" borderId="25" xfId="0" applyFont="1" applyBorder="1" applyAlignment="1">
      <alignment/>
    </xf>
    <xf numFmtId="3" fontId="7" fillId="0" borderId="26" xfId="0" applyFont="1" applyBorder="1" applyAlignment="1">
      <alignment/>
    </xf>
    <xf numFmtId="3" fontId="7" fillId="0" borderId="0" xfId="0" applyFont="1" applyBorder="1" applyAlignment="1">
      <alignment/>
    </xf>
    <xf numFmtId="3" fontId="7" fillId="0" borderId="27" xfId="0" applyFont="1" applyBorder="1" applyAlignment="1">
      <alignment/>
    </xf>
    <xf numFmtId="3" fontId="7" fillId="0" borderId="8" xfId="0" applyFont="1" applyBorder="1" applyAlignment="1">
      <alignment/>
    </xf>
    <xf numFmtId="3" fontId="14" fillId="0" borderId="0" xfId="0" applyFont="1" applyAlignment="1">
      <alignment horizontal="center"/>
    </xf>
    <xf numFmtId="3" fontId="15" fillId="0" borderId="11" xfId="0" applyFont="1" applyAlignment="1">
      <alignment horizontal="right"/>
    </xf>
    <xf numFmtId="3" fontId="15" fillId="0" borderId="0" xfId="0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14" fillId="0" borderId="26" xfId="0" applyFont="1" applyBorder="1" applyAlignment="1">
      <alignment horizontal="center"/>
    </xf>
    <xf numFmtId="3" fontId="16" fillId="0" borderId="0" xfId="0" applyNumberFormat="1" applyFont="1" applyAlignment="1">
      <alignment/>
    </xf>
    <xf numFmtId="3" fontId="15" fillId="0" borderId="11" xfId="0" applyNumberFormat="1" applyFont="1" applyAlignment="1">
      <alignment/>
    </xf>
    <xf numFmtId="3" fontId="15" fillId="0" borderId="0" xfId="0" applyNumberFormat="1" applyFont="1" applyAlignment="1">
      <alignment/>
    </xf>
    <xf numFmtId="3" fontId="15" fillId="0" borderId="26" xfId="0" applyFont="1" applyBorder="1" applyAlignment="1">
      <alignment horizontal="right"/>
    </xf>
    <xf numFmtId="3" fontId="15" fillId="0" borderId="0" xfId="0" applyFont="1" applyBorder="1" applyAlignment="1">
      <alignment horizontal="right"/>
    </xf>
    <xf numFmtId="3" fontId="15" fillId="0" borderId="0" xfId="0" applyFont="1" applyAlignment="1">
      <alignment horizontal="right" shrinkToFit="1"/>
    </xf>
    <xf numFmtId="3" fontId="15" fillId="0" borderId="11" xfId="0" applyFont="1" applyBorder="1" applyAlignment="1">
      <alignment horizontal="right"/>
    </xf>
    <xf numFmtId="179" fontId="15" fillId="0" borderId="0" xfId="0" applyNumberFormat="1" applyFont="1" applyAlignment="1">
      <alignment/>
    </xf>
    <xf numFmtId="3" fontId="15" fillId="0" borderId="0" xfId="0" applyFont="1" applyBorder="1" applyAlignment="1">
      <alignment horizontal="left"/>
    </xf>
    <xf numFmtId="3" fontId="14" fillId="0" borderId="27" xfId="0" applyFont="1" applyBorder="1" applyAlignment="1">
      <alignment horizontal="center"/>
    </xf>
    <xf numFmtId="3" fontId="15" fillId="0" borderId="0" xfId="0" applyFont="1" applyAlignment="1">
      <alignment/>
    </xf>
    <xf numFmtId="3" fontId="14" fillId="0" borderId="11" xfId="0" applyFont="1" applyBorder="1" applyAlignment="1">
      <alignment horizontal="center"/>
    </xf>
    <xf numFmtId="3" fontId="16" fillId="0" borderId="0" xfId="0" applyFont="1" applyAlignment="1">
      <alignment/>
    </xf>
    <xf numFmtId="0" fontId="17" fillId="0" borderId="0" xfId="0" applyNumberFormat="1" applyFont="1" applyAlignment="1">
      <alignment/>
    </xf>
    <xf numFmtId="3" fontId="18" fillId="0" borderId="0" xfId="0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/>
    </xf>
    <xf numFmtId="3" fontId="20" fillId="0" borderId="11" xfId="0" applyNumberFormat="1" applyFont="1" applyAlignment="1">
      <alignment/>
    </xf>
    <xf numFmtId="3" fontId="20" fillId="0" borderId="0" xfId="0" applyNumberFormat="1" applyFont="1" applyAlignment="1">
      <alignment/>
    </xf>
    <xf numFmtId="3" fontId="14" fillId="0" borderId="0" xfId="0" applyFont="1" applyBorder="1" applyAlignment="1">
      <alignment/>
    </xf>
    <xf numFmtId="3" fontId="14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38" fontId="15" fillId="0" borderId="0" xfId="0" applyNumberFormat="1" applyFont="1" applyAlignment="1">
      <alignment horizontal="right"/>
    </xf>
    <xf numFmtId="3" fontId="15" fillId="0" borderId="11" xfId="0" applyNumberFormat="1" applyFont="1" applyAlignment="1">
      <alignment horizontal="right"/>
    </xf>
    <xf numFmtId="38" fontId="15" fillId="0" borderId="26" xfId="0" applyNumberFormat="1" applyFont="1" applyBorder="1" applyAlignment="1">
      <alignment horizontal="right"/>
    </xf>
    <xf numFmtId="38" fontId="15" fillId="0" borderId="0" xfId="0" applyNumberFormat="1" applyFont="1" applyBorder="1" applyAlignment="1">
      <alignment horizontal="right"/>
    </xf>
    <xf numFmtId="3" fontId="18" fillId="0" borderId="0" xfId="0" applyFont="1" applyBorder="1" applyAlignment="1">
      <alignment horizontal="right"/>
    </xf>
    <xf numFmtId="38" fontId="15" fillId="0" borderId="11" xfId="0" applyNumberFormat="1" applyFont="1" applyBorder="1" applyAlignment="1">
      <alignment horizontal="right"/>
    </xf>
    <xf numFmtId="3" fontId="16" fillId="0" borderId="26" xfId="0" applyFont="1" applyBorder="1" applyAlignment="1">
      <alignment/>
    </xf>
    <xf numFmtId="3" fontId="18" fillId="0" borderId="11" xfId="0" applyNumberFormat="1" applyFont="1" applyAlignment="1">
      <alignment horizontal="right"/>
    </xf>
    <xf numFmtId="3" fontId="16" fillId="0" borderId="0" xfId="0" applyFont="1" applyBorder="1" applyAlignment="1">
      <alignment/>
    </xf>
    <xf numFmtId="3" fontId="16" fillId="0" borderId="27" xfId="0" applyFont="1" applyBorder="1" applyAlignment="1">
      <alignment/>
    </xf>
    <xf numFmtId="3" fontId="16" fillId="0" borderId="11" xfId="0" applyFont="1" applyBorder="1" applyAlignment="1">
      <alignment/>
    </xf>
    <xf numFmtId="3" fontId="15" fillId="0" borderId="26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38" fontId="15" fillId="0" borderId="0" xfId="0" applyNumberFormat="1" applyFont="1" applyAlignment="1">
      <alignment/>
    </xf>
    <xf numFmtId="3" fontId="18" fillId="0" borderId="26" xfId="0" applyNumberFormat="1" applyFont="1" applyBorder="1" applyAlignment="1">
      <alignment horizontal="right"/>
    </xf>
    <xf numFmtId="38" fontId="21" fillId="0" borderId="26" xfId="0" applyNumberFormat="1" applyFont="1" applyBorder="1" applyAlignment="1">
      <alignment/>
    </xf>
    <xf numFmtId="3" fontId="18" fillId="0" borderId="0" xfId="0" applyFont="1" applyAlignment="1">
      <alignment horizontal="right" shrinkToFit="1"/>
    </xf>
    <xf numFmtId="38" fontId="15" fillId="0" borderId="26" xfId="0" applyNumberFormat="1" applyFont="1" applyBorder="1" applyAlignment="1">
      <alignment/>
    </xf>
    <xf numFmtId="38" fontId="15" fillId="0" borderId="0" xfId="0" applyNumberFormat="1" applyFont="1" applyBorder="1" applyAlignment="1">
      <alignment/>
    </xf>
    <xf numFmtId="38" fontId="15" fillId="0" borderId="27" xfId="0" applyNumberFormat="1" applyFont="1" applyBorder="1" applyAlignment="1">
      <alignment/>
    </xf>
    <xf numFmtId="38" fontId="15" fillId="0" borderId="11" xfId="0" applyNumberFormat="1" applyFont="1" applyBorder="1" applyAlignment="1">
      <alignment/>
    </xf>
    <xf numFmtId="3" fontId="18" fillId="0" borderId="26" xfId="0" applyNumberFormat="1" applyFont="1" applyBorder="1" applyAlignment="1">
      <alignment horizontal="right"/>
    </xf>
    <xf numFmtId="38" fontId="18" fillId="0" borderId="0" xfId="0" applyNumberFormat="1" applyFont="1" applyAlignment="1">
      <alignment horizontal="right"/>
    </xf>
    <xf numFmtId="3" fontId="7" fillId="0" borderId="26" xfId="0" applyFont="1" applyBorder="1" applyAlignment="1">
      <alignment horizontal="center"/>
    </xf>
    <xf numFmtId="38" fontId="18" fillId="0" borderId="26" xfId="0" applyNumberFormat="1" applyFont="1" applyBorder="1" applyAlignment="1">
      <alignment horizontal="right"/>
    </xf>
    <xf numFmtId="38" fontId="18" fillId="0" borderId="0" xfId="0" applyNumberFormat="1" applyFont="1" applyBorder="1" applyAlignment="1">
      <alignment horizontal="right"/>
    </xf>
    <xf numFmtId="3" fontId="18" fillId="0" borderId="0" xfId="0" applyNumberFormat="1" applyFont="1" applyAlignment="1">
      <alignment horizontal="right" shrinkToFit="1"/>
    </xf>
    <xf numFmtId="3" fontId="18" fillId="0" borderId="0" xfId="0" applyNumberFormat="1" applyFont="1" applyAlignment="1">
      <alignment horizontal="right"/>
    </xf>
    <xf numFmtId="38" fontId="18" fillId="0" borderId="11" xfId="0" applyNumberFormat="1" applyFont="1" applyBorder="1" applyAlignment="1">
      <alignment horizontal="right"/>
    </xf>
    <xf numFmtId="179" fontId="22" fillId="0" borderId="0" xfId="0" applyNumberFormat="1" applyFont="1" applyAlignment="1">
      <alignment/>
    </xf>
    <xf numFmtId="179" fontId="18" fillId="0" borderId="0" xfId="0" applyNumberFormat="1" applyFont="1" applyAlignment="1">
      <alignment/>
    </xf>
    <xf numFmtId="3" fontId="7" fillId="0" borderId="27" xfId="0" applyFont="1" applyBorder="1" applyAlignment="1">
      <alignment horizontal="center"/>
    </xf>
    <xf numFmtId="3" fontId="7" fillId="0" borderId="11" xfId="0" applyFont="1" applyBorder="1" applyAlignment="1">
      <alignment horizontal="center"/>
    </xf>
    <xf numFmtId="3" fontId="23" fillId="0" borderId="26" xfId="0" applyFont="1" applyBorder="1" applyAlignment="1">
      <alignment/>
    </xf>
    <xf numFmtId="0" fontId="18" fillId="0" borderId="0" xfId="0" applyNumberFormat="1" applyFont="1" applyAlignment="1">
      <alignment horizontal="right"/>
    </xf>
    <xf numFmtId="3" fontId="18" fillId="0" borderId="26" xfId="0" applyFont="1" applyBorder="1" applyAlignment="1">
      <alignment horizontal="right"/>
    </xf>
    <xf numFmtId="3" fontId="23" fillId="0" borderId="0" xfId="0" applyFont="1" applyAlignment="1">
      <alignment/>
    </xf>
    <xf numFmtId="3" fontId="23" fillId="0" borderId="0" xfId="0" applyFont="1" applyBorder="1" applyAlignment="1">
      <alignment/>
    </xf>
    <xf numFmtId="3" fontId="23" fillId="0" borderId="27" xfId="0" applyFont="1" applyBorder="1" applyAlignment="1">
      <alignment/>
    </xf>
    <xf numFmtId="3" fontId="23" fillId="0" borderId="11" xfId="0" applyFont="1" applyBorder="1" applyAlignment="1">
      <alignment/>
    </xf>
    <xf numFmtId="3" fontId="18" fillId="0" borderId="11" xfId="0" applyFont="1" applyBorder="1" applyAlignment="1">
      <alignment horizontal="right"/>
    </xf>
    <xf numFmtId="3" fontId="7" fillId="0" borderId="0" xfId="0" applyFont="1" applyFill="1" applyAlignment="1">
      <alignment horizontal="center"/>
    </xf>
    <xf numFmtId="3" fontId="18" fillId="0" borderId="26" xfId="0" applyNumberFormat="1" applyFont="1" applyFill="1" applyBorder="1" applyAlignment="1">
      <alignment horizontal="right"/>
    </xf>
    <xf numFmtId="3" fontId="18" fillId="0" borderId="0" xfId="0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38" fontId="18" fillId="0" borderId="0" xfId="0" applyNumberFormat="1" applyFont="1" applyFill="1" applyAlignment="1">
      <alignment horizontal="right"/>
    </xf>
    <xf numFmtId="3" fontId="7" fillId="0" borderId="26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3" fontId="18" fillId="0" borderId="11" xfId="0" applyNumberFormat="1" applyFont="1" applyFill="1" applyAlignment="1">
      <alignment horizontal="right"/>
    </xf>
    <xf numFmtId="3" fontId="7" fillId="0" borderId="27" xfId="0" applyFont="1" applyFill="1" applyBorder="1" applyAlignment="1">
      <alignment horizontal="center"/>
    </xf>
    <xf numFmtId="3" fontId="18" fillId="0" borderId="0" xfId="0" applyFont="1" applyFill="1" applyBorder="1" applyAlignment="1">
      <alignment horizontal="right"/>
    </xf>
    <xf numFmtId="3" fontId="7" fillId="0" borderId="0" xfId="0" applyFont="1" applyFill="1" applyBorder="1" applyAlignment="1">
      <alignment/>
    </xf>
    <xf numFmtId="3" fontId="7" fillId="0" borderId="11" xfId="0" applyFont="1" applyFill="1" applyBorder="1" applyAlignment="1">
      <alignment horizontal="center"/>
    </xf>
    <xf numFmtId="3" fontId="7" fillId="0" borderId="0" xfId="0" applyFont="1" applyFill="1" applyAlignment="1">
      <alignment/>
    </xf>
    <xf numFmtId="3" fontId="15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3" fontId="7" fillId="0" borderId="0" xfId="0" applyFont="1" applyAlignment="1">
      <alignment horizontal="right"/>
    </xf>
    <xf numFmtId="38" fontId="19" fillId="0" borderId="0" xfId="0" applyNumberFormat="1" applyFont="1" applyAlignment="1">
      <alignment horizontal="right"/>
    </xf>
    <xf numFmtId="38" fontId="19" fillId="0" borderId="26" xfId="0" applyNumberFormat="1" applyFont="1" applyBorder="1" applyAlignment="1">
      <alignment horizontal="right"/>
    </xf>
    <xf numFmtId="38" fontId="19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 shrinkToFit="1"/>
    </xf>
    <xf numFmtId="3" fontId="18" fillId="0" borderId="26" xfId="0" applyNumberFormat="1" applyFont="1" applyFill="1" applyBorder="1" applyAlignment="1">
      <alignment horizontal="right"/>
    </xf>
    <xf numFmtId="179" fontId="22" fillId="0" borderId="0" xfId="0" applyNumberFormat="1" applyFont="1" applyFill="1" applyAlignment="1">
      <alignment horizontal="right"/>
    </xf>
    <xf numFmtId="3" fontId="19" fillId="0" borderId="0" xfId="0" applyFont="1" applyAlignment="1">
      <alignment horizontal="right"/>
    </xf>
    <xf numFmtId="3" fontId="19" fillId="0" borderId="0" xfId="0" applyFont="1" applyBorder="1" applyAlignment="1">
      <alignment horizontal="right"/>
    </xf>
    <xf numFmtId="179" fontId="15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179" fontId="18" fillId="0" borderId="0" xfId="0" applyNumberFormat="1" applyFont="1" applyFill="1" applyAlignment="1">
      <alignment horizontal="right"/>
    </xf>
    <xf numFmtId="3" fontId="7" fillId="0" borderId="2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30" xfId="0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29" xfId="0" applyFont="1" applyBorder="1" applyAlignment="1">
      <alignment/>
    </xf>
    <xf numFmtId="3" fontId="7" fillId="0" borderId="28" xfId="0" applyFont="1" applyBorder="1" applyAlignment="1">
      <alignment/>
    </xf>
    <xf numFmtId="179" fontId="7" fillId="0" borderId="29" xfId="0" applyNumberFormat="1" applyFont="1" applyBorder="1" applyAlignment="1">
      <alignment/>
    </xf>
    <xf numFmtId="3" fontId="7" fillId="0" borderId="31" xfId="0" applyFont="1" applyBorder="1" applyAlignment="1">
      <alignment/>
    </xf>
    <xf numFmtId="3" fontId="7" fillId="0" borderId="32" xfId="0" applyFont="1" applyBorder="1" applyAlignment="1">
      <alignment/>
    </xf>
    <xf numFmtId="3" fontId="7" fillId="0" borderId="33" xfId="0" applyFont="1" applyBorder="1" applyAlignment="1">
      <alignment/>
    </xf>
    <xf numFmtId="3" fontId="7" fillId="0" borderId="7" xfId="0" applyFont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7" fillId="0" borderId="34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/>
    </xf>
    <xf numFmtId="3" fontId="7" fillId="0" borderId="33" xfId="0" applyFont="1" applyBorder="1" applyAlignment="1">
      <alignment horizontal="center"/>
    </xf>
    <xf numFmtId="3" fontId="7" fillId="0" borderId="36" xfId="0" applyFont="1" applyBorder="1" applyAlignment="1">
      <alignment horizontal="center"/>
    </xf>
    <xf numFmtId="3" fontId="7" fillId="0" borderId="37" xfId="0" applyFont="1" applyBorder="1" applyAlignment="1">
      <alignment horizontal="center"/>
    </xf>
    <xf numFmtId="3" fontId="7" fillId="0" borderId="38" xfId="0" applyFont="1" applyBorder="1" applyAlignment="1">
      <alignment horizontal="center"/>
    </xf>
    <xf numFmtId="3" fontId="7" fillId="0" borderId="39" xfId="0" applyFont="1" applyBorder="1" applyAlignment="1">
      <alignment horizontal="center" vertical="center"/>
    </xf>
    <xf numFmtId="3" fontId="7" fillId="0" borderId="16" xfId="0" applyFont="1" applyBorder="1" applyAlignment="1">
      <alignment horizontal="center" vertical="center"/>
    </xf>
    <xf numFmtId="3" fontId="7" fillId="0" borderId="25" xfId="0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37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8" fillId="0" borderId="0" xfId="0" applyNumberFormat="1" applyFont="1" applyAlignment="1">
      <alignment horizont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 horizontal="center" vertical="center"/>
    </xf>
    <xf numFmtId="3" fontId="7" fillId="0" borderId="49" xfId="0" applyNumberFormat="1" applyFont="1" applyBorder="1" applyAlignment="1">
      <alignment horizontal="center" vertical="center"/>
    </xf>
    <xf numFmtId="3" fontId="7" fillId="0" borderId="50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5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3" fontId="7" fillId="0" borderId="45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53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>
      <alignment horizontal="center" vertical="center"/>
    </xf>
    <xf numFmtId="3" fontId="7" fillId="0" borderId="56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3" fontId="7" fillId="0" borderId="57" xfId="0" applyNumberFormat="1" applyFont="1" applyBorder="1" applyAlignment="1">
      <alignment horizontal="center" vertical="center"/>
    </xf>
    <xf numFmtId="3" fontId="7" fillId="0" borderId="58" xfId="0" applyNumberFormat="1" applyFont="1" applyBorder="1" applyAlignment="1">
      <alignment horizontal="center" vertical="center"/>
    </xf>
    <xf numFmtId="3" fontId="7" fillId="0" borderId="59" xfId="0" applyNumberFormat="1" applyFont="1" applyBorder="1" applyAlignment="1">
      <alignment horizontal="center" vertical="center"/>
    </xf>
    <xf numFmtId="3" fontId="7" fillId="0" borderId="60" xfId="0" applyNumberFormat="1" applyFont="1" applyBorder="1" applyAlignment="1">
      <alignment horizontal="center" vertical="center"/>
    </xf>
    <xf numFmtId="3" fontId="7" fillId="0" borderId="61" xfId="0" applyNumberFormat="1" applyFont="1" applyBorder="1" applyAlignment="1">
      <alignment horizontal="center" vertical="center"/>
    </xf>
    <xf numFmtId="3" fontId="7" fillId="0" borderId="62" xfId="0" applyNumberFormat="1" applyFont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kayamayoshikazu\My%20Documents\&#24037;&#26989;&#32113;&#35336;\&#22577;&#21578;&#26360;\&#22577;&#21578;&#26360;\H21&#34920;2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2-5"/>
      <sheetName val="公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L43"/>
  <sheetViews>
    <sheetView tabSelected="1" showOutlineSymbols="0" view="pageBreakPreview" zoomScale="60" zoomScaleNormal="60" workbookViewId="0" topLeftCell="A1">
      <pane xSplit="1" ySplit="7" topLeftCell="AL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L6" sqref="AL6"/>
    </sheetView>
  </sheetViews>
  <sheetFormatPr defaultColWidth="11" defaultRowHeight="26.25"/>
  <cols>
    <col min="1" max="1" width="15.5" style="1" customWidth="1"/>
    <col min="2" max="13" width="8.83203125" style="1" customWidth="1"/>
    <col min="14" max="14" width="8.66015625" style="1" customWidth="1"/>
    <col min="15" max="19" width="17.5" style="1" hidden="1" customWidth="1"/>
    <col min="20" max="20" width="13.41015625" style="1" hidden="1" customWidth="1"/>
    <col min="21" max="21" width="8.66015625" style="1" hidden="1" customWidth="1"/>
    <col min="22" max="22" width="16.5" style="1" hidden="1" customWidth="1"/>
    <col min="23" max="29" width="14.16015625" style="1" hidden="1" customWidth="1"/>
    <col min="30" max="30" width="8.66015625" style="1" hidden="1" customWidth="1"/>
    <col min="31" max="35" width="17.5" style="1" customWidth="1"/>
    <col min="36" max="36" width="13.91015625" style="1" customWidth="1"/>
    <col min="37" max="37" width="8.66015625" style="1" customWidth="1"/>
    <col min="38" max="38" width="15.5" style="1" customWidth="1"/>
    <col min="39" max="45" width="13.5" style="1" customWidth="1"/>
    <col min="46" max="46" width="8.66015625" style="1" customWidth="1"/>
    <col min="47" max="48" width="16.66015625" style="1" customWidth="1"/>
    <col min="49" max="49" width="14.91015625" style="1" customWidth="1"/>
    <col min="50" max="50" width="11.83203125" style="1" customWidth="1"/>
    <col min="51" max="51" width="10.58203125" style="1" customWidth="1"/>
    <col min="52" max="52" width="15.66015625" style="1" customWidth="1"/>
    <col min="53" max="53" width="14.5" style="1" customWidth="1"/>
    <col min="54" max="54" width="13.91015625" style="1" customWidth="1"/>
    <col min="55" max="55" width="8.66015625" style="1" customWidth="1"/>
    <col min="56" max="56" width="16.08203125" style="1" customWidth="1"/>
    <col min="57" max="58" width="14.16015625" style="1" customWidth="1"/>
    <col min="59" max="59" width="15" style="1" customWidth="1"/>
    <col min="60" max="60" width="14.16015625" style="1" customWidth="1"/>
    <col min="61" max="62" width="13.41015625" style="1" customWidth="1"/>
    <col min="63" max="63" width="8.58203125" style="1" customWidth="1"/>
    <col min="64" max="69" width="14.91015625" style="1" customWidth="1"/>
    <col min="70" max="70" width="14.5" style="1" customWidth="1"/>
    <col min="71" max="71" width="8.58203125" style="1" customWidth="1"/>
    <col min="72" max="72" width="15.83203125" style="1" customWidth="1"/>
    <col min="73" max="79" width="13" style="1" customWidth="1"/>
    <col min="80" max="80" width="7.41015625" style="1" customWidth="1"/>
    <col min="81" max="81" width="12.58203125" style="1" customWidth="1"/>
    <col min="82" max="82" width="11.83203125" style="1" customWidth="1"/>
    <col min="83" max="85" width="10.16015625" style="1" customWidth="1"/>
    <col min="86" max="86" width="11.91015625" style="1" customWidth="1"/>
    <col min="87" max="87" width="12.91015625" style="1" customWidth="1"/>
    <col min="88" max="88" width="11.83203125" style="1" customWidth="1"/>
    <col min="89" max="89" width="13.33203125" style="1" customWidth="1"/>
    <col min="90" max="90" width="14" style="1" customWidth="1"/>
    <col min="91" max="91" width="8.91015625" style="1" customWidth="1"/>
    <col min="92" max="92" width="15.33203125" style="1" customWidth="1"/>
    <col min="93" max="93" width="14.5" style="1" customWidth="1"/>
    <col min="94" max="94" width="12.58203125" style="1" customWidth="1"/>
    <col min="95" max="96" width="11.83203125" style="1" customWidth="1"/>
    <col min="97" max="97" width="13.91015625" style="1" customWidth="1"/>
    <col min="98" max="99" width="11.83203125" style="1" customWidth="1"/>
    <col min="100" max="100" width="8.58203125" style="1" customWidth="1"/>
    <col min="101" max="101" width="14.41015625" style="1" customWidth="1"/>
    <col min="102" max="106" width="13.91015625" style="1" customWidth="1"/>
    <col min="107" max="107" width="14.66015625" style="1" customWidth="1"/>
    <col min="108" max="108" width="11.08203125" style="1" customWidth="1"/>
    <col min="109" max="109" width="15.33203125" style="1" customWidth="1"/>
    <col min="110" max="110" width="23.08203125" style="1" customWidth="1"/>
    <col min="111" max="112" width="23" style="1" customWidth="1"/>
    <col min="113" max="116" width="6.66015625" style="1" customWidth="1"/>
    <col min="117" max="16384" width="11" style="12" customWidth="1"/>
  </cols>
  <sheetData>
    <row r="1" spans="2:112" ht="30.75" customHeight="1">
      <c r="B1" s="2"/>
      <c r="C1" s="2"/>
      <c r="D1" s="2"/>
      <c r="E1" s="3"/>
      <c r="G1" s="4" t="s">
        <v>62</v>
      </c>
      <c r="H1" s="2"/>
      <c r="I1" s="2"/>
      <c r="J1" s="2"/>
      <c r="K1" s="2"/>
      <c r="L1" s="2"/>
      <c r="M1" s="2"/>
      <c r="O1" s="5" t="s">
        <v>63</v>
      </c>
      <c r="W1" s="6"/>
      <c r="Y1" s="6" t="s">
        <v>64</v>
      </c>
      <c r="AE1" s="7" t="s">
        <v>63</v>
      </c>
      <c r="AM1" s="6"/>
      <c r="AN1" s="6" t="s">
        <v>64</v>
      </c>
      <c r="AU1" s="5" t="s">
        <v>65</v>
      </c>
      <c r="BF1" s="8" t="s">
        <v>66</v>
      </c>
      <c r="BG1" s="9"/>
      <c r="BH1" s="10"/>
      <c r="BL1" s="5" t="s">
        <v>65</v>
      </c>
      <c r="BV1" s="9" t="s">
        <v>67</v>
      </c>
      <c r="BW1" s="11"/>
      <c r="BX1" s="10"/>
      <c r="CC1" s="5" t="s">
        <v>65</v>
      </c>
      <c r="CQ1" s="8" t="s">
        <v>68</v>
      </c>
      <c r="CR1" s="10"/>
      <c r="CW1" s="5" t="s">
        <v>65</v>
      </c>
      <c r="DE1" s="211" t="s">
        <v>69</v>
      </c>
      <c r="DF1" s="211"/>
      <c r="DG1" s="211"/>
      <c r="DH1" s="211"/>
    </row>
    <row r="2" spans="2:89" ht="24.7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CK2" s="13" t="s">
        <v>70</v>
      </c>
    </row>
    <row r="3" spans="2:90" ht="24.75" customHeight="1" thickBot="1" thickTop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S3" s="14" t="s">
        <v>71</v>
      </c>
      <c r="AI3" s="14" t="s">
        <v>71</v>
      </c>
      <c r="AU3" s="2"/>
      <c r="AV3" s="2"/>
      <c r="AW3" s="2"/>
      <c r="AX3" s="2"/>
      <c r="AY3" s="2"/>
      <c r="AZ3" s="15" t="s">
        <v>72</v>
      </c>
      <c r="BA3" s="2"/>
      <c r="BE3" s="16"/>
      <c r="BF3" s="16"/>
      <c r="BG3" s="16"/>
      <c r="BH3" s="16"/>
      <c r="BI3" s="16"/>
      <c r="BJ3" s="16"/>
      <c r="BL3" s="17"/>
      <c r="BM3" s="17"/>
      <c r="BN3" s="17"/>
      <c r="BO3" s="17"/>
      <c r="BP3" s="18"/>
      <c r="BQ3" s="13" t="s">
        <v>73</v>
      </c>
      <c r="BR3" s="19"/>
      <c r="BT3" s="212" t="s">
        <v>0</v>
      </c>
      <c r="BU3" s="215" t="s">
        <v>74</v>
      </c>
      <c r="BV3" s="204"/>
      <c r="BW3" s="204"/>
      <c r="BX3" s="204"/>
      <c r="BY3" s="204"/>
      <c r="BZ3" s="204"/>
      <c r="CA3" s="204"/>
      <c r="CB3" s="20"/>
      <c r="CC3" s="204" t="s">
        <v>75</v>
      </c>
      <c r="CD3" s="216"/>
      <c r="CE3" s="204"/>
      <c r="CF3" s="204"/>
      <c r="CG3" s="204"/>
      <c r="CH3" s="216"/>
      <c r="CI3" s="204"/>
      <c r="CJ3" s="204"/>
      <c r="CK3" s="182"/>
      <c r="CL3" s="183" t="s">
        <v>1</v>
      </c>
    </row>
    <row r="4" spans="1:112" ht="24.75" customHeight="1" thickBot="1" thickTop="1">
      <c r="A4" s="21"/>
      <c r="B4" s="22" t="s">
        <v>2</v>
      </c>
      <c r="C4" s="188" t="s">
        <v>76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202" t="s">
        <v>77</v>
      </c>
      <c r="P4" s="203"/>
      <c r="Q4" s="202" t="s">
        <v>78</v>
      </c>
      <c r="R4" s="204"/>
      <c r="S4" s="203"/>
      <c r="T4" s="23"/>
      <c r="V4" s="21"/>
      <c r="W4" s="195" t="s">
        <v>79</v>
      </c>
      <c r="X4" s="196"/>
      <c r="Y4" s="196"/>
      <c r="Z4" s="196"/>
      <c r="AA4" s="196"/>
      <c r="AB4" s="196"/>
      <c r="AC4" s="197"/>
      <c r="AD4" s="24"/>
      <c r="AE4" s="202" t="s">
        <v>80</v>
      </c>
      <c r="AF4" s="203"/>
      <c r="AG4" s="202" t="s">
        <v>81</v>
      </c>
      <c r="AH4" s="204"/>
      <c r="AI4" s="203"/>
      <c r="AJ4" s="23"/>
      <c r="AL4" s="21"/>
      <c r="AM4" s="195" t="s">
        <v>79</v>
      </c>
      <c r="AN4" s="196"/>
      <c r="AO4" s="196"/>
      <c r="AP4" s="196"/>
      <c r="AQ4" s="196"/>
      <c r="AR4" s="196"/>
      <c r="AS4" s="197"/>
      <c r="AT4" s="186"/>
      <c r="AU4" s="188" t="s">
        <v>82</v>
      </c>
      <c r="AV4" s="189"/>
      <c r="AW4" s="189"/>
      <c r="AX4" s="189"/>
      <c r="AY4" s="190"/>
      <c r="AZ4" s="25"/>
      <c r="BA4" s="22"/>
      <c r="BB4" s="23"/>
      <c r="BD4" s="212" t="s">
        <v>0</v>
      </c>
      <c r="BE4" s="26"/>
      <c r="BF4" s="27"/>
      <c r="BG4" s="28" t="s">
        <v>83</v>
      </c>
      <c r="BH4" s="27"/>
      <c r="BI4" s="27"/>
      <c r="BJ4" s="27"/>
      <c r="BL4" s="29" t="s">
        <v>84</v>
      </c>
      <c r="BM4" s="27"/>
      <c r="BN4" s="27"/>
      <c r="BO4" s="28" t="s">
        <v>85</v>
      </c>
      <c r="BP4" s="27"/>
      <c r="BQ4" s="27"/>
      <c r="BR4" s="183" t="s">
        <v>1</v>
      </c>
      <c r="BT4" s="213"/>
      <c r="BU4" s="225" t="s">
        <v>86</v>
      </c>
      <c r="BV4" s="226"/>
      <c r="BW4" s="217"/>
      <c r="BX4" s="217"/>
      <c r="BY4" s="217"/>
      <c r="BZ4" s="217"/>
      <c r="CA4" s="32" t="s">
        <v>3</v>
      </c>
      <c r="CC4" s="33" t="s">
        <v>4</v>
      </c>
      <c r="CD4" s="218" t="s">
        <v>87</v>
      </c>
      <c r="CE4" s="217" t="s">
        <v>88</v>
      </c>
      <c r="CF4" s="217"/>
      <c r="CG4" s="217"/>
      <c r="CH4" s="218" t="s">
        <v>89</v>
      </c>
      <c r="CI4" s="221" t="s">
        <v>90</v>
      </c>
      <c r="CJ4" s="217"/>
      <c r="CK4" s="222"/>
      <c r="CL4" s="184"/>
      <c r="DB4" s="34" t="s">
        <v>91</v>
      </c>
      <c r="DH4" s="34" t="s">
        <v>92</v>
      </c>
    </row>
    <row r="5" spans="1:112" ht="30.75" customHeight="1" thickTop="1">
      <c r="A5" s="35" t="s">
        <v>1</v>
      </c>
      <c r="B5" s="36"/>
      <c r="C5" s="193" t="s">
        <v>93</v>
      </c>
      <c r="D5" s="208" t="s">
        <v>94</v>
      </c>
      <c r="E5" s="209"/>
      <c r="F5" s="209"/>
      <c r="G5" s="209"/>
      <c r="H5" s="210"/>
      <c r="I5" s="208" t="s">
        <v>95</v>
      </c>
      <c r="J5" s="209"/>
      <c r="K5" s="209"/>
      <c r="L5" s="209"/>
      <c r="M5" s="210"/>
      <c r="N5" s="24"/>
      <c r="O5" s="205" t="s">
        <v>96</v>
      </c>
      <c r="P5" s="205" t="s">
        <v>97</v>
      </c>
      <c r="Q5" s="205" t="s">
        <v>98</v>
      </c>
      <c r="R5" s="205" t="s">
        <v>99</v>
      </c>
      <c r="S5" s="205" t="s">
        <v>100</v>
      </c>
      <c r="T5" s="38" t="s">
        <v>101</v>
      </c>
      <c r="V5" s="35" t="s">
        <v>1</v>
      </c>
      <c r="W5" s="198"/>
      <c r="X5" s="199"/>
      <c r="Y5" s="199"/>
      <c r="Z5" s="199"/>
      <c r="AA5" s="199"/>
      <c r="AB5" s="199"/>
      <c r="AC5" s="200"/>
      <c r="AD5" s="24"/>
      <c r="AE5" s="205" t="s">
        <v>96</v>
      </c>
      <c r="AF5" s="205" t="s">
        <v>97</v>
      </c>
      <c r="AG5" s="205" t="s">
        <v>98</v>
      </c>
      <c r="AH5" s="205" t="s">
        <v>99</v>
      </c>
      <c r="AI5" s="205" t="s">
        <v>100</v>
      </c>
      <c r="AJ5" s="38" t="s">
        <v>101</v>
      </c>
      <c r="AL5" s="35" t="s">
        <v>1</v>
      </c>
      <c r="AM5" s="198"/>
      <c r="AN5" s="199"/>
      <c r="AO5" s="199"/>
      <c r="AP5" s="199"/>
      <c r="AQ5" s="199"/>
      <c r="AR5" s="199"/>
      <c r="AS5" s="200"/>
      <c r="AT5" s="186"/>
      <c r="AU5" s="191" t="s">
        <v>5</v>
      </c>
      <c r="AV5" s="191" t="s">
        <v>102</v>
      </c>
      <c r="AW5" s="191" t="s">
        <v>103</v>
      </c>
      <c r="AX5" s="193" t="s">
        <v>104</v>
      </c>
      <c r="AY5" s="194"/>
      <c r="AZ5" s="39" t="s">
        <v>6</v>
      </c>
      <c r="BA5" s="39" t="s">
        <v>105</v>
      </c>
      <c r="BB5" s="38" t="s">
        <v>101</v>
      </c>
      <c r="BD5" s="213"/>
      <c r="BE5" s="208" t="s">
        <v>106</v>
      </c>
      <c r="BF5" s="227"/>
      <c r="BG5" s="227"/>
      <c r="BH5" s="228"/>
      <c r="BI5" s="40"/>
      <c r="BJ5" s="41" t="s">
        <v>107</v>
      </c>
      <c r="BL5" s="42" t="s">
        <v>108</v>
      </c>
      <c r="BM5" s="43"/>
      <c r="BN5" s="229" t="s">
        <v>109</v>
      </c>
      <c r="BO5" s="227"/>
      <c r="BP5" s="227"/>
      <c r="BQ5" s="227"/>
      <c r="BR5" s="184"/>
      <c r="BT5" s="213"/>
      <c r="BU5" s="218" t="s">
        <v>110</v>
      </c>
      <c r="BV5" s="230" t="s">
        <v>111</v>
      </c>
      <c r="BW5" s="231" t="s">
        <v>112</v>
      </c>
      <c r="BX5" s="232"/>
      <c r="BY5" s="232"/>
      <c r="BZ5" s="233"/>
      <c r="CA5" s="218" t="s">
        <v>113</v>
      </c>
      <c r="CC5" s="223" t="s">
        <v>114</v>
      </c>
      <c r="CD5" s="219"/>
      <c r="CE5" s="218" t="s">
        <v>98</v>
      </c>
      <c r="CF5" s="234" t="s">
        <v>115</v>
      </c>
      <c r="CG5" s="31" t="s">
        <v>116</v>
      </c>
      <c r="CH5" s="219"/>
      <c r="CI5" s="218" t="s">
        <v>98</v>
      </c>
      <c r="CJ5" s="234" t="s">
        <v>115</v>
      </c>
      <c r="CK5" s="31" t="s">
        <v>116</v>
      </c>
      <c r="CL5" s="184"/>
      <c r="CN5" s="196" t="s">
        <v>0</v>
      </c>
      <c r="CO5" s="237" t="s">
        <v>117</v>
      </c>
      <c r="CP5" s="238"/>
      <c r="CQ5" s="238"/>
      <c r="CR5" s="238"/>
      <c r="CS5" s="238"/>
      <c r="CT5" s="238"/>
      <c r="CU5" s="239"/>
      <c r="CV5" s="44"/>
      <c r="CW5" s="240" t="s">
        <v>118</v>
      </c>
      <c r="CX5" s="241"/>
      <c r="CY5" s="241"/>
      <c r="CZ5" s="241"/>
      <c r="DA5" s="241"/>
      <c r="DB5" s="242"/>
      <c r="DC5" s="195" t="s">
        <v>119</v>
      </c>
      <c r="DE5" s="197" t="s">
        <v>0</v>
      </c>
      <c r="DF5" s="237" t="s">
        <v>120</v>
      </c>
      <c r="DG5" s="238"/>
      <c r="DH5" s="238"/>
    </row>
    <row r="6" spans="1:112" ht="37.5" customHeight="1">
      <c r="A6" s="2"/>
      <c r="B6" s="39" t="s">
        <v>7</v>
      </c>
      <c r="C6" s="207"/>
      <c r="D6" s="45" t="s">
        <v>121</v>
      </c>
      <c r="E6" s="46" t="s">
        <v>122</v>
      </c>
      <c r="F6" s="47" t="s">
        <v>123</v>
      </c>
      <c r="G6" s="47" t="s">
        <v>124</v>
      </c>
      <c r="H6" s="47" t="s">
        <v>125</v>
      </c>
      <c r="I6" s="45" t="s">
        <v>126</v>
      </c>
      <c r="J6" s="46" t="s">
        <v>122</v>
      </c>
      <c r="K6" s="47" t="s">
        <v>123</v>
      </c>
      <c r="L6" s="47" t="s">
        <v>124</v>
      </c>
      <c r="M6" s="48" t="s">
        <v>125</v>
      </c>
      <c r="N6" s="24"/>
      <c r="O6" s="206"/>
      <c r="P6" s="206"/>
      <c r="Q6" s="206"/>
      <c r="R6" s="206"/>
      <c r="S6" s="206"/>
      <c r="T6" s="50"/>
      <c r="V6" s="2"/>
      <c r="W6" s="51" t="s">
        <v>8</v>
      </c>
      <c r="X6" s="51" t="s">
        <v>9</v>
      </c>
      <c r="Y6" s="51" t="s">
        <v>10</v>
      </c>
      <c r="Z6" s="51" t="s">
        <v>11</v>
      </c>
      <c r="AA6" s="51" t="s">
        <v>12</v>
      </c>
      <c r="AB6" s="52" t="s">
        <v>127</v>
      </c>
      <c r="AC6" s="53" t="s">
        <v>128</v>
      </c>
      <c r="AD6" s="24"/>
      <c r="AE6" s="206"/>
      <c r="AF6" s="206"/>
      <c r="AG6" s="206"/>
      <c r="AH6" s="206"/>
      <c r="AI6" s="206"/>
      <c r="AJ6" s="50"/>
      <c r="AL6" s="2"/>
      <c r="AM6" s="37" t="s">
        <v>8</v>
      </c>
      <c r="AN6" s="37" t="s">
        <v>9</v>
      </c>
      <c r="AO6" s="37" t="s">
        <v>10</v>
      </c>
      <c r="AP6" s="37" t="s">
        <v>11</v>
      </c>
      <c r="AQ6" s="37" t="s">
        <v>12</v>
      </c>
      <c r="AR6" s="54" t="s">
        <v>127</v>
      </c>
      <c r="AS6" s="55" t="s">
        <v>128</v>
      </c>
      <c r="AT6" s="186"/>
      <c r="AU6" s="192"/>
      <c r="AV6" s="201"/>
      <c r="AW6" s="201"/>
      <c r="AX6" s="187"/>
      <c r="AY6" s="56" t="s">
        <v>129</v>
      </c>
      <c r="AZ6" s="36"/>
      <c r="BA6" s="39"/>
      <c r="BB6" s="50"/>
      <c r="BD6" s="214"/>
      <c r="BE6" s="49" t="s">
        <v>5</v>
      </c>
      <c r="BF6" s="49" t="s">
        <v>13</v>
      </c>
      <c r="BG6" s="49" t="s">
        <v>14</v>
      </c>
      <c r="BH6" s="49" t="s">
        <v>15</v>
      </c>
      <c r="BI6" s="49" t="s">
        <v>16</v>
      </c>
      <c r="BJ6" s="49" t="s">
        <v>13</v>
      </c>
      <c r="BL6" s="49" t="s">
        <v>14</v>
      </c>
      <c r="BM6" s="49" t="s">
        <v>15</v>
      </c>
      <c r="BN6" s="49" t="s">
        <v>17</v>
      </c>
      <c r="BO6" s="49" t="s">
        <v>13</v>
      </c>
      <c r="BP6" s="49" t="s">
        <v>18</v>
      </c>
      <c r="BQ6" s="57" t="s">
        <v>19</v>
      </c>
      <c r="BR6" s="185"/>
      <c r="BT6" s="214"/>
      <c r="BU6" s="224"/>
      <c r="BV6" s="214"/>
      <c r="BW6" s="58" t="s">
        <v>16</v>
      </c>
      <c r="BX6" s="58" t="s">
        <v>20</v>
      </c>
      <c r="BY6" s="58" t="s">
        <v>21</v>
      </c>
      <c r="BZ6" s="59" t="s">
        <v>22</v>
      </c>
      <c r="CA6" s="224"/>
      <c r="CB6" s="60"/>
      <c r="CC6" s="220"/>
      <c r="CD6" s="224"/>
      <c r="CE6" s="224"/>
      <c r="CF6" s="235"/>
      <c r="CG6" s="61" t="s">
        <v>130</v>
      </c>
      <c r="CH6" s="220"/>
      <c r="CI6" s="224"/>
      <c r="CJ6" s="235"/>
      <c r="CK6" s="61" t="s">
        <v>130</v>
      </c>
      <c r="CL6" s="185"/>
      <c r="CN6" s="214"/>
      <c r="CO6" s="62" t="s">
        <v>23</v>
      </c>
      <c r="CP6" s="62" t="s">
        <v>24</v>
      </c>
      <c r="CQ6" s="62" t="s">
        <v>25</v>
      </c>
      <c r="CR6" s="62" t="s">
        <v>26</v>
      </c>
      <c r="CS6" s="62" t="s">
        <v>27</v>
      </c>
      <c r="CT6" s="62" t="s">
        <v>28</v>
      </c>
      <c r="CU6" s="62" t="s">
        <v>29</v>
      </c>
      <c r="CV6" s="44"/>
      <c r="CW6" s="49" t="s">
        <v>131</v>
      </c>
      <c r="CX6" s="49" t="s">
        <v>30</v>
      </c>
      <c r="CY6" s="49" t="s">
        <v>31</v>
      </c>
      <c r="CZ6" s="49" t="s">
        <v>32</v>
      </c>
      <c r="DA6" s="49" t="s">
        <v>132</v>
      </c>
      <c r="DB6" s="57" t="s">
        <v>33</v>
      </c>
      <c r="DC6" s="185"/>
      <c r="DE6" s="236"/>
      <c r="DF6" s="63" t="s">
        <v>34</v>
      </c>
      <c r="DG6" s="30" t="s">
        <v>35</v>
      </c>
      <c r="DH6" s="37" t="s">
        <v>36</v>
      </c>
    </row>
    <row r="7" spans="1:112" ht="33.75" customHeight="1">
      <c r="A7" s="64"/>
      <c r="B7" s="65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O7" s="66"/>
      <c r="P7" s="66"/>
      <c r="Q7" s="66"/>
      <c r="R7" s="66"/>
      <c r="S7" s="66"/>
      <c r="T7" s="67"/>
      <c r="V7" s="64"/>
      <c r="W7" s="68"/>
      <c r="X7" s="60"/>
      <c r="Y7" s="60"/>
      <c r="Z7" s="60"/>
      <c r="AA7" s="60"/>
      <c r="AB7" s="60"/>
      <c r="AC7" s="60"/>
      <c r="AE7" s="66"/>
      <c r="AF7" s="66"/>
      <c r="AG7" s="66"/>
      <c r="AH7" s="66"/>
      <c r="AI7" s="66"/>
      <c r="AJ7" s="67"/>
      <c r="AL7" s="64"/>
      <c r="AM7" s="67"/>
      <c r="AN7" s="66"/>
      <c r="AO7" s="66"/>
      <c r="AP7" s="66"/>
      <c r="AQ7" s="66"/>
      <c r="AR7" s="66"/>
      <c r="AS7" s="66"/>
      <c r="AU7" s="66"/>
      <c r="AV7" s="66"/>
      <c r="AW7" s="66"/>
      <c r="AX7" s="66"/>
      <c r="AY7" s="66"/>
      <c r="AZ7" s="66"/>
      <c r="BA7" s="66"/>
      <c r="BB7" s="67"/>
      <c r="BD7" s="2"/>
      <c r="BE7" s="69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70"/>
      <c r="BS7" s="71"/>
      <c r="BT7" s="72"/>
      <c r="BU7" s="2"/>
      <c r="BV7" s="2"/>
      <c r="BW7" s="2"/>
      <c r="BX7" s="2"/>
      <c r="BY7" s="2"/>
      <c r="BZ7" s="2"/>
      <c r="CA7" s="2"/>
      <c r="CB7" s="71"/>
      <c r="CC7" s="2"/>
      <c r="CD7" s="2"/>
      <c r="CE7" s="2"/>
      <c r="CF7" s="2"/>
      <c r="CG7" s="2"/>
      <c r="CH7" s="2"/>
      <c r="CI7" s="2"/>
      <c r="CJ7" s="2"/>
      <c r="CK7" s="2"/>
      <c r="CL7" s="69"/>
      <c r="CM7" s="2"/>
      <c r="CN7" s="2"/>
      <c r="CO7" s="69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69"/>
      <c r="DD7" s="2"/>
      <c r="DE7" s="2"/>
      <c r="DF7" s="69"/>
      <c r="DG7" s="73"/>
      <c r="DH7" s="73"/>
    </row>
    <row r="8" spans="1:116" s="92" customFormat="1" ht="33.75" customHeight="1">
      <c r="A8" s="74" t="s">
        <v>37</v>
      </c>
      <c r="B8" s="75">
        <f>B9+B10</f>
        <v>240</v>
      </c>
      <c r="C8" s="76">
        <f>C9+C10</f>
        <v>26172</v>
      </c>
      <c r="D8" s="76">
        <f>D9+D10</f>
        <v>15876</v>
      </c>
      <c r="E8" s="76" t="s">
        <v>133</v>
      </c>
      <c r="F8" s="76">
        <f>F9+F10</f>
        <v>13878</v>
      </c>
      <c r="G8" s="76">
        <f>G9+G10</f>
        <v>982</v>
      </c>
      <c r="H8" s="76">
        <f>H9+H10</f>
        <v>1016</v>
      </c>
      <c r="I8" s="76">
        <f>I9+I10</f>
        <v>10296</v>
      </c>
      <c r="J8" s="76">
        <f>SUM(J9,J10)</f>
        <v>1</v>
      </c>
      <c r="K8" s="76">
        <f>K9+K10</f>
        <v>6676</v>
      </c>
      <c r="L8" s="76">
        <f>L9+L10</f>
        <v>3143</v>
      </c>
      <c r="M8" s="76">
        <f>M9+M10</f>
        <v>476</v>
      </c>
      <c r="N8" s="77"/>
      <c r="O8" s="76">
        <f>O9+O10</f>
        <v>366774</v>
      </c>
      <c r="P8" s="76">
        <f>O8/12</f>
        <v>30564.5</v>
      </c>
      <c r="Q8" s="76">
        <f>Q9+Q10</f>
        <v>10789278</v>
      </c>
      <c r="R8" s="76">
        <f>R9+R10</f>
        <v>9768694</v>
      </c>
      <c r="S8" s="76">
        <f>S9+S10</f>
        <v>1020584</v>
      </c>
      <c r="T8" s="78" t="s">
        <v>38</v>
      </c>
      <c r="U8" s="79"/>
      <c r="V8" s="74" t="s">
        <v>37</v>
      </c>
      <c r="W8" s="80">
        <f aca="true" t="shared" si="0" ref="W8:AC8">W9+W10</f>
        <v>63755118</v>
      </c>
      <c r="X8" s="76">
        <f t="shared" si="0"/>
        <v>55118751</v>
      </c>
      <c r="Y8" s="76">
        <f t="shared" si="0"/>
        <v>881586</v>
      </c>
      <c r="Z8" s="76">
        <f t="shared" si="0"/>
        <v>1074673</v>
      </c>
      <c r="AA8" s="76">
        <f t="shared" si="0"/>
        <v>4801440</v>
      </c>
      <c r="AB8" s="76">
        <f t="shared" si="0"/>
        <v>212359</v>
      </c>
      <c r="AC8" s="76">
        <f t="shared" si="0"/>
        <v>1666309</v>
      </c>
      <c r="AD8" s="81"/>
      <c r="AE8" s="76">
        <f>AE9+AE10</f>
        <v>311129</v>
      </c>
      <c r="AF8" s="76">
        <f>AE8/12</f>
        <v>25927.416666666668</v>
      </c>
      <c r="AG8" s="76">
        <v>8993723</v>
      </c>
      <c r="AH8" s="76">
        <v>8329582</v>
      </c>
      <c r="AI8" s="76">
        <v>664141</v>
      </c>
      <c r="AJ8" s="78" t="s">
        <v>38</v>
      </c>
      <c r="AK8" s="79"/>
      <c r="AL8" s="74" t="s">
        <v>37</v>
      </c>
      <c r="AM8" s="82">
        <f aca="true" t="shared" si="1" ref="AM8:AS8">AM9+AM10</f>
        <v>45446557</v>
      </c>
      <c r="AN8" s="83">
        <f t="shared" si="1"/>
        <v>37990469</v>
      </c>
      <c r="AO8" s="83">
        <f t="shared" si="1"/>
        <v>731863</v>
      </c>
      <c r="AP8" s="83">
        <f t="shared" si="1"/>
        <v>1108566</v>
      </c>
      <c r="AQ8" s="83">
        <f t="shared" si="1"/>
        <v>3571529</v>
      </c>
      <c r="AR8" s="83">
        <f t="shared" si="1"/>
        <v>396542</v>
      </c>
      <c r="AS8" s="83">
        <f t="shared" si="1"/>
        <v>1647588</v>
      </c>
      <c r="AT8" s="81"/>
      <c r="AU8" s="84">
        <f>AU9+AU10</f>
        <v>75933904</v>
      </c>
      <c r="AV8" s="84">
        <f>AV9+AV10</f>
        <v>71429662</v>
      </c>
      <c r="AW8" s="84">
        <f>AW9+AW10</f>
        <v>2221870</v>
      </c>
      <c r="AX8" s="84">
        <f>AX9+AX10</f>
        <v>2282372</v>
      </c>
      <c r="AY8" s="84">
        <f>SUM(AY9,AY10)</f>
        <v>27079</v>
      </c>
      <c r="AZ8" s="84">
        <f>AZ9+AZ10</f>
        <v>73155463</v>
      </c>
      <c r="BA8" s="84">
        <f>BA9+BA10</f>
        <v>19707295</v>
      </c>
      <c r="BB8" s="78" t="s">
        <v>38</v>
      </c>
      <c r="BC8" s="79"/>
      <c r="BD8" s="74" t="s">
        <v>37</v>
      </c>
      <c r="BE8" s="85">
        <f aca="true" t="shared" si="2" ref="BE8:BJ8">BE9+BE10</f>
        <v>7286010</v>
      </c>
      <c r="BF8" s="76">
        <f t="shared" si="2"/>
        <v>2517044</v>
      </c>
      <c r="BG8" s="76">
        <f t="shared" si="2"/>
        <v>2158709</v>
      </c>
      <c r="BH8" s="76">
        <f t="shared" si="2"/>
        <v>2610257</v>
      </c>
      <c r="BI8" s="76">
        <f t="shared" si="2"/>
        <v>6395549</v>
      </c>
      <c r="BJ8" s="76">
        <f t="shared" si="2"/>
        <v>2304503</v>
      </c>
      <c r="BK8" s="76"/>
      <c r="BL8" s="76">
        <f>BL9+BL10</f>
        <v>1875885</v>
      </c>
      <c r="BM8" s="76">
        <f>BM9+BM10</f>
        <v>2215161</v>
      </c>
      <c r="BN8" s="86">
        <f>BI8-BE8</f>
        <v>-890461</v>
      </c>
      <c r="BO8" s="86">
        <f>BJ8-BF8</f>
        <v>-212541</v>
      </c>
      <c r="BP8" s="86">
        <f>BL8-BG8</f>
        <v>-282824</v>
      </c>
      <c r="BQ8" s="86">
        <f>BM8-BH8</f>
        <v>-395096</v>
      </c>
      <c r="BR8" s="78" t="s">
        <v>38</v>
      </c>
      <c r="BS8" s="87"/>
      <c r="BT8" s="88" t="s">
        <v>37</v>
      </c>
      <c r="BU8" s="76">
        <f aca="true" t="shared" si="3" ref="BU8:CA8">BU9+BU10</f>
        <v>2930713</v>
      </c>
      <c r="BV8" s="76">
        <f t="shared" si="3"/>
        <v>110472</v>
      </c>
      <c r="BW8" s="76">
        <f t="shared" si="3"/>
        <v>2820241</v>
      </c>
      <c r="BX8" s="76">
        <f t="shared" si="3"/>
        <v>861726</v>
      </c>
      <c r="BY8" s="76">
        <f t="shared" si="3"/>
        <v>1521040</v>
      </c>
      <c r="BZ8" s="76">
        <f t="shared" si="3"/>
        <v>437475</v>
      </c>
      <c r="CA8" s="76">
        <f t="shared" si="3"/>
        <v>1516253</v>
      </c>
      <c r="CB8" s="76"/>
      <c r="CC8" s="76">
        <f>CC9+CC10</f>
        <v>830705</v>
      </c>
      <c r="CD8" s="89">
        <f>SUM(CD9:CD10)</f>
        <v>3616261</v>
      </c>
      <c r="CE8" s="76">
        <f aca="true" t="shared" si="4" ref="CE8:CK8">CE9+CE10</f>
        <v>238624</v>
      </c>
      <c r="CF8" s="76">
        <f t="shared" si="4"/>
        <v>5210</v>
      </c>
      <c r="CG8" s="76">
        <f t="shared" si="4"/>
        <v>233414</v>
      </c>
      <c r="CH8" s="76">
        <f t="shared" si="4"/>
        <v>3821757</v>
      </c>
      <c r="CI8" s="76">
        <f t="shared" si="4"/>
        <v>27340714</v>
      </c>
      <c r="CJ8" s="76">
        <f t="shared" si="4"/>
        <v>5243722</v>
      </c>
      <c r="CK8" s="76">
        <f t="shared" si="4"/>
        <v>22096992</v>
      </c>
      <c r="CL8" s="90" t="s">
        <v>38</v>
      </c>
      <c r="CM8" s="91"/>
      <c r="CN8" s="74" t="s">
        <v>37</v>
      </c>
      <c r="CO8" s="85">
        <f>CO9+CO10</f>
        <v>170572</v>
      </c>
      <c r="CP8" s="76">
        <f>SUM(CP9,CP10)</f>
        <v>42504</v>
      </c>
      <c r="CQ8" s="76">
        <f>CQ9+CQ10</f>
        <v>7855</v>
      </c>
      <c r="CR8" s="76">
        <f>CR9+CR10</f>
        <v>32340</v>
      </c>
      <c r="CS8" s="76">
        <f>CS9+CS10</f>
        <v>83512</v>
      </c>
      <c r="CT8" s="76">
        <f>CT9+CT10</f>
        <v>4361</v>
      </c>
      <c r="CU8" s="76" t="s">
        <v>134</v>
      </c>
      <c r="CV8" s="76"/>
      <c r="CW8" s="76">
        <f aca="true" t="shared" si="5" ref="CW8:DB8">CW9+CW10</f>
        <v>170572</v>
      </c>
      <c r="CX8" s="76">
        <f t="shared" si="5"/>
        <v>8575</v>
      </c>
      <c r="CY8" s="76">
        <f t="shared" si="5"/>
        <v>2738</v>
      </c>
      <c r="CZ8" s="76">
        <f t="shared" si="5"/>
        <v>123304</v>
      </c>
      <c r="DA8" s="76">
        <f t="shared" si="5"/>
        <v>24659</v>
      </c>
      <c r="DB8" s="76">
        <f t="shared" si="5"/>
        <v>11296</v>
      </c>
      <c r="DC8" s="90" t="s">
        <v>38</v>
      </c>
      <c r="DD8" s="91"/>
      <c r="DE8" s="74" t="s">
        <v>37</v>
      </c>
      <c r="DF8" s="85">
        <f>DF9+DF10</f>
        <v>5047758</v>
      </c>
      <c r="DG8" s="83">
        <f>DG9+DG10</f>
        <v>1531643</v>
      </c>
      <c r="DH8" s="83">
        <f>DH9+DH10</f>
        <v>2059161</v>
      </c>
      <c r="DI8" s="79"/>
      <c r="DJ8" s="79"/>
      <c r="DK8" s="79"/>
      <c r="DL8" s="79"/>
    </row>
    <row r="9" spans="1:112" ht="33.75" customHeight="1">
      <c r="A9" s="74" t="s">
        <v>39</v>
      </c>
      <c r="B9" s="75">
        <f>SUM(B12:B15)</f>
        <v>174</v>
      </c>
      <c r="C9" s="76">
        <f>SUM(C12:C15)</f>
        <v>20302</v>
      </c>
      <c r="D9" s="76">
        <f>SUM(D12:D15)</f>
        <v>12687</v>
      </c>
      <c r="E9" s="76" t="s">
        <v>133</v>
      </c>
      <c r="F9" s="76">
        <f>SUM(F12:F15)</f>
        <v>11036</v>
      </c>
      <c r="G9" s="76">
        <f>SUM(G12:G15)</f>
        <v>760</v>
      </c>
      <c r="H9" s="76">
        <f>SUM(H12:H15)</f>
        <v>891</v>
      </c>
      <c r="I9" s="76">
        <f>SUM(I12:I15)</f>
        <v>7615</v>
      </c>
      <c r="J9" s="93" t="s">
        <v>133</v>
      </c>
      <c r="K9" s="76">
        <f>SUM(K12:K15)</f>
        <v>4805</v>
      </c>
      <c r="L9" s="76">
        <f>SUM(L12:L15)</f>
        <v>2443</v>
      </c>
      <c r="M9" s="76">
        <f>SUM(M12:M15)</f>
        <v>367</v>
      </c>
      <c r="N9" s="94"/>
      <c r="O9" s="76">
        <f>SUM(O12:O15)</f>
        <v>273904</v>
      </c>
      <c r="P9" s="76">
        <f>O9/12</f>
        <v>22825.333333333332</v>
      </c>
      <c r="Q9" s="76">
        <f>SUM(Q12:Q15)</f>
        <v>8453305</v>
      </c>
      <c r="R9" s="76">
        <f>SUM(R12:R15)</f>
        <v>7680309</v>
      </c>
      <c r="S9" s="76">
        <f>SUM(S12:S15)</f>
        <v>772996</v>
      </c>
      <c r="T9" s="78" t="s">
        <v>40</v>
      </c>
      <c r="U9" s="95"/>
      <c r="V9" s="74" t="s">
        <v>39</v>
      </c>
      <c r="W9" s="96">
        <f aca="true" t="shared" si="6" ref="W9:AC9">SUM(W12:W15)</f>
        <v>53930991</v>
      </c>
      <c r="X9" s="97">
        <f t="shared" si="6"/>
        <v>46947928</v>
      </c>
      <c r="Y9" s="97">
        <f t="shared" si="6"/>
        <v>786212</v>
      </c>
      <c r="Z9" s="97">
        <f t="shared" si="6"/>
        <v>845070</v>
      </c>
      <c r="AA9" s="97">
        <f t="shared" si="6"/>
        <v>3792665</v>
      </c>
      <c r="AB9" s="97">
        <f t="shared" si="6"/>
        <v>194888</v>
      </c>
      <c r="AC9" s="97">
        <f t="shared" si="6"/>
        <v>1364228</v>
      </c>
      <c r="AD9" s="95"/>
      <c r="AE9" s="76">
        <f>SUM(AE12:AE15)</f>
        <v>240198</v>
      </c>
      <c r="AF9" s="76">
        <f>AE9/12</f>
        <v>20016.5</v>
      </c>
      <c r="AG9" s="76">
        <v>7242136</v>
      </c>
      <c r="AH9" s="76">
        <v>6710340</v>
      </c>
      <c r="AI9" s="76">
        <v>531796</v>
      </c>
      <c r="AJ9" s="78" t="s">
        <v>40</v>
      </c>
      <c r="AK9" s="95"/>
      <c r="AL9" s="74" t="s">
        <v>39</v>
      </c>
      <c r="AM9" s="82">
        <f aca="true" t="shared" si="7" ref="AM9:AS9">SUM(AM12:AM15)</f>
        <v>37019106</v>
      </c>
      <c r="AN9" s="83">
        <f t="shared" si="7"/>
        <v>30933652</v>
      </c>
      <c r="AO9" s="83">
        <f t="shared" si="7"/>
        <v>645656</v>
      </c>
      <c r="AP9" s="83">
        <f t="shared" si="7"/>
        <v>900449</v>
      </c>
      <c r="AQ9" s="83">
        <f t="shared" si="7"/>
        <v>2989695</v>
      </c>
      <c r="AR9" s="83">
        <f t="shared" si="7"/>
        <v>385655</v>
      </c>
      <c r="AS9" s="83">
        <f t="shared" si="7"/>
        <v>1163999</v>
      </c>
      <c r="AT9" s="95"/>
      <c r="AU9" s="84">
        <f aca="true" t="shared" si="8" ref="AU9:BA9">SUM(AU12:AU15)</f>
        <v>63898634</v>
      </c>
      <c r="AV9" s="84">
        <f t="shared" si="8"/>
        <v>61298284</v>
      </c>
      <c r="AW9" s="84">
        <f t="shared" si="8"/>
        <v>1150060</v>
      </c>
      <c r="AX9" s="84">
        <f t="shared" si="8"/>
        <v>1450290</v>
      </c>
      <c r="AY9" s="84">
        <f t="shared" si="8"/>
        <v>27079</v>
      </c>
      <c r="AZ9" s="84">
        <f t="shared" si="8"/>
        <v>61941954</v>
      </c>
      <c r="BA9" s="84">
        <f t="shared" si="8"/>
        <v>16715711</v>
      </c>
      <c r="BB9" s="78" t="s">
        <v>40</v>
      </c>
      <c r="BC9" s="95"/>
      <c r="BD9" s="74" t="s">
        <v>39</v>
      </c>
      <c r="BE9" s="85">
        <f aca="true" t="shared" si="9" ref="BE9:BJ9">SUM(BE12:BE15)</f>
        <v>6520186</v>
      </c>
      <c r="BF9" s="76">
        <f t="shared" si="9"/>
        <v>2352245</v>
      </c>
      <c r="BG9" s="76">
        <f t="shared" si="9"/>
        <v>1907641</v>
      </c>
      <c r="BH9" s="76">
        <f t="shared" si="9"/>
        <v>2260300</v>
      </c>
      <c r="BI9" s="76">
        <f t="shared" si="9"/>
        <v>5647431</v>
      </c>
      <c r="BJ9" s="76">
        <f t="shared" si="9"/>
        <v>2110357</v>
      </c>
      <c r="BK9" s="76"/>
      <c r="BL9" s="76">
        <f>SUM(BL12:BL15)</f>
        <v>1643843</v>
      </c>
      <c r="BM9" s="76">
        <f>SUM(BM12:BM15)</f>
        <v>1893231</v>
      </c>
      <c r="BN9" s="86">
        <f>BI9-BE9</f>
        <v>-872755</v>
      </c>
      <c r="BO9" s="86">
        <f>BJ9-BF9</f>
        <v>-241888</v>
      </c>
      <c r="BP9" s="86">
        <f>BL9-BG9</f>
        <v>-263798</v>
      </c>
      <c r="BQ9" s="86">
        <f>BM9-BH9</f>
        <v>-367069</v>
      </c>
      <c r="BR9" s="78" t="s">
        <v>40</v>
      </c>
      <c r="BS9" s="98"/>
      <c r="BT9" s="88" t="s">
        <v>39</v>
      </c>
      <c r="BU9" s="76">
        <f aca="true" t="shared" si="10" ref="BU9:CA9">SUM(BU12:BU15)</f>
        <v>1968986</v>
      </c>
      <c r="BV9" s="76">
        <f t="shared" si="10"/>
        <v>23711</v>
      </c>
      <c r="BW9" s="76">
        <f t="shared" si="10"/>
        <v>1945275</v>
      </c>
      <c r="BX9" s="76">
        <f t="shared" si="10"/>
        <v>483666</v>
      </c>
      <c r="BY9" s="76">
        <f t="shared" si="10"/>
        <v>1054241</v>
      </c>
      <c r="BZ9" s="76">
        <f t="shared" si="10"/>
        <v>407368</v>
      </c>
      <c r="CA9" s="76">
        <f t="shared" si="10"/>
        <v>1504102</v>
      </c>
      <c r="CB9" s="76"/>
      <c r="CC9" s="76">
        <f>SUM(CC12:CC15)</f>
        <v>824721</v>
      </c>
      <c r="CD9" s="89">
        <f>SUM(CD12:CD15)</f>
        <v>2648367</v>
      </c>
      <c r="CE9" s="76">
        <f aca="true" t="shared" si="11" ref="CE9:CK9">SUM(CE12:CE15)</f>
        <v>208390</v>
      </c>
      <c r="CF9" s="76">
        <f t="shared" si="11"/>
        <v>5188</v>
      </c>
      <c r="CG9" s="76">
        <f t="shared" si="11"/>
        <v>203202</v>
      </c>
      <c r="CH9" s="76">
        <f t="shared" si="11"/>
        <v>3306823</v>
      </c>
      <c r="CI9" s="76">
        <f t="shared" si="11"/>
        <v>22350527</v>
      </c>
      <c r="CJ9" s="76">
        <f t="shared" si="11"/>
        <v>4294417</v>
      </c>
      <c r="CK9" s="76">
        <f t="shared" si="11"/>
        <v>18056110</v>
      </c>
      <c r="CL9" s="90" t="s">
        <v>40</v>
      </c>
      <c r="CM9" s="99"/>
      <c r="CN9" s="74" t="s">
        <v>39</v>
      </c>
      <c r="CO9" s="85">
        <f aca="true" t="shared" si="12" ref="CO9:CT9">SUM(CO12:CO15)</f>
        <v>160190</v>
      </c>
      <c r="CP9" s="76">
        <f t="shared" si="12"/>
        <v>42504</v>
      </c>
      <c r="CQ9" s="76">
        <f t="shared" si="12"/>
        <v>6381</v>
      </c>
      <c r="CR9" s="76">
        <f t="shared" si="12"/>
        <v>24021</v>
      </c>
      <c r="CS9" s="76">
        <f t="shared" si="12"/>
        <v>83018</v>
      </c>
      <c r="CT9" s="76">
        <f t="shared" si="12"/>
        <v>4266</v>
      </c>
      <c r="CU9" s="76" t="s">
        <v>134</v>
      </c>
      <c r="CV9" s="76"/>
      <c r="CW9" s="76">
        <f aca="true" t="shared" si="13" ref="CW9:DB9">SUM(CW12:CW15)</f>
        <v>160190</v>
      </c>
      <c r="CX9" s="76">
        <f t="shared" si="13"/>
        <v>7841</v>
      </c>
      <c r="CY9" s="76">
        <f t="shared" si="13"/>
        <v>1679</v>
      </c>
      <c r="CZ9" s="76">
        <f t="shared" si="13"/>
        <v>118185</v>
      </c>
      <c r="DA9" s="76">
        <f t="shared" si="13"/>
        <v>22470</v>
      </c>
      <c r="DB9" s="76">
        <f t="shared" si="13"/>
        <v>10015</v>
      </c>
      <c r="DC9" s="90" t="s">
        <v>40</v>
      </c>
      <c r="DD9" s="99"/>
      <c r="DE9" s="74" t="s">
        <v>39</v>
      </c>
      <c r="DF9" s="85">
        <f>SUM(DF12:DF15)</f>
        <v>3527061</v>
      </c>
      <c r="DG9" s="83">
        <f>SUM(DG12:DG15)</f>
        <v>1159656</v>
      </c>
      <c r="DH9" s="83">
        <f>SUM(DH12:DH15)</f>
        <v>1606614</v>
      </c>
    </row>
    <row r="10" spans="1:112" ht="33.75" customHeight="1">
      <c r="A10" s="74" t="s">
        <v>41</v>
      </c>
      <c r="B10" s="75">
        <f>SUM(B18,B21:B23,B26:B29,B32:B35,B38:B40)</f>
        <v>66</v>
      </c>
      <c r="C10" s="76">
        <f>SUM(C18,C21:C23,C26:C29,C32:C35,C38:C40)</f>
        <v>5870</v>
      </c>
      <c r="D10" s="76">
        <f>SUM(D18,D21:D23,D26:D29,D32:D35,D38:D40)</f>
        <v>3189</v>
      </c>
      <c r="E10" s="84" t="s">
        <v>133</v>
      </c>
      <c r="F10" s="84">
        <f aca="true" t="shared" si="14" ref="F10:M10">SUM(F18,F21:F23,F26:F29,F32:F35,F38:F40)</f>
        <v>2842</v>
      </c>
      <c r="G10" s="84">
        <f t="shared" si="14"/>
        <v>222</v>
      </c>
      <c r="H10" s="84">
        <f t="shared" si="14"/>
        <v>125</v>
      </c>
      <c r="I10" s="76">
        <f t="shared" si="14"/>
        <v>2681</v>
      </c>
      <c r="J10" s="84">
        <f t="shared" si="14"/>
        <v>1</v>
      </c>
      <c r="K10" s="84">
        <f t="shared" si="14"/>
        <v>1871</v>
      </c>
      <c r="L10" s="84">
        <f t="shared" si="14"/>
        <v>700</v>
      </c>
      <c r="M10" s="84">
        <f t="shared" si="14"/>
        <v>109</v>
      </c>
      <c r="N10" s="100"/>
      <c r="O10" s="101">
        <f>SUM(O18,O21:O23,O26:O29,O32:O35,O38:O40)</f>
        <v>92870</v>
      </c>
      <c r="P10" s="76">
        <f>SUM(P18,P21:P23,P26:P29,P32:P35,P38:P40)</f>
        <v>7739.166666666668</v>
      </c>
      <c r="Q10" s="101">
        <f>SUM(Q18,Q21:Q23,Q26:Q29,Q32:Q35,Q38:Q40)</f>
        <v>2335973</v>
      </c>
      <c r="R10" s="101">
        <f>SUM(R18,R21:R23,R26:R29,R32:R35,R38:R40)</f>
        <v>2088385</v>
      </c>
      <c r="S10" s="101">
        <f>SUM(S18,S21:S23,S26:S29,S32:S35,S38:S40)</f>
        <v>247588</v>
      </c>
      <c r="T10" s="78" t="s">
        <v>42</v>
      </c>
      <c r="V10" s="74" t="s">
        <v>41</v>
      </c>
      <c r="W10" s="102">
        <f aca="true" t="shared" si="15" ref="W10:AC10">SUM(W18,W21:W23,W26:W29,W32:W35,W38:W40)</f>
        <v>9824127</v>
      </c>
      <c r="X10" s="76">
        <f t="shared" si="15"/>
        <v>8170823</v>
      </c>
      <c r="Y10" s="76">
        <f t="shared" si="15"/>
        <v>95374</v>
      </c>
      <c r="Z10" s="76">
        <f t="shared" si="15"/>
        <v>229603</v>
      </c>
      <c r="AA10" s="76">
        <f t="shared" si="15"/>
        <v>1008775</v>
      </c>
      <c r="AB10" s="76">
        <f t="shared" si="15"/>
        <v>17471</v>
      </c>
      <c r="AC10" s="76">
        <f t="shared" si="15"/>
        <v>302081</v>
      </c>
      <c r="AD10" s="100"/>
      <c r="AE10" s="101">
        <f>SUM(AE18,AE21:AE23,AE26:AE29,AE32:AE35,AE38:AE40)</f>
        <v>70931</v>
      </c>
      <c r="AF10" s="76">
        <f>SUM(AF18,AF21:AF23,AF26:AF29,AF32:AF35,AF38:AF40)</f>
        <v>5910.916666666668</v>
      </c>
      <c r="AG10" s="101">
        <v>1751587</v>
      </c>
      <c r="AH10" s="101">
        <v>1619242</v>
      </c>
      <c r="AI10" s="101">
        <v>132345</v>
      </c>
      <c r="AJ10" s="78" t="s">
        <v>42</v>
      </c>
      <c r="AL10" s="74" t="s">
        <v>41</v>
      </c>
      <c r="AM10" s="103">
        <v>8427451</v>
      </c>
      <c r="AN10" s="104">
        <v>7056817</v>
      </c>
      <c r="AO10" s="104">
        <v>86207</v>
      </c>
      <c r="AP10" s="104">
        <v>208117</v>
      </c>
      <c r="AQ10" s="104">
        <v>581834</v>
      </c>
      <c r="AR10" s="104">
        <v>10887</v>
      </c>
      <c r="AS10" s="104">
        <v>483589</v>
      </c>
      <c r="AT10" s="100"/>
      <c r="AU10" s="84">
        <v>12035270</v>
      </c>
      <c r="AV10" s="84">
        <v>10131378</v>
      </c>
      <c r="AW10" s="84">
        <v>1071810</v>
      </c>
      <c r="AX10" s="84">
        <v>832082</v>
      </c>
      <c r="AY10" s="105" t="s">
        <v>43</v>
      </c>
      <c r="AZ10" s="84">
        <v>11213509</v>
      </c>
      <c r="BA10" s="84">
        <v>2991584</v>
      </c>
      <c r="BB10" s="78" t="s">
        <v>42</v>
      </c>
      <c r="BD10" s="74" t="s">
        <v>41</v>
      </c>
      <c r="BE10" s="106">
        <v>765824</v>
      </c>
      <c r="BF10" s="101">
        <v>164799</v>
      </c>
      <c r="BG10" s="101">
        <v>251068</v>
      </c>
      <c r="BH10" s="101">
        <v>349957</v>
      </c>
      <c r="BI10" s="101">
        <v>748118</v>
      </c>
      <c r="BJ10" s="101">
        <v>194146</v>
      </c>
      <c r="BK10" s="101"/>
      <c r="BL10" s="101">
        <v>232042</v>
      </c>
      <c r="BM10" s="101">
        <v>321930</v>
      </c>
      <c r="BN10" s="86">
        <v>-17706</v>
      </c>
      <c r="BO10" s="86">
        <v>29347</v>
      </c>
      <c r="BP10" s="86">
        <v>-19026</v>
      </c>
      <c r="BQ10" s="86">
        <v>-28027</v>
      </c>
      <c r="BR10" s="78" t="s">
        <v>42</v>
      </c>
      <c r="BS10" s="98"/>
      <c r="BT10" s="88" t="s">
        <v>41</v>
      </c>
      <c r="BU10" s="101">
        <v>961727</v>
      </c>
      <c r="BV10" s="101">
        <v>86761</v>
      </c>
      <c r="BW10" s="101">
        <v>874966</v>
      </c>
      <c r="BX10" s="101">
        <v>378060</v>
      </c>
      <c r="BY10" s="101">
        <v>466799</v>
      </c>
      <c r="BZ10" s="101">
        <v>30107</v>
      </c>
      <c r="CA10" s="101">
        <v>12151</v>
      </c>
      <c r="CB10" s="101"/>
      <c r="CC10" s="101">
        <v>5984</v>
      </c>
      <c r="CD10" s="101">
        <v>967894</v>
      </c>
      <c r="CE10" s="101">
        <v>30234</v>
      </c>
      <c r="CF10" s="101">
        <v>22</v>
      </c>
      <c r="CG10" s="101">
        <v>30212</v>
      </c>
      <c r="CH10" s="101">
        <v>514934</v>
      </c>
      <c r="CI10" s="101">
        <v>4990187</v>
      </c>
      <c r="CJ10" s="101">
        <v>949305</v>
      </c>
      <c r="CK10" s="101">
        <v>4040882</v>
      </c>
      <c r="CL10" s="90" t="s">
        <v>42</v>
      </c>
      <c r="CM10" s="99"/>
      <c r="CN10" s="74" t="s">
        <v>41</v>
      </c>
      <c r="CO10" s="106">
        <v>10382</v>
      </c>
      <c r="CP10" s="76" t="s">
        <v>43</v>
      </c>
      <c r="CQ10" s="101">
        <v>1474</v>
      </c>
      <c r="CR10" s="101">
        <v>8319</v>
      </c>
      <c r="CS10" s="101">
        <v>494</v>
      </c>
      <c r="CT10" s="101">
        <v>95</v>
      </c>
      <c r="CU10" s="76" t="s">
        <v>43</v>
      </c>
      <c r="CV10" s="101"/>
      <c r="CW10" s="101">
        <v>10382</v>
      </c>
      <c r="CX10" s="101">
        <v>734</v>
      </c>
      <c r="CY10" s="101">
        <v>1059</v>
      </c>
      <c r="CZ10" s="101">
        <v>5119</v>
      </c>
      <c r="DA10" s="101">
        <v>2189</v>
      </c>
      <c r="DB10" s="101">
        <v>1281</v>
      </c>
      <c r="DC10" s="90" t="s">
        <v>42</v>
      </c>
      <c r="DD10" s="99"/>
      <c r="DE10" s="74" t="s">
        <v>41</v>
      </c>
      <c r="DF10" s="106">
        <v>1520697</v>
      </c>
      <c r="DG10" s="104">
        <v>371987</v>
      </c>
      <c r="DH10" s="104">
        <v>452547</v>
      </c>
    </row>
    <row r="11" spans="1:112" ht="33.75" customHeight="1">
      <c r="A11" s="91"/>
      <c r="B11" s="75"/>
      <c r="C11" s="77"/>
      <c r="D11" s="76"/>
      <c r="E11" s="76"/>
      <c r="F11" s="76"/>
      <c r="G11" s="76"/>
      <c r="H11" s="77"/>
      <c r="I11" s="76"/>
      <c r="J11" s="76"/>
      <c r="K11" s="76"/>
      <c r="L11" s="76"/>
      <c r="M11" s="76"/>
      <c r="N11" s="100"/>
      <c r="O11" s="101"/>
      <c r="P11" s="101"/>
      <c r="Q11" s="101"/>
      <c r="R11" s="101"/>
      <c r="S11" s="101"/>
      <c r="T11" s="107"/>
      <c r="V11" s="91"/>
      <c r="W11" s="108"/>
      <c r="X11" s="93"/>
      <c r="Y11" s="93"/>
      <c r="Z11" s="93"/>
      <c r="AA11" s="93"/>
      <c r="AB11" s="93"/>
      <c r="AC11" s="93"/>
      <c r="AD11" s="100"/>
      <c r="AE11" s="101"/>
      <c r="AF11" s="101"/>
      <c r="AG11" s="101"/>
      <c r="AH11" s="101"/>
      <c r="AI11" s="101"/>
      <c r="AJ11" s="107"/>
      <c r="AL11" s="91"/>
      <c r="AM11" s="103"/>
      <c r="AN11" s="104"/>
      <c r="AO11" s="104"/>
      <c r="AP11" s="104"/>
      <c r="AQ11" s="104"/>
      <c r="AR11" s="104"/>
      <c r="AS11" s="104"/>
      <c r="AT11" s="100"/>
      <c r="AU11" s="84"/>
      <c r="AV11" s="84"/>
      <c r="AW11" s="84"/>
      <c r="AX11" s="84"/>
      <c r="AY11" s="84"/>
      <c r="AZ11" s="84"/>
      <c r="BA11" s="84"/>
      <c r="BB11" s="107"/>
      <c r="BD11" s="91"/>
      <c r="BE11" s="106"/>
      <c r="BF11" s="101"/>
      <c r="BG11" s="101"/>
      <c r="BH11" s="101"/>
      <c r="BI11" s="101"/>
      <c r="BJ11" s="101"/>
      <c r="BK11" s="101"/>
      <c r="BL11" s="101"/>
      <c r="BM11" s="101"/>
      <c r="BN11" s="86"/>
      <c r="BO11" s="86"/>
      <c r="BP11" s="86"/>
      <c r="BQ11" s="86"/>
      <c r="BR11" s="107"/>
      <c r="BS11" s="109"/>
      <c r="BT11" s="110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76"/>
      <c r="CG11" s="76"/>
      <c r="CH11" s="101"/>
      <c r="CI11" s="101"/>
      <c r="CJ11" s="101"/>
      <c r="CK11" s="101"/>
      <c r="CL11" s="111"/>
      <c r="CM11" s="91"/>
      <c r="CN11" s="91"/>
      <c r="CO11" s="106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11"/>
      <c r="DD11" s="91"/>
      <c r="DE11" s="91"/>
      <c r="DF11" s="106"/>
      <c r="DG11" s="104"/>
      <c r="DH11" s="104"/>
    </row>
    <row r="12" spans="1:112" ht="33.75" customHeight="1">
      <c r="A12" s="74" t="s">
        <v>44</v>
      </c>
      <c r="B12" s="112">
        <v>89</v>
      </c>
      <c r="C12" s="76">
        <f>D12+I12</f>
        <v>10967</v>
      </c>
      <c r="D12" s="76">
        <f>SUM(E12:H12)</f>
        <v>7328</v>
      </c>
      <c r="E12" s="76" t="s">
        <v>133</v>
      </c>
      <c r="F12" s="76">
        <v>6301</v>
      </c>
      <c r="G12" s="76">
        <v>293</v>
      </c>
      <c r="H12" s="77">
        <v>734</v>
      </c>
      <c r="I12" s="76">
        <f>SUM(J12:M12)</f>
        <v>3639</v>
      </c>
      <c r="J12" s="76" t="s">
        <v>133</v>
      </c>
      <c r="K12" s="76">
        <v>2600</v>
      </c>
      <c r="L12" s="76">
        <v>797</v>
      </c>
      <c r="M12" s="76">
        <v>242</v>
      </c>
      <c r="N12" s="77"/>
      <c r="O12" s="101">
        <v>157234</v>
      </c>
      <c r="P12" s="76">
        <f>O12/12</f>
        <v>13102.833333333334</v>
      </c>
      <c r="Q12" s="101">
        <f>R12+S12</f>
        <v>4932274</v>
      </c>
      <c r="R12" s="101">
        <v>4384406</v>
      </c>
      <c r="S12" s="101">
        <v>547868</v>
      </c>
      <c r="T12" s="78" t="s">
        <v>44</v>
      </c>
      <c r="U12" s="79"/>
      <c r="V12" s="74" t="s">
        <v>44</v>
      </c>
      <c r="W12" s="102">
        <f>SUM(X12:AC12)</f>
        <v>31844662</v>
      </c>
      <c r="X12" s="76">
        <v>28284960</v>
      </c>
      <c r="Y12" s="76">
        <v>282889</v>
      </c>
      <c r="Z12" s="76">
        <v>426260</v>
      </c>
      <c r="AA12" s="76">
        <v>2294756</v>
      </c>
      <c r="AB12" s="76">
        <v>178404</v>
      </c>
      <c r="AC12" s="76">
        <v>377393</v>
      </c>
      <c r="AD12" s="77"/>
      <c r="AE12" s="101">
        <v>132679</v>
      </c>
      <c r="AF12" s="76">
        <f>AE12/12</f>
        <v>11056.583333333334</v>
      </c>
      <c r="AG12" s="101">
        <f>AH12+AI12</f>
        <v>4103529</v>
      </c>
      <c r="AH12" s="101">
        <v>3789442</v>
      </c>
      <c r="AI12" s="101">
        <v>314087</v>
      </c>
      <c r="AJ12" s="78" t="s">
        <v>44</v>
      </c>
      <c r="AK12" s="79"/>
      <c r="AL12" s="74" t="s">
        <v>44</v>
      </c>
      <c r="AM12" s="103">
        <f>SUM(AN12:AS12)</f>
        <v>20535791</v>
      </c>
      <c r="AN12" s="104">
        <v>17217611</v>
      </c>
      <c r="AO12" s="104">
        <v>231105</v>
      </c>
      <c r="AP12" s="104">
        <v>468970</v>
      </c>
      <c r="AQ12" s="104">
        <v>1647382</v>
      </c>
      <c r="AR12" s="104">
        <v>369430</v>
      </c>
      <c r="AS12" s="104">
        <v>601293</v>
      </c>
      <c r="AT12" s="77"/>
      <c r="AU12" s="84">
        <f>SUM(AV12:AX12)</f>
        <v>35224189</v>
      </c>
      <c r="AV12" s="113">
        <v>33717428</v>
      </c>
      <c r="AW12" s="113">
        <v>783699</v>
      </c>
      <c r="AX12" s="113">
        <v>723062</v>
      </c>
      <c r="AY12" s="113">
        <v>8997</v>
      </c>
      <c r="AZ12" s="84">
        <v>34258334</v>
      </c>
      <c r="BA12" s="84">
        <v>13145282</v>
      </c>
      <c r="BB12" s="78" t="s">
        <v>44</v>
      </c>
      <c r="BC12" s="79"/>
      <c r="BD12" s="74" t="s">
        <v>44</v>
      </c>
      <c r="BE12" s="106">
        <f>SUM(BF12:BH12)</f>
        <v>3441017</v>
      </c>
      <c r="BF12" s="101">
        <v>1358022</v>
      </c>
      <c r="BG12" s="101">
        <v>991120</v>
      </c>
      <c r="BH12" s="101">
        <v>1091875</v>
      </c>
      <c r="BI12" s="101">
        <f>SUM(BJ12:BM12)</f>
        <v>3067971</v>
      </c>
      <c r="BJ12" s="101">
        <v>1166396</v>
      </c>
      <c r="BK12" s="101"/>
      <c r="BL12" s="101">
        <v>939980</v>
      </c>
      <c r="BM12" s="101">
        <v>961595</v>
      </c>
      <c r="BN12" s="86">
        <f aca="true" t="shared" si="16" ref="BN12:BO15">BI12-BE12</f>
        <v>-373046</v>
      </c>
      <c r="BO12" s="86">
        <f t="shared" si="16"/>
        <v>-191626</v>
      </c>
      <c r="BP12" s="86">
        <f aca="true" t="shared" si="17" ref="BP12:BQ15">BL12-BG12</f>
        <v>-51140</v>
      </c>
      <c r="BQ12" s="86">
        <f t="shared" si="17"/>
        <v>-130280</v>
      </c>
      <c r="BR12" s="78" t="s">
        <v>44</v>
      </c>
      <c r="BS12" s="98"/>
      <c r="BT12" s="88" t="s">
        <v>44</v>
      </c>
      <c r="BU12" s="101">
        <f>BV12+BW12</f>
        <v>1085209</v>
      </c>
      <c r="BV12" s="101">
        <v>5622</v>
      </c>
      <c r="BW12" s="101">
        <f>SUM(BX12:BZ12)</f>
        <v>1079587</v>
      </c>
      <c r="BX12" s="101">
        <v>324864</v>
      </c>
      <c r="BY12" s="101">
        <v>479166</v>
      </c>
      <c r="BZ12" s="101">
        <v>275557</v>
      </c>
      <c r="CA12" s="101">
        <v>791130</v>
      </c>
      <c r="CB12" s="101"/>
      <c r="CC12" s="101">
        <v>509398</v>
      </c>
      <c r="CD12" s="114">
        <v>1366941</v>
      </c>
      <c r="CE12" s="101">
        <f>SUM(CF12:CG12)</f>
        <v>57634</v>
      </c>
      <c r="CF12" s="101">
        <v>74</v>
      </c>
      <c r="CG12" s="101">
        <v>57560</v>
      </c>
      <c r="CH12" s="101">
        <v>1050214</v>
      </c>
      <c r="CI12" s="101">
        <f>CJ12+CK12</f>
        <v>10469512</v>
      </c>
      <c r="CJ12" s="101">
        <v>2413116</v>
      </c>
      <c r="CK12" s="101">
        <v>8056396</v>
      </c>
      <c r="CL12" s="90" t="s">
        <v>44</v>
      </c>
      <c r="CM12" s="99"/>
      <c r="CN12" s="74" t="s">
        <v>44</v>
      </c>
      <c r="CO12" s="106">
        <f>SUM(CP12:CU12)</f>
        <v>28489</v>
      </c>
      <c r="CP12" s="101">
        <v>10630</v>
      </c>
      <c r="CQ12" s="101">
        <v>3472</v>
      </c>
      <c r="CR12" s="101">
        <v>9916</v>
      </c>
      <c r="CS12" s="101">
        <v>947</v>
      </c>
      <c r="CT12" s="101">
        <v>3524</v>
      </c>
      <c r="CU12" s="101" t="s">
        <v>43</v>
      </c>
      <c r="CV12" s="101"/>
      <c r="CW12" s="101">
        <f>SUM(CX12:DB12)</f>
        <v>28489</v>
      </c>
      <c r="CX12" s="101">
        <v>1826</v>
      </c>
      <c r="CY12" s="101">
        <v>104</v>
      </c>
      <c r="CZ12" s="101">
        <v>22978</v>
      </c>
      <c r="DA12" s="101">
        <v>2282</v>
      </c>
      <c r="DB12" s="101">
        <v>1299</v>
      </c>
      <c r="DC12" s="90" t="s">
        <v>44</v>
      </c>
      <c r="DD12" s="99"/>
      <c r="DE12" s="74" t="s">
        <v>44</v>
      </c>
      <c r="DF12" s="106">
        <v>1437014</v>
      </c>
      <c r="DG12" s="104">
        <v>496228</v>
      </c>
      <c r="DH12" s="104">
        <v>724946</v>
      </c>
    </row>
    <row r="13" spans="1:112" ht="33.75" customHeight="1">
      <c r="A13" s="74" t="s">
        <v>45</v>
      </c>
      <c r="B13" s="112">
        <v>35</v>
      </c>
      <c r="C13" s="76">
        <f>D13+I13</f>
        <v>4301</v>
      </c>
      <c r="D13" s="76">
        <f>SUM(E13:H13)</f>
        <v>2572</v>
      </c>
      <c r="E13" s="76" t="s">
        <v>133</v>
      </c>
      <c r="F13" s="76">
        <v>2320</v>
      </c>
      <c r="G13" s="76">
        <v>212</v>
      </c>
      <c r="H13" s="77">
        <v>40</v>
      </c>
      <c r="I13" s="76">
        <f>SUM(J13:M13)</f>
        <v>1729</v>
      </c>
      <c r="J13" s="76" t="s">
        <v>133</v>
      </c>
      <c r="K13" s="76">
        <v>774</v>
      </c>
      <c r="L13" s="76">
        <v>896</v>
      </c>
      <c r="M13" s="76">
        <v>59</v>
      </c>
      <c r="N13" s="77"/>
      <c r="O13" s="101">
        <v>53441</v>
      </c>
      <c r="P13" s="76">
        <f>O13/12</f>
        <v>4453.416666666667</v>
      </c>
      <c r="Q13" s="101">
        <f>R13+S13</f>
        <v>1796858</v>
      </c>
      <c r="R13" s="101">
        <v>1666079</v>
      </c>
      <c r="S13" s="101">
        <v>130779</v>
      </c>
      <c r="T13" s="78" t="s">
        <v>45</v>
      </c>
      <c r="U13" s="79"/>
      <c r="V13" s="74" t="s">
        <v>45</v>
      </c>
      <c r="W13" s="102">
        <f>SUM(X13:AC13)</f>
        <v>12879998</v>
      </c>
      <c r="X13" s="76">
        <v>11245890</v>
      </c>
      <c r="Y13" s="76">
        <v>410258</v>
      </c>
      <c r="Z13" s="76">
        <v>202249</v>
      </c>
      <c r="AA13" s="76">
        <v>650462</v>
      </c>
      <c r="AB13" s="76">
        <v>13073</v>
      </c>
      <c r="AC13" s="76">
        <v>358066</v>
      </c>
      <c r="AD13" s="77"/>
      <c r="AE13" s="101">
        <v>48266</v>
      </c>
      <c r="AF13" s="76">
        <f>AE13/12</f>
        <v>4022.1666666666665</v>
      </c>
      <c r="AG13" s="101">
        <f>AH13+AI13</f>
        <v>1525704</v>
      </c>
      <c r="AH13" s="101">
        <v>1399595</v>
      </c>
      <c r="AI13" s="101">
        <v>126109</v>
      </c>
      <c r="AJ13" s="78" t="s">
        <v>45</v>
      </c>
      <c r="AK13" s="79"/>
      <c r="AL13" s="74" t="s">
        <v>45</v>
      </c>
      <c r="AM13" s="103">
        <f>SUM(AN13:AS13)</f>
        <v>8484448</v>
      </c>
      <c r="AN13" s="104">
        <v>7394903</v>
      </c>
      <c r="AO13" s="104">
        <v>330649</v>
      </c>
      <c r="AP13" s="104">
        <v>217843</v>
      </c>
      <c r="AQ13" s="104">
        <v>436641</v>
      </c>
      <c r="AR13" s="104">
        <v>12141</v>
      </c>
      <c r="AS13" s="104">
        <v>92271</v>
      </c>
      <c r="AT13" s="77"/>
      <c r="AU13" s="84">
        <f>SUM(AV13:AX13)</f>
        <v>16929200</v>
      </c>
      <c r="AV13" s="113">
        <v>16718236</v>
      </c>
      <c r="AW13" s="113">
        <v>72820</v>
      </c>
      <c r="AX13" s="77">
        <v>138144</v>
      </c>
      <c r="AY13" s="77">
        <v>18082</v>
      </c>
      <c r="AZ13" s="84">
        <v>16727468</v>
      </c>
      <c r="BA13" s="84">
        <v>861848</v>
      </c>
      <c r="BB13" s="78" t="s">
        <v>45</v>
      </c>
      <c r="BC13" s="79"/>
      <c r="BD13" s="74" t="s">
        <v>45</v>
      </c>
      <c r="BE13" s="106">
        <f>SUM(BF13:BH13)</f>
        <v>1506769</v>
      </c>
      <c r="BF13" s="101">
        <v>562133</v>
      </c>
      <c r="BG13" s="101">
        <v>439620</v>
      </c>
      <c r="BH13" s="101">
        <v>505016</v>
      </c>
      <c r="BI13" s="101">
        <f>SUM(BJ13:BM13)</f>
        <v>1308976</v>
      </c>
      <c r="BJ13" s="101">
        <v>545737</v>
      </c>
      <c r="BK13" s="101"/>
      <c r="BL13" s="101">
        <v>392708</v>
      </c>
      <c r="BM13" s="101">
        <v>370531</v>
      </c>
      <c r="BN13" s="86">
        <f t="shared" si="16"/>
        <v>-197793</v>
      </c>
      <c r="BO13" s="86">
        <f t="shared" si="16"/>
        <v>-16396</v>
      </c>
      <c r="BP13" s="86">
        <f t="shared" si="17"/>
        <v>-46912</v>
      </c>
      <c r="BQ13" s="86">
        <f t="shared" si="17"/>
        <v>-134485</v>
      </c>
      <c r="BR13" s="78" t="s">
        <v>45</v>
      </c>
      <c r="BS13" s="98"/>
      <c r="BT13" s="88" t="s">
        <v>45</v>
      </c>
      <c r="BU13" s="101">
        <f>BV13+BW13</f>
        <v>327792</v>
      </c>
      <c r="BV13" s="101">
        <v>7782</v>
      </c>
      <c r="BW13" s="101">
        <f>SUM(BX13:BZ13)</f>
        <v>320010</v>
      </c>
      <c r="BX13" s="101">
        <v>56126</v>
      </c>
      <c r="BY13" s="101">
        <v>200277</v>
      </c>
      <c r="BZ13" s="101">
        <v>63607</v>
      </c>
      <c r="CA13" s="101">
        <v>163139</v>
      </c>
      <c r="CB13" s="101"/>
      <c r="CC13" s="101">
        <v>138469</v>
      </c>
      <c r="CD13" s="114">
        <v>352462</v>
      </c>
      <c r="CE13" s="101">
        <f>SUM(CF13:CG13)</f>
        <v>72624</v>
      </c>
      <c r="CF13" s="101">
        <v>624</v>
      </c>
      <c r="CG13" s="101">
        <v>72000</v>
      </c>
      <c r="CH13" s="101">
        <v>1505211</v>
      </c>
      <c r="CI13" s="101">
        <f>CJ13+CK13</f>
        <v>6711248</v>
      </c>
      <c r="CJ13" s="101">
        <v>880053</v>
      </c>
      <c r="CK13" s="101">
        <v>5831195</v>
      </c>
      <c r="CL13" s="90" t="s">
        <v>45</v>
      </c>
      <c r="CM13" s="99"/>
      <c r="CN13" s="74" t="s">
        <v>45</v>
      </c>
      <c r="CO13" s="106">
        <f>SUM(CP13:CU13)</f>
        <v>120920</v>
      </c>
      <c r="CP13" s="101">
        <v>25142</v>
      </c>
      <c r="CQ13" s="101">
        <v>628</v>
      </c>
      <c r="CR13" s="101">
        <v>12998</v>
      </c>
      <c r="CS13" s="101">
        <v>82000</v>
      </c>
      <c r="CT13" s="101">
        <v>152</v>
      </c>
      <c r="CU13" s="101" t="s">
        <v>43</v>
      </c>
      <c r="CV13" s="101"/>
      <c r="CW13" s="101">
        <f>SUM(CX13:DB13)</f>
        <v>120920</v>
      </c>
      <c r="CX13" s="101">
        <v>5260</v>
      </c>
      <c r="CY13" s="101">
        <v>54</v>
      </c>
      <c r="CZ13" s="101">
        <v>91998</v>
      </c>
      <c r="DA13" s="101">
        <v>15781</v>
      </c>
      <c r="DB13" s="101">
        <v>7827</v>
      </c>
      <c r="DC13" s="90" t="s">
        <v>45</v>
      </c>
      <c r="DD13" s="99"/>
      <c r="DE13" s="74" t="s">
        <v>45</v>
      </c>
      <c r="DF13" s="106">
        <v>1134545</v>
      </c>
      <c r="DG13" s="104">
        <v>333758</v>
      </c>
      <c r="DH13" s="104">
        <v>466313</v>
      </c>
    </row>
    <row r="14" spans="1:112" ht="33.75" customHeight="1">
      <c r="A14" s="74" t="s">
        <v>46</v>
      </c>
      <c r="B14" s="112">
        <v>24</v>
      </c>
      <c r="C14" s="76">
        <f>D14+I14</f>
        <v>2866</v>
      </c>
      <c r="D14" s="76">
        <f>SUM(E14:H14)</f>
        <v>1835</v>
      </c>
      <c r="E14" s="76" t="s">
        <v>133</v>
      </c>
      <c r="F14" s="76">
        <v>1589</v>
      </c>
      <c r="G14" s="76">
        <v>172</v>
      </c>
      <c r="H14" s="77">
        <v>74</v>
      </c>
      <c r="I14" s="76">
        <f>SUM(J14:M14)</f>
        <v>1031</v>
      </c>
      <c r="J14" s="76" t="s">
        <v>133</v>
      </c>
      <c r="K14" s="76">
        <v>641</v>
      </c>
      <c r="L14" s="76">
        <v>346</v>
      </c>
      <c r="M14" s="76">
        <v>44</v>
      </c>
      <c r="N14" s="77"/>
      <c r="O14" s="101">
        <v>38452</v>
      </c>
      <c r="P14" s="76">
        <f>O14/12</f>
        <v>3204.3333333333335</v>
      </c>
      <c r="Q14" s="101">
        <f>R14+S14</f>
        <v>1074146</v>
      </c>
      <c r="R14" s="101">
        <v>1032800</v>
      </c>
      <c r="S14" s="101">
        <v>41346</v>
      </c>
      <c r="T14" s="78" t="s">
        <v>46</v>
      </c>
      <c r="U14" s="79"/>
      <c r="V14" s="74" t="s">
        <v>46</v>
      </c>
      <c r="W14" s="102">
        <f>SUM(X14:AC14)</f>
        <v>5157128</v>
      </c>
      <c r="X14" s="76">
        <v>4122305</v>
      </c>
      <c r="Y14" s="76">
        <v>40189</v>
      </c>
      <c r="Z14" s="76">
        <v>127946</v>
      </c>
      <c r="AA14" s="76">
        <v>710225</v>
      </c>
      <c r="AB14" s="76">
        <v>1538</v>
      </c>
      <c r="AC14" s="76">
        <v>154925</v>
      </c>
      <c r="AD14" s="77"/>
      <c r="AE14" s="101">
        <v>34437</v>
      </c>
      <c r="AF14" s="76">
        <f>AE14/12</f>
        <v>2869.75</v>
      </c>
      <c r="AG14" s="101">
        <f>AH14+AI14</f>
        <v>1016429</v>
      </c>
      <c r="AH14" s="101">
        <v>957233</v>
      </c>
      <c r="AI14" s="101">
        <v>59196</v>
      </c>
      <c r="AJ14" s="78" t="s">
        <v>46</v>
      </c>
      <c r="AK14" s="79"/>
      <c r="AL14" s="74" t="s">
        <v>46</v>
      </c>
      <c r="AM14" s="103">
        <f>SUM(AN14:AS14)</f>
        <v>4310349</v>
      </c>
      <c r="AN14" s="104">
        <v>3257320</v>
      </c>
      <c r="AO14" s="104">
        <v>31823</v>
      </c>
      <c r="AP14" s="104">
        <v>121084</v>
      </c>
      <c r="AQ14" s="104">
        <v>808319</v>
      </c>
      <c r="AR14" s="104">
        <v>1847</v>
      </c>
      <c r="AS14" s="104">
        <v>89956</v>
      </c>
      <c r="AT14" s="77"/>
      <c r="AU14" s="84">
        <f>SUM(AV14:AX14)</f>
        <v>6664063</v>
      </c>
      <c r="AV14" s="113">
        <v>6291039</v>
      </c>
      <c r="AW14" s="113">
        <v>262932</v>
      </c>
      <c r="AX14" s="77">
        <v>110092</v>
      </c>
      <c r="AY14" s="83" t="s">
        <v>43</v>
      </c>
      <c r="AZ14" s="84">
        <v>6367111</v>
      </c>
      <c r="BA14" s="84">
        <v>1580167</v>
      </c>
      <c r="BB14" s="78" t="s">
        <v>46</v>
      </c>
      <c r="BC14" s="79"/>
      <c r="BD14" s="74" t="s">
        <v>46</v>
      </c>
      <c r="BE14" s="106">
        <f>SUM(BF14:BH14)</f>
        <v>861611</v>
      </c>
      <c r="BF14" s="101">
        <v>220267</v>
      </c>
      <c r="BG14" s="101">
        <v>395389</v>
      </c>
      <c r="BH14" s="101">
        <v>245955</v>
      </c>
      <c r="BI14" s="101">
        <f>SUM(BJ14:BM14)</f>
        <v>694014</v>
      </c>
      <c r="BJ14" s="101">
        <v>198170</v>
      </c>
      <c r="BK14" s="101"/>
      <c r="BL14" s="101">
        <v>231023</v>
      </c>
      <c r="BM14" s="101">
        <v>264821</v>
      </c>
      <c r="BN14" s="86">
        <f t="shared" si="16"/>
        <v>-167597</v>
      </c>
      <c r="BO14" s="86">
        <f t="shared" si="16"/>
        <v>-22097</v>
      </c>
      <c r="BP14" s="86">
        <f t="shared" si="17"/>
        <v>-164366</v>
      </c>
      <c r="BQ14" s="86">
        <f t="shared" si="17"/>
        <v>18866</v>
      </c>
      <c r="BR14" s="78" t="s">
        <v>46</v>
      </c>
      <c r="BS14" s="98"/>
      <c r="BT14" s="88" t="s">
        <v>46</v>
      </c>
      <c r="BU14" s="101">
        <f>SUM(BV14,BW14)</f>
        <v>329495</v>
      </c>
      <c r="BV14" s="101">
        <v>5544</v>
      </c>
      <c r="BW14" s="101">
        <f>SUM(BX14:BZ14)</f>
        <v>323951</v>
      </c>
      <c r="BX14" s="101">
        <v>30514</v>
      </c>
      <c r="BY14" s="101">
        <v>235062</v>
      </c>
      <c r="BZ14" s="101">
        <v>58375</v>
      </c>
      <c r="CA14" s="101">
        <v>548323</v>
      </c>
      <c r="CB14" s="101"/>
      <c r="CC14" s="101">
        <v>174984</v>
      </c>
      <c r="CD14" s="114">
        <v>702834</v>
      </c>
      <c r="CE14" s="101">
        <f>SUM(CF14:CG14)</f>
        <v>71987</v>
      </c>
      <c r="CF14" s="77" t="s">
        <v>43</v>
      </c>
      <c r="CG14" s="101">
        <v>71987</v>
      </c>
      <c r="CH14" s="101">
        <v>561538</v>
      </c>
      <c r="CI14" s="101">
        <f>CJ14+CK14</f>
        <v>2665254</v>
      </c>
      <c r="CJ14" s="101">
        <v>375018</v>
      </c>
      <c r="CK14" s="101">
        <v>2290236</v>
      </c>
      <c r="CL14" s="90" t="s">
        <v>46</v>
      </c>
      <c r="CM14" s="99"/>
      <c r="CN14" s="74" t="s">
        <v>46</v>
      </c>
      <c r="CO14" s="106">
        <f>SUM(CP14:CU14)</f>
        <v>2393</v>
      </c>
      <c r="CP14" s="76" t="s">
        <v>134</v>
      </c>
      <c r="CQ14" s="101">
        <v>698</v>
      </c>
      <c r="CR14" s="101">
        <v>1084</v>
      </c>
      <c r="CS14" s="101">
        <v>21</v>
      </c>
      <c r="CT14" s="101">
        <v>590</v>
      </c>
      <c r="CU14" s="101" t="s">
        <v>43</v>
      </c>
      <c r="CV14" s="101"/>
      <c r="CW14" s="101">
        <f>SUM(CX14:DB14)</f>
        <v>2393</v>
      </c>
      <c r="CX14" s="101">
        <v>47</v>
      </c>
      <c r="CY14" s="101">
        <v>4</v>
      </c>
      <c r="CZ14" s="101">
        <v>405</v>
      </c>
      <c r="DA14" s="101">
        <v>1252</v>
      </c>
      <c r="DB14" s="101">
        <v>685</v>
      </c>
      <c r="DC14" s="90" t="s">
        <v>46</v>
      </c>
      <c r="DD14" s="99"/>
      <c r="DE14" s="74" t="s">
        <v>46</v>
      </c>
      <c r="DF14" s="106">
        <v>532136</v>
      </c>
      <c r="DG14" s="104">
        <v>165295</v>
      </c>
      <c r="DH14" s="104">
        <v>219473</v>
      </c>
    </row>
    <row r="15" spans="1:112" ht="33.75" customHeight="1">
      <c r="A15" s="74" t="s">
        <v>47</v>
      </c>
      <c r="B15" s="112">
        <v>26</v>
      </c>
      <c r="C15" s="76">
        <f>D15+I15</f>
        <v>2168</v>
      </c>
      <c r="D15" s="76">
        <f>SUM(E15:H15)</f>
        <v>952</v>
      </c>
      <c r="E15" s="76" t="s">
        <v>133</v>
      </c>
      <c r="F15" s="76">
        <v>826</v>
      </c>
      <c r="G15" s="76">
        <v>83</v>
      </c>
      <c r="H15" s="77">
        <v>43</v>
      </c>
      <c r="I15" s="76">
        <f>SUM(J15:M15)</f>
        <v>1216</v>
      </c>
      <c r="J15" s="76" t="s">
        <v>133</v>
      </c>
      <c r="K15" s="76">
        <v>790</v>
      </c>
      <c r="L15" s="76">
        <v>404</v>
      </c>
      <c r="M15" s="76">
        <v>22</v>
      </c>
      <c r="N15" s="77"/>
      <c r="O15" s="101">
        <v>24777</v>
      </c>
      <c r="P15" s="76">
        <f>O15/12</f>
        <v>2064.75</v>
      </c>
      <c r="Q15" s="101">
        <f>R15+S15</f>
        <v>650027</v>
      </c>
      <c r="R15" s="76">
        <v>597024</v>
      </c>
      <c r="S15" s="76">
        <v>53003</v>
      </c>
      <c r="T15" s="78" t="s">
        <v>47</v>
      </c>
      <c r="U15" s="79"/>
      <c r="V15" s="74" t="s">
        <v>47</v>
      </c>
      <c r="W15" s="102">
        <f>SUM(X15:AC15)</f>
        <v>4049203</v>
      </c>
      <c r="X15" s="76">
        <v>3294773</v>
      </c>
      <c r="Y15" s="76">
        <v>52876</v>
      </c>
      <c r="Z15" s="76">
        <v>88615</v>
      </c>
      <c r="AA15" s="76">
        <v>137222</v>
      </c>
      <c r="AB15" s="76">
        <v>1873</v>
      </c>
      <c r="AC15" s="76">
        <v>473844</v>
      </c>
      <c r="AD15" s="77"/>
      <c r="AE15" s="101">
        <v>24816</v>
      </c>
      <c r="AF15" s="76">
        <f>AE15/12</f>
        <v>2068</v>
      </c>
      <c r="AG15" s="101">
        <f>AH15+AI15</f>
        <v>596474</v>
      </c>
      <c r="AH15" s="76">
        <v>564070</v>
      </c>
      <c r="AI15" s="76">
        <v>32404</v>
      </c>
      <c r="AJ15" s="78" t="s">
        <v>47</v>
      </c>
      <c r="AK15" s="79"/>
      <c r="AL15" s="74" t="s">
        <v>47</v>
      </c>
      <c r="AM15" s="103">
        <f>SUM(AN15:AS15)</f>
        <v>3688518</v>
      </c>
      <c r="AN15" s="83">
        <v>3063818</v>
      </c>
      <c r="AO15" s="83">
        <v>52079</v>
      </c>
      <c r="AP15" s="83">
        <v>92552</v>
      </c>
      <c r="AQ15" s="83">
        <v>97353</v>
      </c>
      <c r="AR15" s="83">
        <v>2237</v>
      </c>
      <c r="AS15" s="83">
        <v>380479</v>
      </c>
      <c r="AT15" s="77"/>
      <c r="AU15" s="84">
        <f>SUM(AV15:AX15)</f>
        <v>5081182</v>
      </c>
      <c r="AV15" s="113">
        <v>4571581</v>
      </c>
      <c r="AW15" s="113">
        <v>30609</v>
      </c>
      <c r="AX15" s="77">
        <v>478992</v>
      </c>
      <c r="AY15" s="83" t="s">
        <v>43</v>
      </c>
      <c r="AZ15" s="84">
        <v>4589041</v>
      </c>
      <c r="BA15" s="84">
        <v>1128414</v>
      </c>
      <c r="BB15" s="78" t="s">
        <v>47</v>
      </c>
      <c r="BC15" s="79"/>
      <c r="BD15" s="74" t="s">
        <v>47</v>
      </c>
      <c r="BE15" s="106">
        <f>SUM(BF15:BH15)</f>
        <v>710789</v>
      </c>
      <c r="BF15" s="101">
        <v>211823</v>
      </c>
      <c r="BG15" s="101">
        <v>81512</v>
      </c>
      <c r="BH15" s="101">
        <v>417454</v>
      </c>
      <c r="BI15" s="101">
        <f>SUM(BJ15:BM15)</f>
        <v>576470</v>
      </c>
      <c r="BJ15" s="76">
        <v>200054</v>
      </c>
      <c r="BK15" s="76"/>
      <c r="BL15" s="76">
        <v>80132</v>
      </c>
      <c r="BM15" s="76">
        <v>296284</v>
      </c>
      <c r="BN15" s="86">
        <f t="shared" si="16"/>
        <v>-134319</v>
      </c>
      <c r="BO15" s="86">
        <f t="shared" si="16"/>
        <v>-11769</v>
      </c>
      <c r="BP15" s="86">
        <f t="shared" si="17"/>
        <v>-1380</v>
      </c>
      <c r="BQ15" s="86">
        <f t="shared" si="17"/>
        <v>-121170</v>
      </c>
      <c r="BR15" s="78" t="s">
        <v>47</v>
      </c>
      <c r="BS15" s="98"/>
      <c r="BT15" s="88" t="s">
        <v>47</v>
      </c>
      <c r="BU15" s="101">
        <f>SUM(BV15,BW15)</f>
        <v>226490</v>
      </c>
      <c r="BV15" s="101">
        <v>4763</v>
      </c>
      <c r="BW15" s="101">
        <f>SUM(BX15:BZ15)</f>
        <v>221727</v>
      </c>
      <c r="BX15" s="76">
        <v>72162</v>
      </c>
      <c r="BY15" s="76">
        <v>139736</v>
      </c>
      <c r="BZ15" s="76">
        <v>9829</v>
      </c>
      <c r="CA15" s="77">
        <v>1510</v>
      </c>
      <c r="CB15" s="76"/>
      <c r="CC15" s="77">
        <v>1870</v>
      </c>
      <c r="CD15" s="114">
        <v>226130</v>
      </c>
      <c r="CE15" s="101">
        <f>SUM(CF15:CG15)</f>
        <v>6145</v>
      </c>
      <c r="CF15" s="101">
        <v>4490</v>
      </c>
      <c r="CG15" s="101">
        <v>1655</v>
      </c>
      <c r="CH15" s="76">
        <v>189860</v>
      </c>
      <c r="CI15" s="101">
        <f>CJ15+CK15</f>
        <v>2504513</v>
      </c>
      <c r="CJ15" s="76">
        <v>626230</v>
      </c>
      <c r="CK15" s="76">
        <v>1878283</v>
      </c>
      <c r="CL15" s="90" t="s">
        <v>47</v>
      </c>
      <c r="CM15" s="99"/>
      <c r="CN15" s="74" t="s">
        <v>47</v>
      </c>
      <c r="CO15" s="106">
        <f>SUM(CP15:CU15)</f>
        <v>8388</v>
      </c>
      <c r="CP15" s="76">
        <v>6732</v>
      </c>
      <c r="CQ15" s="76">
        <v>1583</v>
      </c>
      <c r="CR15" s="76">
        <v>23</v>
      </c>
      <c r="CS15" s="76">
        <v>50</v>
      </c>
      <c r="CT15" s="76" t="s">
        <v>134</v>
      </c>
      <c r="CU15" s="76" t="s">
        <v>134</v>
      </c>
      <c r="CV15" s="76"/>
      <c r="CW15" s="101">
        <f>SUM(CX15:DB15)</f>
        <v>8388</v>
      </c>
      <c r="CX15" s="76">
        <v>708</v>
      </c>
      <c r="CY15" s="76">
        <v>1517</v>
      </c>
      <c r="CZ15" s="76">
        <v>2804</v>
      </c>
      <c r="DA15" s="76">
        <v>3155</v>
      </c>
      <c r="DB15" s="76">
        <v>204</v>
      </c>
      <c r="DC15" s="90" t="s">
        <v>47</v>
      </c>
      <c r="DD15" s="99"/>
      <c r="DE15" s="74" t="s">
        <v>47</v>
      </c>
      <c r="DF15" s="85">
        <v>423366</v>
      </c>
      <c r="DG15" s="83">
        <v>164375</v>
      </c>
      <c r="DH15" s="83">
        <v>195882</v>
      </c>
    </row>
    <row r="16" spans="1:112" ht="33.75" customHeight="1">
      <c r="A16" s="91"/>
      <c r="B16" s="115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100"/>
      <c r="O16" s="101"/>
      <c r="P16" s="101"/>
      <c r="Q16" s="101"/>
      <c r="R16" s="101"/>
      <c r="S16" s="101"/>
      <c r="T16" s="116"/>
      <c r="V16" s="91"/>
      <c r="W16" s="108"/>
      <c r="X16" s="93"/>
      <c r="Y16" s="93"/>
      <c r="Z16" s="93"/>
      <c r="AA16" s="93"/>
      <c r="AB16" s="93"/>
      <c r="AC16" s="93"/>
      <c r="AD16" s="100"/>
      <c r="AE16" s="101"/>
      <c r="AF16" s="101"/>
      <c r="AG16" s="101"/>
      <c r="AH16" s="101"/>
      <c r="AI16" s="101"/>
      <c r="AJ16" s="116"/>
      <c r="AL16" s="91"/>
      <c r="AM16" s="103"/>
      <c r="AN16" s="104"/>
      <c r="AO16" s="104"/>
      <c r="AP16" s="104"/>
      <c r="AQ16" s="104"/>
      <c r="AR16" s="104"/>
      <c r="AS16" s="104"/>
      <c r="AT16" s="100"/>
      <c r="AU16" s="117"/>
      <c r="AV16" s="100"/>
      <c r="AW16" s="100"/>
      <c r="AX16" s="100"/>
      <c r="AY16" s="100"/>
      <c r="AZ16" s="117"/>
      <c r="BA16" s="117"/>
      <c r="BB16" s="116"/>
      <c r="BD16" s="114"/>
      <c r="BE16" s="106"/>
      <c r="BF16" s="101"/>
      <c r="BG16" s="101"/>
      <c r="BH16" s="101"/>
      <c r="BI16" s="101"/>
      <c r="BJ16" s="101"/>
      <c r="BK16" s="101"/>
      <c r="BL16" s="101"/>
      <c r="BM16" s="101"/>
      <c r="BN16" s="86"/>
      <c r="BO16" s="86"/>
      <c r="BP16" s="86"/>
      <c r="BQ16" s="86"/>
      <c r="BR16" s="118"/>
      <c r="BS16" s="119"/>
      <c r="BT16" s="120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21"/>
      <c r="CM16" s="114"/>
      <c r="CN16" s="114"/>
      <c r="CO16" s="106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21"/>
      <c r="DD16" s="114"/>
      <c r="DE16" s="114"/>
      <c r="DF16" s="106"/>
      <c r="DG16" s="104"/>
      <c r="DH16" s="104"/>
    </row>
    <row r="17" spans="1:112" ht="33.75" customHeight="1">
      <c r="A17" s="74" t="s">
        <v>48</v>
      </c>
      <c r="B17" s="115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1"/>
      <c r="P17" s="76"/>
      <c r="Q17" s="101"/>
      <c r="R17" s="101"/>
      <c r="S17" s="101"/>
      <c r="T17" s="78" t="s">
        <v>48</v>
      </c>
      <c r="V17" s="74" t="s">
        <v>48</v>
      </c>
      <c r="W17" s="108"/>
      <c r="X17" s="93"/>
      <c r="Y17" s="93"/>
      <c r="Z17" s="93"/>
      <c r="AA17" s="93"/>
      <c r="AB17" s="93"/>
      <c r="AC17" s="93"/>
      <c r="AD17" s="100"/>
      <c r="AE17" s="101"/>
      <c r="AF17" s="76"/>
      <c r="AG17" s="101"/>
      <c r="AH17" s="101"/>
      <c r="AI17" s="101"/>
      <c r="AJ17" s="78" t="s">
        <v>48</v>
      </c>
      <c r="AL17" s="74" t="s">
        <v>48</v>
      </c>
      <c r="AM17" s="103"/>
      <c r="AN17" s="104"/>
      <c r="AO17" s="104"/>
      <c r="AP17" s="104"/>
      <c r="AQ17" s="104"/>
      <c r="AR17" s="104"/>
      <c r="AS17" s="104"/>
      <c r="AT17" s="100"/>
      <c r="AU17" s="117"/>
      <c r="AV17" s="100"/>
      <c r="AW17" s="100"/>
      <c r="AX17" s="100"/>
      <c r="AY17" s="100"/>
      <c r="AZ17" s="117"/>
      <c r="BA17" s="117"/>
      <c r="BB17" s="78" t="s">
        <v>48</v>
      </c>
      <c r="BD17" s="74" t="s">
        <v>48</v>
      </c>
      <c r="BE17" s="106"/>
      <c r="BF17" s="101"/>
      <c r="BG17" s="101"/>
      <c r="BH17" s="101"/>
      <c r="BI17" s="101"/>
      <c r="BJ17" s="101"/>
      <c r="BK17" s="101"/>
      <c r="BL17" s="101"/>
      <c r="BM17" s="101"/>
      <c r="BN17" s="86"/>
      <c r="BO17" s="86"/>
      <c r="BP17" s="86"/>
      <c r="BQ17" s="86"/>
      <c r="BR17" s="78" t="s">
        <v>48</v>
      </c>
      <c r="BS17" s="98"/>
      <c r="BT17" s="88" t="s">
        <v>48</v>
      </c>
      <c r="BU17" s="101"/>
      <c r="BV17" s="77"/>
      <c r="BW17" s="101"/>
      <c r="BX17" s="101"/>
      <c r="BY17" s="101"/>
      <c r="BZ17" s="101"/>
      <c r="CA17" s="114"/>
      <c r="CB17" s="101"/>
      <c r="CC17" s="101"/>
      <c r="CD17" s="114"/>
      <c r="CE17" s="101"/>
      <c r="CF17" s="101"/>
      <c r="CG17" s="101"/>
      <c r="CH17" s="101"/>
      <c r="CI17" s="101"/>
      <c r="CJ17" s="101"/>
      <c r="CK17" s="101"/>
      <c r="CL17" s="90" t="s">
        <v>48</v>
      </c>
      <c r="CM17" s="99"/>
      <c r="CN17" s="74" t="s">
        <v>48</v>
      </c>
      <c r="CO17" s="106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90" t="s">
        <v>48</v>
      </c>
      <c r="DD17" s="99"/>
      <c r="DE17" s="74" t="s">
        <v>48</v>
      </c>
      <c r="DF17" s="106"/>
      <c r="DG17" s="104"/>
      <c r="DH17" s="104"/>
    </row>
    <row r="18" spans="1:112" ht="33.75" customHeight="1">
      <c r="A18" s="35" t="s">
        <v>49</v>
      </c>
      <c r="B18" s="122">
        <v>6</v>
      </c>
      <c r="C18" s="93">
        <f>D18+I18</f>
        <v>607</v>
      </c>
      <c r="D18" s="93">
        <f>SUM(E18:H18)</f>
        <v>343</v>
      </c>
      <c r="E18" s="93" t="s">
        <v>133</v>
      </c>
      <c r="F18" s="93">
        <v>326</v>
      </c>
      <c r="G18" s="93">
        <v>2</v>
      </c>
      <c r="H18" s="93">
        <v>15</v>
      </c>
      <c r="I18" s="93">
        <f>SUM(J18:M18)</f>
        <v>264</v>
      </c>
      <c r="J18" s="93" t="s">
        <v>133</v>
      </c>
      <c r="K18" s="93">
        <v>191</v>
      </c>
      <c r="L18" s="93">
        <v>50</v>
      </c>
      <c r="M18" s="100">
        <v>23</v>
      </c>
      <c r="N18" s="100"/>
      <c r="O18" s="123">
        <v>9567</v>
      </c>
      <c r="P18" s="93">
        <f>O18/12</f>
        <v>797.25</v>
      </c>
      <c r="Q18" s="123">
        <f>R18+S18</f>
        <v>279642</v>
      </c>
      <c r="R18" s="123">
        <v>225778</v>
      </c>
      <c r="S18" s="123">
        <v>53864</v>
      </c>
      <c r="T18" s="124" t="s">
        <v>49</v>
      </c>
      <c r="V18" s="35" t="s">
        <v>49</v>
      </c>
      <c r="W18" s="108">
        <f>SUM(X18:AC18)</f>
        <v>1096022</v>
      </c>
      <c r="X18" s="93">
        <v>913008</v>
      </c>
      <c r="Y18" s="93">
        <v>5562</v>
      </c>
      <c r="Z18" s="93">
        <v>17678</v>
      </c>
      <c r="AA18" s="93">
        <v>114247</v>
      </c>
      <c r="AB18" s="93">
        <v>63</v>
      </c>
      <c r="AC18" s="93">
        <v>45464</v>
      </c>
      <c r="AD18" s="100"/>
      <c r="AE18" s="123">
        <v>7304</v>
      </c>
      <c r="AF18" s="93">
        <f>AE18/12</f>
        <v>608.6666666666666</v>
      </c>
      <c r="AG18" s="123">
        <f>AH18+AI18</f>
        <v>227764</v>
      </c>
      <c r="AH18" s="123">
        <v>209199</v>
      </c>
      <c r="AI18" s="123">
        <v>18565</v>
      </c>
      <c r="AJ18" s="124" t="s">
        <v>49</v>
      </c>
      <c r="AL18" s="35" t="s">
        <v>49</v>
      </c>
      <c r="AM18" s="125">
        <f>SUM(AN18:AS18)</f>
        <v>994062</v>
      </c>
      <c r="AN18" s="126">
        <v>848295</v>
      </c>
      <c r="AO18" s="126">
        <v>3930</v>
      </c>
      <c r="AP18" s="126">
        <v>16652</v>
      </c>
      <c r="AQ18" s="126">
        <v>125147</v>
      </c>
      <c r="AR18" s="126">
        <v>38</v>
      </c>
      <c r="AS18" s="105" t="s">
        <v>43</v>
      </c>
      <c r="AT18" s="100"/>
      <c r="AU18" s="127">
        <f>SUM(AV18:AX18)</f>
        <v>1517699</v>
      </c>
      <c r="AV18" s="128">
        <v>1435968</v>
      </c>
      <c r="AW18" s="128">
        <v>81731</v>
      </c>
      <c r="AX18" s="105" t="s">
        <v>43</v>
      </c>
      <c r="AY18" s="105" t="s">
        <v>43</v>
      </c>
      <c r="AZ18" s="117">
        <v>1500980</v>
      </c>
      <c r="BA18" s="117">
        <v>488181</v>
      </c>
      <c r="BB18" s="124" t="s">
        <v>49</v>
      </c>
      <c r="BD18" s="35" t="s">
        <v>49</v>
      </c>
      <c r="BE18" s="129">
        <f>SUM(BF18:BH18)</f>
        <v>100128</v>
      </c>
      <c r="BF18" s="123">
        <v>2091</v>
      </c>
      <c r="BG18" s="123">
        <v>83291</v>
      </c>
      <c r="BH18" s="123">
        <v>14746</v>
      </c>
      <c r="BI18" s="123">
        <f>SUM(BJ18,BL18:BM18)</f>
        <v>80589</v>
      </c>
      <c r="BJ18" s="123">
        <v>903</v>
      </c>
      <c r="BK18" s="123"/>
      <c r="BL18" s="123">
        <v>67760</v>
      </c>
      <c r="BM18" s="123">
        <v>11926</v>
      </c>
      <c r="BN18" s="130">
        <f>BI18-BE18</f>
        <v>-19539</v>
      </c>
      <c r="BO18" s="130">
        <f>BJ18-BF18</f>
        <v>-1188</v>
      </c>
      <c r="BP18" s="131">
        <f>BL18-BG18</f>
        <v>-15531</v>
      </c>
      <c r="BQ18" s="130">
        <f>BM18-BH18</f>
        <v>-2820</v>
      </c>
      <c r="BR18" s="124" t="s">
        <v>49</v>
      </c>
      <c r="BS18" s="71"/>
      <c r="BT18" s="132" t="s">
        <v>49</v>
      </c>
      <c r="BU18" s="123">
        <f>SUM(BV18:BW18)</f>
        <v>567028</v>
      </c>
      <c r="BV18" s="100">
        <v>83808</v>
      </c>
      <c r="BW18" s="123">
        <f>SUM(BX18:BZ18)</f>
        <v>483220</v>
      </c>
      <c r="BX18" s="123">
        <v>219353</v>
      </c>
      <c r="BY18" s="123">
        <v>253046</v>
      </c>
      <c r="BZ18" s="123">
        <v>10821</v>
      </c>
      <c r="CA18" s="100">
        <v>1115</v>
      </c>
      <c r="CB18" s="100"/>
      <c r="CC18" s="100" t="s">
        <v>43</v>
      </c>
      <c r="CD18" s="123">
        <v>568143</v>
      </c>
      <c r="CE18" s="123">
        <f>SUM(CF18:CG18)</f>
        <v>587</v>
      </c>
      <c r="CF18" s="100" t="s">
        <v>43</v>
      </c>
      <c r="CG18" s="123">
        <v>587</v>
      </c>
      <c r="CH18" s="123">
        <v>17877</v>
      </c>
      <c r="CI18" s="123">
        <f>CJ18+CK18</f>
        <v>708840</v>
      </c>
      <c r="CJ18" s="123">
        <v>103321</v>
      </c>
      <c r="CK18" s="123">
        <v>605519</v>
      </c>
      <c r="CL18" s="133" t="s">
        <v>49</v>
      </c>
      <c r="CM18" s="2"/>
      <c r="CN18" s="35" t="s">
        <v>49</v>
      </c>
      <c r="CO18" s="129">
        <f>SUM(CP18:CU18)</f>
        <v>711</v>
      </c>
      <c r="CP18" s="76" t="s">
        <v>134</v>
      </c>
      <c r="CQ18" s="123">
        <v>677</v>
      </c>
      <c r="CR18" s="123">
        <v>34</v>
      </c>
      <c r="CS18" s="76" t="s">
        <v>134</v>
      </c>
      <c r="CT18" s="76" t="s">
        <v>134</v>
      </c>
      <c r="CU18" s="123" t="s">
        <v>43</v>
      </c>
      <c r="CV18" s="123"/>
      <c r="CW18" s="123">
        <f>SUM(CX18:DB18)</f>
        <v>711</v>
      </c>
      <c r="CX18" s="123">
        <v>191</v>
      </c>
      <c r="CY18" s="76" t="s">
        <v>134</v>
      </c>
      <c r="CZ18" s="123">
        <v>454</v>
      </c>
      <c r="DA18" s="123">
        <v>24</v>
      </c>
      <c r="DB18" s="123">
        <v>42</v>
      </c>
      <c r="DC18" s="133" t="s">
        <v>49</v>
      </c>
      <c r="DD18" s="2"/>
      <c r="DE18" s="35" t="s">
        <v>49</v>
      </c>
      <c r="DF18" s="129">
        <v>84568</v>
      </c>
      <c r="DG18" s="126">
        <v>27478</v>
      </c>
      <c r="DH18" s="126">
        <v>36494</v>
      </c>
    </row>
    <row r="19" spans="1:112" ht="33.75" customHeight="1">
      <c r="A19" s="2"/>
      <c r="B19" s="115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100"/>
      <c r="O19" s="93"/>
      <c r="P19" s="93"/>
      <c r="Q19" s="93"/>
      <c r="R19" s="93"/>
      <c r="S19" s="93"/>
      <c r="T19" s="134"/>
      <c r="V19" s="2"/>
      <c r="W19" s="108"/>
      <c r="X19" s="93"/>
      <c r="Y19" s="93"/>
      <c r="Z19" s="93"/>
      <c r="AA19" s="135"/>
      <c r="AB19" s="93"/>
      <c r="AC19" s="135"/>
      <c r="AD19" s="100"/>
      <c r="AE19" s="93"/>
      <c r="AF19" s="93"/>
      <c r="AG19" s="93"/>
      <c r="AH19" s="93"/>
      <c r="AI19" s="93"/>
      <c r="AJ19" s="134"/>
      <c r="AL19" s="2"/>
      <c r="AM19" s="136"/>
      <c r="AN19" s="105"/>
      <c r="AO19" s="105"/>
      <c r="AP19" s="105"/>
      <c r="AQ19" s="105"/>
      <c r="AR19" s="105"/>
      <c r="AS19" s="105"/>
      <c r="AT19" s="100"/>
      <c r="AU19" s="117"/>
      <c r="AV19" s="100"/>
      <c r="AW19" s="100"/>
      <c r="AX19" s="100"/>
      <c r="AY19" s="100"/>
      <c r="AZ19" s="117"/>
      <c r="BA19" s="117"/>
      <c r="BB19" s="134"/>
      <c r="BD19" s="137"/>
      <c r="BE19" s="129"/>
      <c r="BF19" s="93"/>
      <c r="BG19" s="93"/>
      <c r="BH19" s="93"/>
      <c r="BI19" s="123"/>
      <c r="BJ19" s="93"/>
      <c r="BK19" s="93"/>
      <c r="BL19" s="93"/>
      <c r="BM19" s="93"/>
      <c r="BN19" s="131"/>
      <c r="BO19" s="131"/>
      <c r="BP19" s="131"/>
      <c r="BQ19" s="131"/>
      <c r="BR19" s="134"/>
      <c r="BS19" s="138"/>
      <c r="BT19" s="139"/>
      <c r="BU19" s="123"/>
      <c r="BV19" s="93"/>
      <c r="BW19" s="123"/>
      <c r="BX19" s="93"/>
      <c r="BY19" s="93"/>
      <c r="BZ19" s="93"/>
      <c r="CA19" s="93"/>
      <c r="CB19" s="93"/>
      <c r="CC19" s="93"/>
      <c r="CD19" s="93"/>
      <c r="CE19" s="123"/>
      <c r="CF19" s="93"/>
      <c r="CG19" s="93"/>
      <c r="CH19" s="93"/>
      <c r="CI19" s="123"/>
      <c r="CJ19" s="93"/>
      <c r="CK19" s="93"/>
      <c r="CL19" s="140"/>
      <c r="CM19" s="137"/>
      <c r="CN19" s="137"/>
      <c r="CO19" s="129"/>
      <c r="CP19" s="93"/>
      <c r="CQ19" s="93"/>
      <c r="CR19" s="93"/>
      <c r="CS19" s="93"/>
      <c r="CT19" s="93"/>
      <c r="CU19" s="93"/>
      <c r="CV19" s="93"/>
      <c r="CW19" s="123"/>
      <c r="CX19" s="93"/>
      <c r="CY19" s="93"/>
      <c r="CZ19" s="93"/>
      <c r="DA19" s="93"/>
      <c r="DB19" s="93"/>
      <c r="DC19" s="140"/>
      <c r="DD19" s="137"/>
      <c r="DE19" s="137"/>
      <c r="DF19" s="141"/>
      <c r="DG19" s="105"/>
      <c r="DH19" s="105"/>
    </row>
    <row r="20" spans="1:112" ht="33.75" customHeight="1">
      <c r="A20" s="74" t="s">
        <v>50</v>
      </c>
      <c r="B20" s="115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  <c r="P20" s="76"/>
      <c r="Q20" s="101"/>
      <c r="R20" s="101"/>
      <c r="S20" s="101"/>
      <c r="T20" s="78" t="s">
        <v>50</v>
      </c>
      <c r="V20" s="74" t="s">
        <v>50</v>
      </c>
      <c r="W20" s="108"/>
      <c r="X20" s="135"/>
      <c r="Y20" s="135"/>
      <c r="Z20" s="135"/>
      <c r="AA20" s="135"/>
      <c r="AB20" s="135"/>
      <c r="AC20" s="135"/>
      <c r="AD20" s="100"/>
      <c r="AE20" s="101"/>
      <c r="AF20" s="76"/>
      <c r="AG20" s="101"/>
      <c r="AH20" s="101"/>
      <c r="AI20" s="101"/>
      <c r="AJ20" s="78" t="s">
        <v>50</v>
      </c>
      <c r="AL20" s="74" t="s">
        <v>50</v>
      </c>
      <c r="AM20" s="103"/>
      <c r="AN20" s="104"/>
      <c r="AO20" s="104"/>
      <c r="AP20" s="104"/>
      <c r="AQ20" s="104"/>
      <c r="AR20" s="104"/>
      <c r="AS20" s="104"/>
      <c r="AT20" s="100"/>
      <c r="AU20" s="117"/>
      <c r="AV20" s="100"/>
      <c r="AW20" s="100"/>
      <c r="AX20" s="100"/>
      <c r="AY20" s="100"/>
      <c r="AZ20" s="117"/>
      <c r="BA20" s="117"/>
      <c r="BB20" s="78" t="s">
        <v>50</v>
      </c>
      <c r="BD20" s="88" t="s">
        <v>50</v>
      </c>
      <c r="BE20" s="104"/>
      <c r="BF20" s="101"/>
      <c r="BG20" s="101"/>
      <c r="BH20" s="101"/>
      <c r="BI20" s="101"/>
      <c r="BJ20" s="101"/>
      <c r="BK20" s="101"/>
      <c r="BL20" s="101"/>
      <c r="BM20" s="101"/>
      <c r="BN20" s="86"/>
      <c r="BO20" s="86"/>
      <c r="BP20" s="86"/>
      <c r="BQ20" s="86"/>
      <c r="BR20" s="78" t="s">
        <v>50</v>
      </c>
      <c r="BS20" s="98"/>
      <c r="BT20" s="88" t="s">
        <v>50</v>
      </c>
      <c r="BU20" s="101"/>
      <c r="BV20" s="77"/>
      <c r="BW20" s="101"/>
      <c r="BX20" s="101"/>
      <c r="BY20" s="101"/>
      <c r="BZ20" s="101"/>
      <c r="CA20" s="101"/>
      <c r="CB20" s="101"/>
      <c r="CC20" s="77"/>
      <c r="CD20" s="101"/>
      <c r="CE20" s="101"/>
      <c r="CF20" s="101"/>
      <c r="CG20" s="101"/>
      <c r="CH20" s="101"/>
      <c r="CI20" s="101"/>
      <c r="CJ20" s="101"/>
      <c r="CK20" s="101"/>
      <c r="CL20" s="90" t="s">
        <v>50</v>
      </c>
      <c r="CM20" s="99"/>
      <c r="CN20" s="74" t="s">
        <v>50</v>
      </c>
      <c r="CO20" s="106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90" t="s">
        <v>50</v>
      </c>
      <c r="DD20" s="99"/>
      <c r="DE20" s="88" t="s">
        <v>50</v>
      </c>
      <c r="DF20" s="104"/>
      <c r="DG20" s="104"/>
      <c r="DH20" s="104"/>
    </row>
    <row r="21" spans="1:116" s="156" customFormat="1" ht="33.75" customHeight="1">
      <c r="A21" s="142" t="s">
        <v>51</v>
      </c>
      <c r="B21" s="143">
        <v>2</v>
      </c>
      <c r="C21" s="144">
        <f>D21+I21</f>
        <v>114</v>
      </c>
      <c r="D21" s="144">
        <f>SUM(E21:H21)</f>
        <v>36</v>
      </c>
      <c r="E21" s="144" t="s">
        <v>133</v>
      </c>
      <c r="F21" s="144">
        <v>33</v>
      </c>
      <c r="G21" s="144" t="s">
        <v>133</v>
      </c>
      <c r="H21" s="144">
        <v>3</v>
      </c>
      <c r="I21" s="144">
        <f>SUM(J21:M21)</f>
        <v>78</v>
      </c>
      <c r="J21" s="144" t="s">
        <v>133</v>
      </c>
      <c r="K21" s="144">
        <v>34</v>
      </c>
      <c r="L21" s="144">
        <v>35</v>
      </c>
      <c r="M21" s="145">
        <v>9</v>
      </c>
      <c r="N21" s="145"/>
      <c r="O21" s="146">
        <v>1939</v>
      </c>
      <c r="P21" s="144">
        <f>O21/12</f>
        <v>161.58333333333334</v>
      </c>
      <c r="Q21" s="146">
        <f>R21+S21</f>
        <v>39728</v>
      </c>
      <c r="R21" s="144">
        <v>38281</v>
      </c>
      <c r="S21" s="144">
        <v>1447</v>
      </c>
      <c r="T21" s="147" t="s">
        <v>51</v>
      </c>
      <c r="U21" s="148"/>
      <c r="V21" s="142" t="s">
        <v>51</v>
      </c>
      <c r="W21" s="149">
        <f>SUM(X21:AC21)</f>
        <v>82702</v>
      </c>
      <c r="X21" s="144">
        <v>64382</v>
      </c>
      <c r="Y21" s="144">
        <v>1011</v>
      </c>
      <c r="Z21" s="144">
        <v>3688</v>
      </c>
      <c r="AA21" s="144">
        <v>13621</v>
      </c>
      <c r="AB21" s="144" t="s">
        <v>133</v>
      </c>
      <c r="AC21" s="144" t="s">
        <v>133</v>
      </c>
      <c r="AD21" s="145"/>
      <c r="AE21" s="146">
        <v>1357</v>
      </c>
      <c r="AF21" s="144">
        <f>AE21/12</f>
        <v>113.08333333333333</v>
      </c>
      <c r="AG21" s="146" t="s">
        <v>135</v>
      </c>
      <c r="AH21" s="146" t="s">
        <v>135</v>
      </c>
      <c r="AI21" s="146" t="s">
        <v>135</v>
      </c>
      <c r="AJ21" s="147" t="s">
        <v>51</v>
      </c>
      <c r="AK21" s="148"/>
      <c r="AL21" s="150" t="s">
        <v>51</v>
      </c>
      <c r="AM21" s="146" t="s">
        <v>135</v>
      </c>
      <c r="AN21" s="146" t="s">
        <v>135</v>
      </c>
      <c r="AO21" s="146" t="s">
        <v>135</v>
      </c>
      <c r="AP21" s="146" t="s">
        <v>135</v>
      </c>
      <c r="AQ21" s="146" t="s">
        <v>135</v>
      </c>
      <c r="AR21" s="151" t="s">
        <v>43</v>
      </c>
      <c r="AS21" s="151" t="s">
        <v>43</v>
      </c>
      <c r="AT21" s="145"/>
      <c r="AU21" s="146" t="s">
        <v>135</v>
      </c>
      <c r="AV21" s="146" t="s">
        <v>135</v>
      </c>
      <c r="AW21" s="146" t="s">
        <v>135</v>
      </c>
      <c r="AX21" s="146" t="s">
        <v>135</v>
      </c>
      <c r="AY21" s="151" t="s">
        <v>43</v>
      </c>
      <c r="AZ21" s="146" t="s">
        <v>135</v>
      </c>
      <c r="BA21" s="146" t="s">
        <v>135</v>
      </c>
      <c r="BB21" s="147" t="s">
        <v>51</v>
      </c>
      <c r="BC21" s="148"/>
      <c r="BD21" s="150" t="s">
        <v>51</v>
      </c>
      <c r="BE21" s="146" t="s">
        <v>135</v>
      </c>
      <c r="BF21" s="146" t="s">
        <v>135</v>
      </c>
      <c r="BG21" s="146" t="s">
        <v>135</v>
      </c>
      <c r="BH21" s="146" t="s">
        <v>135</v>
      </c>
      <c r="BI21" s="146" t="s">
        <v>135</v>
      </c>
      <c r="BJ21" s="146" t="s">
        <v>135</v>
      </c>
      <c r="BK21" s="144"/>
      <c r="BL21" s="146" t="s">
        <v>135</v>
      </c>
      <c r="BM21" s="146" t="s">
        <v>135</v>
      </c>
      <c r="BN21" s="146" t="s">
        <v>135</v>
      </c>
      <c r="BO21" s="146" t="s">
        <v>135</v>
      </c>
      <c r="BP21" s="146" t="s">
        <v>135</v>
      </c>
      <c r="BQ21" s="146" t="s">
        <v>135</v>
      </c>
      <c r="BR21" s="147" t="s">
        <v>51</v>
      </c>
      <c r="BS21" s="152"/>
      <c r="BT21" s="150" t="s">
        <v>51</v>
      </c>
      <c r="BU21" s="146" t="s">
        <v>135</v>
      </c>
      <c r="BV21" s="145" t="s">
        <v>43</v>
      </c>
      <c r="BW21" s="146" t="s">
        <v>135</v>
      </c>
      <c r="BX21" s="146" t="s">
        <v>135</v>
      </c>
      <c r="BY21" s="146" t="s">
        <v>135</v>
      </c>
      <c r="BZ21" s="146" t="s">
        <v>135</v>
      </c>
      <c r="CA21" s="145" t="s">
        <v>43</v>
      </c>
      <c r="CB21" s="145"/>
      <c r="CC21" s="145" t="s">
        <v>43</v>
      </c>
      <c r="CD21" s="146" t="s">
        <v>135</v>
      </c>
      <c r="CE21" s="146" t="s">
        <v>43</v>
      </c>
      <c r="CF21" s="145" t="s">
        <v>43</v>
      </c>
      <c r="CG21" s="145" t="s">
        <v>43</v>
      </c>
      <c r="CH21" s="146" t="s">
        <v>135</v>
      </c>
      <c r="CI21" s="146" t="s">
        <v>135</v>
      </c>
      <c r="CJ21" s="146" t="s">
        <v>135</v>
      </c>
      <c r="CK21" s="146" t="s">
        <v>135</v>
      </c>
      <c r="CL21" s="153" t="s">
        <v>51</v>
      </c>
      <c r="CM21" s="154"/>
      <c r="CN21" s="150" t="s">
        <v>51</v>
      </c>
      <c r="CO21" s="146" t="s">
        <v>135</v>
      </c>
      <c r="CP21" s="155" t="s">
        <v>134</v>
      </c>
      <c r="CQ21" s="146" t="s">
        <v>135</v>
      </c>
      <c r="CR21" s="146" t="s">
        <v>135</v>
      </c>
      <c r="CS21" s="155" t="s">
        <v>134</v>
      </c>
      <c r="CT21" s="155" t="s">
        <v>134</v>
      </c>
      <c r="CU21" s="146" t="s">
        <v>43</v>
      </c>
      <c r="CV21" s="144"/>
      <c r="CW21" s="146" t="s">
        <v>135</v>
      </c>
      <c r="CX21" s="155" t="s">
        <v>134</v>
      </c>
      <c r="CY21" s="155" t="s">
        <v>134</v>
      </c>
      <c r="CZ21" s="146" t="s">
        <v>135</v>
      </c>
      <c r="DA21" s="155" t="s">
        <v>134</v>
      </c>
      <c r="DB21" s="146" t="s">
        <v>135</v>
      </c>
      <c r="DC21" s="153" t="s">
        <v>51</v>
      </c>
      <c r="DD21" s="154"/>
      <c r="DE21" s="150" t="s">
        <v>51</v>
      </c>
      <c r="DF21" s="146" t="s">
        <v>135</v>
      </c>
      <c r="DG21" s="146" t="s">
        <v>135</v>
      </c>
      <c r="DH21" s="146" t="s">
        <v>135</v>
      </c>
      <c r="DI21" s="148"/>
      <c r="DJ21" s="148"/>
      <c r="DK21" s="148"/>
      <c r="DL21" s="148"/>
    </row>
    <row r="22" spans="1:112" ht="33.75" customHeight="1">
      <c r="A22" s="35" t="s">
        <v>52</v>
      </c>
      <c r="B22" s="122">
        <v>3</v>
      </c>
      <c r="C22" s="93">
        <f>D22+I22</f>
        <v>361</v>
      </c>
      <c r="D22" s="93">
        <f>SUM(E22:H22)</f>
        <v>161</v>
      </c>
      <c r="E22" s="93" t="s">
        <v>133</v>
      </c>
      <c r="F22" s="93">
        <v>151</v>
      </c>
      <c r="G22" s="93">
        <v>10</v>
      </c>
      <c r="H22" s="93" t="s">
        <v>133</v>
      </c>
      <c r="I22" s="93">
        <f>SUM(J22:M22)</f>
        <v>200</v>
      </c>
      <c r="J22" s="93" t="s">
        <v>133</v>
      </c>
      <c r="K22" s="93">
        <v>145</v>
      </c>
      <c r="L22" s="93">
        <v>55</v>
      </c>
      <c r="M22" s="93" t="s">
        <v>133</v>
      </c>
      <c r="N22" s="100"/>
      <c r="O22" s="123">
        <v>5681</v>
      </c>
      <c r="P22" s="93">
        <f>O22/12</f>
        <v>473.4166666666667</v>
      </c>
      <c r="Q22" s="123">
        <f>R22+S22</f>
        <v>135995</v>
      </c>
      <c r="R22" s="123">
        <v>123456</v>
      </c>
      <c r="S22" s="123">
        <v>12539</v>
      </c>
      <c r="T22" s="124" t="s">
        <v>52</v>
      </c>
      <c r="V22" s="35" t="s">
        <v>52</v>
      </c>
      <c r="W22" s="108">
        <f>SUM(X22:AC22)</f>
        <v>252272</v>
      </c>
      <c r="X22" s="93">
        <v>117613</v>
      </c>
      <c r="Y22" s="93">
        <v>3349</v>
      </c>
      <c r="Z22" s="93">
        <v>8580</v>
      </c>
      <c r="AA22" s="93">
        <v>122415</v>
      </c>
      <c r="AB22" s="93">
        <v>315</v>
      </c>
      <c r="AC22" s="93" t="s">
        <v>133</v>
      </c>
      <c r="AD22" s="100"/>
      <c r="AE22" s="123">
        <v>4415</v>
      </c>
      <c r="AF22" s="93">
        <f>AE22/12</f>
        <v>367.9166666666667</v>
      </c>
      <c r="AG22" s="123">
        <f>AH22+AI22</f>
        <v>87992</v>
      </c>
      <c r="AH22" s="123">
        <v>84881</v>
      </c>
      <c r="AI22" s="123">
        <v>3111</v>
      </c>
      <c r="AJ22" s="124" t="s">
        <v>52</v>
      </c>
      <c r="AL22" s="35" t="s">
        <v>52</v>
      </c>
      <c r="AM22" s="125">
        <f>SUM(AN22:AS22)</f>
        <v>158864</v>
      </c>
      <c r="AN22" s="126">
        <v>91270</v>
      </c>
      <c r="AO22" s="126">
        <v>3621</v>
      </c>
      <c r="AP22" s="126">
        <v>8168</v>
      </c>
      <c r="AQ22" s="126">
        <v>55805</v>
      </c>
      <c r="AR22" s="105" t="s">
        <v>43</v>
      </c>
      <c r="AS22" s="105" t="s">
        <v>43</v>
      </c>
      <c r="AT22" s="100"/>
      <c r="AU22" s="127">
        <f>SUM(AV22:AX22)</f>
        <v>287020</v>
      </c>
      <c r="AV22" s="100">
        <v>185758</v>
      </c>
      <c r="AW22" s="100">
        <v>101262</v>
      </c>
      <c r="AX22" s="105" t="s">
        <v>43</v>
      </c>
      <c r="AY22" s="105" t="s">
        <v>43</v>
      </c>
      <c r="AZ22" s="117">
        <v>286076</v>
      </c>
      <c r="BA22" s="127">
        <v>108484</v>
      </c>
      <c r="BB22" s="124" t="s">
        <v>52</v>
      </c>
      <c r="BD22" s="132" t="s">
        <v>52</v>
      </c>
      <c r="BE22" s="126">
        <f>SUM(BF22:BH22)</f>
        <v>30429</v>
      </c>
      <c r="BF22" s="123">
        <v>1205</v>
      </c>
      <c r="BG22" s="123">
        <v>3106</v>
      </c>
      <c r="BH22" s="123">
        <v>26118</v>
      </c>
      <c r="BI22" s="123">
        <f>SUM(BJ22,BL22:BM22)</f>
        <v>26583</v>
      </c>
      <c r="BJ22" s="123">
        <v>993</v>
      </c>
      <c r="BK22" s="123"/>
      <c r="BL22" s="123">
        <v>2374</v>
      </c>
      <c r="BM22" s="123">
        <v>23216</v>
      </c>
      <c r="BN22" s="130">
        <f>BI22-BE22</f>
        <v>-3846</v>
      </c>
      <c r="BO22" s="130">
        <f>BJ22-BF22</f>
        <v>-212</v>
      </c>
      <c r="BP22" s="131">
        <f>BL22-BG22</f>
        <v>-732</v>
      </c>
      <c r="BQ22" s="130">
        <f>BM22-BH22</f>
        <v>-2902</v>
      </c>
      <c r="BR22" s="124" t="s">
        <v>52</v>
      </c>
      <c r="BS22" s="71"/>
      <c r="BT22" s="132" t="s">
        <v>52</v>
      </c>
      <c r="BU22" s="123">
        <f>SUM(BV22:BW22)</f>
        <v>16404</v>
      </c>
      <c r="BV22" s="100" t="s">
        <v>43</v>
      </c>
      <c r="BW22" s="123">
        <f>SUM(BX22:BZ22)</f>
        <v>16404</v>
      </c>
      <c r="BX22" s="123">
        <v>4307</v>
      </c>
      <c r="BY22" s="123">
        <v>10158</v>
      </c>
      <c r="BZ22" s="123">
        <v>1939</v>
      </c>
      <c r="CA22" s="100" t="s">
        <v>43</v>
      </c>
      <c r="CB22" s="100"/>
      <c r="CC22" s="100" t="s">
        <v>43</v>
      </c>
      <c r="CD22" s="123">
        <v>16404</v>
      </c>
      <c r="CE22" s="123">
        <f>SUM(CF22:CG22)</f>
        <v>288</v>
      </c>
      <c r="CF22" s="100" t="s">
        <v>43</v>
      </c>
      <c r="CG22" s="123">
        <v>288</v>
      </c>
      <c r="CH22" s="123">
        <v>13294</v>
      </c>
      <c r="CI22" s="123">
        <f>CJ22+CK22</f>
        <v>201763</v>
      </c>
      <c r="CJ22" s="123">
        <v>63554</v>
      </c>
      <c r="CK22" s="123">
        <v>138209</v>
      </c>
      <c r="CL22" s="133" t="s">
        <v>52</v>
      </c>
      <c r="CM22" s="2"/>
      <c r="CN22" s="132" t="s">
        <v>52</v>
      </c>
      <c r="CO22" s="126">
        <f>SUM(CP22:CU22)</f>
        <v>339</v>
      </c>
      <c r="CP22" s="76" t="s">
        <v>134</v>
      </c>
      <c r="CQ22" s="123">
        <v>19</v>
      </c>
      <c r="CR22" s="123">
        <v>290</v>
      </c>
      <c r="CS22" s="76" t="s">
        <v>134</v>
      </c>
      <c r="CT22" s="123">
        <v>30</v>
      </c>
      <c r="CU22" s="123" t="s">
        <v>43</v>
      </c>
      <c r="CV22" s="123"/>
      <c r="CW22" s="123">
        <f>SUM(CX22:DB22)</f>
        <v>339</v>
      </c>
      <c r="CX22" s="123">
        <v>60</v>
      </c>
      <c r="CY22" s="123">
        <v>60</v>
      </c>
      <c r="CZ22" s="123">
        <v>100</v>
      </c>
      <c r="DA22" s="123">
        <v>73</v>
      </c>
      <c r="DB22" s="123">
        <v>46</v>
      </c>
      <c r="DC22" s="133" t="s">
        <v>52</v>
      </c>
      <c r="DD22" s="2"/>
      <c r="DE22" s="132" t="s">
        <v>52</v>
      </c>
      <c r="DF22" s="126">
        <v>23583</v>
      </c>
      <c r="DG22" s="126">
        <v>9645</v>
      </c>
      <c r="DH22" s="126">
        <v>15425</v>
      </c>
    </row>
    <row r="23" spans="1:112" ht="33.75" customHeight="1">
      <c r="A23" s="35" t="s">
        <v>136</v>
      </c>
      <c r="B23" s="115">
        <v>4</v>
      </c>
      <c r="C23" s="93">
        <f>D23+I23</f>
        <v>170</v>
      </c>
      <c r="D23" s="93">
        <f>SUM(E23:H23)</f>
        <v>77</v>
      </c>
      <c r="E23" s="93" t="s">
        <v>137</v>
      </c>
      <c r="F23" s="93">
        <v>75</v>
      </c>
      <c r="G23" s="93">
        <v>2</v>
      </c>
      <c r="H23" s="93" t="s">
        <v>137</v>
      </c>
      <c r="I23" s="93">
        <f>SUM(J23:M23)</f>
        <v>93</v>
      </c>
      <c r="J23" s="93" t="s">
        <v>137</v>
      </c>
      <c r="K23" s="93">
        <v>67</v>
      </c>
      <c r="L23" s="93">
        <v>25</v>
      </c>
      <c r="M23" s="93">
        <v>1</v>
      </c>
      <c r="N23" s="100"/>
      <c r="O23" s="123">
        <v>5681</v>
      </c>
      <c r="P23" s="93">
        <f>O23/12</f>
        <v>473.4166666666667</v>
      </c>
      <c r="Q23" s="123">
        <f>R23+S23</f>
        <v>135995</v>
      </c>
      <c r="R23" s="123">
        <v>123456</v>
      </c>
      <c r="S23" s="123">
        <v>12539</v>
      </c>
      <c r="T23" s="124" t="s">
        <v>52</v>
      </c>
      <c r="V23" s="35" t="s">
        <v>52</v>
      </c>
      <c r="W23" s="108">
        <f>SUM(X23:AC23)</f>
        <v>252272</v>
      </c>
      <c r="X23" s="93">
        <v>117613</v>
      </c>
      <c r="Y23" s="93">
        <v>3349</v>
      </c>
      <c r="Z23" s="93">
        <v>8580</v>
      </c>
      <c r="AA23" s="93">
        <v>122415</v>
      </c>
      <c r="AB23" s="93">
        <v>315</v>
      </c>
      <c r="AC23" s="93" t="s">
        <v>137</v>
      </c>
      <c r="AD23" s="100"/>
      <c r="AE23" s="123">
        <v>2037</v>
      </c>
      <c r="AF23" s="93">
        <f>AE23/12</f>
        <v>169.75</v>
      </c>
      <c r="AG23" s="123">
        <f>AH23+AI23</f>
        <v>44514</v>
      </c>
      <c r="AH23" s="123">
        <v>40226</v>
      </c>
      <c r="AI23" s="123">
        <v>4288</v>
      </c>
      <c r="AJ23" s="124" t="s">
        <v>138</v>
      </c>
      <c r="AL23" s="35" t="s">
        <v>136</v>
      </c>
      <c r="AM23" s="125">
        <f>SUM(AN23:AS23)</f>
        <v>84988</v>
      </c>
      <c r="AN23" s="126">
        <v>65787</v>
      </c>
      <c r="AO23" s="126">
        <v>3050</v>
      </c>
      <c r="AP23" s="126">
        <v>5111</v>
      </c>
      <c r="AQ23" s="126">
        <v>5052</v>
      </c>
      <c r="AR23" s="126">
        <v>243</v>
      </c>
      <c r="AS23" s="126">
        <v>5745</v>
      </c>
      <c r="AT23" s="100"/>
      <c r="AU23" s="127">
        <f>SUM(AV23:AX23)</f>
        <v>165912</v>
      </c>
      <c r="AV23" s="100">
        <v>140453</v>
      </c>
      <c r="AW23" s="100">
        <v>19714</v>
      </c>
      <c r="AX23" s="100">
        <v>5745</v>
      </c>
      <c r="AY23" s="105" t="s">
        <v>43</v>
      </c>
      <c r="AZ23" s="117">
        <v>160184</v>
      </c>
      <c r="BA23" s="127">
        <v>74052</v>
      </c>
      <c r="BB23" s="124" t="s">
        <v>138</v>
      </c>
      <c r="BD23" s="132" t="s">
        <v>138</v>
      </c>
      <c r="BE23" s="126">
        <f>SUM(BF23:BH23)</f>
        <v>13537</v>
      </c>
      <c r="BF23" s="123">
        <v>4977</v>
      </c>
      <c r="BG23" s="123">
        <v>1295</v>
      </c>
      <c r="BH23" s="123">
        <v>7265</v>
      </c>
      <c r="BI23" s="123">
        <f>SUM(BJ23,BL23:BM23)</f>
        <v>12808</v>
      </c>
      <c r="BJ23" s="123">
        <v>4323</v>
      </c>
      <c r="BK23" s="123"/>
      <c r="BL23" s="123">
        <v>1966</v>
      </c>
      <c r="BM23" s="123">
        <v>6519</v>
      </c>
      <c r="BN23" s="130">
        <f>BI23-BE23</f>
        <v>-729</v>
      </c>
      <c r="BO23" s="130">
        <f>BJ23-BF23</f>
        <v>-654</v>
      </c>
      <c r="BP23" s="131">
        <f>BL23-BG23</f>
        <v>671</v>
      </c>
      <c r="BQ23" s="130">
        <f>BM23-BH23</f>
        <v>-746</v>
      </c>
      <c r="BR23" s="124" t="s">
        <v>138</v>
      </c>
      <c r="BS23" s="71"/>
      <c r="BT23" s="132" t="s">
        <v>138</v>
      </c>
      <c r="BU23" s="123">
        <f>SUM(BV23:BW23)</f>
        <v>180</v>
      </c>
      <c r="BV23" s="100" t="s">
        <v>43</v>
      </c>
      <c r="BW23" s="123">
        <f>SUM(BX23:BZ23)</f>
        <v>180</v>
      </c>
      <c r="BX23" s="123">
        <v>180</v>
      </c>
      <c r="BY23" s="100" t="s">
        <v>43</v>
      </c>
      <c r="BZ23" s="100" t="s">
        <v>43</v>
      </c>
      <c r="CA23" s="100" t="s">
        <v>43</v>
      </c>
      <c r="CB23" s="100"/>
      <c r="CC23" s="100" t="s">
        <v>43</v>
      </c>
      <c r="CD23" s="123">
        <v>180</v>
      </c>
      <c r="CE23" s="100" t="s">
        <v>43</v>
      </c>
      <c r="CF23" s="100" t="s">
        <v>43</v>
      </c>
      <c r="CG23" s="100" t="s">
        <v>43</v>
      </c>
      <c r="CH23" s="123">
        <v>3006</v>
      </c>
      <c r="CI23" s="123">
        <f>CJ23+CK23</f>
        <v>71603</v>
      </c>
      <c r="CJ23" s="123">
        <v>26746</v>
      </c>
      <c r="CK23" s="123">
        <v>44857</v>
      </c>
      <c r="CL23" s="133" t="s">
        <v>138</v>
      </c>
      <c r="CM23" s="2"/>
      <c r="CN23" s="132" t="s">
        <v>138</v>
      </c>
      <c r="CO23" s="126">
        <f>SUM(CP23:CU23)</f>
        <v>537</v>
      </c>
      <c r="CP23" s="76" t="s">
        <v>139</v>
      </c>
      <c r="CQ23" s="123">
        <v>43</v>
      </c>
      <c r="CR23" s="76" t="s">
        <v>139</v>
      </c>
      <c r="CS23" s="123">
        <v>494</v>
      </c>
      <c r="CT23" s="76" t="s">
        <v>139</v>
      </c>
      <c r="CU23" s="123" t="s">
        <v>43</v>
      </c>
      <c r="CV23" s="123"/>
      <c r="CW23" s="123">
        <f>SUM(CX23:DB23)</f>
        <v>537</v>
      </c>
      <c r="CX23" s="123">
        <v>23</v>
      </c>
      <c r="CY23" s="76" t="s">
        <v>139</v>
      </c>
      <c r="CZ23" s="123">
        <v>15</v>
      </c>
      <c r="DA23" s="123">
        <v>482</v>
      </c>
      <c r="DB23" s="123">
        <v>17</v>
      </c>
      <c r="DC23" s="133" t="s">
        <v>138</v>
      </c>
      <c r="DD23" s="2"/>
      <c r="DE23" s="132" t="s">
        <v>138</v>
      </c>
      <c r="DF23" s="126">
        <v>29261</v>
      </c>
      <c r="DG23" s="126">
        <v>10401</v>
      </c>
      <c r="DH23" s="126">
        <v>12627</v>
      </c>
    </row>
    <row r="24" spans="1:112" ht="33.75" customHeight="1">
      <c r="A24" s="2"/>
      <c r="B24" s="115"/>
      <c r="C24" s="15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00"/>
      <c r="O24" s="158"/>
      <c r="P24" s="158"/>
      <c r="Q24" s="158"/>
      <c r="R24" s="158"/>
      <c r="S24" s="158"/>
      <c r="T24" s="134"/>
      <c r="V24" s="2"/>
      <c r="W24" s="108"/>
      <c r="X24" s="93"/>
      <c r="Y24" s="93"/>
      <c r="Z24" s="93"/>
      <c r="AA24" s="93"/>
      <c r="AB24" s="93"/>
      <c r="AC24" s="93"/>
      <c r="AD24" s="100"/>
      <c r="AE24" s="158"/>
      <c r="AF24" s="158"/>
      <c r="AG24" s="158"/>
      <c r="AH24" s="158"/>
      <c r="AI24" s="158"/>
      <c r="AJ24" s="134"/>
      <c r="AL24" s="2"/>
      <c r="AM24" s="159"/>
      <c r="AN24" s="160"/>
      <c r="AO24" s="160"/>
      <c r="AP24" s="160"/>
      <c r="AQ24" s="160"/>
      <c r="AR24" s="160"/>
      <c r="AS24" s="160"/>
      <c r="AT24" s="100"/>
      <c r="AU24" s="161"/>
      <c r="AV24" s="100"/>
      <c r="AW24" s="100"/>
      <c r="AX24" s="100"/>
      <c r="AY24" s="100"/>
      <c r="AZ24" s="161"/>
      <c r="BA24" s="117"/>
      <c r="BB24" s="134"/>
      <c r="BD24" s="139"/>
      <c r="BE24" s="126"/>
      <c r="BF24" s="158"/>
      <c r="BG24" s="158"/>
      <c r="BH24" s="158"/>
      <c r="BI24" s="123"/>
      <c r="BJ24" s="158"/>
      <c r="BK24" s="158"/>
      <c r="BL24" s="158"/>
      <c r="BM24" s="158"/>
      <c r="BN24" s="131"/>
      <c r="BO24" s="131"/>
      <c r="BP24" s="131"/>
      <c r="BQ24" s="131"/>
      <c r="BR24" s="134"/>
      <c r="BS24" s="138"/>
      <c r="BT24" s="139"/>
      <c r="BU24" s="123"/>
      <c r="BV24" s="158"/>
      <c r="BW24" s="123"/>
      <c r="BX24" s="158"/>
      <c r="BY24" s="158"/>
      <c r="BZ24" s="158"/>
      <c r="CA24" s="158"/>
      <c r="CB24" s="158"/>
      <c r="CC24" s="158"/>
      <c r="CD24" s="158"/>
      <c r="CE24" s="123"/>
      <c r="CF24" s="158"/>
      <c r="CG24" s="158"/>
      <c r="CH24" s="158"/>
      <c r="CI24" s="123"/>
      <c r="CJ24" s="158"/>
      <c r="CK24" s="158"/>
      <c r="CL24" s="140"/>
      <c r="CM24" s="137"/>
      <c r="CN24" s="139"/>
      <c r="CO24" s="126"/>
      <c r="CP24" s="158"/>
      <c r="CQ24" s="158"/>
      <c r="CR24" s="158"/>
      <c r="CS24" s="158"/>
      <c r="CT24" s="158"/>
      <c r="CU24" s="158"/>
      <c r="CV24" s="158"/>
      <c r="CW24" s="123"/>
      <c r="CX24" s="158"/>
      <c r="CY24" s="158"/>
      <c r="CZ24" s="158"/>
      <c r="DA24" s="158"/>
      <c r="DB24" s="158"/>
      <c r="DC24" s="140"/>
      <c r="DD24" s="137"/>
      <c r="DE24" s="139"/>
      <c r="DF24" s="160"/>
      <c r="DG24" s="160"/>
      <c r="DH24" s="160"/>
    </row>
    <row r="25" spans="1:112" ht="33.75" customHeight="1">
      <c r="A25" s="74" t="s">
        <v>53</v>
      </c>
      <c r="B25" s="115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76"/>
      <c r="P25" s="76"/>
      <c r="Q25" s="76"/>
      <c r="R25" s="76"/>
      <c r="S25" s="76"/>
      <c r="T25" s="78" t="s">
        <v>53</v>
      </c>
      <c r="V25" s="74" t="s">
        <v>53</v>
      </c>
      <c r="W25" s="108"/>
      <c r="X25" s="93"/>
      <c r="Y25" s="93"/>
      <c r="Z25" s="93"/>
      <c r="AA25" s="93"/>
      <c r="AB25" s="93"/>
      <c r="AC25" s="93"/>
      <c r="AD25" s="100"/>
      <c r="AE25" s="76"/>
      <c r="AF25" s="76"/>
      <c r="AG25" s="76"/>
      <c r="AH25" s="76"/>
      <c r="AI25" s="76"/>
      <c r="AJ25" s="78" t="s">
        <v>53</v>
      </c>
      <c r="AL25" s="74" t="s">
        <v>53</v>
      </c>
      <c r="AM25" s="82"/>
      <c r="AN25" s="83"/>
      <c r="AO25" s="83"/>
      <c r="AP25" s="83"/>
      <c r="AQ25" s="83"/>
      <c r="AR25" s="83"/>
      <c r="AS25" s="83"/>
      <c r="AT25" s="100"/>
      <c r="AU25" s="117"/>
      <c r="AV25" s="100"/>
      <c r="AW25" s="100"/>
      <c r="AX25" s="100"/>
      <c r="AY25" s="100"/>
      <c r="AZ25" s="117"/>
      <c r="BA25" s="117"/>
      <c r="BB25" s="78" t="s">
        <v>53</v>
      </c>
      <c r="BD25" s="88" t="s">
        <v>53</v>
      </c>
      <c r="BE25" s="104"/>
      <c r="BF25" s="76"/>
      <c r="BG25" s="76"/>
      <c r="BH25" s="76"/>
      <c r="BI25" s="101"/>
      <c r="BJ25" s="76"/>
      <c r="BK25" s="76"/>
      <c r="BL25" s="76"/>
      <c r="BM25" s="76"/>
      <c r="BN25" s="86"/>
      <c r="BO25" s="86"/>
      <c r="BP25" s="86"/>
      <c r="BQ25" s="86"/>
      <c r="BR25" s="78" t="s">
        <v>53</v>
      </c>
      <c r="BS25" s="98"/>
      <c r="BT25" s="88" t="s">
        <v>53</v>
      </c>
      <c r="BU25" s="101"/>
      <c r="BV25" s="76"/>
      <c r="BW25" s="101"/>
      <c r="BX25" s="76"/>
      <c r="BY25" s="76"/>
      <c r="BZ25" s="76"/>
      <c r="CA25" s="76"/>
      <c r="CB25" s="76"/>
      <c r="CC25" s="76"/>
      <c r="CD25" s="76"/>
      <c r="CE25" s="101"/>
      <c r="CF25" s="76"/>
      <c r="CG25" s="76"/>
      <c r="CH25" s="76"/>
      <c r="CI25" s="101"/>
      <c r="CJ25" s="76"/>
      <c r="CK25" s="76"/>
      <c r="CL25" s="90" t="s">
        <v>53</v>
      </c>
      <c r="CM25" s="99"/>
      <c r="CN25" s="88" t="s">
        <v>53</v>
      </c>
      <c r="CO25" s="104"/>
      <c r="CP25" s="101"/>
      <c r="CQ25" s="76"/>
      <c r="CR25" s="76"/>
      <c r="CS25" s="101"/>
      <c r="CT25" s="76"/>
      <c r="CU25" s="101"/>
      <c r="CV25" s="76"/>
      <c r="CW25" s="101"/>
      <c r="CX25" s="76"/>
      <c r="CY25" s="76"/>
      <c r="CZ25" s="76"/>
      <c r="DA25" s="76"/>
      <c r="DB25" s="76"/>
      <c r="DC25" s="90" t="s">
        <v>53</v>
      </c>
      <c r="DD25" s="99"/>
      <c r="DE25" s="88" t="s">
        <v>53</v>
      </c>
      <c r="DF25" s="83"/>
      <c r="DG25" s="83"/>
      <c r="DH25" s="83"/>
    </row>
    <row r="26" spans="1:116" s="156" customFormat="1" ht="33.75" customHeight="1">
      <c r="A26" s="142" t="s">
        <v>54</v>
      </c>
      <c r="B26" s="162">
        <v>1</v>
      </c>
      <c r="C26" s="144">
        <f>D26+I26</f>
        <v>94</v>
      </c>
      <c r="D26" s="144">
        <f>SUM(E26:H26)</f>
        <v>70</v>
      </c>
      <c r="E26" s="144" t="s">
        <v>140</v>
      </c>
      <c r="F26" s="144">
        <v>57</v>
      </c>
      <c r="G26" s="144">
        <v>5</v>
      </c>
      <c r="H26" s="144">
        <v>8</v>
      </c>
      <c r="I26" s="144">
        <f>SUM(J26:M26)</f>
        <v>24</v>
      </c>
      <c r="J26" s="144" t="s">
        <v>140</v>
      </c>
      <c r="K26" s="145">
        <v>9</v>
      </c>
      <c r="L26" s="145">
        <v>15</v>
      </c>
      <c r="M26" s="144" t="s">
        <v>137</v>
      </c>
      <c r="N26" s="145"/>
      <c r="O26" s="146">
        <v>1052</v>
      </c>
      <c r="P26" s="144">
        <f>O26/12</f>
        <v>87.66666666666667</v>
      </c>
      <c r="Q26" s="146">
        <f>SUM(R26:S26)</f>
        <v>33292</v>
      </c>
      <c r="R26" s="144">
        <v>24884</v>
      </c>
      <c r="S26" s="145">
        <v>8408</v>
      </c>
      <c r="T26" s="147" t="s">
        <v>54</v>
      </c>
      <c r="U26" s="148"/>
      <c r="V26" s="142" t="s">
        <v>54</v>
      </c>
      <c r="W26" s="149">
        <f>SUM(X26:AC26)</f>
        <v>14300</v>
      </c>
      <c r="X26" s="144">
        <v>549</v>
      </c>
      <c r="Y26" s="144">
        <v>343</v>
      </c>
      <c r="Z26" s="144">
        <v>4830</v>
      </c>
      <c r="AA26" s="144">
        <v>8514</v>
      </c>
      <c r="AB26" s="144">
        <v>64</v>
      </c>
      <c r="AC26" s="144" t="s">
        <v>137</v>
      </c>
      <c r="AD26" s="145"/>
      <c r="AE26" s="146">
        <v>1127</v>
      </c>
      <c r="AF26" s="144">
        <f>AE26/12</f>
        <v>93.91666666666667</v>
      </c>
      <c r="AG26" s="146" t="s">
        <v>141</v>
      </c>
      <c r="AH26" s="146" t="s">
        <v>141</v>
      </c>
      <c r="AI26" s="146" t="s">
        <v>141</v>
      </c>
      <c r="AJ26" s="147" t="s">
        <v>54</v>
      </c>
      <c r="AK26" s="148"/>
      <c r="AL26" s="150" t="s">
        <v>54</v>
      </c>
      <c r="AM26" s="146" t="s">
        <v>141</v>
      </c>
      <c r="AN26" s="151" t="s">
        <v>43</v>
      </c>
      <c r="AO26" s="146" t="s">
        <v>141</v>
      </c>
      <c r="AP26" s="146" t="s">
        <v>141</v>
      </c>
      <c r="AQ26" s="151" t="s">
        <v>43</v>
      </c>
      <c r="AR26" s="151" t="s">
        <v>43</v>
      </c>
      <c r="AS26" s="151" t="s">
        <v>43</v>
      </c>
      <c r="AT26" s="145"/>
      <c r="AU26" s="146" t="s">
        <v>141</v>
      </c>
      <c r="AV26" s="146" t="s">
        <v>141</v>
      </c>
      <c r="AW26" s="146" t="s">
        <v>141</v>
      </c>
      <c r="AX26" s="151" t="s">
        <v>43</v>
      </c>
      <c r="AY26" s="151" t="s">
        <v>43</v>
      </c>
      <c r="AZ26" s="146" t="s">
        <v>141</v>
      </c>
      <c r="BA26" s="146" t="s">
        <v>141</v>
      </c>
      <c r="BB26" s="147" t="s">
        <v>54</v>
      </c>
      <c r="BC26" s="148"/>
      <c r="BD26" s="150" t="s">
        <v>54</v>
      </c>
      <c r="BE26" s="146" t="s">
        <v>141</v>
      </c>
      <c r="BF26" s="145" t="s">
        <v>43</v>
      </c>
      <c r="BG26" s="146" t="s">
        <v>141</v>
      </c>
      <c r="BH26" s="145" t="s">
        <v>43</v>
      </c>
      <c r="BI26" s="146" t="s">
        <v>141</v>
      </c>
      <c r="BJ26" s="145" t="s">
        <v>43</v>
      </c>
      <c r="BK26" s="144"/>
      <c r="BL26" s="146" t="s">
        <v>141</v>
      </c>
      <c r="BM26" s="145" t="s">
        <v>43</v>
      </c>
      <c r="BN26" s="146" t="s">
        <v>141</v>
      </c>
      <c r="BO26" s="163" t="s">
        <v>137</v>
      </c>
      <c r="BP26" s="146" t="s">
        <v>141</v>
      </c>
      <c r="BQ26" s="163" t="s">
        <v>137</v>
      </c>
      <c r="BR26" s="147" t="s">
        <v>54</v>
      </c>
      <c r="BS26" s="152"/>
      <c r="BT26" s="150" t="s">
        <v>54</v>
      </c>
      <c r="BU26" s="146" t="s">
        <v>141</v>
      </c>
      <c r="BV26" s="146" t="s">
        <v>141</v>
      </c>
      <c r="BW26" s="146" t="s">
        <v>141</v>
      </c>
      <c r="BX26" s="146" t="s">
        <v>141</v>
      </c>
      <c r="BY26" s="146" t="s">
        <v>141</v>
      </c>
      <c r="BZ26" s="146" t="s">
        <v>141</v>
      </c>
      <c r="CA26" s="145" t="s">
        <v>43</v>
      </c>
      <c r="CB26" s="145"/>
      <c r="CC26" s="145" t="s">
        <v>43</v>
      </c>
      <c r="CD26" s="146" t="s">
        <v>141</v>
      </c>
      <c r="CE26" s="146" t="s">
        <v>141</v>
      </c>
      <c r="CF26" s="145" t="s">
        <v>43</v>
      </c>
      <c r="CG26" s="146" t="s">
        <v>141</v>
      </c>
      <c r="CH26" s="146" t="s">
        <v>141</v>
      </c>
      <c r="CI26" s="146" t="s">
        <v>141</v>
      </c>
      <c r="CJ26" s="146" t="s">
        <v>141</v>
      </c>
      <c r="CK26" s="146" t="s">
        <v>141</v>
      </c>
      <c r="CL26" s="153" t="s">
        <v>54</v>
      </c>
      <c r="CM26" s="154"/>
      <c r="CN26" s="150" t="s">
        <v>54</v>
      </c>
      <c r="CO26" s="146" t="s">
        <v>141</v>
      </c>
      <c r="CP26" s="155" t="s">
        <v>139</v>
      </c>
      <c r="CQ26" s="146" t="s">
        <v>141</v>
      </c>
      <c r="CR26" s="155" t="s">
        <v>139</v>
      </c>
      <c r="CS26" s="155" t="s">
        <v>139</v>
      </c>
      <c r="CT26" s="155" t="s">
        <v>139</v>
      </c>
      <c r="CU26" s="146" t="s">
        <v>43</v>
      </c>
      <c r="CV26" s="144"/>
      <c r="CW26" s="146" t="s">
        <v>141</v>
      </c>
      <c r="CX26" s="155" t="s">
        <v>139</v>
      </c>
      <c r="CY26" s="155" t="s">
        <v>139</v>
      </c>
      <c r="CZ26" s="146" t="s">
        <v>141</v>
      </c>
      <c r="DA26" s="155" t="s">
        <v>139</v>
      </c>
      <c r="DB26" s="146" t="s">
        <v>141</v>
      </c>
      <c r="DC26" s="153" t="s">
        <v>54</v>
      </c>
      <c r="DD26" s="154"/>
      <c r="DE26" s="150" t="s">
        <v>54</v>
      </c>
      <c r="DF26" s="146" t="s">
        <v>141</v>
      </c>
      <c r="DG26" s="146" t="s">
        <v>141</v>
      </c>
      <c r="DH26" s="146" t="s">
        <v>141</v>
      </c>
      <c r="DI26" s="148"/>
      <c r="DJ26" s="148"/>
      <c r="DK26" s="148"/>
      <c r="DL26" s="148"/>
    </row>
    <row r="27" spans="1:112" ht="33.75" customHeight="1">
      <c r="A27" s="35" t="s">
        <v>142</v>
      </c>
      <c r="B27" s="115">
        <v>4</v>
      </c>
      <c r="C27" s="93">
        <f>D27+I27</f>
        <v>313</v>
      </c>
      <c r="D27" s="93">
        <f>SUM(E27:H27)</f>
        <v>87</v>
      </c>
      <c r="E27" s="93" t="s">
        <v>133</v>
      </c>
      <c r="F27" s="93">
        <v>86</v>
      </c>
      <c r="G27" s="93" t="s">
        <v>133</v>
      </c>
      <c r="H27" s="93">
        <v>1</v>
      </c>
      <c r="I27" s="93">
        <f>SUM(J27:M27)</f>
        <v>226</v>
      </c>
      <c r="J27" s="93" t="s">
        <v>133</v>
      </c>
      <c r="K27" s="93">
        <v>179</v>
      </c>
      <c r="L27" s="100">
        <v>24</v>
      </c>
      <c r="M27" s="100">
        <v>23</v>
      </c>
      <c r="N27" s="100"/>
      <c r="O27" s="123">
        <v>3946</v>
      </c>
      <c r="P27" s="93">
        <f>O27/12</f>
        <v>328.8333333333333</v>
      </c>
      <c r="Q27" s="123">
        <f>SUM(R27:S27)</f>
        <v>83615</v>
      </c>
      <c r="R27" s="93">
        <v>77543</v>
      </c>
      <c r="S27" s="93">
        <v>6072</v>
      </c>
      <c r="T27" s="124" t="s">
        <v>143</v>
      </c>
      <c r="V27" s="35" t="s">
        <v>142</v>
      </c>
      <c r="W27" s="108">
        <f>SUM(X27:AC27)</f>
        <v>240944</v>
      </c>
      <c r="X27" s="93">
        <v>50005</v>
      </c>
      <c r="Y27" s="93">
        <v>260</v>
      </c>
      <c r="Z27" s="93">
        <v>3683</v>
      </c>
      <c r="AA27" s="93">
        <v>186559</v>
      </c>
      <c r="AB27" s="93">
        <v>437</v>
      </c>
      <c r="AC27" s="93" t="s">
        <v>133</v>
      </c>
      <c r="AD27" s="100"/>
      <c r="AE27" s="123">
        <v>3323</v>
      </c>
      <c r="AF27" s="93">
        <f>AE27/12</f>
        <v>276.9166666666667</v>
      </c>
      <c r="AG27" s="123">
        <f>SUM(AH27:AI27)</f>
        <v>66388</v>
      </c>
      <c r="AH27" s="93">
        <v>65192</v>
      </c>
      <c r="AI27" s="93">
        <v>1196</v>
      </c>
      <c r="AJ27" s="124" t="s">
        <v>143</v>
      </c>
      <c r="AL27" s="132" t="s">
        <v>142</v>
      </c>
      <c r="AM27" s="126">
        <f>SUM(AN27:AS27)</f>
        <v>137729</v>
      </c>
      <c r="AN27" s="105">
        <v>24074</v>
      </c>
      <c r="AO27" s="105">
        <v>377</v>
      </c>
      <c r="AP27" s="105">
        <v>3855</v>
      </c>
      <c r="AQ27" s="105">
        <v>109423</v>
      </c>
      <c r="AR27" s="105" t="s">
        <v>43</v>
      </c>
      <c r="AS27" s="105" t="s">
        <v>43</v>
      </c>
      <c r="AT27" s="100"/>
      <c r="AU27" s="127">
        <f>SUM(AV27:AX27)</f>
        <v>212795</v>
      </c>
      <c r="AV27" s="100">
        <v>47001</v>
      </c>
      <c r="AW27" s="100">
        <v>165794</v>
      </c>
      <c r="AX27" s="105" t="s">
        <v>43</v>
      </c>
      <c r="AY27" s="105" t="s">
        <v>43</v>
      </c>
      <c r="AZ27" s="117">
        <v>211403</v>
      </c>
      <c r="BA27" s="117">
        <v>67505</v>
      </c>
      <c r="BB27" s="124" t="s">
        <v>143</v>
      </c>
      <c r="BD27" s="132" t="s">
        <v>143</v>
      </c>
      <c r="BE27" s="126">
        <f>SUM(BF27:BH27)</f>
        <v>3407</v>
      </c>
      <c r="BF27" s="123">
        <v>1582</v>
      </c>
      <c r="BG27" s="123">
        <v>1576</v>
      </c>
      <c r="BH27" s="123">
        <v>249</v>
      </c>
      <c r="BI27" s="123">
        <f>SUM(BJ27,BL27:BM27)</f>
        <v>1900</v>
      </c>
      <c r="BJ27" s="93">
        <v>827</v>
      </c>
      <c r="BK27" s="93"/>
      <c r="BL27" s="93">
        <v>939</v>
      </c>
      <c r="BM27" s="93">
        <v>134</v>
      </c>
      <c r="BN27" s="130">
        <f aca="true" t="shared" si="18" ref="BN27:BO29">BI27-BE27</f>
        <v>-1507</v>
      </c>
      <c r="BO27" s="130">
        <f t="shared" si="18"/>
        <v>-755</v>
      </c>
      <c r="BP27" s="131">
        <f aca="true" t="shared" si="19" ref="BP27:BQ29">BL27-BG27</f>
        <v>-637</v>
      </c>
      <c r="BQ27" s="130">
        <f t="shared" si="19"/>
        <v>-115</v>
      </c>
      <c r="BR27" s="124" t="s">
        <v>143</v>
      </c>
      <c r="BS27" s="71"/>
      <c r="BT27" s="132" t="s">
        <v>143</v>
      </c>
      <c r="BU27" s="123">
        <f>SUM(BV27:BW27)</f>
        <v>777</v>
      </c>
      <c r="BV27" s="100" t="s">
        <v>43</v>
      </c>
      <c r="BW27" s="123">
        <f>SUM(BX27:BZ27)</f>
        <v>777</v>
      </c>
      <c r="BX27" s="93">
        <v>344</v>
      </c>
      <c r="BY27" s="93">
        <v>276</v>
      </c>
      <c r="BZ27" s="100">
        <v>157</v>
      </c>
      <c r="CA27" s="100">
        <v>405</v>
      </c>
      <c r="CB27" s="93"/>
      <c r="CC27" s="100">
        <v>300</v>
      </c>
      <c r="CD27" s="123">
        <v>882</v>
      </c>
      <c r="CE27" s="123">
        <f>SUM(CF27:CG27)</f>
        <v>356</v>
      </c>
      <c r="CF27" s="100" t="s">
        <v>43</v>
      </c>
      <c r="CG27" s="123">
        <v>356</v>
      </c>
      <c r="CH27" s="123">
        <v>2632</v>
      </c>
      <c r="CI27" s="123">
        <f>CJ27+CK27</f>
        <v>61507</v>
      </c>
      <c r="CJ27" s="93">
        <v>16216</v>
      </c>
      <c r="CK27" s="93">
        <v>45291</v>
      </c>
      <c r="CL27" s="133" t="s">
        <v>143</v>
      </c>
      <c r="CM27" s="2"/>
      <c r="CN27" s="132" t="s">
        <v>143</v>
      </c>
      <c r="CO27" s="126">
        <f>SUM(CP27:CU27)</f>
        <v>31</v>
      </c>
      <c r="CP27" s="76" t="s">
        <v>134</v>
      </c>
      <c r="CQ27" s="93">
        <v>31</v>
      </c>
      <c r="CR27" s="76" t="s">
        <v>134</v>
      </c>
      <c r="CS27" s="76" t="s">
        <v>134</v>
      </c>
      <c r="CT27" s="76" t="s">
        <v>134</v>
      </c>
      <c r="CU27" s="123" t="s">
        <v>43</v>
      </c>
      <c r="CV27" s="93"/>
      <c r="CW27" s="123">
        <f>SUM(CX27:DB27)</f>
        <v>31</v>
      </c>
      <c r="CX27" s="76" t="s">
        <v>134</v>
      </c>
      <c r="CY27" s="76" t="s">
        <v>134</v>
      </c>
      <c r="CZ27" s="93">
        <v>4</v>
      </c>
      <c r="DA27" s="93">
        <v>1</v>
      </c>
      <c r="DB27" s="93">
        <v>26</v>
      </c>
      <c r="DC27" s="133" t="s">
        <v>143</v>
      </c>
      <c r="DD27" s="2"/>
      <c r="DE27" s="132" t="s">
        <v>143</v>
      </c>
      <c r="DF27" s="105">
        <v>13102</v>
      </c>
      <c r="DG27" s="105">
        <v>4611</v>
      </c>
      <c r="DH27" s="105">
        <v>5883</v>
      </c>
    </row>
    <row r="28" spans="1:112" ht="33.75" customHeight="1">
      <c r="A28" s="35" t="s">
        <v>144</v>
      </c>
      <c r="B28" s="115">
        <v>11</v>
      </c>
      <c r="C28" s="93">
        <f>D28+I28</f>
        <v>1613</v>
      </c>
      <c r="D28" s="93">
        <f>SUM(E28:H28)</f>
        <v>845</v>
      </c>
      <c r="E28" s="93" t="s">
        <v>145</v>
      </c>
      <c r="F28" s="93">
        <v>746</v>
      </c>
      <c r="G28" s="93">
        <v>95</v>
      </c>
      <c r="H28" s="93">
        <v>4</v>
      </c>
      <c r="I28" s="93">
        <f>SUM(J28:M28)</f>
        <v>768</v>
      </c>
      <c r="J28" s="93" t="s">
        <v>145</v>
      </c>
      <c r="K28" s="93">
        <v>584</v>
      </c>
      <c r="L28" s="93">
        <v>184</v>
      </c>
      <c r="M28" s="93" t="s">
        <v>145</v>
      </c>
      <c r="N28" s="100"/>
      <c r="O28" s="123">
        <v>20947</v>
      </c>
      <c r="P28" s="93">
        <f>O28/12</f>
        <v>1745.5833333333333</v>
      </c>
      <c r="Q28" s="123">
        <f>SUM(R28:S28)</f>
        <v>527819</v>
      </c>
      <c r="R28" s="93">
        <v>486879</v>
      </c>
      <c r="S28" s="100">
        <v>40940</v>
      </c>
      <c r="T28" s="124" t="s">
        <v>146</v>
      </c>
      <c r="V28" s="35" t="s">
        <v>144</v>
      </c>
      <c r="W28" s="108">
        <f>SUM(X28:AC28)</f>
        <v>2307606</v>
      </c>
      <c r="X28" s="93">
        <v>2079019</v>
      </c>
      <c r="Y28" s="93">
        <v>41993</v>
      </c>
      <c r="Z28" s="93">
        <v>46050</v>
      </c>
      <c r="AA28" s="93">
        <v>53665</v>
      </c>
      <c r="AB28" s="93">
        <v>1784</v>
      </c>
      <c r="AC28" s="93">
        <v>85095</v>
      </c>
      <c r="AD28" s="100"/>
      <c r="AE28" s="123">
        <v>19287</v>
      </c>
      <c r="AF28" s="93">
        <f>AE28/12</f>
        <v>1607.25</v>
      </c>
      <c r="AG28" s="123">
        <f>SUM(AH28:AI28)</f>
        <v>501768</v>
      </c>
      <c r="AH28" s="93">
        <v>491219</v>
      </c>
      <c r="AI28" s="100">
        <v>10549</v>
      </c>
      <c r="AJ28" s="124" t="s">
        <v>146</v>
      </c>
      <c r="AL28" s="132" t="s">
        <v>144</v>
      </c>
      <c r="AM28" s="126">
        <f>SUM(AN28:AS28)</f>
        <v>2449647</v>
      </c>
      <c r="AN28" s="105">
        <v>2205271</v>
      </c>
      <c r="AO28" s="105">
        <v>32437</v>
      </c>
      <c r="AP28" s="105">
        <v>50307</v>
      </c>
      <c r="AQ28" s="105">
        <v>35468</v>
      </c>
      <c r="AR28" s="105">
        <v>8534</v>
      </c>
      <c r="AS28" s="105">
        <v>117630</v>
      </c>
      <c r="AT28" s="100"/>
      <c r="AU28" s="127">
        <f>SUM(AV28:AX28)</f>
        <v>3524233</v>
      </c>
      <c r="AV28" s="100">
        <v>3201037</v>
      </c>
      <c r="AW28" s="100">
        <v>31592</v>
      </c>
      <c r="AX28" s="100">
        <v>291604</v>
      </c>
      <c r="AY28" s="105" t="s">
        <v>43</v>
      </c>
      <c r="AZ28" s="117">
        <v>3264246</v>
      </c>
      <c r="BA28" s="117">
        <v>961245</v>
      </c>
      <c r="BB28" s="124" t="s">
        <v>146</v>
      </c>
      <c r="BD28" s="132" t="s">
        <v>146</v>
      </c>
      <c r="BE28" s="126">
        <f>SUM(BF28:BH28)</f>
        <v>167161</v>
      </c>
      <c r="BF28" s="123">
        <v>63209</v>
      </c>
      <c r="BG28" s="123">
        <v>43048</v>
      </c>
      <c r="BH28" s="123">
        <v>60904</v>
      </c>
      <c r="BI28" s="123">
        <f>SUM(BJ28,BL28:BM28)</f>
        <v>188412</v>
      </c>
      <c r="BJ28" s="93">
        <v>98884</v>
      </c>
      <c r="BK28" s="93"/>
      <c r="BL28" s="93">
        <v>38990</v>
      </c>
      <c r="BM28" s="93">
        <v>50538</v>
      </c>
      <c r="BN28" s="130">
        <f t="shared" si="18"/>
        <v>21251</v>
      </c>
      <c r="BO28" s="130">
        <f t="shared" si="18"/>
        <v>35675</v>
      </c>
      <c r="BP28" s="131">
        <f t="shared" si="19"/>
        <v>-4058</v>
      </c>
      <c r="BQ28" s="130">
        <f t="shared" si="19"/>
        <v>-10366</v>
      </c>
      <c r="BR28" s="124" t="s">
        <v>146</v>
      </c>
      <c r="BS28" s="71"/>
      <c r="BT28" s="132" t="s">
        <v>146</v>
      </c>
      <c r="BU28" s="100">
        <f>SUM(BV28:BW28)</f>
        <v>109566</v>
      </c>
      <c r="BV28" s="100" t="s">
        <v>145</v>
      </c>
      <c r="BW28" s="100">
        <f>SUM(BX28:BZ28)</f>
        <v>109566</v>
      </c>
      <c r="BX28" s="100">
        <v>41361</v>
      </c>
      <c r="BY28" s="100">
        <v>63092</v>
      </c>
      <c r="BZ28" s="100">
        <v>5113</v>
      </c>
      <c r="CA28" s="100">
        <v>2108</v>
      </c>
      <c r="CB28" s="123"/>
      <c r="CC28" s="100">
        <v>2254</v>
      </c>
      <c r="CD28" s="100">
        <v>109420</v>
      </c>
      <c r="CE28" s="123">
        <f>SUM(CF28:CG28)</f>
        <v>7162</v>
      </c>
      <c r="CF28" s="100" t="s">
        <v>43</v>
      </c>
      <c r="CG28" s="123">
        <v>7162</v>
      </c>
      <c r="CH28" s="123">
        <v>98739</v>
      </c>
      <c r="CI28" s="123">
        <f>CJ28+CK28</f>
        <v>1145396</v>
      </c>
      <c r="CJ28" s="93">
        <v>281990</v>
      </c>
      <c r="CK28" s="93">
        <v>863406</v>
      </c>
      <c r="CL28" s="133" t="s">
        <v>146</v>
      </c>
      <c r="CM28" s="2"/>
      <c r="CN28" s="132" t="s">
        <v>146</v>
      </c>
      <c r="CO28" s="126">
        <f>SUM(CP28:CU28)</f>
        <v>4478</v>
      </c>
      <c r="CP28" s="76" t="s">
        <v>147</v>
      </c>
      <c r="CQ28" s="93">
        <v>248</v>
      </c>
      <c r="CR28" s="93">
        <v>4230</v>
      </c>
      <c r="CS28" s="76" t="s">
        <v>147</v>
      </c>
      <c r="CT28" s="76" t="s">
        <v>147</v>
      </c>
      <c r="CU28" s="123" t="s">
        <v>43</v>
      </c>
      <c r="CV28" s="93"/>
      <c r="CW28" s="123">
        <f>SUM(CX28:DB28)</f>
        <v>4478</v>
      </c>
      <c r="CX28" s="93">
        <v>232</v>
      </c>
      <c r="CY28" s="93">
        <v>145</v>
      </c>
      <c r="CZ28" s="123">
        <v>2683</v>
      </c>
      <c r="DA28" s="123">
        <v>1198</v>
      </c>
      <c r="DB28" s="93">
        <v>220</v>
      </c>
      <c r="DC28" s="133" t="s">
        <v>146</v>
      </c>
      <c r="DD28" s="2"/>
      <c r="DE28" s="132" t="s">
        <v>146</v>
      </c>
      <c r="DF28" s="105">
        <v>216788</v>
      </c>
      <c r="DG28" s="105">
        <v>93394</v>
      </c>
      <c r="DH28" s="105">
        <v>122716</v>
      </c>
    </row>
    <row r="29" spans="1:112" ht="33.75" customHeight="1">
      <c r="A29" s="35" t="s">
        <v>148</v>
      </c>
      <c r="B29" s="115">
        <v>7</v>
      </c>
      <c r="C29" s="93">
        <f>D29+I29</f>
        <v>545</v>
      </c>
      <c r="D29" s="93">
        <f>SUM(E29:H29)</f>
        <v>327</v>
      </c>
      <c r="E29" s="93" t="s">
        <v>149</v>
      </c>
      <c r="F29" s="93">
        <v>322</v>
      </c>
      <c r="G29" s="93">
        <v>5</v>
      </c>
      <c r="H29" s="93" t="s">
        <v>149</v>
      </c>
      <c r="I29" s="93">
        <f>SUM(J29:M29)</f>
        <v>218</v>
      </c>
      <c r="J29" s="93" t="s">
        <v>149</v>
      </c>
      <c r="K29" s="93">
        <v>139</v>
      </c>
      <c r="L29" s="100">
        <v>79</v>
      </c>
      <c r="M29" s="93" t="s">
        <v>149</v>
      </c>
      <c r="N29" s="100"/>
      <c r="O29" s="123">
        <v>7121</v>
      </c>
      <c r="P29" s="93">
        <f>O29/12</f>
        <v>593.4166666666666</v>
      </c>
      <c r="Q29" s="123">
        <f>SUM(R29:S29)</f>
        <v>180037</v>
      </c>
      <c r="R29" s="93">
        <v>168911</v>
      </c>
      <c r="S29" s="93">
        <v>11126</v>
      </c>
      <c r="T29" s="124" t="s">
        <v>150</v>
      </c>
      <c r="V29" s="35" t="s">
        <v>148</v>
      </c>
      <c r="W29" s="108">
        <f>SUM(X29:AC29)</f>
        <v>481610</v>
      </c>
      <c r="X29" s="93">
        <v>356008</v>
      </c>
      <c r="Y29" s="93">
        <v>2511</v>
      </c>
      <c r="Z29" s="93">
        <v>11822</v>
      </c>
      <c r="AA29" s="93">
        <v>103791</v>
      </c>
      <c r="AB29" s="93">
        <v>335</v>
      </c>
      <c r="AC29" s="93">
        <v>7143</v>
      </c>
      <c r="AD29" s="100"/>
      <c r="AE29" s="123">
        <v>6946</v>
      </c>
      <c r="AF29" s="93">
        <f>AE29/12</f>
        <v>578.8333333333334</v>
      </c>
      <c r="AG29" s="123">
        <f>SUM(AH29:AI29)</f>
        <v>147908</v>
      </c>
      <c r="AH29" s="93">
        <v>141877</v>
      </c>
      <c r="AI29" s="93">
        <v>6031</v>
      </c>
      <c r="AJ29" s="124" t="s">
        <v>150</v>
      </c>
      <c r="AL29" s="132" t="s">
        <v>148</v>
      </c>
      <c r="AM29" s="126">
        <f>SUM(AN29:AS29)</f>
        <v>709851</v>
      </c>
      <c r="AN29" s="105">
        <v>307851</v>
      </c>
      <c r="AO29" s="105">
        <v>1625</v>
      </c>
      <c r="AP29" s="105">
        <v>10427</v>
      </c>
      <c r="AQ29" s="105">
        <v>69707</v>
      </c>
      <c r="AR29" s="105">
        <v>223</v>
      </c>
      <c r="AS29" s="105">
        <v>320018</v>
      </c>
      <c r="AT29" s="100"/>
      <c r="AU29" s="127">
        <f>SUM(AV29:AX29)</f>
        <v>1032657</v>
      </c>
      <c r="AV29" s="100">
        <v>546559</v>
      </c>
      <c r="AW29" s="105" t="s">
        <v>43</v>
      </c>
      <c r="AX29" s="100">
        <v>486098</v>
      </c>
      <c r="AY29" s="105" t="s">
        <v>43</v>
      </c>
      <c r="AZ29" s="117">
        <v>545420</v>
      </c>
      <c r="BA29" s="127">
        <v>282119</v>
      </c>
      <c r="BB29" s="124" t="s">
        <v>150</v>
      </c>
      <c r="BD29" s="132" t="s">
        <v>150</v>
      </c>
      <c r="BE29" s="126">
        <f>SUM(BF29:BH29)</f>
        <v>87755</v>
      </c>
      <c r="BF29" s="123">
        <v>17961</v>
      </c>
      <c r="BG29" s="123">
        <v>45487</v>
      </c>
      <c r="BH29" s="123">
        <v>24307</v>
      </c>
      <c r="BI29" s="123">
        <f>SUM(BJ29,BL29:BM29)</f>
        <v>86632</v>
      </c>
      <c r="BJ29" s="93">
        <v>18771</v>
      </c>
      <c r="BK29" s="93"/>
      <c r="BL29" s="93">
        <v>43538</v>
      </c>
      <c r="BM29" s="93">
        <v>24323</v>
      </c>
      <c r="BN29" s="130">
        <f t="shared" si="18"/>
        <v>-1123</v>
      </c>
      <c r="BO29" s="130">
        <f t="shared" si="18"/>
        <v>810</v>
      </c>
      <c r="BP29" s="131">
        <f t="shared" si="19"/>
        <v>-1949</v>
      </c>
      <c r="BQ29" s="130">
        <f t="shared" si="19"/>
        <v>16</v>
      </c>
      <c r="BR29" s="124" t="s">
        <v>150</v>
      </c>
      <c r="BS29" s="71"/>
      <c r="BT29" s="132" t="s">
        <v>150</v>
      </c>
      <c r="BU29" s="123">
        <f>SUM(BV29:BW29)</f>
        <v>13842</v>
      </c>
      <c r="BV29" s="100" t="s">
        <v>149</v>
      </c>
      <c r="BW29" s="123">
        <f>SUM(BX29:BZ29)</f>
        <v>13842</v>
      </c>
      <c r="BX29" s="93">
        <v>3422</v>
      </c>
      <c r="BY29" s="93">
        <v>7793</v>
      </c>
      <c r="BZ29" s="93">
        <v>2627</v>
      </c>
      <c r="CA29" s="100">
        <v>4329</v>
      </c>
      <c r="CB29" s="100"/>
      <c r="CC29" s="100" t="s">
        <v>43</v>
      </c>
      <c r="CD29" s="123">
        <v>18171</v>
      </c>
      <c r="CE29" s="123">
        <f>SUM(CF29:CG29)</f>
        <v>1416</v>
      </c>
      <c r="CF29" s="100" t="s">
        <v>43</v>
      </c>
      <c r="CG29" s="123">
        <v>1416</v>
      </c>
      <c r="CH29" s="123">
        <v>25090</v>
      </c>
      <c r="CI29" s="123">
        <f>CJ29+CK29</f>
        <v>407379</v>
      </c>
      <c r="CJ29" s="93">
        <v>113053</v>
      </c>
      <c r="CK29" s="93">
        <v>294326</v>
      </c>
      <c r="CL29" s="133" t="s">
        <v>150</v>
      </c>
      <c r="CM29" s="2"/>
      <c r="CN29" s="132" t="s">
        <v>150</v>
      </c>
      <c r="CO29" s="126">
        <f>SUM(CP29:CU29)</f>
        <v>111</v>
      </c>
      <c r="CP29" s="76" t="s">
        <v>151</v>
      </c>
      <c r="CQ29" s="93">
        <v>83</v>
      </c>
      <c r="CR29" s="93">
        <v>8</v>
      </c>
      <c r="CS29" s="76" t="s">
        <v>151</v>
      </c>
      <c r="CT29" s="123">
        <v>20</v>
      </c>
      <c r="CU29" s="123" t="s">
        <v>43</v>
      </c>
      <c r="CV29" s="93"/>
      <c r="CW29" s="123">
        <f>SUM(CX29:DB29)</f>
        <v>111</v>
      </c>
      <c r="CX29" s="93">
        <v>8</v>
      </c>
      <c r="CY29" s="123">
        <v>3</v>
      </c>
      <c r="CZ29" s="93">
        <v>25</v>
      </c>
      <c r="DA29" s="93">
        <v>35</v>
      </c>
      <c r="DB29" s="93">
        <v>40</v>
      </c>
      <c r="DC29" s="133" t="s">
        <v>150</v>
      </c>
      <c r="DD29" s="2"/>
      <c r="DE29" s="132" t="s">
        <v>150</v>
      </c>
      <c r="DF29" s="105">
        <v>136980</v>
      </c>
      <c r="DG29" s="105">
        <v>40263</v>
      </c>
      <c r="DH29" s="105">
        <v>49652</v>
      </c>
    </row>
    <row r="30" spans="1:112" ht="33.75" customHeight="1">
      <c r="A30" s="2"/>
      <c r="B30" s="115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100"/>
      <c r="O30" s="164"/>
      <c r="P30" s="164"/>
      <c r="Q30" s="164"/>
      <c r="R30" s="164"/>
      <c r="S30" s="164"/>
      <c r="T30" s="134"/>
      <c r="V30" s="2"/>
      <c r="W30" s="108"/>
      <c r="X30" s="93"/>
      <c r="Y30" s="93"/>
      <c r="Z30" s="93"/>
      <c r="AA30" s="93"/>
      <c r="AB30" s="93"/>
      <c r="AC30" s="93"/>
      <c r="AD30" s="100"/>
      <c r="AE30" s="164"/>
      <c r="AF30" s="164"/>
      <c r="AG30" s="164"/>
      <c r="AH30" s="164"/>
      <c r="AI30" s="164"/>
      <c r="AJ30" s="134"/>
      <c r="AL30" s="72"/>
      <c r="AM30" s="165"/>
      <c r="AN30" s="165"/>
      <c r="AO30" s="165"/>
      <c r="AP30" s="165"/>
      <c r="AQ30" s="165"/>
      <c r="AR30" s="165"/>
      <c r="AS30" s="165"/>
      <c r="AT30" s="100"/>
      <c r="AU30" s="117"/>
      <c r="AV30" s="100"/>
      <c r="AW30" s="100"/>
      <c r="AX30" s="100"/>
      <c r="AY30" s="100"/>
      <c r="AZ30" s="117"/>
      <c r="BA30" s="117"/>
      <c r="BB30" s="134"/>
      <c r="BD30" s="139"/>
      <c r="BE30" s="126"/>
      <c r="BF30" s="164"/>
      <c r="BG30" s="164"/>
      <c r="BH30" s="164"/>
      <c r="BI30" s="123"/>
      <c r="BJ30" s="164"/>
      <c r="BK30" s="164"/>
      <c r="BL30" s="164"/>
      <c r="BM30" s="164"/>
      <c r="BN30" s="131"/>
      <c r="BO30" s="131"/>
      <c r="BP30" s="131"/>
      <c r="BQ30" s="131"/>
      <c r="BR30" s="134"/>
      <c r="BS30" s="138"/>
      <c r="BT30" s="139"/>
      <c r="BU30" s="123"/>
      <c r="BV30" s="164"/>
      <c r="BW30" s="123"/>
      <c r="BX30" s="164"/>
      <c r="BY30" s="164"/>
      <c r="BZ30" s="164"/>
      <c r="CA30" s="164"/>
      <c r="CB30" s="164"/>
      <c r="CC30" s="164"/>
      <c r="CD30" s="164"/>
      <c r="CE30" s="123"/>
      <c r="CF30" s="164"/>
      <c r="CG30" s="164"/>
      <c r="CH30" s="164"/>
      <c r="CI30" s="123"/>
      <c r="CJ30" s="164"/>
      <c r="CK30" s="164"/>
      <c r="CL30" s="140"/>
      <c r="CM30" s="137"/>
      <c r="CN30" s="139"/>
      <c r="CO30" s="126"/>
      <c r="CP30" s="164"/>
      <c r="CQ30" s="164"/>
      <c r="CR30" s="164"/>
      <c r="CS30" s="164"/>
      <c r="CT30" s="164"/>
      <c r="CU30" s="164"/>
      <c r="CV30" s="164"/>
      <c r="CW30" s="123"/>
      <c r="CX30" s="164"/>
      <c r="CY30" s="164"/>
      <c r="CZ30" s="164"/>
      <c r="DA30" s="164"/>
      <c r="DB30" s="164"/>
      <c r="DC30" s="140"/>
      <c r="DD30" s="137"/>
      <c r="DE30" s="139"/>
      <c r="DF30" s="165"/>
      <c r="DG30" s="165"/>
      <c r="DH30" s="165"/>
    </row>
    <row r="31" spans="1:112" ht="33.75" customHeight="1">
      <c r="A31" s="74" t="s">
        <v>55</v>
      </c>
      <c r="B31" s="115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76"/>
      <c r="P31" s="76"/>
      <c r="Q31" s="76"/>
      <c r="R31" s="76"/>
      <c r="S31" s="76"/>
      <c r="T31" s="78" t="s">
        <v>55</v>
      </c>
      <c r="V31" s="74" t="s">
        <v>55</v>
      </c>
      <c r="W31" s="108"/>
      <c r="X31" s="93"/>
      <c r="Y31" s="93"/>
      <c r="Z31" s="93"/>
      <c r="AA31" s="93"/>
      <c r="AB31" s="93"/>
      <c r="AC31" s="93"/>
      <c r="AD31" s="100"/>
      <c r="AE31" s="76"/>
      <c r="AF31" s="76"/>
      <c r="AG31" s="76"/>
      <c r="AH31" s="76"/>
      <c r="AI31" s="76"/>
      <c r="AJ31" s="78" t="s">
        <v>55</v>
      </c>
      <c r="AL31" s="88" t="s">
        <v>55</v>
      </c>
      <c r="AM31" s="83"/>
      <c r="AN31" s="83"/>
      <c r="AO31" s="83"/>
      <c r="AP31" s="83"/>
      <c r="AQ31" s="83"/>
      <c r="AR31" s="83"/>
      <c r="AS31" s="83"/>
      <c r="AT31" s="100"/>
      <c r="AU31" s="127"/>
      <c r="AV31" s="100"/>
      <c r="AW31" s="100"/>
      <c r="AX31" s="100"/>
      <c r="AY31" s="100"/>
      <c r="AZ31" s="127"/>
      <c r="BA31" s="117"/>
      <c r="BB31" s="78" t="s">
        <v>55</v>
      </c>
      <c r="BD31" s="88" t="s">
        <v>55</v>
      </c>
      <c r="BE31" s="104"/>
      <c r="BF31" s="76"/>
      <c r="BG31" s="76"/>
      <c r="BH31" s="76"/>
      <c r="BI31" s="101"/>
      <c r="BJ31" s="76"/>
      <c r="BK31" s="76"/>
      <c r="BL31" s="76"/>
      <c r="BM31" s="76"/>
      <c r="BN31" s="86"/>
      <c r="BO31" s="86"/>
      <c r="BP31" s="86"/>
      <c r="BQ31" s="86"/>
      <c r="BR31" s="78" t="s">
        <v>55</v>
      </c>
      <c r="BS31" s="98"/>
      <c r="BT31" s="88" t="s">
        <v>55</v>
      </c>
      <c r="BU31" s="101"/>
      <c r="BV31" s="76"/>
      <c r="BW31" s="101"/>
      <c r="BX31" s="76"/>
      <c r="BY31" s="76"/>
      <c r="BZ31" s="76"/>
      <c r="CA31" s="76"/>
      <c r="CB31" s="76"/>
      <c r="CC31" s="76"/>
      <c r="CD31" s="76"/>
      <c r="CE31" s="101"/>
      <c r="CF31" s="101"/>
      <c r="CG31" s="101"/>
      <c r="CH31" s="101"/>
      <c r="CI31" s="101"/>
      <c r="CJ31" s="76"/>
      <c r="CK31" s="76"/>
      <c r="CL31" s="90" t="s">
        <v>55</v>
      </c>
      <c r="CM31" s="99"/>
      <c r="CN31" s="88" t="s">
        <v>55</v>
      </c>
      <c r="CO31" s="104"/>
      <c r="CP31" s="101"/>
      <c r="CQ31" s="76"/>
      <c r="CR31" s="76"/>
      <c r="CS31" s="101"/>
      <c r="CT31" s="76"/>
      <c r="CU31" s="101"/>
      <c r="CV31" s="76"/>
      <c r="CW31" s="101"/>
      <c r="CX31" s="76"/>
      <c r="CY31" s="76"/>
      <c r="CZ31" s="76"/>
      <c r="DA31" s="76"/>
      <c r="DB31" s="76"/>
      <c r="DC31" s="90" t="s">
        <v>55</v>
      </c>
      <c r="DD31" s="99"/>
      <c r="DE31" s="88" t="s">
        <v>55</v>
      </c>
      <c r="DF31" s="83"/>
      <c r="DG31" s="83"/>
      <c r="DH31" s="83"/>
    </row>
    <row r="32" spans="1:116" s="156" customFormat="1" ht="33.75" customHeight="1">
      <c r="A32" s="142" t="s">
        <v>56</v>
      </c>
      <c r="B32" s="162">
        <v>2</v>
      </c>
      <c r="C32" s="144">
        <f>D32+I32</f>
        <v>89</v>
      </c>
      <c r="D32" s="144">
        <f>SUM(E32:H32)</f>
        <v>40</v>
      </c>
      <c r="E32" s="144" t="s">
        <v>149</v>
      </c>
      <c r="F32" s="144">
        <v>39</v>
      </c>
      <c r="G32" s="144">
        <v>1</v>
      </c>
      <c r="H32" s="144" t="s">
        <v>149</v>
      </c>
      <c r="I32" s="144">
        <f>SUM(J32:M32)</f>
        <v>49</v>
      </c>
      <c r="J32" s="144" t="s">
        <v>149</v>
      </c>
      <c r="K32" s="144">
        <v>28</v>
      </c>
      <c r="L32" s="145">
        <v>21</v>
      </c>
      <c r="M32" s="144" t="s">
        <v>149</v>
      </c>
      <c r="N32" s="145"/>
      <c r="O32" s="146">
        <v>1064</v>
      </c>
      <c r="P32" s="144">
        <f>O32/12</f>
        <v>88.66666666666667</v>
      </c>
      <c r="Q32" s="146">
        <f>SUM(R32:S32)</f>
        <v>26000</v>
      </c>
      <c r="R32" s="146">
        <v>24496</v>
      </c>
      <c r="S32" s="145">
        <v>1504</v>
      </c>
      <c r="T32" s="147" t="s">
        <v>56</v>
      </c>
      <c r="U32" s="148"/>
      <c r="V32" s="142" t="s">
        <v>56</v>
      </c>
      <c r="W32" s="149">
        <f>SUM(X32:AC32)</f>
        <v>73877</v>
      </c>
      <c r="X32" s="144">
        <v>59309</v>
      </c>
      <c r="Y32" s="144">
        <v>931</v>
      </c>
      <c r="Z32" s="144">
        <v>505</v>
      </c>
      <c r="AA32" s="144">
        <v>2262</v>
      </c>
      <c r="AB32" s="144">
        <v>4950</v>
      </c>
      <c r="AC32" s="144">
        <v>5920</v>
      </c>
      <c r="AD32" s="145"/>
      <c r="AE32" s="146">
        <v>1084</v>
      </c>
      <c r="AF32" s="144">
        <f>AE32/12</f>
        <v>90.33333333333333</v>
      </c>
      <c r="AG32" s="146" t="s">
        <v>152</v>
      </c>
      <c r="AH32" s="146" t="s">
        <v>152</v>
      </c>
      <c r="AI32" s="146" t="s">
        <v>152</v>
      </c>
      <c r="AJ32" s="147" t="s">
        <v>56</v>
      </c>
      <c r="AK32" s="148"/>
      <c r="AL32" s="150" t="s">
        <v>56</v>
      </c>
      <c r="AM32" s="146" t="s">
        <v>152</v>
      </c>
      <c r="AN32" s="146" t="s">
        <v>152</v>
      </c>
      <c r="AO32" s="146" t="s">
        <v>152</v>
      </c>
      <c r="AP32" s="146" t="s">
        <v>152</v>
      </c>
      <c r="AQ32" s="146" t="s">
        <v>152</v>
      </c>
      <c r="AR32" s="146" t="s">
        <v>152</v>
      </c>
      <c r="AS32" s="146" t="s">
        <v>152</v>
      </c>
      <c r="AT32" s="145"/>
      <c r="AU32" s="146" t="s">
        <v>152</v>
      </c>
      <c r="AV32" s="146" t="s">
        <v>152</v>
      </c>
      <c r="AW32" s="146" t="s">
        <v>152</v>
      </c>
      <c r="AX32" s="146" t="s">
        <v>152</v>
      </c>
      <c r="AY32" s="151" t="s">
        <v>43</v>
      </c>
      <c r="AZ32" s="146" t="s">
        <v>152</v>
      </c>
      <c r="BA32" s="146" t="s">
        <v>152</v>
      </c>
      <c r="BB32" s="147" t="s">
        <v>56</v>
      </c>
      <c r="BC32" s="148"/>
      <c r="BD32" s="150" t="s">
        <v>56</v>
      </c>
      <c r="BE32" s="146" t="s">
        <v>152</v>
      </c>
      <c r="BF32" s="146" t="s">
        <v>152</v>
      </c>
      <c r="BG32" s="146" t="s">
        <v>152</v>
      </c>
      <c r="BH32" s="146" t="s">
        <v>152</v>
      </c>
      <c r="BI32" s="146" t="s">
        <v>152</v>
      </c>
      <c r="BJ32" s="146" t="s">
        <v>152</v>
      </c>
      <c r="BK32" s="144"/>
      <c r="BL32" s="146" t="s">
        <v>152</v>
      </c>
      <c r="BM32" s="146" t="s">
        <v>152</v>
      </c>
      <c r="BN32" s="146" t="s">
        <v>152</v>
      </c>
      <c r="BO32" s="146" t="s">
        <v>152</v>
      </c>
      <c r="BP32" s="146" t="s">
        <v>152</v>
      </c>
      <c r="BQ32" s="146" t="s">
        <v>152</v>
      </c>
      <c r="BR32" s="147" t="s">
        <v>56</v>
      </c>
      <c r="BS32" s="152"/>
      <c r="BT32" s="150" t="s">
        <v>56</v>
      </c>
      <c r="BU32" s="146" t="s">
        <v>152</v>
      </c>
      <c r="BV32" s="146" t="s">
        <v>149</v>
      </c>
      <c r="BW32" s="146" t="s">
        <v>152</v>
      </c>
      <c r="BX32" s="145" t="s">
        <v>43</v>
      </c>
      <c r="BY32" s="146" t="s">
        <v>152</v>
      </c>
      <c r="BZ32" s="145" t="s">
        <v>43</v>
      </c>
      <c r="CA32" s="145" t="s">
        <v>43</v>
      </c>
      <c r="CB32" s="145"/>
      <c r="CC32" s="145" t="s">
        <v>43</v>
      </c>
      <c r="CD32" s="146" t="s">
        <v>152</v>
      </c>
      <c r="CE32" s="146" t="s">
        <v>149</v>
      </c>
      <c r="CF32" s="145" t="s">
        <v>43</v>
      </c>
      <c r="CG32" s="145" t="s">
        <v>43</v>
      </c>
      <c r="CH32" s="146" t="s">
        <v>152</v>
      </c>
      <c r="CI32" s="146" t="s">
        <v>152</v>
      </c>
      <c r="CJ32" s="146" t="s">
        <v>152</v>
      </c>
      <c r="CK32" s="146" t="s">
        <v>152</v>
      </c>
      <c r="CL32" s="153" t="s">
        <v>56</v>
      </c>
      <c r="CM32" s="154"/>
      <c r="CN32" s="150" t="s">
        <v>56</v>
      </c>
      <c r="CO32" s="146" t="s">
        <v>152</v>
      </c>
      <c r="CP32" s="155" t="s">
        <v>151</v>
      </c>
      <c r="CQ32" s="146" t="s">
        <v>152</v>
      </c>
      <c r="CR32" s="155" t="s">
        <v>151</v>
      </c>
      <c r="CS32" s="155" t="s">
        <v>151</v>
      </c>
      <c r="CT32" s="155" t="s">
        <v>151</v>
      </c>
      <c r="CU32" s="146" t="s">
        <v>43</v>
      </c>
      <c r="CV32" s="146"/>
      <c r="CW32" s="146" t="s">
        <v>152</v>
      </c>
      <c r="CX32" s="155" t="s">
        <v>151</v>
      </c>
      <c r="CY32" s="155" t="s">
        <v>151</v>
      </c>
      <c r="CZ32" s="155" t="s">
        <v>151</v>
      </c>
      <c r="DA32" s="155" t="s">
        <v>151</v>
      </c>
      <c r="DB32" s="146" t="s">
        <v>152</v>
      </c>
      <c r="DC32" s="153" t="s">
        <v>56</v>
      </c>
      <c r="DD32" s="154"/>
      <c r="DE32" s="150" t="s">
        <v>56</v>
      </c>
      <c r="DF32" s="146" t="s">
        <v>152</v>
      </c>
      <c r="DG32" s="146" t="s">
        <v>152</v>
      </c>
      <c r="DH32" s="146" t="s">
        <v>152</v>
      </c>
      <c r="DI32" s="148"/>
      <c r="DJ32" s="148"/>
      <c r="DK32" s="148"/>
      <c r="DL32" s="148"/>
    </row>
    <row r="33" spans="1:112" ht="33.75" customHeight="1">
      <c r="A33" s="35" t="s">
        <v>57</v>
      </c>
      <c r="B33" s="122">
        <v>12</v>
      </c>
      <c r="C33" s="93">
        <f>D33+I33</f>
        <v>862</v>
      </c>
      <c r="D33" s="93">
        <f>SUM(E33:H33)</f>
        <v>604</v>
      </c>
      <c r="E33" s="93" t="s">
        <v>149</v>
      </c>
      <c r="F33" s="93">
        <v>535</v>
      </c>
      <c r="G33" s="93">
        <v>39</v>
      </c>
      <c r="H33" s="93">
        <v>30</v>
      </c>
      <c r="I33" s="93">
        <f>SUM(J33:M33)</f>
        <v>258</v>
      </c>
      <c r="J33" s="93" t="s">
        <v>149</v>
      </c>
      <c r="K33" s="93">
        <v>125</v>
      </c>
      <c r="L33" s="100">
        <v>93</v>
      </c>
      <c r="M33" s="100">
        <v>40</v>
      </c>
      <c r="N33" s="100"/>
      <c r="O33" s="123">
        <v>12104</v>
      </c>
      <c r="P33" s="93">
        <f>O33/12</f>
        <v>1008.6666666666666</v>
      </c>
      <c r="Q33" s="123">
        <f>R33+S33</f>
        <v>306391</v>
      </c>
      <c r="R33" s="93">
        <v>257486</v>
      </c>
      <c r="S33" s="123">
        <v>48905</v>
      </c>
      <c r="T33" s="124" t="s">
        <v>57</v>
      </c>
      <c r="V33" s="35" t="s">
        <v>57</v>
      </c>
      <c r="W33" s="108">
        <f>SUM(X33:AC33)</f>
        <v>2947976</v>
      </c>
      <c r="X33" s="93">
        <v>2723512</v>
      </c>
      <c r="Y33" s="93">
        <v>17573</v>
      </c>
      <c r="Z33" s="93">
        <v>41836</v>
      </c>
      <c r="AA33" s="93">
        <v>89006</v>
      </c>
      <c r="AB33" s="93">
        <v>8188</v>
      </c>
      <c r="AC33" s="93">
        <v>67861</v>
      </c>
      <c r="AD33" s="100"/>
      <c r="AE33" s="123">
        <v>10874</v>
      </c>
      <c r="AF33" s="93">
        <f>AE33/12</f>
        <v>906.1666666666666</v>
      </c>
      <c r="AG33" s="123">
        <f>AH33+AI33</f>
        <v>275024</v>
      </c>
      <c r="AH33" s="93">
        <v>254837</v>
      </c>
      <c r="AI33" s="123">
        <v>20187</v>
      </c>
      <c r="AJ33" s="124" t="s">
        <v>57</v>
      </c>
      <c r="AL33" s="132" t="s">
        <v>57</v>
      </c>
      <c r="AM33" s="126">
        <f>SUM(AN33:AS33)</f>
        <v>2787698</v>
      </c>
      <c r="AN33" s="105">
        <v>2613729</v>
      </c>
      <c r="AO33" s="105">
        <v>16099</v>
      </c>
      <c r="AP33" s="105">
        <v>38663</v>
      </c>
      <c r="AQ33" s="105">
        <v>86708</v>
      </c>
      <c r="AR33" s="105">
        <v>1076</v>
      </c>
      <c r="AS33" s="105">
        <v>31423</v>
      </c>
      <c r="AT33" s="100"/>
      <c r="AU33" s="127">
        <f>SUM(AV33:AX33)</f>
        <v>3106093</v>
      </c>
      <c r="AV33" s="128">
        <v>2948689</v>
      </c>
      <c r="AW33" s="100">
        <v>119933</v>
      </c>
      <c r="AX33" s="100">
        <v>37471</v>
      </c>
      <c r="AY33" s="105" t="s">
        <v>43</v>
      </c>
      <c r="AZ33" s="117">
        <v>3060980</v>
      </c>
      <c r="BA33" s="117">
        <v>265316</v>
      </c>
      <c r="BB33" s="124" t="s">
        <v>57</v>
      </c>
      <c r="BD33" s="132" t="s">
        <v>57</v>
      </c>
      <c r="BE33" s="126">
        <f>SUM(BF33:BH33)</f>
        <v>245597</v>
      </c>
      <c r="BF33" s="123">
        <v>50074</v>
      </c>
      <c r="BG33" s="123">
        <v>51321</v>
      </c>
      <c r="BH33" s="123">
        <v>144202</v>
      </c>
      <c r="BI33" s="123">
        <f>SUM(BJ33,BL33:BM33)</f>
        <v>234052</v>
      </c>
      <c r="BJ33" s="93">
        <v>40236</v>
      </c>
      <c r="BK33" s="93"/>
      <c r="BL33" s="93">
        <v>53517</v>
      </c>
      <c r="BM33" s="93">
        <v>140299</v>
      </c>
      <c r="BN33" s="130">
        <f aca="true" t="shared" si="20" ref="BN33:BO35">BI33-BE33</f>
        <v>-11545</v>
      </c>
      <c r="BO33" s="130">
        <f t="shared" si="20"/>
        <v>-9838</v>
      </c>
      <c r="BP33" s="131">
        <f aca="true" t="shared" si="21" ref="BP33:BQ35">BL33-BG33</f>
        <v>2196</v>
      </c>
      <c r="BQ33" s="130">
        <f t="shared" si="21"/>
        <v>-3903</v>
      </c>
      <c r="BR33" s="124" t="s">
        <v>57</v>
      </c>
      <c r="BS33" s="71"/>
      <c r="BT33" s="132" t="s">
        <v>57</v>
      </c>
      <c r="BU33" s="123">
        <f>SUM(BV33:BW33)</f>
        <v>12886</v>
      </c>
      <c r="BV33" s="100" t="s">
        <v>149</v>
      </c>
      <c r="BW33" s="123">
        <f>SUM(BX33:BZ33)</f>
        <v>12886</v>
      </c>
      <c r="BX33" s="123">
        <v>7507</v>
      </c>
      <c r="BY33" s="93">
        <v>4015</v>
      </c>
      <c r="BZ33" s="93">
        <v>1364</v>
      </c>
      <c r="CA33" s="100">
        <v>20</v>
      </c>
      <c r="CB33" s="100"/>
      <c r="CC33" s="100">
        <v>30</v>
      </c>
      <c r="CD33" s="123">
        <v>12876</v>
      </c>
      <c r="CE33" s="123">
        <f>SUM(CF33:CG33)</f>
        <v>4918</v>
      </c>
      <c r="CF33" s="123">
        <v>22</v>
      </c>
      <c r="CG33" s="123">
        <v>4896</v>
      </c>
      <c r="CH33" s="123">
        <v>38316</v>
      </c>
      <c r="CI33" s="123">
        <f>CJ33+CK33</f>
        <v>644885</v>
      </c>
      <c r="CJ33" s="93">
        <v>167460</v>
      </c>
      <c r="CK33" s="93">
        <v>477425</v>
      </c>
      <c r="CL33" s="133" t="s">
        <v>57</v>
      </c>
      <c r="CM33" s="2"/>
      <c r="CN33" s="132" t="s">
        <v>57</v>
      </c>
      <c r="CO33" s="126">
        <f>SUM(CP33:CU33)</f>
        <v>925</v>
      </c>
      <c r="CP33" s="76" t="s">
        <v>151</v>
      </c>
      <c r="CQ33" s="93">
        <v>80</v>
      </c>
      <c r="CR33" s="123">
        <v>830</v>
      </c>
      <c r="CS33" s="76" t="s">
        <v>151</v>
      </c>
      <c r="CT33" s="123">
        <v>15</v>
      </c>
      <c r="CU33" s="123" t="s">
        <v>43</v>
      </c>
      <c r="CV33" s="93"/>
      <c r="CW33" s="123">
        <f>SUM(CX33:DB33)</f>
        <v>925</v>
      </c>
      <c r="CX33" s="123">
        <v>30</v>
      </c>
      <c r="CY33" s="76" t="s">
        <v>151</v>
      </c>
      <c r="CZ33" s="123">
        <v>675</v>
      </c>
      <c r="DA33" s="123">
        <v>130</v>
      </c>
      <c r="DB33" s="93">
        <v>90</v>
      </c>
      <c r="DC33" s="133" t="s">
        <v>57</v>
      </c>
      <c r="DD33" s="2"/>
      <c r="DE33" s="132" t="s">
        <v>57</v>
      </c>
      <c r="DF33" s="105">
        <v>366965</v>
      </c>
      <c r="DG33" s="105">
        <v>88318</v>
      </c>
      <c r="DH33" s="105">
        <v>94819</v>
      </c>
    </row>
    <row r="34" spans="1:112" ht="33.75" customHeight="1">
      <c r="A34" s="35" t="s">
        <v>153</v>
      </c>
      <c r="B34" s="122">
        <v>8</v>
      </c>
      <c r="C34" s="93">
        <f>D34+I34</f>
        <v>772</v>
      </c>
      <c r="D34" s="93">
        <f>SUM(E34:H34)</f>
        <v>436</v>
      </c>
      <c r="E34" s="93" t="s">
        <v>154</v>
      </c>
      <c r="F34" s="93">
        <v>351</v>
      </c>
      <c r="G34" s="93">
        <v>46</v>
      </c>
      <c r="H34" s="93">
        <v>39</v>
      </c>
      <c r="I34" s="93">
        <f>SUM(J34:M34)</f>
        <v>336</v>
      </c>
      <c r="J34" s="93">
        <v>1</v>
      </c>
      <c r="K34" s="93">
        <v>216</v>
      </c>
      <c r="L34" s="93">
        <v>107</v>
      </c>
      <c r="M34" s="100">
        <v>12</v>
      </c>
      <c r="N34" s="100"/>
      <c r="O34" s="123">
        <v>7887</v>
      </c>
      <c r="P34" s="93">
        <f>O34/12</f>
        <v>657.25</v>
      </c>
      <c r="Q34" s="123">
        <f>R34+S34</f>
        <v>197313</v>
      </c>
      <c r="R34" s="93">
        <v>178930</v>
      </c>
      <c r="S34" s="93">
        <v>18383</v>
      </c>
      <c r="T34" s="124" t="s">
        <v>155</v>
      </c>
      <c r="V34" s="35" t="s">
        <v>153</v>
      </c>
      <c r="W34" s="108">
        <f>SUM(X34:AC34)</f>
        <v>819729</v>
      </c>
      <c r="X34" s="93">
        <v>702558</v>
      </c>
      <c r="Y34" s="93">
        <v>3904</v>
      </c>
      <c r="Z34" s="93">
        <v>33287</v>
      </c>
      <c r="AA34" s="93">
        <v>79914</v>
      </c>
      <c r="AB34" s="93">
        <v>66</v>
      </c>
      <c r="AC34" s="93" t="s">
        <v>154</v>
      </c>
      <c r="AD34" s="100"/>
      <c r="AE34" s="123">
        <v>9335</v>
      </c>
      <c r="AF34" s="93">
        <f>AE34/12</f>
        <v>777.9166666666666</v>
      </c>
      <c r="AG34" s="123">
        <f>AH34+AI34</f>
        <v>239875</v>
      </c>
      <c r="AH34" s="93">
        <v>198313</v>
      </c>
      <c r="AI34" s="93">
        <v>41562</v>
      </c>
      <c r="AJ34" s="124" t="s">
        <v>155</v>
      </c>
      <c r="AL34" s="132" t="s">
        <v>153</v>
      </c>
      <c r="AM34" s="126">
        <f>SUM(AN34:AS34)</f>
        <v>861730</v>
      </c>
      <c r="AN34" s="105">
        <v>745400</v>
      </c>
      <c r="AO34" s="105">
        <v>4630</v>
      </c>
      <c r="AP34" s="105">
        <v>37773</v>
      </c>
      <c r="AQ34" s="105">
        <v>68392</v>
      </c>
      <c r="AR34" s="105">
        <v>141</v>
      </c>
      <c r="AS34" s="105">
        <v>5394</v>
      </c>
      <c r="AT34" s="100"/>
      <c r="AU34" s="127">
        <f>SUM(AV34:AX34)</f>
        <v>1371541</v>
      </c>
      <c r="AV34" s="128">
        <v>1218134</v>
      </c>
      <c r="AW34" s="100">
        <v>146221</v>
      </c>
      <c r="AX34" s="100">
        <v>7186</v>
      </c>
      <c r="AY34" s="105" t="s">
        <v>43</v>
      </c>
      <c r="AZ34" s="117">
        <v>1368712</v>
      </c>
      <c r="BA34" s="117">
        <v>467029</v>
      </c>
      <c r="BB34" s="124" t="s">
        <v>155</v>
      </c>
      <c r="BD34" s="132" t="s">
        <v>155</v>
      </c>
      <c r="BE34" s="126">
        <f>SUM(BF34:BH34)</f>
        <v>94755</v>
      </c>
      <c r="BF34" s="123">
        <v>15195</v>
      </c>
      <c r="BG34" s="123">
        <v>11359</v>
      </c>
      <c r="BH34" s="123">
        <v>68201</v>
      </c>
      <c r="BI34" s="123">
        <f>SUM(BJ34,BL34:BM34)</f>
        <v>91429</v>
      </c>
      <c r="BJ34" s="93">
        <v>15410</v>
      </c>
      <c r="BK34" s="93"/>
      <c r="BL34" s="93">
        <v>15501</v>
      </c>
      <c r="BM34" s="93">
        <v>60518</v>
      </c>
      <c r="BN34" s="130">
        <f t="shared" si="20"/>
        <v>-3326</v>
      </c>
      <c r="BO34" s="130">
        <f t="shared" si="20"/>
        <v>215</v>
      </c>
      <c r="BP34" s="131">
        <f t="shared" si="21"/>
        <v>4142</v>
      </c>
      <c r="BQ34" s="130">
        <f t="shared" si="21"/>
        <v>-7683</v>
      </c>
      <c r="BR34" s="124" t="s">
        <v>155</v>
      </c>
      <c r="BS34" s="71"/>
      <c r="BT34" s="132" t="s">
        <v>155</v>
      </c>
      <c r="BU34" s="123">
        <f>SUM(BV34:BW34)</f>
        <v>22935</v>
      </c>
      <c r="BV34" s="100" t="s">
        <v>156</v>
      </c>
      <c r="BW34" s="123">
        <f>SUM(BX34:BZ34)</f>
        <v>22935</v>
      </c>
      <c r="BX34" s="93">
        <v>5849</v>
      </c>
      <c r="BY34" s="93">
        <v>12915</v>
      </c>
      <c r="BZ34" s="93">
        <v>4171</v>
      </c>
      <c r="CA34" s="100">
        <v>4174</v>
      </c>
      <c r="CB34" s="100"/>
      <c r="CC34" s="100">
        <v>3400</v>
      </c>
      <c r="CD34" s="123">
        <v>23709</v>
      </c>
      <c r="CE34" s="123">
        <f>SUM(CF34:CG34)</f>
        <v>3913</v>
      </c>
      <c r="CF34" s="100" t="s">
        <v>43</v>
      </c>
      <c r="CG34" s="123">
        <v>3913</v>
      </c>
      <c r="CH34" s="123">
        <v>33583</v>
      </c>
      <c r="CI34" s="123">
        <f>CJ34+CK34</f>
        <v>404208</v>
      </c>
      <c r="CJ34" s="93">
        <v>98358</v>
      </c>
      <c r="CK34" s="93">
        <v>305850</v>
      </c>
      <c r="CL34" s="133" t="s">
        <v>155</v>
      </c>
      <c r="CM34" s="2"/>
      <c r="CN34" s="132" t="s">
        <v>155</v>
      </c>
      <c r="CO34" s="126">
        <f>SUM(CP34:CU34)</f>
        <v>489</v>
      </c>
      <c r="CP34" s="76" t="s">
        <v>156</v>
      </c>
      <c r="CQ34" s="93">
        <v>193</v>
      </c>
      <c r="CR34" s="93">
        <v>266</v>
      </c>
      <c r="CS34" s="76" t="s">
        <v>156</v>
      </c>
      <c r="CT34" s="123">
        <v>30</v>
      </c>
      <c r="CU34" s="123" t="s">
        <v>43</v>
      </c>
      <c r="CV34" s="93"/>
      <c r="CW34" s="123">
        <f>SUM(CX34:DB34)</f>
        <v>489</v>
      </c>
      <c r="CX34" s="93">
        <v>36</v>
      </c>
      <c r="CY34" s="76" t="s">
        <v>156</v>
      </c>
      <c r="CZ34" s="93">
        <v>110</v>
      </c>
      <c r="DA34" s="93">
        <v>170</v>
      </c>
      <c r="DB34" s="93">
        <v>173</v>
      </c>
      <c r="DC34" s="133" t="s">
        <v>155</v>
      </c>
      <c r="DD34" s="2"/>
      <c r="DE34" s="132" t="s">
        <v>155</v>
      </c>
      <c r="DF34" s="105">
        <v>230140</v>
      </c>
      <c r="DG34" s="105">
        <v>43006</v>
      </c>
      <c r="DH34" s="105">
        <v>46429</v>
      </c>
    </row>
    <row r="35" spans="1:112" ht="33.75" customHeight="1">
      <c r="A35" s="35" t="s">
        <v>157</v>
      </c>
      <c r="B35" s="115">
        <v>3</v>
      </c>
      <c r="C35" s="93">
        <f>D35+I35</f>
        <v>166</v>
      </c>
      <c r="D35" s="93">
        <f>SUM(E35:H35)</f>
        <v>45</v>
      </c>
      <c r="E35" s="93" t="s">
        <v>137</v>
      </c>
      <c r="F35" s="93">
        <v>39</v>
      </c>
      <c r="G35" s="93">
        <v>2</v>
      </c>
      <c r="H35" s="93">
        <v>4</v>
      </c>
      <c r="I35" s="93">
        <f>SUM(J35:M35)</f>
        <v>121</v>
      </c>
      <c r="J35" s="93" t="s">
        <v>137</v>
      </c>
      <c r="K35" s="93">
        <v>111</v>
      </c>
      <c r="L35" s="100">
        <v>9</v>
      </c>
      <c r="M35" s="100">
        <v>1</v>
      </c>
      <c r="N35" s="100"/>
      <c r="O35" s="123">
        <v>3783</v>
      </c>
      <c r="P35" s="93">
        <f>O35/12</f>
        <v>315.25</v>
      </c>
      <c r="Q35" s="123">
        <f>R35+S35</f>
        <v>92885</v>
      </c>
      <c r="R35" s="93">
        <v>86146</v>
      </c>
      <c r="S35" s="123">
        <v>6739</v>
      </c>
      <c r="T35" s="124" t="s">
        <v>158</v>
      </c>
      <c r="V35" s="35" t="s">
        <v>157</v>
      </c>
      <c r="W35" s="108">
        <f>SUM(X35:AC35)</f>
        <v>211875</v>
      </c>
      <c r="X35" s="93">
        <v>138181</v>
      </c>
      <c r="Y35" s="93">
        <v>5326</v>
      </c>
      <c r="Z35" s="93">
        <v>7804</v>
      </c>
      <c r="AA35" s="93">
        <v>14821</v>
      </c>
      <c r="AB35" s="93">
        <v>444</v>
      </c>
      <c r="AC35" s="93">
        <v>45299</v>
      </c>
      <c r="AD35" s="100"/>
      <c r="AE35" s="123">
        <v>1943</v>
      </c>
      <c r="AF35" s="93">
        <f>AE35/12</f>
        <v>161.91666666666666</v>
      </c>
      <c r="AG35" s="123">
        <f>AH35+AI35</f>
        <v>39567</v>
      </c>
      <c r="AH35" s="93">
        <v>32078</v>
      </c>
      <c r="AI35" s="123">
        <v>7489</v>
      </c>
      <c r="AJ35" s="124" t="s">
        <v>158</v>
      </c>
      <c r="AL35" s="132" t="s">
        <v>157</v>
      </c>
      <c r="AM35" s="126">
        <f>SUM(AN35:AS35)</f>
        <v>67351</v>
      </c>
      <c r="AN35" s="105">
        <v>40293</v>
      </c>
      <c r="AO35" s="105">
        <v>8441</v>
      </c>
      <c r="AP35" s="105">
        <v>12487</v>
      </c>
      <c r="AQ35" s="105">
        <v>5361</v>
      </c>
      <c r="AR35" s="105" t="s">
        <v>43</v>
      </c>
      <c r="AS35" s="105">
        <v>769</v>
      </c>
      <c r="AT35" s="100"/>
      <c r="AU35" s="127">
        <f>SUM(AV35:AX35)</f>
        <v>301346</v>
      </c>
      <c r="AV35" s="100">
        <v>65913</v>
      </c>
      <c r="AW35" s="100">
        <v>234664</v>
      </c>
      <c r="AX35" s="100">
        <v>769</v>
      </c>
      <c r="AY35" s="105" t="s">
        <v>43</v>
      </c>
      <c r="AZ35" s="117">
        <v>298989</v>
      </c>
      <c r="BA35" s="127">
        <v>16939</v>
      </c>
      <c r="BB35" s="124" t="s">
        <v>158</v>
      </c>
      <c r="BD35" s="132" t="s">
        <v>158</v>
      </c>
      <c r="BE35" s="126">
        <f>SUM(BF35:BH35)</f>
        <v>6107</v>
      </c>
      <c r="BF35" s="123">
        <v>4616</v>
      </c>
      <c r="BG35" s="123">
        <v>856</v>
      </c>
      <c r="BH35" s="123">
        <v>635</v>
      </c>
      <c r="BI35" s="123">
        <f>SUM(BJ35,BL35:BM35)</f>
        <v>4364</v>
      </c>
      <c r="BJ35" s="93">
        <v>2305</v>
      </c>
      <c r="BK35" s="93"/>
      <c r="BL35" s="93">
        <v>1579</v>
      </c>
      <c r="BM35" s="93">
        <v>480</v>
      </c>
      <c r="BN35" s="130">
        <f t="shared" si="20"/>
        <v>-1743</v>
      </c>
      <c r="BO35" s="130">
        <f t="shared" si="20"/>
        <v>-2311</v>
      </c>
      <c r="BP35" s="131">
        <f t="shared" si="21"/>
        <v>723</v>
      </c>
      <c r="BQ35" s="130">
        <f t="shared" si="21"/>
        <v>-155</v>
      </c>
      <c r="BR35" s="124" t="s">
        <v>158</v>
      </c>
      <c r="BS35" s="71"/>
      <c r="BT35" s="132" t="s">
        <v>158</v>
      </c>
      <c r="BU35" s="123">
        <f>SUM(BV35:BW35)</f>
        <v>122248</v>
      </c>
      <c r="BV35" s="100"/>
      <c r="BW35" s="123">
        <f>SUM(BX35:BZ35)</f>
        <v>122248</v>
      </c>
      <c r="BX35" s="123">
        <v>82488</v>
      </c>
      <c r="BY35" s="93">
        <v>38663</v>
      </c>
      <c r="BZ35" s="93">
        <v>1097</v>
      </c>
      <c r="CA35" s="100" t="s">
        <v>43</v>
      </c>
      <c r="CB35" s="100"/>
      <c r="CC35" s="100" t="s">
        <v>43</v>
      </c>
      <c r="CD35" s="123">
        <v>122248</v>
      </c>
      <c r="CE35" s="123">
        <f>SUM(CF35:CG35)</f>
        <v>10894</v>
      </c>
      <c r="CF35" s="100" t="s">
        <v>43</v>
      </c>
      <c r="CG35" s="123">
        <v>10894</v>
      </c>
      <c r="CH35" s="123">
        <v>210430</v>
      </c>
      <c r="CI35" s="123">
        <f>CJ35+CK35</f>
        <v>403520</v>
      </c>
      <c r="CJ35" s="93">
        <v>37807</v>
      </c>
      <c r="CK35" s="93">
        <v>365713</v>
      </c>
      <c r="CL35" s="133" t="s">
        <v>158</v>
      </c>
      <c r="CM35" s="2"/>
      <c r="CN35" s="132" t="s">
        <v>158</v>
      </c>
      <c r="CO35" s="126">
        <f>SUM(CP35:CU35)</f>
        <v>1445</v>
      </c>
      <c r="CP35" s="76" t="s">
        <v>139</v>
      </c>
      <c r="CQ35" s="93">
        <v>7</v>
      </c>
      <c r="CR35" s="123">
        <v>1438</v>
      </c>
      <c r="CS35" s="76" t="s">
        <v>139</v>
      </c>
      <c r="CT35" s="76" t="s">
        <v>139</v>
      </c>
      <c r="CU35" s="123" t="s">
        <v>43</v>
      </c>
      <c r="CV35" s="93"/>
      <c r="CW35" s="123">
        <f>SUM(CX35:DB35)</f>
        <v>1445</v>
      </c>
      <c r="CX35" s="123">
        <v>80</v>
      </c>
      <c r="CY35" s="123">
        <v>498</v>
      </c>
      <c r="CZ35" s="123">
        <v>668</v>
      </c>
      <c r="DA35" s="123">
        <v>76</v>
      </c>
      <c r="DB35" s="93">
        <v>123</v>
      </c>
      <c r="DC35" s="133" t="s">
        <v>158</v>
      </c>
      <c r="DD35" s="2"/>
      <c r="DE35" s="132" t="s">
        <v>158</v>
      </c>
      <c r="DF35" s="105">
        <v>63107</v>
      </c>
      <c r="DG35" s="105">
        <v>20998</v>
      </c>
      <c r="DH35" s="105">
        <v>27602</v>
      </c>
    </row>
    <row r="36" spans="1:112" ht="33.75" customHeight="1">
      <c r="A36" s="2"/>
      <c r="B36" s="115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100"/>
      <c r="O36" s="164"/>
      <c r="P36" s="164"/>
      <c r="Q36" s="164"/>
      <c r="R36" s="164"/>
      <c r="S36" s="164"/>
      <c r="T36" s="134"/>
      <c r="V36" s="2"/>
      <c r="W36" s="108"/>
      <c r="X36" s="93"/>
      <c r="Y36" s="93"/>
      <c r="Z36" s="93"/>
      <c r="AA36" s="93"/>
      <c r="AB36" s="93"/>
      <c r="AC36" s="93"/>
      <c r="AD36" s="100"/>
      <c r="AE36" s="164"/>
      <c r="AF36" s="164"/>
      <c r="AG36" s="164"/>
      <c r="AH36" s="164"/>
      <c r="AI36" s="164"/>
      <c r="AJ36" s="134"/>
      <c r="AL36" s="72"/>
      <c r="AM36" s="165"/>
      <c r="AN36" s="165"/>
      <c r="AO36" s="165"/>
      <c r="AP36" s="165"/>
      <c r="AQ36" s="165"/>
      <c r="AR36" s="165"/>
      <c r="AS36" s="165"/>
      <c r="AT36" s="100"/>
      <c r="AU36" s="117"/>
      <c r="AV36" s="100"/>
      <c r="AW36" s="100"/>
      <c r="AX36" s="100"/>
      <c r="AY36" s="100"/>
      <c r="AZ36" s="117"/>
      <c r="BA36" s="117"/>
      <c r="BB36" s="134"/>
      <c r="BD36" s="139"/>
      <c r="BE36" s="126"/>
      <c r="BF36" s="164"/>
      <c r="BG36" s="164"/>
      <c r="BH36" s="164"/>
      <c r="BI36" s="123"/>
      <c r="BJ36" s="164"/>
      <c r="BK36" s="164"/>
      <c r="BL36" s="164"/>
      <c r="BM36" s="164"/>
      <c r="BN36" s="131"/>
      <c r="BO36" s="131"/>
      <c r="BP36" s="131"/>
      <c r="BQ36" s="131"/>
      <c r="BR36" s="134"/>
      <c r="BS36" s="138"/>
      <c r="BT36" s="139"/>
      <c r="BU36" s="123"/>
      <c r="BV36" s="164"/>
      <c r="BW36" s="123"/>
      <c r="BX36" s="164"/>
      <c r="BY36" s="164"/>
      <c r="BZ36" s="164"/>
      <c r="CA36" s="164"/>
      <c r="CB36" s="164"/>
      <c r="CC36" s="164"/>
      <c r="CD36" s="164"/>
      <c r="CE36" s="123"/>
      <c r="CF36" s="164"/>
      <c r="CG36" s="164"/>
      <c r="CH36" s="164"/>
      <c r="CI36" s="123"/>
      <c r="CJ36" s="164"/>
      <c r="CK36" s="164"/>
      <c r="CL36" s="140"/>
      <c r="CM36" s="137"/>
      <c r="CN36" s="139"/>
      <c r="CO36" s="126"/>
      <c r="CP36" s="164"/>
      <c r="CQ36" s="164"/>
      <c r="CR36" s="164"/>
      <c r="CS36" s="164"/>
      <c r="CT36" s="164"/>
      <c r="CU36" s="164"/>
      <c r="CV36" s="164"/>
      <c r="CW36" s="123"/>
      <c r="CX36" s="164"/>
      <c r="CY36" s="164"/>
      <c r="CZ36" s="164"/>
      <c r="DA36" s="164"/>
      <c r="DB36" s="164"/>
      <c r="DC36" s="140"/>
      <c r="DD36" s="137"/>
      <c r="DE36" s="139"/>
      <c r="DF36" s="165"/>
      <c r="DG36" s="165"/>
      <c r="DH36" s="165"/>
    </row>
    <row r="37" spans="1:112" ht="33.75" customHeight="1">
      <c r="A37" s="74" t="s">
        <v>58</v>
      </c>
      <c r="B37" s="115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76"/>
      <c r="P37" s="76"/>
      <c r="Q37" s="76"/>
      <c r="R37" s="76"/>
      <c r="S37" s="76"/>
      <c r="T37" s="78" t="s">
        <v>58</v>
      </c>
      <c r="V37" s="74" t="s">
        <v>58</v>
      </c>
      <c r="W37" s="108"/>
      <c r="X37" s="93"/>
      <c r="Y37" s="93"/>
      <c r="Z37" s="93"/>
      <c r="AA37" s="93"/>
      <c r="AB37" s="93"/>
      <c r="AC37" s="93"/>
      <c r="AD37" s="100"/>
      <c r="AE37" s="76"/>
      <c r="AF37" s="76"/>
      <c r="AG37" s="76"/>
      <c r="AH37" s="76"/>
      <c r="AI37" s="76"/>
      <c r="AJ37" s="78" t="s">
        <v>58</v>
      </c>
      <c r="AL37" s="88" t="s">
        <v>58</v>
      </c>
      <c r="AM37" s="83"/>
      <c r="AN37" s="83"/>
      <c r="AO37" s="83"/>
      <c r="AP37" s="83"/>
      <c r="AQ37" s="83"/>
      <c r="AR37" s="83"/>
      <c r="AS37" s="83"/>
      <c r="AT37" s="100"/>
      <c r="AU37" s="117"/>
      <c r="AV37" s="100"/>
      <c r="AW37" s="100"/>
      <c r="AX37" s="100"/>
      <c r="AY37" s="100"/>
      <c r="AZ37" s="117"/>
      <c r="BA37" s="117"/>
      <c r="BB37" s="78" t="s">
        <v>58</v>
      </c>
      <c r="BD37" s="88" t="s">
        <v>58</v>
      </c>
      <c r="BE37" s="104"/>
      <c r="BF37" s="76"/>
      <c r="BG37" s="76"/>
      <c r="BH37" s="76"/>
      <c r="BI37" s="101"/>
      <c r="BJ37" s="76"/>
      <c r="BK37" s="76"/>
      <c r="BL37" s="76"/>
      <c r="BM37" s="76"/>
      <c r="BN37" s="86"/>
      <c r="BO37" s="86"/>
      <c r="BP37" s="86"/>
      <c r="BQ37" s="166"/>
      <c r="BR37" s="78" t="s">
        <v>58</v>
      </c>
      <c r="BS37" s="98"/>
      <c r="BT37" s="88" t="s">
        <v>58</v>
      </c>
      <c r="BU37" s="101"/>
      <c r="BV37" s="101"/>
      <c r="BW37" s="101"/>
      <c r="BX37" s="101"/>
      <c r="BY37" s="76"/>
      <c r="BZ37" s="101"/>
      <c r="CA37" s="101"/>
      <c r="CB37" s="76"/>
      <c r="CC37" s="101"/>
      <c r="CD37" s="76"/>
      <c r="CE37" s="101"/>
      <c r="CF37" s="101"/>
      <c r="CG37" s="76"/>
      <c r="CH37" s="76"/>
      <c r="CI37" s="101"/>
      <c r="CJ37" s="101"/>
      <c r="CK37" s="76"/>
      <c r="CL37" s="90" t="s">
        <v>58</v>
      </c>
      <c r="CM37" s="99"/>
      <c r="CN37" s="88" t="s">
        <v>58</v>
      </c>
      <c r="CO37" s="104"/>
      <c r="CP37" s="101"/>
      <c r="CQ37" s="76"/>
      <c r="CR37" s="101"/>
      <c r="CS37" s="101"/>
      <c r="CT37" s="101"/>
      <c r="CU37" s="101"/>
      <c r="CV37" s="76"/>
      <c r="CW37" s="101"/>
      <c r="CX37" s="101"/>
      <c r="CY37" s="101"/>
      <c r="CZ37" s="101"/>
      <c r="DA37" s="101"/>
      <c r="DB37" s="76"/>
      <c r="DC37" s="90" t="s">
        <v>58</v>
      </c>
      <c r="DD37" s="99"/>
      <c r="DE37" s="88" t="s">
        <v>58</v>
      </c>
      <c r="DF37" s="83"/>
      <c r="DG37" s="83"/>
      <c r="DH37" s="83"/>
    </row>
    <row r="38" spans="1:116" s="156" customFormat="1" ht="33.75" customHeight="1">
      <c r="A38" s="150" t="s">
        <v>59</v>
      </c>
      <c r="B38" s="180">
        <v>1</v>
      </c>
      <c r="C38" s="144">
        <f>D38+I38</f>
        <v>57</v>
      </c>
      <c r="D38" s="144">
        <f>SUM(E38:H38)</f>
        <v>48</v>
      </c>
      <c r="E38" s="144" t="s">
        <v>137</v>
      </c>
      <c r="F38" s="144">
        <v>33</v>
      </c>
      <c r="G38" s="144">
        <v>15</v>
      </c>
      <c r="H38" s="144">
        <v>0</v>
      </c>
      <c r="I38" s="144">
        <f>SUM(J38:M38)</f>
        <v>9</v>
      </c>
      <c r="J38" s="144" t="s">
        <v>137</v>
      </c>
      <c r="K38" s="144">
        <v>6</v>
      </c>
      <c r="L38" s="144">
        <v>3</v>
      </c>
      <c r="M38" s="144" t="s">
        <v>137</v>
      </c>
      <c r="N38" s="145"/>
      <c r="O38" s="146">
        <v>7887</v>
      </c>
      <c r="P38" s="144">
        <f>O38/12</f>
        <v>657.25</v>
      </c>
      <c r="Q38" s="146">
        <f>R38+S38</f>
        <v>197313</v>
      </c>
      <c r="R38" s="144">
        <v>178930</v>
      </c>
      <c r="S38" s="144">
        <v>18383</v>
      </c>
      <c r="T38" s="147" t="s">
        <v>155</v>
      </c>
      <c r="U38" s="148"/>
      <c r="V38" s="142" t="s">
        <v>153</v>
      </c>
      <c r="W38" s="149">
        <f>SUM(X38:AC38)</f>
        <v>819729</v>
      </c>
      <c r="X38" s="144">
        <v>702558</v>
      </c>
      <c r="Y38" s="144">
        <v>3904</v>
      </c>
      <c r="Z38" s="144">
        <v>33287</v>
      </c>
      <c r="AA38" s="144">
        <v>79914</v>
      </c>
      <c r="AB38" s="144">
        <v>66</v>
      </c>
      <c r="AC38" s="144" t="s">
        <v>154</v>
      </c>
      <c r="AD38" s="145"/>
      <c r="AE38" s="146">
        <v>604</v>
      </c>
      <c r="AF38" s="144">
        <f>AE38/12</f>
        <v>50.333333333333336</v>
      </c>
      <c r="AG38" s="146" t="s">
        <v>159</v>
      </c>
      <c r="AH38" s="146" t="s">
        <v>159</v>
      </c>
      <c r="AI38" s="146" t="s">
        <v>43</v>
      </c>
      <c r="AJ38" s="147" t="s">
        <v>59</v>
      </c>
      <c r="AK38" s="148"/>
      <c r="AL38" s="150" t="s">
        <v>59</v>
      </c>
      <c r="AM38" s="146" t="s">
        <v>159</v>
      </c>
      <c r="AN38" s="146" t="s">
        <v>159</v>
      </c>
      <c r="AO38" s="146" t="s">
        <v>159</v>
      </c>
      <c r="AP38" s="146" t="s">
        <v>159</v>
      </c>
      <c r="AQ38" s="146" t="s">
        <v>159</v>
      </c>
      <c r="AR38" s="146" t="s">
        <v>159</v>
      </c>
      <c r="AS38" s="151" t="s">
        <v>43</v>
      </c>
      <c r="AT38" s="148"/>
      <c r="AU38" s="146" t="s">
        <v>159</v>
      </c>
      <c r="AV38" s="146" t="s">
        <v>159</v>
      </c>
      <c r="AW38" s="151" t="s">
        <v>43</v>
      </c>
      <c r="AX38" s="151" t="s">
        <v>43</v>
      </c>
      <c r="AY38" s="151" t="s">
        <v>43</v>
      </c>
      <c r="AZ38" s="146" t="s">
        <v>159</v>
      </c>
      <c r="BA38" s="146" t="s">
        <v>159</v>
      </c>
      <c r="BB38" s="147" t="s">
        <v>59</v>
      </c>
      <c r="BC38" s="148"/>
      <c r="BD38" s="150" t="s">
        <v>59</v>
      </c>
      <c r="BE38" s="146" t="s">
        <v>159</v>
      </c>
      <c r="BF38" s="146" t="s">
        <v>159</v>
      </c>
      <c r="BG38" s="146" t="s">
        <v>159</v>
      </c>
      <c r="BH38" s="146" t="s">
        <v>159</v>
      </c>
      <c r="BI38" s="146" t="s">
        <v>159</v>
      </c>
      <c r="BJ38" s="146" t="s">
        <v>159</v>
      </c>
      <c r="BK38" s="144"/>
      <c r="BL38" s="146" t="s">
        <v>159</v>
      </c>
      <c r="BM38" s="146" t="s">
        <v>159</v>
      </c>
      <c r="BN38" s="146" t="s">
        <v>159</v>
      </c>
      <c r="BO38" s="146" t="s">
        <v>159</v>
      </c>
      <c r="BP38" s="146" t="s">
        <v>159</v>
      </c>
      <c r="BQ38" s="146" t="s">
        <v>159</v>
      </c>
      <c r="BR38" s="147" t="s">
        <v>59</v>
      </c>
      <c r="BS38" s="152"/>
      <c r="BT38" s="150" t="s">
        <v>59</v>
      </c>
      <c r="BU38" s="146" t="s">
        <v>159</v>
      </c>
      <c r="BV38" s="145" t="s">
        <v>154</v>
      </c>
      <c r="BW38" s="146" t="s">
        <v>159</v>
      </c>
      <c r="BX38" s="146" t="s">
        <v>159</v>
      </c>
      <c r="BY38" s="146" t="s">
        <v>159</v>
      </c>
      <c r="BZ38" s="146" t="s">
        <v>159</v>
      </c>
      <c r="CA38" s="145" t="s">
        <v>43</v>
      </c>
      <c r="CB38" s="145"/>
      <c r="CC38" s="145" t="s">
        <v>43</v>
      </c>
      <c r="CD38" s="146" t="s">
        <v>159</v>
      </c>
      <c r="CE38" s="145" t="s">
        <v>43</v>
      </c>
      <c r="CF38" s="145" t="s">
        <v>43</v>
      </c>
      <c r="CG38" s="145" t="s">
        <v>43</v>
      </c>
      <c r="CH38" s="146" t="s">
        <v>159</v>
      </c>
      <c r="CI38" s="146" t="s">
        <v>159</v>
      </c>
      <c r="CJ38" s="145" t="s">
        <v>43</v>
      </c>
      <c r="CK38" s="146" t="s">
        <v>159</v>
      </c>
      <c r="CL38" s="153" t="s">
        <v>59</v>
      </c>
      <c r="CM38" s="154"/>
      <c r="CN38" s="150" t="s">
        <v>59</v>
      </c>
      <c r="CO38" s="146" t="s">
        <v>159</v>
      </c>
      <c r="CP38" s="155" t="s">
        <v>156</v>
      </c>
      <c r="CQ38" s="146" t="s">
        <v>159</v>
      </c>
      <c r="CR38" s="155" t="s">
        <v>156</v>
      </c>
      <c r="CS38" s="155" t="s">
        <v>156</v>
      </c>
      <c r="CT38" s="155" t="s">
        <v>156</v>
      </c>
      <c r="CU38" s="146" t="s">
        <v>43</v>
      </c>
      <c r="CV38" s="144"/>
      <c r="CW38" s="146" t="s">
        <v>159</v>
      </c>
      <c r="CX38" s="146" t="s">
        <v>159</v>
      </c>
      <c r="CY38" s="155" t="s">
        <v>156</v>
      </c>
      <c r="CZ38" s="155" t="s">
        <v>156</v>
      </c>
      <c r="DA38" s="155" t="s">
        <v>156</v>
      </c>
      <c r="DB38" s="155" t="s">
        <v>156</v>
      </c>
      <c r="DC38" s="153" t="s">
        <v>59</v>
      </c>
      <c r="DD38" s="154"/>
      <c r="DE38" s="150" t="s">
        <v>59</v>
      </c>
      <c r="DF38" s="146" t="s">
        <v>159</v>
      </c>
      <c r="DG38" s="146" t="s">
        <v>159</v>
      </c>
      <c r="DH38" s="146" t="s">
        <v>159</v>
      </c>
      <c r="DI38" s="148"/>
      <c r="DJ38" s="148"/>
      <c r="DK38" s="148"/>
      <c r="DL38" s="148"/>
    </row>
    <row r="39" spans="1:112" ht="33.75" customHeight="1">
      <c r="A39" s="132" t="s">
        <v>60</v>
      </c>
      <c r="B39" s="93" t="s">
        <v>154</v>
      </c>
      <c r="C39" s="93" t="s">
        <v>154</v>
      </c>
      <c r="D39" s="93" t="s">
        <v>154</v>
      </c>
      <c r="E39" s="93" t="s">
        <v>154</v>
      </c>
      <c r="F39" s="93" t="s">
        <v>154</v>
      </c>
      <c r="G39" s="93" t="s">
        <v>154</v>
      </c>
      <c r="H39" s="93" t="s">
        <v>154</v>
      </c>
      <c r="I39" s="93" t="s">
        <v>154</v>
      </c>
      <c r="J39" s="93" t="s">
        <v>154</v>
      </c>
      <c r="K39" s="93" t="s">
        <v>154</v>
      </c>
      <c r="L39" s="93" t="s">
        <v>154</v>
      </c>
      <c r="M39" s="93" t="s">
        <v>154</v>
      </c>
      <c r="N39" s="100"/>
      <c r="O39" s="123">
        <v>3783</v>
      </c>
      <c r="P39" s="93">
        <f>O39/12</f>
        <v>315.25</v>
      </c>
      <c r="Q39" s="123">
        <f>R39+S39</f>
        <v>92885</v>
      </c>
      <c r="R39" s="93">
        <v>86146</v>
      </c>
      <c r="S39" s="123">
        <v>6739</v>
      </c>
      <c r="T39" s="124" t="s">
        <v>158</v>
      </c>
      <c r="V39" s="35" t="s">
        <v>157</v>
      </c>
      <c r="W39" s="108">
        <f>SUM(X39:AC39)</f>
        <v>211875</v>
      </c>
      <c r="X39" s="93">
        <v>138181</v>
      </c>
      <c r="Y39" s="93">
        <v>5326</v>
      </c>
      <c r="Z39" s="93">
        <v>7804</v>
      </c>
      <c r="AA39" s="93">
        <v>14821</v>
      </c>
      <c r="AB39" s="93">
        <v>444</v>
      </c>
      <c r="AC39" s="93">
        <v>45299</v>
      </c>
      <c r="AD39" s="100"/>
      <c r="AE39" s="123" t="s">
        <v>43</v>
      </c>
      <c r="AF39" s="123" t="s">
        <v>43</v>
      </c>
      <c r="AG39" s="123" t="s">
        <v>43</v>
      </c>
      <c r="AH39" s="93" t="s">
        <v>43</v>
      </c>
      <c r="AI39" s="123" t="s">
        <v>43</v>
      </c>
      <c r="AJ39" s="124" t="s">
        <v>60</v>
      </c>
      <c r="AK39" s="60"/>
      <c r="AL39" s="132" t="s">
        <v>60</v>
      </c>
      <c r="AM39" s="123" t="s">
        <v>43</v>
      </c>
      <c r="AN39" s="105" t="s">
        <v>43</v>
      </c>
      <c r="AO39" s="105" t="s">
        <v>43</v>
      </c>
      <c r="AP39" s="105" t="s">
        <v>43</v>
      </c>
      <c r="AQ39" s="105" t="s">
        <v>43</v>
      </c>
      <c r="AR39" s="105" t="s">
        <v>43</v>
      </c>
      <c r="AS39" s="105" t="s">
        <v>43</v>
      </c>
      <c r="AU39" s="105" t="s">
        <v>43</v>
      </c>
      <c r="AV39" s="105" t="s">
        <v>43</v>
      </c>
      <c r="AW39" s="105" t="s">
        <v>43</v>
      </c>
      <c r="AX39" s="105" t="s">
        <v>43</v>
      </c>
      <c r="AY39" s="105" t="s">
        <v>43</v>
      </c>
      <c r="AZ39" s="105" t="s">
        <v>43</v>
      </c>
      <c r="BA39" s="105" t="s">
        <v>43</v>
      </c>
      <c r="BB39" s="124" t="s">
        <v>60</v>
      </c>
      <c r="BC39" s="60"/>
      <c r="BD39" s="132" t="s">
        <v>60</v>
      </c>
      <c r="BE39" s="100" t="s">
        <v>43</v>
      </c>
      <c r="BF39" s="100" t="s">
        <v>43</v>
      </c>
      <c r="BG39" s="100" t="s">
        <v>43</v>
      </c>
      <c r="BH39" s="100" t="s">
        <v>43</v>
      </c>
      <c r="BI39" s="100" t="s">
        <v>43</v>
      </c>
      <c r="BJ39" s="100" t="s">
        <v>43</v>
      </c>
      <c r="BK39" s="93"/>
      <c r="BL39" s="100" t="s">
        <v>43</v>
      </c>
      <c r="BM39" s="100" t="s">
        <v>43</v>
      </c>
      <c r="BN39" s="100" t="s">
        <v>43</v>
      </c>
      <c r="BO39" s="100" t="s">
        <v>43</v>
      </c>
      <c r="BP39" s="100" t="s">
        <v>43</v>
      </c>
      <c r="BQ39" s="100" t="s">
        <v>43</v>
      </c>
      <c r="BR39" s="124" t="s">
        <v>60</v>
      </c>
      <c r="BS39" s="71"/>
      <c r="BT39" s="132" t="s">
        <v>60</v>
      </c>
      <c r="BU39" s="123" t="s">
        <v>43</v>
      </c>
      <c r="BV39" s="123" t="s">
        <v>43</v>
      </c>
      <c r="BW39" s="123" t="s">
        <v>43</v>
      </c>
      <c r="BX39" s="123" t="s">
        <v>43</v>
      </c>
      <c r="BY39" s="93" t="s">
        <v>43</v>
      </c>
      <c r="BZ39" s="93" t="s">
        <v>43</v>
      </c>
      <c r="CA39" s="100" t="s">
        <v>43</v>
      </c>
      <c r="CB39" s="100"/>
      <c r="CC39" s="100" t="s">
        <v>43</v>
      </c>
      <c r="CD39" s="123" t="s">
        <v>43</v>
      </c>
      <c r="CE39" s="100" t="s">
        <v>43</v>
      </c>
      <c r="CF39" s="100" t="s">
        <v>43</v>
      </c>
      <c r="CG39" s="100" t="s">
        <v>43</v>
      </c>
      <c r="CH39" s="123" t="s">
        <v>43</v>
      </c>
      <c r="CI39" s="100" t="s">
        <v>43</v>
      </c>
      <c r="CJ39" s="100" t="s">
        <v>43</v>
      </c>
      <c r="CK39" s="93" t="s">
        <v>43</v>
      </c>
      <c r="CL39" s="133" t="s">
        <v>60</v>
      </c>
      <c r="CM39" s="2"/>
      <c r="CN39" s="132" t="s">
        <v>60</v>
      </c>
      <c r="CO39" s="76" t="s">
        <v>139</v>
      </c>
      <c r="CP39" s="123" t="s">
        <v>43</v>
      </c>
      <c r="CQ39" s="123" t="s">
        <v>43</v>
      </c>
      <c r="CR39" s="123" t="s">
        <v>43</v>
      </c>
      <c r="CS39" s="123" t="s">
        <v>43</v>
      </c>
      <c r="CT39" s="123" t="s">
        <v>43</v>
      </c>
      <c r="CU39" s="123" t="s">
        <v>43</v>
      </c>
      <c r="CV39" s="93"/>
      <c r="CW39" s="76" t="s">
        <v>139</v>
      </c>
      <c r="CX39" s="123" t="s">
        <v>43</v>
      </c>
      <c r="CY39" s="123" t="s">
        <v>43</v>
      </c>
      <c r="CZ39" s="123" t="s">
        <v>43</v>
      </c>
      <c r="DA39" s="123" t="s">
        <v>43</v>
      </c>
      <c r="DB39" s="123" t="s">
        <v>43</v>
      </c>
      <c r="DC39" s="133" t="s">
        <v>60</v>
      </c>
      <c r="DD39" s="2"/>
      <c r="DE39" s="132" t="s">
        <v>60</v>
      </c>
      <c r="DF39" s="105" t="s">
        <v>43</v>
      </c>
      <c r="DG39" s="105" t="s">
        <v>43</v>
      </c>
      <c r="DH39" s="105" t="s">
        <v>43</v>
      </c>
    </row>
    <row r="40" spans="1:116" s="156" customFormat="1" ht="33.75" customHeight="1">
      <c r="A40" s="150" t="s">
        <v>61</v>
      </c>
      <c r="B40" s="181">
        <v>2</v>
      </c>
      <c r="C40" s="144">
        <f>D40+I40</f>
        <v>107</v>
      </c>
      <c r="D40" s="144">
        <f>SUM(E40:H40)</f>
        <v>70</v>
      </c>
      <c r="E40" s="144" t="s">
        <v>137</v>
      </c>
      <c r="F40" s="144">
        <v>49</v>
      </c>
      <c r="G40" s="144" t="s">
        <v>137</v>
      </c>
      <c r="H40" s="144">
        <v>21</v>
      </c>
      <c r="I40" s="144">
        <f>SUM(J40:M40)</f>
        <v>37</v>
      </c>
      <c r="J40" s="144" t="s">
        <v>137</v>
      </c>
      <c r="K40" s="144">
        <v>37</v>
      </c>
      <c r="L40" s="144" t="s">
        <v>137</v>
      </c>
      <c r="M40" s="144" t="s">
        <v>137</v>
      </c>
      <c r="N40" s="148"/>
      <c r="O40" s="146">
        <v>428</v>
      </c>
      <c r="P40" s="144">
        <f>O40/12</f>
        <v>35.666666666666664</v>
      </c>
      <c r="Q40" s="146">
        <f>SUM(R40:S40)</f>
        <v>7063</v>
      </c>
      <c r="R40" s="144">
        <v>7063</v>
      </c>
      <c r="S40" s="145" t="s">
        <v>43</v>
      </c>
      <c r="T40" s="147" t="s">
        <v>61</v>
      </c>
      <c r="U40" s="148"/>
      <c r="V40" s="142" t="s">
        <v>61</v>
      </c>
      <c r="W40" s="149">
        <f>SUM(X40:AC40)</f>
        <v>11338</v>
      </c>
      <c r="X40" s="148">
        <v>8327</v>
      </c>
      <c r="Y40" s="148">
        <v>32</v>
      </c>
      <c r="Z40" s="148">
        <v>169</v>
      </c>
      <c r="AA40" s="148">
        <v>2810</v>
      </c>
      <c r="AB40" s="167" t="s">
        <v>137</v>
      </c>
      <c r="AC40" s="167" t="s">
        <v>137</v>
      </c>
      <c r="AD40" s="148"/>
      <c r="AE40" s="146">
        <v>1295</v>
      </c>
      <c r="AF40" s="144">
        <f>AE40/12</f>
        <v>107.91666666666667</v>
      </c>
      <c r="AG40" s="146" t="s">
        <v>141</v>
      </c>
      <c r="AH40" s="146" t="s">
        <v>141</v>
      </c>
      <c r="AI40" s="146" t="s">
        <v>141</v>
      </c>
      <c r="AJ40" s="147" t="s">
        <v>61</v>
      </c>
      <c r="AK40" s="148"/>
      <c r="AL40" s="150" t="s">
        <v>61</v>
      </c>
      <c r="AM40" s="146" t="s">
        <v>141</v>
      </c>
      <c r="AN40" s="146" t="s">
        <v>141</v>
      </c>
      <c r="AO40" s="146" t="s">
        <v>141</v>
      </c>
      <c r="AP40" s="146" t="s">
        <v>141</v>
      </c>
      <c r="AQ40" s="146" t="s">
        <v>141</v>
      </c>
      <c r="AR40" s="151" t="s">
        <v>43</v>
      </c>
      <c r="AS40" s="151" t="s">
        <v>43</v>
      </c>
      <c r="AT40" s="148"/>
      <c r="AU40" s="146" t="s">
        <v>141</v>
      </c>
      <c r="AV40" s="146" t="s">
        <v>141</v>
      </c>
      <c r="AW40" s="146" t="s">
        <v>141</v>
      </c>
      <c r="AX40" s="151" t="s">
        <v>43</v>
      </c>
      <c r="AY40" s="151" t="s">
        <v>43</v>
      </c>
      <c r="AZ40" s="146" t="s">
        <v>141</v>
      </c>
      <c r="BA40" s="146" t="s">
        <v>141</v>
      </c>
      <c r="BB40" s="147" t="s">
        <v>61</v>
      </c>
      <c r="BC40" s="148"/>
      <c r="BD40" s="150" t="s">
        <v>61</v>
      </c>
      <c r="BE40" s="146" t="s">
        <v>141</v>
      </c>
      <c r="BF40" s="145" t="s">
        <v>43</v>
      </c>
      <c r="BG40" s="146" t="s">
        <v>141</v>
      </c>
      <c r="BH40" s="146" t="s">
        <v>141</v>
      </c>
      <c r="BI40" s="146" t="s">
        <v>141</v>
      </c>
      <c r="BJ40" s="145" t="s">
        <v>43</v>
      </c>
      <c r="BK40" s="144"/>
      <c r="BL40" s="146" t="s">
        <v>141</v>
      </c>
      <c r="BM40" s="146" t="s">
        <v>141</v>
      </c>
      <c r="BN40" s="146" t="s">
        <v>141</v>
      </c>
      <c r="BO40" s="168" t="s">
        <v>43</v>
      </c>
      <c r="BP40" s="146" t="s">
        <v>141</v>
      </c>
      <c r="BQ40" s="146" t="s">
        <v>141</v>
      </c>
      <c r="BR40" s="147" t="s">
        <v>61</v>
      </c>
      <c r="BS40" s="152"/>
      <c r="BT40" s="150" t="s">
        <v>61</v>
      </c>
      <c r="BU40" s="146" t="s">
        <v>141</v>
      </c>
      <c r="BV40" s="145" t="s">
        <v>137</v>
      </c>
      <c r="BW40" s="146" t="s">
        <v>141</v>
      </c>
      <c r="BX40" s="146" t="s">
        <v>141</v>
      </c>
      <c r="BY40" s="146" t="s">
        <v>141</v>
      </c>
      <c r="BZ40" s="145" t="s">
        <v>43</v>
      </c>
      <c r="CA40" s="145" t="s">
        <v>43</v>
      </c>
      <c r="CB40" s="145"/>
      <c r="CC40" s="145" t="s">
        <v>43</v>
      </c>
      <c r="CD40" s="146" t="s">
        <v>141</v>
      </c>
      <c r="CE40" s="145" t="s">
        <v>43</v>
      </c>
      <c r="CF40" s="145" t="s">
        <v>43</v>
      </c>
      <c r="CG40" s="145" t="s">
        <v>43</v>
      </c>
      <c r="CH40" s="146" t="s">
        <v>141</v>
      </c>
      <c r="CI40" s="146" t="s">
        <v>141</v>
      </c>
      <c r="CJ40" s="145" t="s">
        <v>43</v>
      </c>
      <c r="CK40" s="146" t="s">
        <v>141</v>
      </c>
      <c r="CL40" s="153" t="s">
        <v>61</v>
      </c>
      <c r="CM40" s="154"/>
      <c r="CN40" s="150" t="s">
        <v>61</v>
      </c>
      <c r="CO40" s="146" t="s">
        <v>141</v>
      </c>
      <c r="CP40" s="155" t="s">
        <v>139</v>
      </c>
      <c r="CQ40" s="146" t="s">
        <v>141</v>
      </c>
      <c r="CR40" s="146" t="s">
        <v>141</v>
      </c>
      <c r="CS40" s="155" t="s">
        <v>139</v>
      </c>
      <c r="CT40" s="155" t="s">
        <v>139</v>
      </c>
      <c r="CU40" s="146" t="s">
        <v>43</v>
      </c>
      <c r="CV40" s="144"/>
      <c r="CW40" s="146" t="s">
        <v>141</v>
      </c>
      <c r="CX40" s="146" t="s">
        <v>141</v>
      </c>
      <c r="CY40" s="146" t="s">
        <v>141</v>
      </c>
      <c r="CZ40" s="146" t="s">
        <v>141</v>
      </c>
      <c r="DA40" s="155" t="s">
        <v>139</v>
      </c>
      <c r="DB40" s="146" t="s">
        <v>141</v>
      </c>
      <c r="DC40" s="153" t="s">
        <v>61</v>
      </c>
      <c r="DD40" s="154"/>
      <c r="DE40" s="150" t="s">
        <v>61</v>
      </c>
      <c r="DF40" s="146" t="s">
        <v>141</v>
      </c>
      <c r="DG40" s="146" t="s">
        <v>141</v>
      </c>
      <c r="DH40" s="146" t="s">
        <v>141</v>
      </c>
      <c r="DI40" s="148"/>
      <c r="DJ40" s="148"/>
      <c r="DK40" s="148"/>
      <c r="DL40" s="148"/>
    </row>
    <row r="41" spans="1:112" ht="33.75" customHeight="1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O41" s="170"/>
      <c r="P41" s="170"/>
      <c r="Q41" s="170"/>
      <c r="R41" s="170"/>
      <c r="S41" s="170"/>
      <c r="T41" s="171"/>
      <c r="V41" s="170"/>
      <c r="W41" s="172"/>
      <c r="X41" s="170"/>
      <c r="Y41" s="170"/>
      <c r="Z41" s="170"/>
      <c r="AA41" s="170"/>
      <c r="AB41" s="170"/>
      <c r="AC41" s="170"/>
      <c r="AE41" s="170"/>
      <c r="AF41" s="170"/>
      <c r="AG41" s="170"/>
      <c r="AH41" s="170"/>
      <c r="AI41" s="169"/>
      <c r="AJ41" s="171"/>
      <c r="AL41" s="169"/>
      <c r="AM41" s="173"/>
      <c r="AN41" s="173"/>
      <c r="AO41" s="173"/>
      <c r="AP41" s="173"/>
      <c r="AQ41" s="173"/>
      <c r="AR41" s="170"/>
      <c r="AS41" s="170"/>
      <c r="AU41" s="2"/>
      <c r="AV41" s="2"/>
      <c r="AW41" s="2"/>
      <c r="AX41" s="2"/>
      <c r="AY41" s="2"/>
      <c r="AZ41" s="2"/>
      <c r="BA41" s="2"/>
      <c r="BB41" s="171"/>
      <c r="BD41" s="174"/>
      <c r="BE41" s="173"/>
      <c r="BF41" s="173"/>
      <c r="BG41" s="173"/>
      <c r="BH41" s="173"/>
      <c r="BI41" s="173"/>
      <c r="BJ41" s="173"/>
      <c r="BK41" s="2"/>
      <c r="BL41" s="173"/>
      <c r="BM41" s="173"/>
      <c r="BN41" s="175"/>
      <c r="BO41" s="175"/>
      <c r="BP41" s="175"/>
      <c r="BQ41" s="175"/>
      <c r="BR41" s="171"/>
      <c r="BS41" s="71"/>
      <c r="BT41" s="174"/>
      <c r="BU41" s="171"/>
      <c r="BV41" s="173"/>
      <c r="BW41" s="173"/>
      <c r="BX41" s="173"/>
      <c r="BY41" s="173"/>
      <c r="BZ41" s="173"/>
      <c r="CA41" s="173"/>
      <c r="CB41" s="2"/>
      <c r="CC41" s="173"/>
      <c r="CD41" s="173"/>
      <c r="CE41" s="173"/>
      <c r="CF41" s="173"/>
      <c r="CG41" s="173"/>
      <c r="CH41" s="173"/>
      <c r="CI41" s="173"/>
      <c r="CJ41" s="173"/>
      <c r="CK41" s="173"/>
      <c r="CL41" s="176"/>
      <c r="CM41" s="2"/>
      <c r="CN41" s="173"/>
      <c r="CO41" s="176"/>
      <c r="CP41" s="173"/>
      <c r="CQ41" s="173"/>
      <c r="CR41" s="173"/>
      <c r="CS41" s="173"/>
      <c r="CT41" s="173"/>
      <c r="CU41" s="173"/>
      <c r="CV41" s="2"/>
      <c r="CW41" s="173"/>
      <c r="CX41" s="173"/>
      <c r="CY41" s="173"/>
      <c r="CZ41" s="173"/>
      <c r="DA41" s="173"/>
      <c r="DB41" s="173"/>
      <c r="DC41" s="176"/>
      <c r="DD41" s="2"/>
      <c r="DE41" s="177"/>
      <c r="DF41" s="178"/>
      <c r="DG41" s="179"/>
      <c r="DH41" s="179"/>
    </row>
    <row r="42" spans="20:112" ht="17.25">
      <c r="T42" s="2"/>
      <c r="AJ42" s="2"/>
      <c r="AM42" s="2"/>
      <c r="AN42" s="2"/>
      <c r="AO42" s="2"/>
      <c r="AP42" s="2"/>
      <c r="AQ42" s="2"/>
      <c r="AU42" s="64"/>
      <c r="AV42" s="64"/>
      <c r="AW42" s="64"/>
      <c r="AX42" s="64"/>
      <c r="AY42" s="64"/>
      <c r="AZ42" s="64"/>
      <c r="BA42" s="64"/>
      <c r="BB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</row>
    <row r="43" spans="56:112" ht="17.25"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</row>
  </sheetData>
  <mergeCells count="54">
    <mergeCell ref="AG5:AG6"/>
    <mergeCell ref="AH5:AH6"/>
    <mergeCell ref="AI5:AI6"/>
    <mergeCell ref="AM4:AS5"/>
    <mergeCell ref="DF5:DH5"/>
    <mergeCell ref="CJ5:CJ6"/>
    <mergeCell ref="CN5:CN6"/>
    <mergeCell ref="CO5:CU5"/>
    <mergeCell ref="CW5:DB5"/>
    <mergeCell ref="CF5:CF6"/>
    <mergeCell ref="CI5:CI6"/>
    <mergeCell ref="DC5:DC6"/>
    <mergeCell ref="DE5:DE6"/>
    <mergeCell ref="BD4:BD6"/>
    <mergeCell ref="BR4:BR6"/>
    <mergeCell ref="BU4:BZ4"/>
    <mergeCell ref="CD4:CD6"/>
    <mergeCell ref="BE5:BH5"/>
    <mergeCell ref="BN5:BQ5"/>
    <mergeCell ref="BU5:BU6"/>
    <mergeCell ref="BV5:BV6"/>
    <mergeCell ref="BW5:BZ5"/>
    <mergeCell ref="CA5:CA6"/>
    <mergeCell ref="DE1:DH1"/>
    <mergeCell ref="BT3:BT6"/>
    <mergeCell ref="BU3:CA3"/>
    <mergeCell ref="CC3:CK3"/>
    <mergeCell ref="CL3:CL6"/>
    <mergeCell ref="CE4:CG4"/>
    <mergeCell ref="CH4:CH6"/>
    <mergeCell ref="CI4:CK4"/>
    <mergeCell ref="CC5:CC6"/>
    <mergeCell ref="CE5:CE6"/>
    <mergeCell ref="C4:M4"/>
    <mergeCell ref="C5:C6"/>
    <mergeCell ref="D5:H5"/>
    <mergeCell ref="I5:M5"/>
    <mergeCell ref="O4:P4"/>
    <mergeCell ref="Q4:S4"/>
    <mergeCell ref="O5:O6"/>
    <mergeCell ref="P5:P6"/>
    <mergeCell ref="Q5:Q6"/>
    <mergeCell ref="S5:S6"/>
    <mergeCell ref="R5:R6"/>
    <mergeCell ref="AU4:AY4"/>
    <mergeCell ref="AU5:AU6"/>
    <mergeCell ref="AX5:AY5"/>
    <mergeCell ref="W4:AC5"/>
    <mergeCell ref="AV5:AV6"/>
    <mergeCell ref="AW5:AW6"/>
    <mergeCell ref="AE4:AF4"/>
    <mergeCell ref="AG4:AI4"/>
    <mergeCell ref="AE5:AE6"/>
    <mergeCell ref="AF5:AF6"/>
  </mergeCells>
  <printOptions horizontalCentered="1" verticalCentered="1"/>
  <pageMargins left="0.77" right="0.78" top="0.984251968503937" bottom="0.5905511811023623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2011-02-02T02:30:36Z</cp:lastPrinted>
  <dcterms:created xsi:type="dcterms:W3CDTF">2011-02-01T01:50:16Z</dcterms:created>
  <dcterms:modified xsi:type="dcterms:W3CDTF">2011-03-04T08:04:06Z</dcterms:modified>
  <cp:category/>
  <cp:version/>
  <cp:contentType/>
  <cp:contentStatus/>
</cp:coreProperties>
</file>