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145\Share\2 健康づくり文化創造担当\04：歯科保健\・歯科データ（進行中）\5-妊婦歯科健診\ホームページ\"/>
    </mc:Choice>
  </mc:AlternateContent>
  <xr:revisionPtr revIDLastSave="0" documentId="13_ncr:1_{CA98FDD6-C132-4309-8FB9-95697561CE9D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R1" sheetId="13" r:id="rId1"/>
    <sheet name="R2" sheetId="12" r:id="rId2"/>
    <sheet name="R3" sheetId="11" r:id="rId3"/>
    <sheet name="R４" sheetId="17" r:id="rId4"/>
    <sheet name="R5" sheetId="10" r:id="rId5"/>
    <sheet name="R6グラフ（ホームページ用）" sheetId="18" r:id="rId6"/>
  </sheets>
  <externalReferences>
    <externalReference r:id="rId7"/>
  </externalReferences>
  <definedNames>
    <definedName name="_xlnm.Print_Area" localSheetId="0">'R1'!$A$2:$I$113</definedName>
    <definedName name="_xlnm.Print_Area" localSheetId="1">'R2'!$B$1:$P$44</definedName>
    <definedName name="_xlnm.Print_Area" localSheetId="2">'R3'!$A$1:$I$104</definedName>
    <definedName name="_xlnm.Print_Area" localSheetId="3">'R４'!$A$1:$I$75</definedName>
    <definedName name="_xlnm.Print_Area" localSheetId="4">'R5'!$A$1:$L$48</definedName>
    <definedName name="_xlnm.Print_Area" localSheetId="5">'R6グラフ（ホームページ用）'!$A$1:$L$48</definedName>
  </definedNames>
  <calcPr calcId="181029"/>
</workbook>
</file>

<file path=xl/calcChain.xml><?xml version="1.0" encoding="utf-8"?>
<calcChain xmlns="http://schemas.openxmlformats.org/spreadsheetml/2006/main">
  <c r="L24" i="18" l="1"/>
  <c r="L23" i="18"/>
  <c r="L22" i="18"/>
  <c r="L21" i="18"/>
  <c r="G31" i="12" l="1"/>
  <c r="F31" i="12"/>
  <c r="E31" i="12"/>
  <c r="D31" i="12"/>
  <c r="C31" i="12"/>
  <c r="L24" i="10"/>
  <c r="K24" i="10"/>
  <c r="J24" i="10"/>
  <c r="L23" i="10"/>
  <c r="L22" i="10"/>
  <c r="L21" i="10"/>
</calcChain>
</file>

<file path=xl/sharedStrings.xml><?xml version="1.0" encoding="utf-8"?>
<sst xmlns="http://schemas.openxmlformats.org/spreadsheetml/2006/main" count="185" uniqueCount="57">
  <si>
    <t>県平均</t>
    <rPh sb="0" eb="3">
      <t>ケンヘイキン</t>
    </rPh>
    <phoneticPr fontId="2"/>
  </si>
  <si>
    <t>西部</t>
    <rPh sb="0" eb="2">
      <t>セイブ</t>
    </rPh>
    <phoneticPr fontId="2"/>
  </si>
  <si>
    <t>中部</t>
    <rPh sb="0" eb="2">
      <t>チュウブ</t>
    </rPh>
    <phoneticPr fontId="2"/>
  </si>
  <si>
    <t>東部</t>
    <rPh sb="0" eb="2">
      <t>トウブ</t>
    </rPh>
    <phoneticPr fontId="2"/>
  </si>
  <si>
    <t>各圏域</t>
    <rPh sb="0" eb="3">
      <t>カクケンイキ</t>
    </rPh>
    <phoneticPr fontId="2"/>
  </si>
  <si>
    <t>受診率</t>
    <rPh sb="0" eb="3">
      <t>ジュシンリツ</t>
    </rPh>
    <phoneticPr fontId="2"/>
  </si>
  <si>
    <t>倉吉市・三朝町・湯梨浜町・琴浦町・北栄町</t>
    <phoneticPr fontId="2"/>
  </si>
  <si>
    <t>中部
(5)</t>
    <rPh sb="0" eb="2">
      <t>チュウブ</t>
    </rPh>
    <phoneticPr fontId="2"/>
  </si>
  <si>
    <t>鳥取市・岩美町・八頭町・若桜町・智頭町</t>
    <rPh sb="0" eb="3">
      <t>トットリシ</t>
    </rPh>
    <rPh sb="4" eb="7">
      <t>イワミチョウ</t>
    </rPh>
    <rPh sb="8" eb="11">
      <t>ヤズチョウ</t>
    </rPh>
    <rPh sb="12" eb="15">
      <t>ワカサチョウ</t>
    </rPh>
    <rPh sb="16" eb="19">
      <t>チヅチョウ</t>
    </rPh>
    <phoneticPr fontId="2"/>
  </si>
  <si>
    <t>東部
(5)</t>
    <rPh sb="0" eb="2">
      <t>トウブ</t>
    </rPh>
    <phoneticPr fontId="2"/>
  </si>
  <si>
    <t>令和５年度　妊婦歯科健診実施市町村</t>
    <rPh sb="0" eb="2">
      <t>レイワ</t>
    </rPh>
    <rPh sb="3" eb="5">
      <t>ネンド</t>
    </rPh>
    <rPh sb="6" eb="12">
      <t>ニンプシカケンシン</t>
    </rPh>
    <rPh sb="12" eb="14">
      <t>ジッシ</t>
    </rPh>
    <rPh sb="14" eb="17">
      <t>シチョウソン</t>
    </rPh>
    <phoneticPr fontId="2"/>
  </si>
  <si>
    <t>鳥取県健康医療局健康政策課／令和６年９月</t>
    <phoneticPr fontId="2"/>
  </si>
  <si>
    <t>伯耆町、日吉津村、大山町、日南町、日野町、江府町</t>
    <rPh sb="0" eb="3">
      <t>ホウキチョウ</t>
    </rPh>
    <rPh sb="4" eb="8">
      <t>ヒエヅソン</t>
    </rPh>
    <rPh sb="9" eb="12">
      <t>ダイセンチョウ</t>
    </rPh>
    <rPh sb="13" eb="16">
      <t>ニチナンチョウ</t>
    </rPh>
    <rPh sb="17" eb="20">
      <t>ヒノチョウ</t>
    </rPh>
    <rPh sb="21" eb="24">
      <t>コウフチョウ</t>
    </rPh>
    <phoneticPr fontId="2"/>
  </si>
  <si>
    <t>西部
(6)</t>
    <rPh sb="0" eb="2">
      <t>セイブ</t>
    </rPh>
    <phoneticPr fontId="2"/>
  </si>
  <si>
    <t>う蝕罹患率</t>
    <rPh sb="1" eb="2">
      <t>ショク</t>
    </rPh>
    <rPh sb="2" eb="5">
      <t>リカンリツ</t>
    </rPh>
    <phoneticPr fontId="2"/>
  </si>
  <si>
    <t>歯周病罹患率</t>
    <rPh sb="0" eb="3">
      <t>シシュウビョウ</t>
    </rPh>
    <rPh sb="3" eb="5">
      <t>リカン</t>
    </rPh>
    <rPh sb="5" eb="6">
      <t>リツ</t>
    </rPh>
    <phoneticPr fontId="2"/>
  </si>
  <si>
    <t>対象者</t>
    <rPh sb="0" eb="3">
      <t>タイショウシャ</t>
    </rPh>
    <phoneticPr fontId="2"/>
  </si>
  <si>
    <t>受診者数</t>
    <rPh sb="0" eb="4">
      <t>ジュシンシャスウ</t>
    </rPh>
    <phoneticPr fontId="2"/>
  </si>
  <si>
    <t>＊16市町村実施</t>
    <rPh sb="3" eb="6">
      <t>シチョウソン</t>
    </rPh>
    <rPh sb="6" eb="8">
      <t>ジッシ</t>
    </rPh>
    <phoneticPr fontId="2"/>
  </si>
  <si>
    <t>令和3年度妊婦歯科健診実施市町村</t>
    <rPh sb="0" eb="2">
      <t>レイワ</t>
    </rPh>
    <rPh sb="3" eb="5">
      <t>ネンド</t>
    </rPh>
    <rPh sb="5" eb="11">
      <t>ニンプシカケンシン</t>
    </rPh>
    <rPh sb="11" eb="13">
      <t>ジッシ</t>
    </rPh>
    <rPh sb="13" eb="16">
      <t>シチョウソン</t>
    </rPh>
    <phoneticPr fontId="2"/>
  </si>
  <si>
    <t>鳥取県健康医療局健康政策課　作成日：令和5年１月</t>
    <rPh sb="0" eb="3">
      <t>トットリケン</t>
    </rPh>
    <rPh sb="3" eb="8">
      <t>ケンコウイリョウキョク</t>
    </rPh>
    <rPh sb="8" eb="13">
      <t>ケンコウセイサクカ</t>
    </rPh>
    <rPh sb="14" eb="17">
      <t>サクセイビ</t>
    </rPh>
    <rPh sb="18" eb="20">
      <t>レイワ</t>
    </rPh>
    <rPh sb="21" eb="22">
      <t>ネン</t>
    </rPh>
    <rPh sb="23" eb="24">
      <t>ガツ</t>
    </rPh>
    <phoneticPr fontId="2"/>
  </si>
  <si>
    <t>伯耆町・日吉津村・日南町・江府町</t>
    <rPh sb="4" eb="8">
      <t>ヒエヅソン</t>
    </rPh>
    <phoneticPr fontId="2"/>
  </si>
  <si>
    <t>令和3年度妊婦歯科健診受診率</t>
    <rPh sb="0" eb="2">
      <t>レイワ</t>
    </rPh>
    <rPh sb="3" eb="5">
      <t>ネンド</t>
    </rPh>
    <rPh sb="5" eb="11">
      <t>ニンプシカケンシン</t>
    </rPh>
    <rPh sb="11" eb="14">
      <t>ジュシンリツ</t>
    </rPh>
    <phoneticPr fontId="2"/>
  </si>
  <si>
    <t>令和3年度妊婦歯科健診未処置歯率</t>
    <rPh sb="0" eb="2">
      <t>レイワ</t>
    </rPh>
    <rPh sb="3" eb="5">
      <t>ネンド</t>
    </rPh>
    <rPh sb="5" eb="7">
      <t>ニンプ</t>
    </rPh>
    <rPh sb="7" eb="11">
      <t>シカケンシン</t>
    </rPh>
    <rPh sb="11" eb="14">
      <t>ミショチ</t>
    </rPh>
    <rPh sb="14" eb="15">
      <t>ハ</t>
    </rPh>
    <rPh sb="15" eb="16">
      <t>リツ</t>
    </rPh>
    <phoneticPr fontId="2"/>
  </si>
  <si>
    <t>未処置歯率</t>
    <rPh sb="0" eb="1">
      <t>ミ</t>
    </rPh>
    <rPh sb="1" eb="3">
      <t>ショチ</t>
    </rPh>
    <rPh sb="3" eb="4">
      <t>ハ</t>
    </rPh>
    <rPh sb="4" eb="5">
      <t>リツ</t>
    </rPh>
    <phoneticPr fontId="2"/>
  </si>
  <si>
    <t>令和3年度妊婦歯科健診歯周疾患罹患率</t>
    <rPh sb="0" eb="2">
      <t>レイワ</t>
    </rPh>
    <rPh sb="3" eb="5">
      <t>ネンド</t>
    </rPh>
    <rPh sb="5" eb="7">
      <t>ニンプ</t>
    </rPh>
    <rPh sb="7" eb="11">
      <t>シカケンシン</t>
    </rPh>
    <rPh sb="11" eb="18">
      <t>シシュウシッカンリカンリツ</t>
    </rPh>
    <phoneticPr fontId="2"/>
  </si>
  <si>
    <t>歯周疾患罹患率</t>
    <rPh sb="0" eb="4">
      <t>シシュウシッカン</t>
    </rPh>
    <rPh sb="4" eb="7">
      <t>リカンリツ</t>
    </rPh>
    <phoneticPr fontId="2"/>
  </si>
  <si>
    <t>令和２年度妊婦歯科健診実施市町村</t>
    <rPh sb="0" eb="2">
      <t>レイワ</t>
    </rPh>
    <rPh sb="3" eb="5">
      <t>ネンド</t>
    </rPh>
    <rPh sb="5" eb="11">
      <t>ニンプシカケンシン</t>
    </rPh>
    <rPh sb="11" eb="13">
      <t>ジッシ</t>
    </rPh>
    <rPh sb="13" eb="16">
      <t>シチョウソン</t>
    </rPh>
    <phoneticPr fontId="2"/>
  </si>
  <si>
    <t>鳥取県健康医療局健康政策課　作成日：令和４年３月</t>
    <rPh sb="0" eb="3">
      <t>トットリケン</t>
    </rPh>
    <rPh sb="3" eb="8">
      <t>ケンコウイリョウキョク</t>
    </rPh>
    <rPh sb="8" eb="13">
      <t>ケンコウセイサクカ</t>
    </rPh>
    <rPh sb="14" eb="17">
      <t>サクセイビ</t>
    </rPh>
    <rPh sb="18" eb="20">
      <t>レイワ</t>
    </rPh>
    <rPh sb="21" eb="22">
      <t>ネン</t>
    </rPh>
    <rPh sb="23" eb="24">
      <t>ガツ</t>
    </rPh>
    <phoneticPr fontId="2"/>
  </si>
  <si>
    <t>令和２年度妊婦歯科健診年代別受診率</t>
    <rPh sb="0" eb="2">
      <t>レイワ</t>
    </rPh>
    <rPh sb="3" eb="5">
      <t>ネンド</t>
    </rPh>
    <rPh sb="5" eb="11">
      <t>ニンプシカケンシン</t>
    </rPh>
    <rPh sb="11" eb="14">
      <t>ネンダイベツ</t>
    </rPh>
    <rPh sb="14" eb="17">
      <t>ジュシンリツ</t>
    </rPh>
    <phoneticPr fontId="2"/>
  </si>
  <si>
    <t>鳥取県健康医療局健康政策課　作成日：令和４年３月</t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</si>
  <si>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</si>
  <si>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</si>
  <si>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</si>
  <si>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40代以上</t>
    <rPh sb="2" eb="3">
      <t>ダイ</t>
    </rPh>
    <rPh sb="3" eb="5">
      <t>イジョウ</t>
    </rPh>
    <phoneticPr fontId="2"/>
  </si>
  <si>
    <t>全年代県平均</t>
    <rPh sb="0" eb="1">
      <t>ゼン</t>
    </rPh>
    <rPh sb="1" eb="3">
      <t>ネンダイ</t>
    </rPh>
    <rPh sb="3" eb="4">
      <t>ケン</t>
    </rPh>
    <rPh sb="4" eb="6">
      <t>ヘイキン</t>
    </rPh>
    <phoneticPr fontId="2"/>
  </si>
  <si>
    <t>県平均</t>
    <rPh sb="0" eb="1">
      <t>ケン</t>
    </rPh>
    <rPh sb="1" eb="3">
      <t>ヘイキン</t>
    </rPh>
    <phoneticPr fontId="2"/>
  </si>
  <si>
    <t>標準誤差</t>
    <rPh sb="0" eb="2">
      <t>ヒョウジュン</t>
    </rPh>
    <rPh sb="2" eb="4">
      <t>ゴサ</t>
    </rPh>
    <phoneticPr fontId="2"/>
  </si>
  <si>
    <t>※I＝誤差線（誤差線は標準誤差を表し、偶然変動のおおよその範囲を意味する。）</t>
  </si>
  <si>
    <t>令和元年度　鳥取県　妊婦歯科健診結果</t>
    <rPh sb="0" eb="2">
      <t>レイワ</t>
    </rPh>
    <rPh sb="2" eb="5">
      <t>ガンネンド</t>
    </rPh>
    <rPh sb="6" eb="9">
      <t>トットリケン</t>
    </rPh>
    <rPh sb="10" eb="18">
      <t>ニンプシカケンシンケッカ</t>
    </rPh>
    <phoneticPr fontId="2"/>
  </si>
  <si>
    <t>鳥取県健康医療局健康政策課　作成日：令和３年３月</t>
    <rPh sb="0" eb="3">
      <t>トットリケン</t>
    </rPh>
    <rPh sb="3" eb="8">
      <t>ケンコウイリョウキョク</t>
    </rPh>
    <rPh sb="8" eb="13">
      <t>ケンコウセイサクカ</t>
    </rPh>
    <rPh sb="14" eb="17">
      <t>サクセイビ</t>
    </rPh>
    <rPh sb="18" eb="20">
      <t>レイワ</t>
    </rPh>
    <rPh sb="21" eb="22">
      <t>ネン</t>
    </rPh>
    <rPh sb="23" eb="24">
      <t>ガツ</t>
    </rPh>
    <phoneticPr fontId="2"/>
  </si>
  <si>
    <t>伯耆町・日南町・江府町</t>
    <phoneticPr fontId="2"/>
  </si>
  <si>
    <t>令和元年度妊婦歯科健診受診率</t>
    <rPh sb="0" eb="2">
      <t>レイワ</t>
    </rPh>
    <rPh sb="2" eb="5">
      <t>ガンネンド</t>
    </rPh>
    <rPh sb="5" eb="11">
      <t>ニンプシカケンシン</t>
    </rPh>
    <rPh sb="11" eb="14">
      <t>ジュシンリツ</t>
    </rPh>
    <phoneticPr fontId="2"/>
  </si>
  <si>
    <t>令和元年度妊婦歯科健診未処置歯率</t>
    <rPh sb="0" eb="2">
      <t>レイワ</t>
    </rPh>
    <rPh sb="2" eb="5">
      <t>ガンネンド</t>
    </rPh>
    <rPh sb="5" eb="7">
      <t>ニンプ</t>
    </rPh>
    <rPh sb="7" eb="11">
      <t>シカケンシン</t>
    </rPh>
    <rPh sb="11" eb="14">
      <t>ミショチ</t>
    </rPh>
    <rPh sb="14" eb="15">
      <t>ハ</t>
    </rPh>
    <rPh sb="15" eb="16">
      <t>リツ</t>
    </rPh>
    <phoneticPr fontId="2"/>
  </si>
  <si>
    <t>標準誤差</t>
    <rPh sb="0" eb="4">
      <t>ヒョウジュンゴサ</t>
    </rPh>
    <phoneticPr fontId="2"/>
  </si>
  <si>
    <t>※I＝誤差線（誤差線は標準誤差を表し、偶然変動のおおよその範囲を意味する。）</t>
    <phoneticPr fontId="2"/>
  </si>
  <si>
    <t>令和元年度妊婦歯科健診歯周疾患罹患率</t>
    <rPh sb="0" eb="2">
      <t>レイワ</t>
    </rPh>
    <rPh sb="2" eb="5">
      <t>ガンネンド</t>
    </rPh>
    <rPh sb="5" eb="7">
      <t>ニンプ</t>
    </rPh>
    <rPh sb="7" eb="11">
      <t>シカケンシン</t>
    </rPh>
    <rPh sb="11" eb="18">
      <t>シシュウシッカンリカンリツ</t>
    </rPh>
    <phoneticPr fontId="2"/>
  </si>
  <si>
    <t>実施市町村</t>
    <rPh sb="0" eb="2">
      <t>ジッシ</t>
    </rPh>
    <rPh sb="2" eb="5">
      <t>シチョウソン</t>
    </rPh>
    <phoneticPr fontId="2"/>
  </si>
  <si>
    <t>令和４年度妊婦歯科健診実施市町村</t>
    <rPh sb="0" eb="2">
      <t>レイワ</t>
    </rPh>
    <rPh sb="3" eb="5">
      <t>ネンド</t>
    </rPh>
    <rPh sb="5" eb="11">
      <t>ニンプシカケンシン</t>
    </rPh>
    <rPh sb="11" eb="13">
      <t>ジッシ</t>
    </rPh>
    <rPh sb="13" eb="16">
      <t>シチョウソン</t>
    </rPh>
    <phoneticPr fontId="2"/>
  </si>
  <si>
    <t>鳥取県健康医療局健康政策課　作成日：令和５年１２月</t>
    <rPh sb="0" eb="3">
      <t>トットリケン</t>
    </rPh>
    <rPh sb="3" eb="8">
      <t>ケンコウイリョウキョク</t>
    </rPh>
    <rPh sb="8" eb="13">
      <t>ケンコウセイサクカ</t>
    </rPh>
    <rPh sb="14" eb="17">
      <t>サクセイビ</t>
    </rPh>
    <rPh sb="18" eb="20">
      <t>レイワ</t>
    </rPh>
    <rPh sb="21" eb="22">
      <t>ネン</t>
    </rPh>
    <rPh sb="24" eb="25">
      <t>ガツ</t>
    </rPh>
    <phoneticPr fontId="2"/>
  </si>
  <si>
    <t>令和４年度妊婦歯科健診受診率</t>
    <rPh sb="0" eb="2">
      <t>レイワ</t>
    </rPh>
    <rPh sb="3" eb="5">
      <t>ネンド</t>
    </rPh>
    <rPh sb="5" eb="11">
      <t>ニンプシカケンシン</t>
    </rPh>
    <rPh sb="11" eb="14">
      <t>ジュシンリツ</t>
    </rPh>
    <phoneticPr fontId="2"/>
  </si>
  <si>
    <t>令和4年度妊婦歯科健診未処置歯率</t>
    <rPh sb="0" eb="2">
      <t>レイワ</t>
    </rPh>
    <rPh sb="3" eb="5">
      <t>ネンド</t>
    </rPh>
    <rPh sb="5" eb="7">
      <t>ニンプ</t>
    </rPh>
    <rPh sb="7" eb="11">
      <t>シカケンシン</t>
    </rPh>
    <rPh sb="11" eb="14">
      <t>ミショチ</t>
    </rPh>
    <rPh sb="14" eb="15">
      <t>ハ</t>
    </rPh>
    <rPh sb="15" eb="16">
      <t>リツ</t>
    </rPh>
    <phoneticPr fontId="2"/>
  </si>
  <si>
    <t>令和４年度妊婦歯科健診歯周疾患罹患率</t>
    <rPh sb="0" eb="2">
      <t>レイワ</t>
    </rPh>
    <rPh sb="3" eb="5">
      <t>ネンド</t>
    </rPh>
    <rPh sb="5" eb="7">
      <t>ニンプ</t>
    </rPh>
    <rPh sb="7" eb="11">
      <t>シカケンシン</t>
    </rPh>
    <rPh sb="11" eb="18">
      <t>シシュウシッカンリカンリツ</t>
    </rPh>
    <phoneticPr fontId="2"/>
  </si>
  <si>
    <t>令和６年度　妊婦歯科健診実施市町村</t>
    <rPh sb="0" eb="2">
      <t>レイワ</t>
    </rPh>
    <rPh sb="3" eb="5">
      <t>ネンド</t>
    </rPh>
    <rPh sb="6" eb="12">
      <t>ニンプシカケンシン</t>
    </rPh>
    <rPh sb="12" eb="14">
      <t>ジッシ</t>
    </rPh>
    <rPh sb="14" eb="17">
      <t>シチョウソン</t>
    </rPh>
    <phoneticPr fontId="2"/>
  </si>
  <si>
    <t>鳥取県　健康政策課／令和７年９月</t>
    <phoneticPr fontId="2"/>
  </si>
  <si>
    <t>西部
(8)</t>
    <rPh sb="0" eb="2">
      <t>セイブ</t>
    </rPh>
    <phoneticPr fontId="2"/>
  </si>
  <si>
    <t>米子市、南部町、伯耆町、日吉津村、大山町、日南町、日野町、江府町</t>
    <rPh sb="0" eb="3">
      <t>ヨナゴシ</t>
    </rPh>
    <rPh sb="4" eb="7">
      <t>ナンブチョウ</t>
    </rPh>
    <rPh sb="8" eb="11">
      <t>ホウキチョウ</t>
    </rPh>
    <rPh sb="12" eb="16">
      <t>ヒエヅソン</t>
    </rPh>
    <rPh sb="17" eb="20">
      <t>ダイセンチョウ</t>
    </rPh>
    <rPh sb="21" eb="24">
      <t>ニチナンチョウ</t>
    </rPh>
    <rPh sb="25" eb="28">
      <t>ヒノチョウ</t>
    </rPh>
    <rPh sb="29" eb="32">
      <t>コウフチョウ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</si>
</sst>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indent="1" shrinkToFit="1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 shrinkToFit="1"/>
    </xf>
    <xf numFmtId="0" fontId="7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8" fontId="0" fillId="0" borderId="2" xfId="1" applyFon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5" fillId="0" borderId="0" xfId="0" applyFont="1">
      <alignment vertical="center"/>
    </xf>
    <xf numFmtId="177" fontId="4" fillId="5" borderId="13" xfId="1" applyNumberFormat="1" applyFont="1" applyFill="1" applyBorder="1" applyAlignment="1">
      <alignment horizontal="right" vertical="center" shrinkToFit="1"/>
    </xf>
    <xf numFmtId="177" fontId="13" fillId="5" borderId="5" xfId="1" applyNumberFormat="1" applyFont="1" applyFill="1" applyBorder="1" applyAlignment="1">
      <alignment horizontal="right" vertical="center" shrinkToFit="1"/>
    </xf>
    <xf numFmtId="177" fontId="4" fillId="5" borderId="5" xfId="1" applyNumberFormat="1" applyFont="1" applyFill="1" applyBorder="1" applyAlignment="1">
      <alignment horizontal="right" vertical="center" shrinkToFit="1"/>
    </xf>
    <xf numFmtId="177" fontId="4" fillId="0" borderId="0" xfId="1" applyNumberFormat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3399FF"/>
      <color rgb="FFCCECFF"/>
      <color rgb="FF3333FF"/>
      <color rgb="FFCCFFFF"/>
      <color rgb="FFFFCCCC"/>
      <color rgb="FFFFCCFF"/>
      <color rgb="FFCC00FF"/>
      <color rgb="FF0066CC"/>
      <color rgb="FFD6009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853473040279408E-2"/>
          <c:y val="0.18611111111111112"/>
          <c:w val="0.87340112013557358"/>
          <c:h val="0.71243875765529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'R1'!$L$68</c:f>
              <c:strCache>
                <c:ptCount val="1"/>
                <c:pt idx="0">
                  <c:v>未処置歯率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8D-450D-942A-FCCEF5D41486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88D-450D-942A-FCCEF5D414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'R1'!$M$69:$M$72</c:f>
                <c:numCache>
                  <c:formatCode>General</c:formatCode>
                  <c:ptCount val="4"/>
                  <c:pt idx="0">
                    <c:v>1.2E-2</c:v>
                  </c:pt>
                  <c:pt idx="1">
                    <c:v>2.4E-2</c:v>
                  </c:pt>
                  <c:pt idx="2">
                    <c:v>7.5999999999999998E-2</c:v>
                  </c:pt>
                  <c:pt idx="3">
                    <c:v>1.0999999999999999E-2</c:v>
                  </c:pt>
                </c:numCache>
              </c:numRef>
            </c:plus>
            <c:minus>
              <c:numRef>
                <c:f>'R1'!$M$69:$M$72</c:f>
                <c:numCache>
                  <c:formatCode>General</c:formatCode>
                  <c:ptCount val="4"/>
                  <c:pt idx="0">
                    <c:v>1.2E-2</c:v>
                  </c:pt>
                  <c:pt idx="1">
                    <c:v>2.4E-2</c:v>
                  </c:pt>
                  <c:pt idx="2">
                    <c:v>7.5999999999999998E-2</c:v>
                  </c:pt>
                  <c:pt idx="3">
                    <c:v>1.0999999999999999E-2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'R1'!$K$69:$K$72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'R1'!$L$69:$L$72</c:f>
              <c:numCache>
                <c:formatCode>0.0%</c:formatCode>
                <c:ptCount val="4"/>
                <c:pt idx="0">
                  <c:v>0.11</c:v>
                </c:pt>
                <c:pt idx="1">
                  <c:v>0.23300000000000001</c:v>
                </c:pt>
                <c:pt idx="2">
                  <c:v>0.28699999999999998</c:v>
                </c:pt>
                <c:pt idx="3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D-450D-942A-FCCEF5D4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354872"/>
        <c:axId val="363228208"/>
      </c:barChart>
      <c:catAx>
        <c:axId val="51135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228208"/>
        <c:crosses val="autoZero"/>
        <c:auto val="1"/>
        <c:lblAlgn val="ctr"/>
        <c:lblOffset val="100"/>
        <c:noMultiLvlLbl val="0"/>
      </c:catAx>
      <c:valAx>
        <c:axId val="36322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135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2049465603634"/>
          <c:y val="0.12442175196850395"/>
          <c:w val="0.86601618547681536"/>
          <c:h val="0.78801691455234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'R４'!$D$42</c:f>
              <c:strCache>
                <c:ptCount val="1"/>
                <c:pt idx="0">
                  <c:v>未処置歯率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'R４'!$C$43:$C$45</c:f>
              <c:strCache>
                <c:ptCount val="3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</c:strCache>
            </c:strRef>
          </c:cat>
          <c:val>
            <c:numRef>
              <c:f>'R４'!$D$43:$D$45</c:f>
              <c:numCache>
                <c:formatCode>0.0%</c:formatCode>
                <c:ptCount val="3"/>
                <c:pt idx="0">
                  <c:v>0.129</c:v>
                </c:pt>
                <c:pt idx="1">
                  <c:v>0.16600000000000001</c:v>
                </c:pt>
                <c:pt idx="2">
                  <c:v>0.14099999999999999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A-42BA-892E-375CDA4B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106968"/>
        <c:axId val="987107952"/>
      </c:barChart>
      <c:lineChart>
        <c:grouping val="standard"/>
        <c:varyColors val="0"/>
        <c:ser>
          <c:idx val="1"/>
          <c:order val="1"/>
          <c:tx>
            <c:strRef>
              <c:f>'R４'!$E$42</c:f>
              <c:strCache>
                <c:ptCount val="1"/>
                <c:pt idx="0">
                  <c:v>県平均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tx>
                <c:rich>
                  <a:bodyPr/>
                  <a:lstStyle/>
                  <a:p>
                    <a:r>
                      <a:rPr lang="ja-JP" altLang="en-US" sz="1050" b="1">
                        <a:solidFill>
                          <a:srgbClr val="FF0000"/>
                        </a:solidFill>
                      </a:rPr>
                      <a:t>県平均</a:t>
                    </a:r>
                  </a:p>
                  <a:p>
                    <a:r>
                      <a:rPr lang="ja-JP" altLang="en-US" sz="1050" b="1">
                        <a:solidFill>
                          <a:srgbClr val="FF0000"/>
                        </a:solidFill>
                      </a:rPr>
                      <a:t>１４．０</a:t>
                    </a:r>
                    <a:r>
                      <a:rPr lang="ja-JP" altLang="en-US" sz="900" b="1">
                        <a:solidFill>
                          <a:srgbClr val="FF0000"/>
                        </a:solidFill>
                      </a:rPr>
                      <a:t>％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26A-42BA-892E-375CDA4B11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'R４'!$C$43:$C$45</c:f>
              <c:strCache>
                <c:ptCount val="3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</c:strCache>
            </c:strRef>
          </c:cat>
          <c:val>
            <c:numRef>
              <c:f>'R４'!$E$43:$E$45</c:f>
              <c:numCache>
                <c:formatCode>0.0%</c:formatCode>
                <c:ptCount val="3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A-42BA-892E-375CDA4B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613688"/>
        <c:axId val="963773536"/>
      </c:lineChart>
      <c:catAx>
        <c:axId val="98710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7107952"/>
        <c:crosses val="autoZero"/>
        <c:auto val="1"/>
        <c:lblAlgn val="ctr"/>
        <c:lblOffset val="100"/>
        <c:noMultiLvlLbl val="0"/>
      </c:catAx>
      <c:valAx>
        <c:axId val="987107952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7106968"/>
        <c:crosses val="autoZero"/>
        <c:crossBetween val="between"/>
      </c:valAx>
      <c:valAx>
        <c:axId val="963773536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698613688"/>
        <c:crosses val="max"/>
        <c:crossBetween val="between"/>
      </c:valAx>
      <c:catAx>
        <c:axId val="698613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773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44444444444445"/>
          <c:y val="4.687445319335079E-2"/>
          <c:w val="0.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8152198059877E-2"/>
          <c:y val="5.5245659087430489E-2"/>
          <c:w val="0.88498840769903764"/>
          <c:h val="0.86151283172936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'R４'!$D$62</c:f>
              <c:strCache>
                <c:ptCount val="1"/>
                <c:pt idx="0">
                  <c:v>歯周疾患罹患率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'R４'!$C$63:$C$65</c:f>
              <c:strCache>
                <c:ptCount val="3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</c:strCache>
            </c:strRef>
          </c:cat>
          <c:val>
            <c:numRef>
              <c:f>'R４'!$D$63:$D$65</c:f>
              <c:numCache>
                <c:formatCode>0.0%</c:formatCode>
                <c:ptCount val="3"/>
                <c:pt idx="0">
                  <c:v>0.55300000000000005</c:v>
                </c:pt>
                <c:pt idx="1">
                  <c:v>0.43099999999999999</c:v>
                </c:pt>
                <c:pt idx="2">
                  <c:v>0.84399999999999997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B-4971-BBF9-CF9E8F68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039112"/>
        <c:axId val="987041408"/>
      </c:barChart>
      <c:lineChart>
        <c:grouping val="standard"/>
        <c:varyColors val="0"/>
        <c:ser>
          <c:idx val="1"/>
          <c:order val="1"/>
          <c:tx>
            <c:strRef>
              <c:f>'R４'!$E$62</c:f>
              <c:strCache>
                <c:ptCount val="1"/>
                <c:pt idx="0">
                  <c:v>県平均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0.21666666666666676"/>
                  <c:y val="-5.092592592592597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50">
                        <a:solidFill>
                          <a:srgbClr val="FF0000"/>
                        </a:solidFill>
                        <a:latin typeface="+mn-ea"/>
                        <a:ea typeface="+mn-ea"/>
                      </a:rPr>
                      <a:t>県平均</a:t>
                    </a:r>
                    <a:r>
                      <a:rPr lang="en-US" altLang="ja-JP" sz="1050">
                        <a:solidFill>
                          <a:srgbClr val="FF0000"/>
                        </a:solidFill>
                        <a:latin typeface="+mn-ea"/>
                        <a:ea typeface="+mn-ea"/>
                      </a:rPr>
                      <a:t>52.7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E5B-4971-BBF9-CF9E8F68D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'R４'!$C$63:$C$65</c:f>
              <c:strCache>
                <c:ptCount val="3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</c:strCache>
            </c:strRef>
          </c:cat>
          <c:val>
            <c:numRef>
              <c:f>'R４'!$E$63:$E$65</c:f>
              <c:numCache>
                <c:formatCode>0.0%</c:formatCode>
                <c:ptCount val="3"/>
                <c:pt idx="0">
                  <c:v>0.52700000000000002</c:v>
                </c:pt>
                <c:pt idx="1">
                  <c:v>0.52700000000000002</c:v>
                </c:pt>
                <c:pt idx="2">
                  <c:v>0.52700000000000002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B-4971-BBF9-CF9E8F68D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039112"/>
        <c:axId val="987041408"/>
      </c:lineChart>
      <c:catAx>
        <c:axId val="98703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7041408"/>
        <c:crosses val="autoZero"/>
        <c:auto val="1"/>
        <c:lblAlgn val="ctr"/>
        <c:lblOffset val="100"/>
        <c:noMultiLvlLbl val="0"/>
      </c:catAx>
      <c:valAx>
        <c:axId val="98704140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703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22222222222226"/>
          <c:y val="5.1504082822980461E-2"/>
          <c:w val="0.46"/>
          <c:h val="7.687980915825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en-US" altLang="ja-JP" sz="1400"/>
              <a:t>R5 </a:t>
            </a:r>
            <a:r>
              <a:rPr lang="ja-JP" altLang="en-US" sz="1400"/>
              <a:t>妊婦歯科健診　う蝕罹患率（％）</a:t>
            </a:r>
          </a:p>
        </c:rich>
      </c:tx>
      <c:layout>
        <c:manualLayout>
          <c:xMode val="edge"/>
          <c:yMode val="edge"/>
          <c:x val="0.23658100523468092"/>
          <c:y val="3.669856652533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78959993014571"/>
          <c:y val="0.27383029423953587"/>
          <c:w val="0.87340112013557358"/>
          <c:h val="0.71243875765529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'R5'!$J$29</c:f>
              <c:strCache>
                <c:ptCount val="1"/>
                <c:pt idx="0">
                  <c:v>う蝕罹患率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84-483F-9334-51B4CDDAB4F4}"/>
              </c:ext>
            </c:extLst>
          </c:dPt>
          <c:dLbls>
            <c:dLbl>
              <c:idx val="0"/>
              <c:layout>
                <c:manualLayout>
                  <c:x val="0"/>
                  <c:y val="9.7047244094487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84-483F-9334-51B4CDDAB4F4}"/>
                </c:ext>
              </c:extLst>
            </c:dLbl>
            <c:dLbl>
              <c:idx val="1"/>
              <c:layout>
                <c:manualLayout>
                  <c:x val="2.6246719160104987E-3"/>
                  <c:y val="-6.2456255468066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84-483F-9334-51B4CDDAB4F4}"/>
                </c:ext>
              </c:extLst>
            </c:dLbl>
            <c:dLbl>
              <c:idx val="2"/>
              <c:layout>
                <c:manualLayout>
                  <c:x val="0"/>
                  <c:y val="5.39843977836103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84-483F-9334-51B4CDDAB4F4}"/>
                </c:ext>
              </c:extLst>
            </c:dLbl>
            <c:dLbl>
              <c:idx val="3"/>
              <c:layout>
                <c:manualLayout>
                  <c:x val="-9.6236858517316476E-17"/>
                  <c:y val="1.15040828229803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84-483F-9334-51B4CDDAB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BIZ UDPゴシック" panose="020B0400000000000000" pitchFamily="50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'R5'!$I$30:$I$33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'R5'!$J$30:$J$33</c:f>
              <c:numCache>
                <c:formatCode>0.0%</c:formatCode>
                <c:ptCount val="4"/>
                <c:pt idx="0">
                  <c:v>0.92128801431127005</c:v>
                </c:pt>
                <c:pt idx="1">
                  <c:v>0.88</c:v>
                </c:pt>
                <c:pt idx="2">
                  <c:v>0.86</c:v>
                </c:pt>
                <c:pt idx="3">
                  <c:v>0.90709046454767694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84-483F-9334-51B4CDDAB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70"/>
        <c:axId val="363843488"/>
        <c:axId val="363843880"/>
      </c:barChart>
      <c:catAx>
        <c:axId val="363843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BIZ UDPゴシック" panose="020B0400000000000000" pitchFamily="50" charset="-128"/>
                <a:cs typeface="Calibri" panose="020F0502020204030204" pitchFamily="34" charset="0"/>
              </a:defRPr>
            </a:pPr>
            <a:endParaRPr lang="ja-JP"/>
          </a:p>
        </c:txPr>
        <c:crossAx val="363843880"/>
        <c:crosses val="autoZero"/>
        <c:auto val="1"/>
        <c:lblAlgn val="ctr"/>
        <c:lblOffset val="100"/>
        <c:noMultiLvlLbl val="0"/>
      </c:catAx>
      <c:valAx>
        <c:axId val="363843880"/>
        <c:scaling>
          <c:orientation val="minMax"/>
          <c:max val="1"/>
          <c:min val="0.6500000000000001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84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300"/>
              <a:t>Ｒ５　妊婦歯科健診　歯周病罹患率（％）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39699519079459"/>
          <c:y val="0.30454185356478747"/>
          <c:w val="0.85893340486747771"/>
          <c:h val="0.628972317686808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'R5'!$J$40</c:f>
              <c:strCache>
                <c:ptCount val="1"/>
                <c:pt idx="0">
                  <c:v>歯周病罹患率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DA-4B73-ADE3-D26E28FD965A}"/>
              </c:ext>
            </c:extLst>
          </c:dPt>
          <c:dLbls>
            <c:dLbl>
              <c:idx val="0"/>
              <c:layout>
                <c:manualLayout>
                  <c:x val="0"/>
                  <c:y val="1.13873392944526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A-4B73-ADE3-D26E28FD965A}"/>
                </c:ext>
              </c:extLst>
            </c:dLbl>
            <c:dLbl>
              <c:idx val="1"/>
              <c:layout>
                <c:manualLayout>
                  <c:x val="2.6720106880427034E-3"/>
                  <c:y val="1.179411895546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A-4B73-ADE3-D26E28FD965A}"/>
                </c:ext>
              </c:extLst>
            </c:dLbl>
            <c:dLbl>
              <c:idx val="2"/>
              <c:layout>
                <c:manualLayout>
                  <c:x val="0"/>
                  <c:y val="6.0305173717692066E-3"/>
                </c:manualLayout>
              </c:layout>
              <c:tx>
                <c:rich>
                  <a:bodyPr/>
                  <a:lstStyle/>
                  <a:p>
                    <a:fld id="{5C2244A0-5C0C-4486-803B-B709749E5DB7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FDA-4B73-ADE3-D26E28FD965A}"/>
                </c:ext>
              </c:extLst>
            </c:dLbl>
            <c:dLbl>
              <c:idx val="3"/>
              <c:layout>
                <c:manualLayout>
                  <c:x val="0"/>
                  <c:y val="-4.7439832732772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A-4B73-ADE3-D26E28FD96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'R5'!$I$41:$I$44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'R5'!$J$41:$J$44</c:f>
              <c:numCache>
                <c:formatCode>0.0%</c:formatCode>
                <c:ptCount val="4"/>
                <c:pt idx="0">
                  <c:v>0.59</c:v>
                </c:pt>
                <c:pt idx="1">
                  <c:v>0.40200000000000002</c:v>
                </c:pt>
                <c:pt idx="2">
                  <c:v>0.68</c:v>
                </c:pt>
                <c:pt idx="3">
                  <c:v>0.54800000000000004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DA-4B73-ADE3-D26E28FD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axId val="363846232"/>
        <c:axId val="363847408"/>
      </c:barChart>
      <c:catAx>
        <c:axId val="363846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BIZ UDPゴシック" panose="020B0400000000000000" pitchFamily="50" charset="-128"/>
                <a:cs typeface="Calibri" panose="020F0502020204030204" pitchFamily="34" charset="0"/>
              </a:defRPr>
            </a:pPr>
            <a:endParaRPr lang="ja-JP"/>
          </a:p>
        </c:txPr>
        <c:crossAx val="363847408"/>
        <c:crosses val="autoZero"/>
        <c:auto val="1"/>
        <c:lblAlgn val="ctr"/>
        <c:lblOffset val="100"/>
        <c:noMultiLvlLbl val="0"/>
      </c:catAx>
      <c:valAx>
        <c:axId val="363847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84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en-US" altLang="ja-JP"/>
              <a:t>R5 </a:t>
            </a:r>
            <a:r>
              <a:rPr lang="ja-JP" altLang="en-US"/>
              <a:t>妊婦歯科健診　受診率（％）</a:t>
            </a:r>
          </a:p>
        </c:rich>
      </c:tx>
      <c:layout>
        <c:manualLayout>
          <c:xMode val="edge"/>
          <c:yMode val="edge"/>
          <c:x val="0.25078670767298655"/>
          <c:y val="4.62223117691024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483789669255395"/>
          <c:y val="0.16060557220434626"/>
          <c:w val="0.80752044171386117"/>
          <c:h val="0.6969559956482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'R5'!$L$20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16-4BAC-9F4A-E79F05F29B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'R5'!$I$21:$I$24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'R5'!$L$21:$L$24</c:f>
              <c:numCache>
                <c:formatCode>0.0%</c:formatCode>
                <c:ptCount val="4"/>
                <c:pt idx="0">
                  <c:v>0.43877551020408162</c:v>
                </c:pt>
                <c:pt idx="1">
                  <c:v>0.39733840304182511</c:v>
                </c:pt>
                <c:pt idx="2">
                  <c:v>0.2808988764044944</c:v>
                </c:pt>
                <c:pt idx="3">
                  <c:v>0.41354903943377147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6-4BAC-9F4A-E79F05F29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62158040"/>
        <c:axId val="365564928"/>
      </c:barChart>
      <c:catAx>
        <c:axId val="36215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BIZ UDPゴシック" panose="020B0400000000000000" pitchFamily="50" charset="-128"/>
                <a:cs typeface="Calibri" panose="020F0502020204030204" pitchFamily="34" charset="0"/>
              </a:defRPr>
            </a:pPr>
            <a:endParaRPr lang="ja-JP"/>
          </a:p>
        </c:txPr>
        <c:crossAx val="365564928"/>
        <c:crosses val="autoZero"/>
        <c:auto val="1"/>
        <c:lblAlgn val="ctr"/>
        <c:lblOffset val="100"/>
        <c:noMultiLvlLbl val="0"/>
      </c:catAx>
      <c:valAx>
        <c:axId val="365564928"/>
        <c:scaling>
          <c:orientation val="minMax"/>
          <c:max val="0.55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58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en-US" altLang="ja-JP" sz="1300" b="1"/>
              <a:t>R6 </a:t>
            </a:r>
            <a:r>
              <a:rPr lang="ja-JP" altLang="en-US" sz="1300" b="1"/>
              <a:t>妊婦歯科健診　う蝕罹患率（％）</a:t>
            </a:r>
          </a:p>
        </c:rich>
      </c:tx>
      <c:layout>
        <c:manualLayout>
          <c:xMode val="edge"/>
          <c:yMode val="edge"/>
          <c:x val="0.23658100523468092"/>
          <c:y val="3.669856652533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78959993014571"/>
          <c:y val="0.27383029423953587"/>
          <c:w val="0.87340112013557358"/>
          <c:h val="0.71243875765529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'R6グラフ（ホームページ用）'!$J$29</c:f>
              <c:strCache>
                <c:ptCount val="1"/>
                <c:pt idx="0">
                  <c:v>う蝕罹患率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31-4A34-B989-3E0729DB58D1}"/>
              </c:ext>
            </c:extLst>
          </c:dPt>
          <c:dLbls>
            <c:dLbl>
              <c:idx val="0"/>
              <c:layout>
                <c:manualLayout>
                  <c:x val="0"/>
                  <c:y val="9.7047244094487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31-4A34-B989-3E0729DB58D1}"/>
                </c:ext>
              </c:extLst>
            </c:dLbl>
            <c:dLbl>
              <c:idx val="1"/>
              <c:layout>
                <c:manualLayout>
                  <c:x val="2.6246719160104987E-3"/>
                  <c:y val="-6.2456255468066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31-4A34-B989-3E0729DB58D1}"/>
                </c:ext>
              </c:extLst>
            </c:dLbl>
            <c:dLbl>
              <c:idx val="2"/>
              <c:layout>
                <c:manualLayout>
                  <c:x val="0"/>
                  <c:y val="5.39843977836103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31-4A34-B989-3E0729DB58D1}"/>
                </c:ext>
              </c:extLst>
            </c:dLbl>
            <c:dLbl>
              <c:idx val="3"/>
              <c:layout>
                <c:manualLayout>
                  <c:x val="-9.6236858517316476E-17"/>
                  <c:y val="1.15040828229803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1-4A34-B989-3E0729DB58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BIZ UDPゴシック" panose="020B0400000000000000" pitchFamily="50" charset="-128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'R6グラフ（ホームページ用）'!$I$30:$I$33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'R6グラフ（ホームページ用）'!$J$30:$J$33</c:f>
              <c:numCache>
                <c:formatCode>0.0%</c:formatCode>
                <c:ptCount val="4"/>
                <c:pt idx="0">
                  <c:v>0.93522906793048999</c:v>
                </c:pt>
                <c:pt idx="1">
                  <c:v>0.88</c:v>
                </c:pt>
                <c:pt idx="2">
                  <c:v>0.805851063829787</c:v>
                </c:pt>
                <c:pt idx="3">
                  <c:v>0.88573743922204196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31-4A34-B989-3E0729DB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overlap val="70"/>
        <c:axId val="363843488"/>
        <c:axId val="363843880"/>
      </c:barChart>
      <c:catAx>
        <c:axId val="363843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BIZ UDPゴシック" panose="020B0400000000000000" pitchFamily="50" charset="-128"/>
                <a:cs typeface="Calibri" panose="020F0502020204030204" pitchFamily="34" charset="0"/>
              </a:defRPr>
            </a:pPr>
            <a:endParaRPr lang="ja-JP"/>
          </a:p>
        </c:txPr>
        <c:crossAx val="363843880"/>
        <c:crosses val="autoZero"/>
        <c:auto val="1"/>
        <c:lblAlgn val="ctr"/>
        <c:lblOffset val="100"/>
        <c:noMultiLvlLbl val="0"/>
      </c:catAx>
      <c:valAx>
        <c:axId val="363843880"/>
        <c:scaling>
          <c:orientation val="minMax"/>
          <c:max val="1"/>
          <c:min val="0.6500000000000001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84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 sz="1300"/>
              <a:t>Ｒ</a:t>
            </a:r>
            <a:r>
              <a:rPr lang="en-US" altLang="ja-JP" sz="1300"/>
              <a:t>6</a:t>
            </a:r>
            <a:r>
              <a:rPr lang="ja-JP" altLang="en-US" sz="1300"/>
              <a:t>　妊婦歯科健診　歯周病罹患率（％）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39699519079459"/>
          <c:y val="0.30454185356478747"/>
          <c:w val="0.85893340486747771"/>
          <c:h val="0.628972317686808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'R6グラフ（ホームページ用）'!$J$40</c:f>
              <c:strCache>
                <c:ptCount val="1"/>
                <c:pt idx="0">
                  <c:v>歯周病罹患率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3E-461C-9353-3A04736ABB85}"/>
              </c:ext>
            </c:extLst>
          </c:dPt>
          <c:dLbls>
            <c:dLbl>
              <c:idx val="0"/>
              <c:layout>
                <c:manualLayout>
                  <c:x val="0"/>
                  <c:y val="1.13873392944526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3E-461C-9353-3A04736ABB85}"/>
                </c:ext>
              </c:extLst>
            </c:dLbl>
            <c:dLbl>
              <c:idx val="1"/>
              <c:layout>
                <c:manualLayout>
                  <c:x val="2.6720106880427034E-3"/>
                  <c:y val="1.179411895546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3E-461C-9353-3A04736ABB85}"/>
                </c:ext>
              </c:extLst>
            </c:dLbl>
            <c:dLbl>
              <c:idx val="2"/>
              <c:layout>
                <c:manualLayout>
                  <c:x val="0"/>
                  <c:y val="6.0305173717692066E-3"/>
                </c:manualLayout>
              </c:layout>
              <c:tx>
                <c:rich>
                  <a:bodyPr/>
                  <a:lstStyle/>
                  <a:p>
                    <a:fld id="{5C2244A0-5C0C-4486-803B-B709749E5DB7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73E-461C-9353-3A04736ABB85}"/>
                </c:ext>
              </c:extLst>
            </c:dLbl>
            <c:dLbl>
              <c:idx val="3"/>
              <c:layout>
                <c:manualLayout>
                  <c:x val="0"/>
                  <c:y val="-4.7439832732772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3E-461C-9353-3A04736AB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'R6グラフ（ホームページ用）'!$I$41:$I$44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'R6グラフ（ホームページ用）'!$J$41:$J$44</c:f>
              <c:numCache>
                <c:formatCode>0.0%</c:formatCode>
                <c:ptCount val="4"/>
                <c:pt idx="0">
                  <c:v>0.69352290679304895</c:v>
                </c:pt>
                <c:pt idx="1">
                  <c:v>0.4</c:v>
                </c:pt>
                <c:pt idx="2">
                  <c:v>0.56382978723404198</c:v>
                </c:pt>
                <c:pt idx="3">
                  <c:v>0.60048622366288495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3E-461C-9353-3A04736A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axId val="363846232"/>
        <c:axId val="363847408"/>
      </c:barChart>
      <c:catAx>
        <c:axId val="363846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BIZ UDPゴシック" panose="020B0400000000000000" pitchFamily="50" charset="-128"/>
                <a:cs typeface="Calibri" panose="020F0502020204030204" pitchFamily="34" charset="0"/>
              </a:defRPr>
            </a:pPr>
            <a:endParaRPr lang="ja-JP"/>
          </a:p>
        </c:txPr>
        <c:crossAx val="363847408"/>
        <c:crosses val="autoZero"/>
        <c:auto val="1"/>
        <c:lblAlgn val="ctr"/>
        <c:lblOffset val="100"/>
        <c:noMultiLvlLbl val="0"/>
      </c:catAx>
      <c:valAx>
        <c:axId val="363847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84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en-US" altLang="ja-JP" sz="1100"/>
              <a:t>R6</a:t>
            </a:r>
          </a:p>
          <a:p>
            <a:pPr algn="ctr">
              <a:defRPr sz="11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r>
              <a:rPr lang="en-US" altLang="ja-JP" sz="1100"/>
              <a:t> </a:t>
            </a:r>
            <a:r>
              <a:rPr lang="ja-JP" altLang="en-US" sz="1100"/>
              <a:t>妊婦歯科健診　受診率（％）</a:t>
            </a:r>
          </a:p>
        </c:rich>
      </c:tx>
      <c:layout>
        <c:manualLayout>
          <c:xMode val="edge"/>
          <c:yMode val="edge"/>
          <c:x val="0.34651321366454241"/>
          <c:y val="1.1335545328487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483789669255395"/>
          <c:y val="0.16060557220434626"/>
          <c:w val="0.80752044171386117"/>
          <c:h val="0.69695599564822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'R6グラフ（ホームページ用）'!$L$20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73-4D3A-9B85-A3B7CFA5A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'R6グラフ（ホームページ用）'!$I$21:$I$24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'R6グラフ（ホームページ用）'!$L$21:$L$24</c:f>
              <c:numCache>
                <c:formatCode>0.0%</c:formatCode>
                <c:ptCount val="4"/>
                <c:pt idx="0">
                  <c:v>0.52487562189054726</c:v>
                </c:pt>
                <c:pt idx="1">
                  <c:v>0.46201232032854211</c:v>
                </c:pt>
                <c:pt idx="2">
                  <c:v>0.29864972200158857</c:v>
                </c:pt>
                <c:pt idx="3">
                  <c:v>0.41802168021680219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3-4D3A-9B85-A3B7CFA5A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62158040"/>
        <c:axId val="365564928"/>
      </c:barChart>
      <c:catAx>
        <c:axId val="36215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BIZ UDPゴシック" panose="020B0400000000000000" pitchFamily="50" charset="-128"/>
                <a:cs typeface="Calibri" panose="020F0502020204030204" pitchFamily="34" charset="0"/>
              </a:defRPr>
            </a:pPr>
            <a:endParaRPr lang="ja-JP"/>
          </a:p>
        </c:txPr>
        <c:crossAx val="365564928"/>
        <c:crosses val="autoZero"/>
        <c:auto val="1"/>
        <c:lblAlgn val="ctr"/>
        <c:lblOffset val="100"/>
        <c:noMultiLvlLbl val="0"/>
      </c:catAx>
      <c:valAx>
        <c:axId val="365564928"/>
        <c:scaling>
          <c:orientation val="minMax"/>
          <c:max val="0.6500000000000001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2158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701849894013749"/>
          <c:y val="0.1806146572104019"/>
          <c:w val="0.85893340486747771"/>
          <c:h val="0.70632043335008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'R1'!$L$95</c:f>
              <c:strCache>
                <c:ptCount val="1"/>
                <c:pt idx="0">
                  <c:v>歯周疾患罹患率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96-4F99-8BFE-9CAE960D188D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fld id="{5C2244A0-5C0C-4486-803B-B709749E5DB7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896-4F99-8BFE-9CAE960D188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896-4F99-8BFE-9CAE960D18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'R1'!$M$96:$M$99</c:f>
                <c:numCache>
                  <c:formatCode>General</c:formatCode>
                  <c:ptCount val="4"/>
                  <c:pt idx="0">
                    <c:v>0.02</c:v>
                  </c:pt>
                  <c:pt idx="1">
                    <c:v>2.9000000000000001E-2</c:v>
                  </c:pt>
                  <c:pt idx="2">
                    <c:v>5.3999999999999999E-2</c:v>
                  </c:pt>
                  <c:pt idx="3">
                    <c:v>1.6E-2</c:v>
                  </c:pt>
                </c:numCache>
              </c:numRef>
            </c:plus>
            <c:minus>
              <c:numRef>
                <c:f>'R1'!$M$96:$M$99</c:f>
                <c:numCache>
                  <c:formatCode>General</c:formatCode>
                  <c:ptCount val="4"/>
                  <c:pt idx="0">
                    <c:v>0.02</c:v>
                  </c:pt>
                  <c:pt idx="1">
                    <c:v>2.9000000000000001E-2</c:v>
                  </c:pt>
                  <c:pt idx="2">
                    <c:v>5.3999999999999999E-2</c:v>
                  </c:pt>
                  <c:pt idx="3">
                    <c:v>1.6E-2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'R1'!$K$96:$K$99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'R1'!$L$96:$L$99</c:f>
              <c:numCache>
                <c:formatCode>0.0%</c:formatCode>
                <c:ptCount val="4"/>
                <c:pt idx="0">
                  <c:v>0.53500000000000003</c:v>
                </c:pt>
                <c:pt idx="1">
                  <c:v>0.46</c:v>
                </c:pt>
                <c:pt idx="2">
                  <c:v>0.88600000000000001</c:v>
                </c:pt>
                <c:pt idx="3">
                  <c:v>0.52500000000000002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96-4F99-8BFE-9CAE960D1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718288"/>
        <c:axId val="126857120"/>
      </c:barChart>
      <c:catAx>
        <c:axId val="3657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857120"/>
        <c:crosses val="autoZero"/>
        <c:auto val="1"/>
        <c:lblAlgn val="ctr"/>
        <c:lblOffset val="100"/>
        <c:noMultiLvlLbl val="0"/>
      </c:catAx>
      <c:valAx>
        <c:axId val="1268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71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'R1'!$L$30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01-4107-8138-4DC38B5BB8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'R1'!$K$31:$K$34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'R1'!$L$31:$L$34</c:f>
              <c:numCache>
                <c:formatCode>0.0%</c:formatCode>
                <c:ptCount val="4"/>
                <c:pt idx="0">
                  <c:v>0.4</c:v>
                </c:pt>
                <c:pt idx="1">
                  <c:v>0.439</c:v>
                </c:pt>
                <c:pt idx="2">
                  <c:v>0.38500000000000001</c:v>
                </c:pt>
                <c:pt idx="3">
                  <c:v>0.41100000000000003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1-4107-8138-4DC38B5B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2413032"/>
        <c:axId val="363397392"/>
      </c:barChart>
      <c:catAx>
        <c:axId val="51241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397392"/>
        <c:crosses val="autoZero"/>
        <c:auto val="1"/>
        <c:lblAlgn val="ctr"/>
        <c:lblOffset val="100"/>
        <c:noMultiLvlLbl val="0"/>
      </c:catAx>
      <c:valAx>
        <c:axId val="36339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2413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853473040279408E-2"/>
          <c:y val="0.18611111111111112"/>
          <c:w val="0.87340112013557358"/>
          <c:h val="0.712438757655293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'グラフ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'グラフ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'グラフ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434-4CC4-9896-F59D73A3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051864"/>
        <c:axId val="444053824"/>
      </c:barChart>
      <c:catAx>
        <c:axId val="44405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4053824"/>
        <c:crosses val="autoZero"/>
        <c:auto val="1"/>
        <c:lblAlgn val="ctr"/>
        <c:lblOffset val="100"/>
        <c:noMultiLvlLbl val="0"/>
      </c:catAx>
      <c:valAx>
        <c:axId val="44405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40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4999999999999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98381452318461"/>
          <c:y val="0.11203703703703703"/>
          <c:w val="0.86601618547681536"/>
          <c:h val="0.71243875765529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'R2'!$B$27</c:f>
              <c:strCache>
                <c:ptCount val="1"/>
                <c:pt idx="0">
                  <c:v>県平均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779E-3"/>
                  <c:y val="-0.166666666666666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DC-4B62-A89B-AA679A59D8EF}"/>
                </c:ext>
              </c:extLst>
            </c:dLbl>
            <c:dLbl>
              <c:idx val="1"/>
              <c:layout>
                <c:manualLayout>
                  <c:x val="-2.7777777777778286E-3"/>
                  <c:y val="-6.48148148148148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DC-4B62-A89B-AA679A59D8EF}"/>
                </c:ext>
              </c:extLst>
            </c:dLbl>
            <c:dLbl>
              <c:idx val="2"/>
              <c:layout>
                <c:manualLayout>
                  <c:x val="0"/>
                  <c:y val="-6.4814814814814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DC-4B62-A89B-AA679A59D8EF}"/>
                </c:ext>
              </c:extLst>
            </c:dLbl>
            <c:dLbl>
              <c:idx val="3"/>
              <c:layout>
                <c:manualLayout>
                  <c:x val="-1.0185067526415994E-16"/>
                  <c:y val="-8.79629629629629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DC-4B62-A89B-AA679A59D8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'R2'!$C$31:$G$31</c:f>
                <c:numCache>
                  <c:formatCode>General</c:formatCode>
                  <c:ptCount val="5"/>
                  <c:pt idx="0">
                    <c:v>0.14230701217538691</c:v>
                  </c:pt>
                  <c:pt idx="1">
                    <c:v>2.761675435505169E-2</c:v>
                  </c:pt>
                  <c:pt idx="2">
                    <c:v>2.0633132817001416E-2</c:v>
                  </c:pt>
                  <c:pt idx="3">
                    <c:v>7.1346238263034684E-2</c:v>
                  </c:pt>
                  <c:pt idx="4">
                    <c:v>1.6063188673758506E-2</c:v>
                  </c:pt>
                </c:numCache>
              </c:numRef>
            </c:plus>
            <c:minus>
              <c:numRef>
                <c:f>'R2'!$C$31:$G$31</c:f>
                <c:numCache>
                  <c:formatCode>General</c:formatCode>
                  <c:ptCount val="5"/>
                  <c:pt idx="0">
                    <c:v>0.14230701217538691</c:v>
                  </c:pt>
                  <c:pt idx="1">
                    <c:v>2.761675435505169E-2</c:v>
                  </c:pt>
                  <c:pt idx="2">
                    <c:v>2.0633132817001416E-2</c:v>
                  </c:pt>
                  <c:pt idx="3">
                    <c:v>7.1346238263034684E-2</c:v>
                  </c:pt>
                  <c:pt idx="4">
                    <c:v>1.6063188673758506E-2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'R2'!$C$26:$G$26</c:f>
              <c:strCache>
                <c:ptCount val="5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40代以上</c:v>
                </c:pt>
                <c:pt idx="4">
                  <c:v>全年代県平均</c:v>
                </c:pt>
              </c:strCache>
            </c:strRef>
          </c:cat>
          <c:val>
            <c:numRef>
              <c:f>'R2'!$C$27:$G$27</c:f>
              <c:numCache>
                <c:formatCode>0.0%</c:formatCode>
                <c:ptCount val="5"/>
                <c:pt idx="0">
                  <c:v>0.17100000000000001</c:v>
                </c:pt>
                <c:pt idx="1">
                  <c:v>0.32800000000000001</c:v>
                </c:pt>
                <c:pt idx="2">
                  <c:v>0.434</c:v>
                </c:pt>
                <c:pt idx="3">
                  <c:v>0.47599999999999998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C-4B62-A89B-AA679A59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111216"/>
        <c:axId val="612105968"/>
      </c:barChart>
      <c:catAx>
        <c:axId val="6121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12105968"/>
        <c:crosses val="autoZero"/>
        <c:auto val="1"/>
        <c:lblAlgn val="ctr"/>
        <c:lblOffset val="100"/>
        <c:noMultiLvlLbl val="0"/>
      </c:catAx>
      <c:valAx>
        <c:axId val="61210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61211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853473040279408E-2"/>
          <c:y val="0.18611111111111112"/>
          <c:w val="0.87340112013557358"/>
          <c:h val="0.71243875765529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'R3'!$L$59</c:f>
              <c:strCache>
                <c:ptCount val="1"/>
                <c:pt idx="0">
                  <c:v>未処置歯率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EC-41ED-9E4F-DCF33E7D6F9D}"/>
              </c:ext>
            </c:extLst>
          </c:dPt>
          <c:dLbls>
            <c:dLbl>
              <c:idx val="0"/>
              <c:layout>
                <c:manualLayout>
                  <c:x val="0"/>
                  <c:y val="9.7047244094487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EC-41ED-9E4F-DCF33E7D6F9D}"/>
                </c:ext>
              </c:extLst>
            </c:dLbl>
            <c:dLbl>
              <c:idx val="1"/>
              <c:layout>
                <c:manualLayout>
                  <c:x val="2.6246719160104987E-3"/>
                  <c:y val="-6.24562554680660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EC-41ED-9E4F-DCF33E7D6F9D}"/>
                </c:ext>
              </c:extLst>
            </c:dLbl>
            <c:dLbl>
              <c:idx val="2"/>
              <c:layout>
                <c:manualLayout>
                  <c:x val="0"/>
                  <c:y val="5.39843977836103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EC-41ED-9E4F-DCF33E7D6F9D}"/>
                </c:ext>
              </c:extLst>
            </c:dLbl>
            <c:dLbl>
              <c:idx val="3"/>
              <c:layout>
                <c:manualLayout>
                  <c:x val="-9.6236858517316476E-17"/>
                  <c:y val="1.15040828229803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EC-41ED-9E4F-DCF33E7D6F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'R3'!$K$60:$K$63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'R3'!$L$60:$L$63</c:f>
              <c:numCache>
                <c:formatCode>0.0%</c:formatCode>
                <c:ptCount val="4"/>
                <c:pt idx="0">
                  <c:v>0.14099999999999999</c:v>
                </c:pt>
                <c:pt idx="1">
                  <c:v>0.19400000000000001</c:v>
                </c:pt>
                <c:pt idx="2">
                  <c:v>0.129</c:v>
                </c:pt>
                <c:pt idx="3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EC-41ED-9E4F-DCF33E7D6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33584"/>
        <c:axId val="370333976"/>
      </c:barChart>
      <c:catAx>
        <c:axId val="37033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333976"/>
        <c:crosses val="autoZero"/>
        <c:auto val="1"/>
        <c:lblAlgn val="ctr"/>
        <c:lblOffset val="100"/>
        <c:noMultiLvlLbl val="0"/>
      </c:catAx>
      <c:valAx>
        <c:axId val="37033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33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701849894013749"/>
          <c:y val="0.1806146572104019"/>
          <c:w val="0.85893340486747771"/>
          <c:h val="0.70632043335008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'R3'!$L$81</c:f>
              <c:strCache>
                <c:ptCount val="1"/>
                <c:pt idx="0">
                  <c:v>歯周疾患罹患率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1C-4527-85DD-BCCB4EAFFD96}"/>
              </c:ext>
            </c:extLst>
          </c:dPt>
          <c:dLbls>
            <c:dLbl>
              <c:idx val="0"/>
              <c:layout>
                <c:manualLayout>
                  <c:x val="0"/>
                  <c:y val="1.13873392944526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1C-4527-85DD-BCCB4EAFFD96}"/>
                </c:ext>
              </c:extLst>
            </c:dLbl>
            <c:dLbl>
              <c:idx val="1"/>
              <c:layout>
                <c:manualLayout>
                  <c:x val="2.6720106880427034E-3"/>
                  <c:y val="1.179411895546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C-4527-85DD-BCCB4EAFFD96}"/>
                </c:ext>
              </c:extLst>
            </c:dLbl>
            <c:dLbl>
              <c:idx val="2"/>
              <c:layout>
                <c:manualLayout>
                  <c:x val="0"/>
                  <c:y val="6.0305173717692066E-3"/>
                </c:manualLayout>
              </c:layout>
              <c:tx>
                <c:rich>
                  <a:bodyPr/>
                  <a:lstStyle/>
                  <a:p>
                    <a:fld id="{5C2244A0-5C0C-4486-803B-B709749E5DB7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E1C-4527-85DD-BCCB4EAFFD96}"/>
                </c:ext>
              </c:extLst>
            </c:dLbl>
            <c:dLbl>
              <c:idx val="3"/>
              <c:layout>
                <c:manualLayout>
                  <c:x val="0"/>
                  <c:y val="-4.7439832732772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C-4527-85DD-BCCB4EAFF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'R3'!$K$82:$K$85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'R3'!$L$82:$L$85</c:f>
              <c:numCache>
                <c:formatCode>0.0%</c:formatCode>
                <c:ptCount val="4"/>
                <c:pt idx="0">
                  <c:v>0.73299999999999998</c:v>
                </c:pt>
                <c:pt idx="1">
                  <c:v>0.435</c:v>
                </c:pt>
                <c:pt idx="2">
                  <c:v>0.77300000000000002</c:v>
                </c:pt>
                <c:pt idx="3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1C-4527-85DD-BCCB4EAF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336720"/>
        <c:axId val="370338680"/>
      </c:barChart>
      <c:catAx>
        <c:axId val="37033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338680"/>
        <c:crosses val="autoZero"/>
        <c:auto val="1"/>
        <c:lblAlgn val="ctr"/>
        <c:lblOffset val="100"/>
        <c:noMultiLvlLbl val="0"/>
      </c:catAx>
      <c:valAx>
        <c:axId val="37033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033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60530792020097"/>
          <c:y val="0.12733329902389653"/>
          <c:w val="0.87239634054000348"/>
          <c:h val="0.79295590551181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'R3'!$L$29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BE-4400-8CAF-27F1988CD6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'R3'!$K$30:$K$33</c:f>
              <c:strCache>
                <c:ptCount val="4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  <c:pt idx="3">
                  <c:v>県平均</c:v>
                </c:pt>
              </c:strCache>
            </c:strRef>
          </c:cat>
          <c:val>
            <c:numRef>
              <c:f>'R3'!$L$30:$L$33</c:f>
              <c:numCache>
                <c:formatCode>0.0%</c:formatCode>
                <c:ptCount val="4"/>
                <c:pt idx="0">
                  <c:v>0.40799999999999997</c:v>
                </c:pt>
                <c:pt idx="1">
                  <c:v>0.41599999999999998</c:v>
                </c:pt>
                <c:pt idx="2">
                  <c:v>0.38900000000000001</c:v>
                </c:pt>
                <c:pt idx="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BE-4400-8CAF-27F1988C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111896"/>
        <c:axId val="455112288"/>
      </c:barChart>
      <c:catAx>
        <c:axId val="45511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112288"/>
        <c:crosses val="autoZero"/>
        <c:auto val="1"/>
        <c:lblAlgn val="ctr"/>
        <c:lblOffset val="100"/>
        <c:noMultiLvlLbl val="0"/>
      </c:catAx>
      <c:valAx>
        <c:axId val="455112288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11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58705161854772E-2"/>
          <c:y val="0.10285714285714286"/>
          <c:w val="0.90286351706036749"/>
          <c:h val="0.80652058492688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'R４'!$E$26</c:f>
              <c:strCache>
                <c:ptCount val="1"/>
                <c:pt idx="0">
                  <c:v>受診率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'R４'!$D$27:$D$29</c:f>
              <c:strCache>
                <c:ptCount val="3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</c:strCache>
            </c:strRef>
          </c:cat>
          <c:val>
            <c:numRef>
              <c:f>'R４'!$E$27:$E$29</c:f>
              <c:numCache>
                <c:formatCode>0.0_);[Red]\(0.0\)</c:formatCode>
                <c:ptCount val="3"/>
                <c:pt idx="0">
                  <c:v>45.945945945945951</c:v>
                </c:pt>
                <c:pt idx="1">
                  <c:v>46.308724832214764</c:v>
                </c:pt>
                <c:pt idx="2">
                  <c:v>29.906542056074763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C-40CB-801B-25D5F247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1999824"/>
        <c:axId val="861991624"/>
      </c:barChart>
      <c:lineChart>
        <c:grouping val="standard"/>
        <c:varyColors val="0"/>
        <c:ser>
          <c:idx val="1"/>
          <c:order val="1"/>
          <c:tx>
            <c:strRef>
              <c:f>'R４'!$F$26</c:f>
              <c:strCache>
                <c:ptCount val="1"/>
                <c:pt idx="0">
                  <c:v>県平均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8.333333333333435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000" b="1">
                        <a:solidFill>
                          <a:srgbClr val="FF0000"/>
                        </a:solidFill>
                      </a:rPr>
                      <a:t>県平均</a:t>
                    </a:r>
                    <a:r>
                      <a:rPr lang="en-US" altLang="ja-JP" sz="1000" b="1">
                        <a:solidFill>
                          <a:srgbClr val="FF0000"/>
                        </a:solidFill>
                      </a:rPr>
                      <a:t>45.2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F2C-40CB-801B-25D5F2473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'R４'!$D$27:$D$29</c:f>
              <c:strCache>
                <c:ptCount val="3"/>
                <c:pt idx="0">
                  <c:v>東部</c:v>
                </c:pt>
                <c:pt idx="1">
                  <c:v>中部</c:v>
                </c:pt>
                <c:pt idx="2">
                  <c:v>西部</c:v>
                </c:pt>
              </c:strCache>
            </c:strRef>
          </c:cat>
          <c:val>
            <c:numRef>
              <c:f>'R４'!$F$27:$F$29</c:f>
              <c:numCache>
                <c:formatCode>0.0_);[Red]\(0.0\)</c:formatCode>
                <c:ptCount val="3"/>
                <c:pt idx="0">
                  <c:v>45.234708392603132</c:v>
                </c:pt>
                <c:pt idx="1">
                  <c:v>45.234708392603132</c:v>
                </c:pt>
                <c:pt idx="2">
                  <c:v>45.234708392603132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C-40CB-801B-25D5F247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999824"/>
        <c:axId val="861991624"/>
      </c:lineChart>
      <c:catAx>
        <c:axId val="86199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1991624"/>
        <c:crosses val="autoZero"/>
        <c:auto val="1"/>
        <c:lblAlgn val="ctr"/>
        <c:lblOffset val="100"/>
        <c:noMultiLvlLbl val="0"/>
      </c:catAx>
      <c:valAx>
        <c:axId val="861991624"/>
        <c:scaling>
          <c:orientation val="minMax"/>
          <c:max val="50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6666666666666666E-2"/>
              <c:y val="2.6117435320584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19998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33333333333331"/>
          <c:y val="2.5237645294338171E-2"/>
          <c:w val="0.34"/>
          <c:h val="6.4779724031616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63</xdr:row>
      <xdr:rowOff>114300</xdr:rowOff>
    </xdr:from>
    <xdr:to>
      <xdr:col>8</xdr:col>
      <xdr:colOff>66675</xdr:colOff>
      <xdr:row>79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8E22C9E-8FB6-4B86-A09E-F8B887897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91</xdr:row>
      <xdr:rowOff>0</xdr:rowOff>
    </xdr:from>
    <xdr:to>
      <xdr:col>7</xdr:col>
      <xdr:colOff>676274</xdr:colOff>
      <xdr:row>107</xdr:row>
      <xdr:rowOff>66675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3B050FC-C204-4FC4-87D3-0BBEA118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161925</xdr:colOff>
      <xdr:row>28</xdr:row>
      <xdr:rowOff>133350</xdr:rowOff>
    </xdr:from>
    <xdr:to>
      <xdr:col>8</xdr:col>
      <xdr:colOff>161924</xdr:colOff>
      <xdr:row>50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D2F899-17B4-4666-934B-94B51A7CD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10</xdr:row>
      <xdr:rowOff>38100</xdr:rowOff>
    </xdr:from>
    <xdr:to>
      <xdr:col>7</xdr:col>
      <xdr:colOff>590550</xdr:colOff>
      <xdr:row>15</xdr:row>
      <xdr:rowOff>85725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B050F7C-FED1-4F27-8C80-16C915EAC09C}"/>
            </a:ext>
          </a:extLst>
        </xdr:cNvPr>
        <xdr:cNvSpPr/>
      </xdr:nvSpPr>
      <xdr:spPr>
        <a:xfrm>
          <a:off x="876300" y="3581400"/>
          <a:ext cx="4514850" cy="90487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鳥取県歯科保健推進計画～歯と口腔の健康づくりとっとりプラン～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妊産婦歯科健診を実施する市町村の増加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目標値：</a:t>
          </a:r>
          <a:r>
            <a:rPr kumimoji="1" lang="en-US" altLang="ja-JP" sz="1100">
              <a:solidFill>
                <a:sysClr val="windowText" lastClr="000000"/>
              </a:solidFill>
            </a:rPr>
            <a:t>R</a:t>
          </a:r>
          <a:r>
            <a:rPr kumimoji="1" lang="ja-JP" altLang="en-US" sz="1100">
              <a:solidFill>
                <a:sysClr val="windowText" lastClr="000000"/>
              </a:solidFill>
            </a:rPr>
            <a:t>５年までに</a:t>
          </a:r>
          <a:r>
            <a:rPr kumimoji="1" lang="ja-JP" altLang="en-US" sz="1100">
              <a:solidFill>
                <a:srgbClr val="FF0000"/>
              </a:solidFill>
            </a:rPr>
            <a:t>全市町村実施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314325</xdr:colOff>
      <xdr:row>12</xdr:row>
      <xdr:rowOff>19050</xdr:rowOff>
    </xdr:from>
    <xdr:to>
      <xdr:col>7</xdr:col>
      <xdr:colOff>653053</xdr:colOff>
      <xdr:row>20</xdr:row>
      <xdr:rowOff>57150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33CA4B-CD7F-4A57-9C0F-48C2B2D6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29125" y="3905250"/>
          <a:ext cx="1024528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25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4B70D44-0004-43E6-AD50-88C21745B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7</xdr:row>
      <xdr:rowOff>76199</xdr:rowOff>
    </xdr:from>
    <xdr:to>
      <xdr:col>9</xdr:col>
      <xdr:colOff>561975</xdr:colOff>
      <xdr:row>12</xdr:row>
      <xdr:rowOff>123825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09EEFD6-29D0-49F0-BEB0-0104B8704F76}"/>
            </a:ext>
          </a:extLst>
        </xdr:cNvPr>
        <xdr:cNvSpPr/>
      </xdr:nvSpPr>
      <xdr:spPr>
        <a:xfrm>
          <a:off x="1409700" y="2943224"/>
          <a:ext cx="5695950" cy="904876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鳥取県歯科保健推進計画～歯と口腔の健康づくりとっとりプラン～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妊産婦歯科健診を実施する市町村の増加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目標値：</a:t>
          </a:r>
          <a:r>
            <a:rPr kumimoji="1" lang="en-US" altLang="ja-JP" sz="1100">
              <a:solidFill>
                <a:sysClr val="windowText" lastClr="000000"/>
              </a:solidFill>
            </a:rPr>
            <a:t>R</a:t>
          </a:r>
          <a:r>
            <a:rPr kumimoji="1" lang="ja-JP" altLang="en-US" sz="1100">
              <a:solidFill>
                <a:sysClr val="windowText" lastClr="000000"/>
              </a:solidFill>
            </a:rPr>
            <a:t>５年までに</a:t>
          </a:r>
          <a:r>
            <a:rPr kumimoji="1" lang="ja-JP" altLang="en-US" sz="1100">
              <a:solidFill>
                <a:srgbClr val="FF0000"/>
              </a:solidFill>
            </a:rPr>
            <a:t>全市町村実施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370354</xdr:colOff>
      <xdr:row>9</xdr:row>
      <xdr:rowOff>47625</xdr:rowOff>
    </xdr:from>
    <xdr:to>
      <xdr:col>10</xdr:col>
      <xdr:colOff>23281</xdr:colOff>
      <xdr:row>17</xdr:row>
      <xdr:rowOff>85725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E279814-B011-42AA-89F7-9BBFEAD8A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8229" y="3257550"/>
          <a:ext cx="1024527" cy="809625"/>
        </a:xfrm>
        <a:prstGeom prst="rect">
          <a:avLst/>
        </a:prstGeom>
      </xdr:spPr>
    </xdr:pic>
    <xdr:clientData/>
  </xdr:twoCellAnchor>
  <xdr:twoCellAnchor>
    <xdr:from>
      <xdr:col>8</xdr:col>
      <xdr:colOff>31750</xdr:colOff>
      <xdr:row>22</xdr:row>
      <xdr:rowOff>38100</xdr:rowOff>
    </xdr:from>
    <xdr:to>
      <xdr:col>15</xdr:col>
      <xdr:colOff>241300</xdr:colOff>
      <xdr:row>40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F1C69C-1359-4145-9ECB-32495B9EC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55</xdr:row>
      <xdr:rowOff>19050</xdr:rowOff>
    </xdr:from>
    <xdr:to>
      <xdr:col>8</xdr:col>
      <xdr:colOff>0</xdr:colOff>
      <xdr:row>71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BC5C70-6670-4F0F-9FF5-02F9F531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82</xdr:row>
      <xdr:rowOff>142875</xdr:rowOff>
    </xdr:from>
    <xdr:to>
      <xdr:col>7</xdr:col>
      <xdr:colOff>676274</xdr:colOff>
      <xdr:row>99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B7A4020-3168-46D2-9983-025C85610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619124</xdr:colOff>
      <xdr:row>26</xdr:row>
      <xdr:rowOff>57150</xdr:rowOff>
    </xdr:from>
    <xdr:to>
      <xdr:col>8</xdr:col>
      <xdr:colOff>247650</xdr:colOff>
      <xdr:row>46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E7835C-3D6A-4E46-8F7C-F4FD071B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161925</xdr:colOff>
      <xdr:row>9</xdr:row>
      <xdr:rowOff>76199</xdr:rowOff>
    </xdr:from>
    <xdr:to>
      <xdr:col>7</xdr:col>
      <xdr:colOff>561975</xdr:colOff>
      <xdr:row>14</xdr:row>
      <xdr:rowOff>123825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87786D70-6F2D-4510-88BE-17183B6D92AA}"/>
            </a:ext>
          </a:extLst>
        </xdr:cNvPr>
        <xdr:cNvSpPr/>
      </xdr:nvSpPr>
      <xdr:spPr>
        <a:xfrm>
          <a:off x="847725" y="3286124"/>
          <a:ext cx="4514850" cy="904876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鳥取県歯科保健推進計画～歯と口腔の健康づくりとっとりプラン～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妊産婦歯科健診を実施する市町村の増加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目標値：</a:t>
          </a:r>
          <a:r>
            <a:rPr kumimoji="1" lang="en-US" altLang="ja-JP" sz="1100">
              <a:solidFill>
                <a:sysClr val="windowText" lastClr="000000"/>
              </a:solidFill>
            </a:rPr>
            <a:t>R</a:t>
          </a:r>
          <a:r>
            <a:rPr kumimoji="1" lang="ja-JP" altLang="en-US" sz="1100">
              <a:solidFill>
                <a:sysClr val="windowText" lastClr="000000"/>
              </a:solidFill>
            </a:rPr>
            <a:t>５年までに</a:t>
          </a:r>
          <a:r>
            <a:rPr kumimoji="1" lang="ja-JP" altLang="en-US" sz="1100">
              <a:solidFill>
                <a:srgbClr val="FF0000"/>
              </a:solidFill>
            </a:rPr>
            <a:t>全市町村実施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oneCellAnchor>
    <xdr:from>
      <xdr:col>6</xdr:col>
      <xdr:colOff>370354</xdr:colOff>
      <xdr:row>11</xdr:row>
      <xdr:rowOff>47625</xdr:rowOff>
    </xdr:from>
    <xdr:ext cx="872128" cy="781050"/>
    <xdr:pic>
      <xdr:nvPicPr>
        <xdr:cNvPr id="6" name="図 5">
          <a:extLst>
            <a:ext uri="{FF2B5EF4-FFF2-40B4-BE49-F238E27FC236}">
              <a16:creationId xmlns:a16="http://schemas.microsoft.com/office/drawing/2014/main" id="{2CEC43E7-761A-4DE5-A08D-18D372A97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85154" y="3600450"/>
          <a:ext cx="872128" cy="781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6</xdr:row>
      <xdr:rowOff>114299</xdr:rowOff>
    </xdr:from>
    <xdr:to>
      <xdr:col>8</xdr:col>
      <xdr:colOff>126999</xdr:colOff>
      <xdr:row>11</xdr:row>
      <xdr:rowOff>161925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3F9C8E-BF6F-42F7-896F-20F80260F932}"/>
            </a:ext>
          </a:extLst>
        </xdr:cNvPr>
        <xdr:cNvSpPr/>
      </xdr:nvSpPr>
      <xdr:spPr>
        <a:xfrm>
          <a:off x="866774" y="3324224"/>
          <a:ext cx="4746625" cy="904876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鳥取県歯科保健推進計画～歯と口腔の健康づくりとっとりプラン～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妊産婦歯科健診を実施する市町村の増加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目標値：</a:t>
          </a:r>
          <a:r>
            <a:rPr kumimoji="1" lang="en-US" altLang="ja-JP" sz="1100">
              <a:solidFill>
                <a:sysClr val="windowText" lastClr="000000"/>
              </a:solidFill>
            </a:rPr>
            <a:t>R</a:t>
          </a:r>
          <a:r>
            <a:rPr kumimoji="1" lang="ja-JP" altLang="en-US" sz="1100">
              <a:solidFill>
                <a:sysClr val="windowText" lastClr="000000"/>
              </a:solidFill>
            </a:rPr>
            <a:t>５年までに</a:t>
          </a:r>
          <a:r>
            <a:rPr kumimoji="1" lang="ja-JP" altLang="en-US" sz="1100">
              <a:solidFill>
                <a:srgbClr val="FF0000"/>
              </a:solidFill>
            </a:rPr>
            <a:t>全市町村実施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6</xdr:col>
      <xdr:colOff>452904</xdr:colOff>
      <xdr:row>8</xdr:row>
      <xdr:rowOff>111125</xdr:rowOff>
    </xdr:from>
    <xdr:to>
      <xdr:col>8</xdr:col>
      <xdr:colOff>105832</xdr:colOff>
      <xdr:row>16</xdr:row>
      <xdr:rowOff>149225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818808-0A84-4A5B-9AA6-7623407F6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7704" y="3663950"/>
          <a:ext cx="1024528" cy="809625"/>
        </a:xfrm>
        <a:prstGeom prst="rect">
          <a:avLst/>
        </a:prstGeom>
      </xdr:spPr>
    </xdr:pic>
    <xdr:clientData/>
  </xdr:twoCellAnchor>
  <xdr:twoCellAnchor>
    <xdr:from>
      <xdr:col>0</xdr:col>
      <xdr:colOff>520700</xdr:colOff>
      <xdr:row>22</xdr:row>
      <xdr:rowOff>53975</xdr:rowOff>
    </xdr:from>
    <xdr:to>
      <xdr:col>8</xdr:col>
      <xdr:colOff>365125</xdr:colOff>
      <xdr:row>34</xdr:row>
      <xdr:rowOff>66675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6F2E70-5B42-45DD-B096-4151447E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508000</xdr:colOff>
      <xdr:row>37</xdr:row>
      <xdr:rowOff>171450</xdr:rowOff>
    </xdr:from>
    <xdr:to>
      <xdr:col>8</xdr:col>
      <xdr:colOff>301625</xdr:colOff>
      <xdr:row>52</xdr:row>
      <xdr:rowOff>206375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1FFE9-4DD3-4717-AB0F-374B98721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476250</xdr:colOff>
      <xdr:row>57</xdr:row>
      <xdr:rowOff>22225</xdr:rowOff>
    </xdr:from>
    <xdr:to>
      <xdr:col>8</xdr:col>
      <xdr:colOff>349250</xdr:colOff>
      <xdr:row>73</xdr:row>
      <xdr:rowOff>168275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43B34B-E061-464C-A5C1-7D1A495F2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27</xdr:row>
      <xdr:rowOff>76201</xdr:rowOff>
    </xdr:from>
    <xdr:to>
      <xdr:col>6</xdr:col>
      <xdr:colOff>581025</xdr:colOff>
      <xdr:row>37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D79408-C1A4-4D00-88A9-ABB8D1545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266698</xdr:colOff>
      <xdr:row>38</xdr:row>
      <xdr:rowOff>76201</xdr:rowOff>
    </xdr:from>
    <xdr:to>
      <xdr:col>6</xdr:col>
      <xdr:colOff>647699</xdr:colOff>
      <xdr:row>47</xdr:row>
      <xdr:rowOff>200025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0F519FF-6D9C-4D39-AC6F-AD772FF70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400047</xdr:colOff>
      <xdr:row>18</xdr:row>
      <xdr:rowOff>85726</xdr:rowOff>
    </xdr:from>
    <xdr:to>
      <xdr:col>6</xdr:col>
      <xdr:colOff>285750</xdr:colOff>
      <xdr:row>27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7D8DE-7339-435A-B406-30C6C7BEC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676274</xdr:colOff>
      <xdr:row>6</xdr:row>
      <xdr:rowOff>85723</xdr:rowOff>
    </xdr:from>
    <xdr:to>
      <xdr:col>7</xdr:col>
      <xdr:colOff>171450</xdr:colOff>
      <xdr:row>17</xdr:row>
      <xdr:rowOff>57149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EDBD250C-7014-4964-A10A-3E5753FA476E}"/>
            </a:ext>
          </a:extLst>
        </xdr:cNvPr>
        <xdr:cNvSpPr/>
      </xdr:nvSpPr>
      <xdr:spPr>
        <a:xfrm>
          <a:off x="400049" y="1981198"/>
          <a:ext cx="4286251" cy="1266826"/>
        </a:xfrm>
        <a:prstGeom prst="roundRect">
          <a:avLst/>
        </a:prstGeom>
        <a:solidFill>
          <a:srgbClr val="CCECFF"/>
        </a:solidFill>
        <a:ln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鳥取県歯科保健推進計画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～歯と口腔の健康づくりとっとりプラン（第</a:t>
          </a:r>
          <a:r>
            <a:rPr kumimoji="1" lang="en-US" altLang="ja-JP" sz="1200">
              <a:solidFill>
                <a:sysClr val="windowText" lastClr="000000"/>
              </a:solidFill>
            </a:rPr>
            <a:t>2</a:t>
          </a:r>
          <a:r>
            <a:rPr kumimoji="1" lang="ja-JP" altLang="en-US" sz="1200">
              <a:solidFill>
                <a:sysClr val="windowText" lastClr="000000"/>
              </a:solidFill>
            </a:rPr>
            <a:t>次）～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妊産婦歯科健診を実施する市町村の増加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目標値：</a:t>
          </a:r>
          <a:r>
            <a:rPr kumimoji="1" lang="en-US" altLang="ja-JP" sz="1200">
              <a:solidFill>
                <a:sysClr val="windowText" lastClr="000000"/>
              </a:solidFill>
            </a:rPr>
            <a:t>R</a:t>
          </a:r>
          <a:r>
            <a:rPr kumimoji="1" lang="ja-JP" altLang="en-US" sz="1200">
              <a:solidFill>
                <a:sysClr val="windowText" lastClr="000000"/>
              </a:solidFill>
            </a:rPr>
            <a:t>１１年までに</a:t>
          </a:r>
          <a:r>
            <a:rPr kumimoji="1" lang="ja-JP" altLang="en-US" sz="1200">
              <a:solidFill>
                <a:srgbClr val="FF0000"/>
              </a:solidFill>
            </a:rPr>
            <a:t>全市町村実施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141754</xdr:colOff>
      <xdr:row>7</xdr:row>
      <xdr:rowOff>38100</xdr:rowOff>
    </xdr:from>
    <xdr:ext cx="1024528" cy="809625"/>
    <xdr:pic>
      <xdr:nvPicPr>
        <xdr:cNvPr id="6" name="図 5">
          <a:extLst>
            <a:ext uri="{FF2B5EF4-FFF2-40B4-BE49-F238E27FC236}">
              <a16:creationId xmlns:a16="http://schemas.microsoft.com/office/drawing/2014/main" id="{6D9E8941-28EF-4DFE-B839-F14972E62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5679" y="2105025"/>
          <a:ext cx="1024528" cy="8096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27</xdr:row>
      <xdr:rowOff>76201</xdr:rowOff>
    </xdr:from>
    <xdr:to>
      <xdr:col>6</xdr:col>
      <xdr:colOff>581025</xdr:colOff>
      <xdr:row>37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9335C4-F87C-4800-A8E5-09CF3AF83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266698</xdr:colOff>
      <xdr:row>38</xdr:row>
      <xdr:rowOff>76201</xdr:rowOff>
    </xdr:from>
    <xdr:to>
      <xdr:col>6</xdr:col>
      <xdr:colOff>647699</xdr:colOff>
      <xdr:row>47</xdr:row>
      <xdr:rowOff>200025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F42896-F599-4455-B82F-839313054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400047</xdr:colOff>
      <xdr:row>18</xdr:row>
      <xdr:rowOff>85726</xdr:rowOff>
    </xdr:from>
    <xdr:to>
      <xdr:col>6</xdr:col>
      <xdr:colOff>285750</xdr:colOff>
      <xdr:row>27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1CA04E-B98E-481D-9663-BDD12267C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676274</xdr:colOff>
      <xdr:row>6</xdr:row>
      <xdr:rowOff>85723</xdr:rowOff>
    </xdr:from>
    <xdr:to>
      <xdr:col>7</xdr:col>
      <xdr:colOff>171450</xdr:colOff>
      <xdr:row>17</xdr:row>
      <xdr:rowOff>57149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9D1E3A72-9BA1-481D-9965-16D5A287D3C2}"/>
            </a:ext>
          </a:extLst>
        </xdr:cNvPr>
        <xdr:cNvSpPr/>
      </xdr:nvSpPr>
      <xdr:spPr>
        <a:xfrm>
          <a:off x="400049" y="1981198"/>
          <a:ext cx="4286251" cy="1266826"/>
        </a:xfrm>
        <a:prstGeom prst="roundRect">
          <a:avLst/>
        </a:prstGeom>
        <a:solidFill>
          <a:srgbClr val="CCECFF"/>
        </a:solidFill>
        <a:ln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鳥取県歯科保健推進計画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　～歯と口腔の健康づくりとっとりプラン（第</a:t>
          </a:r>
          <a:r>
            <a:rPr kumimoji="1" lang="en-US" altLang="ja-JP" sz="1200">
              <a:solidFill>
                <a:sysClr val="windowText" lastClr="000000"/>
              </a:solidFill>
            </a:rPr>
            <a:t>2</a:t>
          </a:r>
          <a:r>
            <a:rPr kumimoji="1" lang="ja-JP" altLang="en-US" sz="1200">
              <a:solidFill>
                <a:sysClr val="windowText" lastClr="000000"/>
              </a:solidFill>
            </a:rPr>
            <a:t>次）～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妊産婦歯科健診を実施する市町村の増加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目標値：</a:t>
          </a:r>
          <a:r>
            <a:rPr kumimoji="1" lang="en-US" altLang="ja-JP" sz="1200">
              <a:solidFill>
                <a:sysClr val="windowText" lastClr="000000"/>
              </a:solidFill>
            </a:rPr>
            <a:t>R</a:t>
          </a:r>
          <a:r>
            <a:rPr kumimoji="1" lang="ja-JP" altLang="en-US" sz="1200">
              <a:solidFill>
                <a:sysClr val="windowText" lastClr="000000"/>
              </a:solidFill>
            </a:rPr>
            <a:t>１１年までに</a:t>
          </a:r>
          <a:r>
            <a:rPr kumimoji="1" lang="ja-JP" altLang="en-US" sz="1200">
              <a:solidFill>
                <a:srgbClr val="FF0000"/>
              </a:solidFill>
            </a:rPr>
            <a:t>全市町村実施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141754</xdr:colOff>
      <xdr:row>7</xdr:row>
      <xdr:rowOff>38100</xdr:rowOff>
    </xdr:from>
    <xdr:ext cx="1024528" cy="809625"/>
    <xdr:pic>
      <xdr:nvPicPr>
        <xdr:cNvPr id="6" name="図 5">
          <a:extLst>
            <a:ext uri="{FF2B5EF4-FFF2-40B4-BE49-F238E27FC236}">
              <a16:creationId xmlns:a16="http://schemas.microsoft.com/office/drawing/2014/main" id="{0063A1B5-5D45-45EC-BE64-6CBDB58B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5679" y="2105025"/>
          <a:ext cx="1024528" cy="8096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22.145\Share\2%20&#20581;&#24247;&#12389;&#12367;&#12426;&#25991;&#21270;&#21109;&#36896;&#25285;&#24403;\04&#65306;&#27503;&#31185;&#20445;&#20581;\&#12539;&#27503;&#31185;&#12487;&#12540;&#12479;&#65288;&#36914;&#34892;&#20013;&#65289;\5-&#22922;&#23142;&#27503;&#31185;&#20581;&#35386;\&#65330;&#65302;\&#12304;&#40165;&#21462;&#30476;&#12305;R6_&#22922;&#23142;&#27503;&#31185;&#20581;&#35386;&#65288;&#37197;&#20449;&#65289;.xlsx" TargetMode="External"/><Relationship Id="rId1" Type="http://schemas.openxmlformats.org/officeDocument/2006/relationships/externalLinkPath" Target="/2%20&#20581;&#24247;&#12389;&#12367;&#12426;&#25991;&#21270;&#21109;&#36896;&#25285;&#24403;/04&#65306;&#27503;&#31185;&#20445;&#20581;/&#12539;&#27503;&#31185;&#12487;&#12540;&#12479;&#65288;&#36914;&#34892;&#20013;&#65289;/5-&#22922;&#23142;&#27503;&#31185;&#20581;&#35386;/&#65330;&#65302;/&#12304;&#40165;&#21462;&#30476;&#12305;R6_&#22922;&#23142;&#27503;&#31185;&#20581;&#35386;&#65288;&#37197;&#2044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①"/>
      <sheetName val="R6グラフ（ホームページ用）"/>
      <sheetName val="県・圏域別グラフ(R1～R6)"/>
    </sheetNames>
    <sheetDataSet>
      <sheetData sheetId="0"/>
      <sheetData sheetId="1">
        <row r="20">
          <cell r="L20" t="str">
            <v>受診率</v>
          </cell>
        </row>
        <row r="21">
          <cell r="I21" t="str">
            <v>東部</v>
          </cell>
          <cell r="L21">
            <v>0.52487562189054726</v>
          </cell>
        </row>
        <row r="22">
          <cell r="I22" t="str">
            <v>中部</v>
          </cell>
          <cell r="L22">
            <v>0.46201232032854211</v>
          </cell>
        </row>
        <row r="23">
          <cell r="I23" t="str">
            <v>西部</v>
          </cell>
          <cell r="L23">
            <v>0.29864972200158857</v>
          </cell>
        </row>
        <row r="24">
          <cell r="I24" t="str">
            <v>県平均</v>
          </cell>
          <cell r="L24">
            <v>0.41802168021680219</v>
          </cell>
        </row>
        <row r="29">
          <cell r="J29" t="str">
            <v>う蝕罹患率</v>
          </cell>
        </row>
        <row r="30">
          <cell r="I30" t="str">
            <v>東部</v>
          </cell>
          <cell r="J30">
            <v>0.93522906793048999</v>
          </cell>
        </row>
        <row r="31">
          <cell r="I31" t="str">
            <v>中部</v>
          </cell>
          <cell r="J31">
            <v>0.88</v>
          </cell>
        </row>
        <row r="32">
          <cell r="I32" t="str">
            <v>西部</v>
          </cell>
          <cell r="J32">
            <v>0.805851063829787</v>
          </cell>
        </row>
        <row r="33">
          <cell r="I33" t="str">
            <v>県平均</v>
          </cell>
          <cell r="J33">
            <v>0.88573743922204196</v>
          </cell>
        </row>
        <row r="40">
          <cell r="J40" t="str">
            <v>歯周病罹患率</v>
          </cell>
        </row>
        <row r="41">
          <cell r="I41" t="str">
            <v>東部</v>
          </cell>
          <cell r="J41">
            <v>0.69352290679304895</v>
          </cell>
        </row>
        <row r="42">
          <cell r="I42" t="str">
            <v>中部</v>
          </cell>
          <cell r="J42">
            <v>0.4</v>
          </cell>
        </row>
        <row r="43">
          <cell r="I43" t="str">
            <v>西部</v>
          </cell>
          <cell r="J43">
            <v>0.56382978723404198</v>
          </cell>
        </row>
        <row r="44">
          <cell r="I44" t="str">
            <v>県平均</v>
          </cell>
          <cell r="J44">
            <v>0.60048622366288495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F481-BEC6-4DD0-A96E-96197C16D64D}">
  <dimension ref="A1:R109"/>
  <sheetViews>
    <sheetView workbookViewId="0">
      <selection activeCell="L7" sqref="L7"/>
    </sheetView>
  </sheetViews>
  <sheetFormatPr defaultRowHeight="13.5" x14ac:dyDescent="0.15"/>
  <cols>
    <col min="3" max="3" width="9" customWidth="1"/>
    <col min="12" max="12" width="15.125" bestFit="1" customWidth="1"/>
  </cols>
  <sheetData>
    <row r="1" spans="1:18" ht="18.75" x14ac:dyDescent="0.15">
      <c r="A1" s="30"/>
    </row>
    <row r="3" spans="1:18" ht="21" x14ac:dyDescent="0.15">
      <c r="B3" s="44" t="s">
        <v>39</v>
      </c>
      <c r="C3" s="44"/>
      <c r="D3" s="44"/>
      <c r="E3" s="44"/>
      <c r="F3" s="44"/>
      <c r="G3" s="44"/>
      <c r="H3" s="44"/>
    </row>
    <row r="5" spans="1:18" ht="25.5" customHeight="1" x14ac:dyDescent="0.15">
      <c r="B5" s="45" t="s">
        <v>40</v>
      </c>
      <c r="C5" s="45"/>
      <c r="D5" s="45"/>
      <c r="E5" s="45"/>
      <c r="F5" s="45"/>
      <c r="G5" s="45"/>
      <c r="H5" s="45"/>
      <c r="I5" s="2"/>
      <c r="L5" s="35"/>
      <c r="M5" s="35"/>
      <c r="N5" s="35"/>
      <c r="O5" s="35"/>
      <c r="P5" s="35"/>
      <c r="Q5" s="35"/>
      <c r="R5" s="35"/>
    </row>
    <row r="6" spans="1:18" ht="24.75" customHeight="1" x14ac:dyDescent="0.15">
      <c r="B6" s="43" t="s">
        <v>47</v>
      </c>
      <c r="C6" s="43"/>
      <c r="D6" s="43"/>
      <c r="E6" s="34"/>
      <c r="F6" s="34"/>
      <c r="G6" s="34"/>
      <c r="H6" s="34"/>
      <c r="K6" s="31"/>
    </row>
    <row r="7" spans="1:18" ht="50.1" customHeight="1" x14ac:dyDescent="0.15">
      <c r="B7" s="33" t="s">
        <v>3</v>
      </c>
      <c r="C7" s="46" t="s">
        <v>8</v>
      </c>
      <c r="D7" s="47"/>
      <c r="E7" s="47"/>
      <c r="F7" s="47"/>
      <c r="G7" s="47"/>
      <c r="H7" s="48"/>
    </row>
    <row r="8" spans="1:18" ht="50.1" customHeight="1" x14ac:dyDescent="0.15">
      <c r="B8" s="33" t="s">
        <v>2</v>
      </c>
      <c r="C8" s="42" t="s">
        <v>6</v>
      </c>
      <c r="D8" s="42"/>
      <c r="E8" s="42"/>
      <c r="F8" s="42"/>
      <c r="G8" s="42"/>
      <c r="H8" s="42"/>
    </row>
    <row r="9" spans="1:18" ht="50.1" customHeight="1" x14ac:dyDescent="0.15">
      <c r="B9" s="33" t="s">
        <v>1</v>
      </c>
      <c r="C9" s="42" t="s">
        <v>41</v>
      </c>
      <c r="D9" s="42"/>
      <c r="E9" s="42"/>
      <c r="F9" s="42"/>
      <c r="G9" s="42"/>
      <c r="H9" s="42"/>
    </row>
    <row r="13" spans="1:18" x14ac:dyDescent="0.15">
      <c r="M13" s="32"/>
    </row>
    <row r="14" spans="1:18" x14ac:dyDescent="0.15">
      <c r="M14" s="32"/>
    </row>
    <row r="15" spans="1:18" x14ac:dyDescent="0.15">
      <c r="M15" s="32"/>
    </row>
    <row r="16" spans="1:18" x14ac:dyDescent="0.15">
      <c r="M16" s="32"/>
    </row>
    <row r="17" spans="2:12" ht="6.75" customHeight="1" x14ac:dyDescent="0.15"/>
    <row r="18" spans="2:12" hidden="1" x14ac:dyDescent="0.15"/>
    <row r="19" spans="2:12" hidden="1" x14ac:dyDescent="0.15"/>
    <row r="20" spans="2:12" hidden="1" x14ac:dyDescent="0.15"/>
    <row r="21" spans="2:12" ht="12.75" customHeight="1" x14ac:dyDescent="0.15"/>
    <row r="22" spans="2:12" ht="16.5" customHeight="1" x14ac:dyDescent="0.15"/>
    <row r="23" spans="2:12" ht="13.5" customHeight="1" x14ac:dyDescent="0.15"/>
    <row r="26" spans="2:12" ht="18.75" x14ac:dyDescent="0.15">
      <c r="B26" s="52" t="s">
        <v>42</v>
      </c>
      <c r="C26" s="52"/>
      <c r="D26" s="52"/>
      <c r="E26" s="52"/>
      <c r="F26" s="52"/>
      <c r="G26" s="52"/>
      <c r="H26" s="52"/>
    </row>
    <row r="28" spans="2:12" ht="21.75" customHeight="1" x14ac:dyDescent="0.15">
      <c r="D28" s="51" t="s">
        <v>40</v>
      </c>
      <c r="E28" s="51"/>
      <c r="F28" s="51"/>
      <c r="G28" s="51"/>
      <c r="H28" s="51"/>
    </row>
    <row r="30" spans="2:12" x14ac:dyDescent="0.15">
      <c r="K30" s="28" t="s">
        <v>4</v>
      </c>
      <c r="L30" s="28" t="s">
        <v>5</v>
      </c>
    </row>
    <row r="31" spans="2:12" x14ac:dyDescent="0.15">
      <c r="K31" s="28" t="s">
        <v>3</v>
      </c>
      <c r="L31" s="29">
        <v>0.4</v>
      </c>
    </row>
    <row r="32" spans="2:12" x14ac:dyDescent="0.15">
      <c r="K32" s="28" t="s">
        <v>2</v>
      </c>
      <c r="L32" s="29">
        <v>0.439</v>
      </c>
    </row>
    <row r="33" spans="11:12" x14ac:dyDescent="0.15">
      <c r="K33" s="28" t="s">
        <v>1</v>
      </c>
      <c r="L33" s="29">
        <v>0.38500000000000001</v>
      </c>
    </row>
    <row r="34" spans="11:12" x14ac:dyDescent="0.15">
      <c r="K34" s="28" t="s">
        <v>0</v>
      </c>
      <c r="L34" s="29">
        <v>0.41100000000000003</v>
      </c>
    </row>
    <row r="48" spans="11:12" ht="14.25" customHeight="1" x14ac:dyDescent="0.15"/>
    <row r="61" spans="2:8" ht="18.75" x14ac:dyDescent="0.15">
      <c r="B61" s="52" t="s">
        <v>43</v>
      </c>
      <c r="C61" s="52"/>
      <c r="D61" s="52"/>
      <c r="E61" s="52"/>
      <c r="F61" s="52"/>
      <c r="G61" s="52"/>
      <c r="H61" s="52"/>
    </row>
    <row r="63" spans="2:8" x14ac:dyDescent="0.15">
      <c r="E63" s="49" t="s">
        <v>40</v>
      </c>
      <c r="F63" s="49"/>
      <c r="G63" s="49"/>
      <c r="H63" s="49"/>
    </row>
    <row r="68" spans="11:13" x14ac:dyDescent="0.15">
      <c r="K68" s="28" t="s">
        <v>4</v>
      </c>
      <c r="L68" s="28" t="s">
        <v>24</v>
      </c>
      <c r="M68" s="28" t="s">
        <v>44</v>
      </c>
    </row>
    <row r="69" spans="11:13" x14ac:dyDescent="0.15">
      <c r="K69" s="28" t="s">
        <v>3</v>
      </c>
      <c r="L69" s="29">
        <v>0.11</v>
      </c>
      <c r="M69" s="29">
        <v>1.2E-2</v>
      </c>
    </row>
    <row r="70" spans="11:13" x14ac:dyDescent="0.15">
      <c r="K70" s="28" t="s">
        <v>2</v>
      </c>
      <c r="L70" s="29">
        <v>0.23300000000000001</v>
      </c>
      <c r="M70" s="29">
        <v>2.4E-2</v>
      </c>
    </row>
    <row r="71" spans="11:13" x14ac:dyDescent="0.15">
      <c r="K71" s="28" t="s">
        <v>1</v>
      </c>
      <c r="L71" s="29">
        <v>0.28699999999999998</v>
      </c>
      <c r="M71" s="29">
        <v>7.5999999999999998E-2</v>
      </c>
    </row>
    <row r="72" spans="11:13" x14ac:dyDescent="0.15">
      <c r="K72" s="28" t="s">
        <v>0</v>
      </c>
      <c r="L72" s="29">
        <v>0.153</v>
      </c>
      <c r="M72" s="29">
        <v>1.0999999999999999E-2</v>
      </c>
    </row>
    <row r="82" spans="2:13" x14ac:dyDescent="0.15">
      <c r="B82" s="50" t="s">
        <v>45</v>
      </c>
      <c r="C82" s="50"/>
      <c r="D82" s="50"/>
      <c r="E82" s="50"/>
      <c r="F82" s="50"/>
      <c r="G82" s="50"/>
      <c r="H82" s="50"/>
    </row>
    <row r="89" spans="2:13" ht="18.75" x14ac:dyDescent="0.15">
      <c r="B89" s="52" t="s">
        <v>46</v>
      </c>
      <c r="C89" s="52"/>
      <c r="D89" s="52"/>
      <c r="E89" s="52"/>
      <c r="F89" s="52"/>
      <c r="G89" s="52"/>
      <c r="H89" s="52"/>
    </row>
    <row r="91" spans="2:13" x14ac:dyDescent="0.15">
      <c r="E91" s="49" t="s">
        <v>40</v>
      </c>
      <c r="F91" s="49"/>
      <c r="G91" s="49"/>
      <c r="H91" s="49"/>
    </row>
    <row r="95" spans="2:13" x14ac:dyDescent="0.15">
      <c r="B95" s="50"/>
      <c r="C95" s="50"/>
      <c r="D95" s="50"/>
      <c r="E95" s="50"/>
      <c r="F95" s="50"/>
      <c r="G95" s="50"/>
      <c r="H95" s="50"/>
      <c r="K95" s="28" t="s">
        <v>4</v>
      </c>
      <c r="L95" s="28" t="s">
        <v>26</v>
      </c>
      <c r="M95" s="28" t="s">
        <v>44</v>
      </c>
    </row>
    <row r="96" spans="2:13" x14ac:dyDescent="0.15">
      <c r="K96" s="28" t="s">
        <v>3</v>
      </c>
      <c r="L96" s="29">
        <v>0.53500000000000003</v>
      </c>
      <c r="M96" s="29">
        <v>0.02</v>
      </c>
    </row>
    <row r="97" spans="2:13" x14ac:dyDescent="0.15">
      <c r="K97" s="28" t="s">
        <v>2</v>
      </c>
      <c r="L97" s="29">
        <v>0.46</v>
      </c>
      <c r="M97" s="29">
        <v>2.9000000000000001E-2</v>
      </c>
    </row>
    <row r="98" spans="2:13" x14ac:dyDescent="0.15">
      <c r="K98" s="28" t="s">
        <v>1</v>
      </c>
      <c r="L98" s="29">
        <v>0.88600000000000001</v>
      </c>
      <c r="M98" s="29">
        <v>5.3999999999999999E-2</v>
      </c>
    </row>
    <row r="99" spans="2:13" x14ac:dyDescent="0.15">
      <c r="K99" s="28" t="s">
        <v>0</v>
      </c>
      <c r="L99" s="29">
        <v>0.52500000000000002</v>
      </c>
      <c r="M99" s="29">
        <v>1.6E-2</v>
      </c>
    </row>
    <row r="109" spans="2:13" x14ac:dyDescent="0.15">
      <c r="B109" s="50" t="s">
        <v>45</v>
      </c>
      <c r="C109" s="50"/>
      <c r="D109" s="50"/>
      <c r="E109" s="50"/>
      <c r="F109" s="50"/>
      <c r="G109" s="50"/>
      <c r="H109" s="50"/>
    </row>
  </sheetData>
  <mergeCells count="15">
    <mergeCell ref="E91:H91"/>
    <mergeCell ref="B95:H95"/>
    <mergeCell ref="B109:H109"/>
    <mergeCell ref="D28:H28"/>
    <mergeCell ref="B26:H26"/>
    <mergeCell ref="B61:H61"/>
    <mergeCell ref="E63:H63"/>
    <mergeCell ref="B82:H82"/>
    <mergeCell ref="B89:H89"/>
    <mergeCell ref="C9:H9"/>
    <mergeCell ref="B6:D6"/>
    <mergeCell ref="B3:H3"/>
    <mergeCell ref="B5:H5"/>
    <mergeCell ref="C7:H7"/>
    <mergeCell ref="C8:H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F81C-5BEA-4404-98D4-F905251E6C43}">
  <dimension ref="B2:K41"/>
  <sheetViews>
    <sheetView topLeftCell="B1" zoomScaleNormal="100" workbookViewId="0">
      <selection activeCell="R22" sqref="R22"/>
    </sheetView>
  </sheetViews>
  <sheetFormatPr defaultRowHeight="13.5" x14ac:dyDescent="0.15"/>
  <cols>
    <col min="2" max="2" width="7.375" customWidth="1"/>
    <col min="4" max="4" width="9" customWidth="1"/>
    <col min="7" max="7" width="15.5" customWidth="1"/>
    <col min="12" max="12" width="9.375" customWidth="1"/>
    <col min="13" max="13" width="10.125" customWidth="1"/>
    <col min="14" max="14" width="8.75" customWidth="1"/>
    <col min="15" max="15" width="9.5" customWidth="1"/>
    <col min="16" max="16" width="5.875" customWidth="1"/>
  </cols>
  <sheetData>
    <row r="2" spans="3:11" ht="25.5" customHeight="1" x14ac:dyDescent="0.15">
      <c r="C2" s="52" t="s">
        <v>27</v>
      </c>
      <c r="D2" s="52"/>
      <c r="E2" s="52"/>
      <c r="F2" s="52"/>
      <c r="G2" s="52"/>
      <c r="H2" s="52"/>
      <c r="I2" s="52"/>
      <c r="J2" s="52"/>
      <c r="K2" s="2"/>
    </row>
    <row r="3" spans="3:11" ht="24.75" customHeight="1" x14ac:dyDescent="0.15">
      <c r="F3" s="53" t="s">
        <v>28</v>
      </c>
      <c r="G3" s="53"/>
      <c r="H3" s="53"/>
      <c r="I3" s="53"/>
      <c r="J3" s="53"/>
    </row>
    <row r="4" spans="3:11" ht="50.1" customHeight="1" x14ac:dyDescent="0.15">
      <c r="C4" s="27" t="s">
        <v>3</v>
      </c>
      <c r="D4" s="54" t="s">
        <v>8</v>
      </c>
      <c r="E4" s="55"/>
      <c r="F4" s="55"/>
      <c r="G4" s="55"/>
      <c r="H4" s="55"/>
      <c r="I4" s="55"/>
      <c r="J4" s="56"/>
    </row>
    <row r="5" spans="3:11" ht="50.1" customHeight="1" x14ac:dyDescent="0.15">
      <c r="C5" s="27" t="s">
        <v>2</v>
      </c>
      <c r="D5" s="57" t="s">
        <v>6</v>
      </c>
      <c r="E5" s="57"/>
      <c r="F5" s="57"/>
      <c r="G5" s="57"/>
      <c r="H5" s="57"/>
      <c r="I5" s="57"/>
      <c r="J5" s="57"/>
    </row>
    <row r="6" spans="3:11" ht="50.1" customHeight="1" x14ac:dyDescent="0.15">
      <c r="C6" s="27" t="s">
        <v>1</v>
      </c>
      <c r="D6" s="57" t="s">
        <v>21</v>
      </c>
      <c r="E6" s="57"/>
      <c r="F6" s="57"/>
      <c r="G6" s="57"/>
      <c r="H6" s="57"/>
      <c r="I6" s="57"/>
      <c r="J6" s="57"/>
    </row>
    <row r="14" spans="3:11" ht="6.75" customHeight="1" x14ac:dyDescent="0.15"/>
    <row r="15" spans="3:11" hidden="1" x14ac:dyDescent="0.15"/>
    <row r="16" spans="3:11" hidden="1" x14ac:dyDescent="0.15"/>
    <row r="17" spans="2:11" hidden="1" x14ac:dyDescent="0.15"/>
    <row r="18" spans="2:11" ht="12.75" customHeight="1" x14ac:dyDescent="0.15"/>
    <row r="19" spans="2:11" ht="16.5" customHeight="1" x14ac:dyDescent="0.15"/>
    <row r="20" spans="2:11" ht="13.5" customHeight="1" x14ac:dyDescent="0.15"/>
    <row r="21" spans="2:11" ht="18.75" x14ac:dyDescent="0.15">
      <c r="C21" s="52" t="s">
        <v>29</v>
      </c>
      <c r="D21" s="52"/>
      <c r="E21" s="52"/>
      <c r="F21" s="52"/>
      <c r="G21" s="52"/>
      <c r="H21" s="52"/>
      <c r="I21" s="52"/>
      <c r="J21" s="52"/>
      <c r="K21" t="s">
        <v>30</v>
      </c>
    </row>
    <row r="23" spans="2:11" x14ac:dyDescent="0.15">
      <c r="F23" s="49"/>
      <c r="G23" s="49"/>
      <c r="H23" s="49"/>
      <c r="I23" s="49"/>
      <c r="J23" s="49"/>
    </row>
    <row r="25" spans="2:11" x14ac:dyDescent="0.15">
      <c r="D25" t="s">
        <v>5</v>
      </c>
    </row>
    <row r="26" spans="2:11" x14ac:dyDescent="0.15">
      <c r="B26" s="28"/>
      <c r="C26" s="11" t="s">
        <v>31</v>
      </c>
      <c r="D26" s="11" t="s">
        <v>32</v>
      </c>
      <c r="E26" s="11" t="s">
        <v>33</v>
      </c>
      <c r="F26" s="11" t="s">
        <v>34</v>
      </c>
      <c r="G26" s="11" t="s">
        <v>35</v>
      </c>
    </row>
    <row r="27" spans="2:11" x14ac:dyDescent="0.15">
      <c r="B27" s="28" t="s">
        <v>36</v>
      </c>
      <c r="C27" s="29">
        <v>0.17100000000000001</v>
      </c>
      <c r="D27" s="29">
        <v>0.32800000000000001</v>
      </c>
      <c r="E27" s="29">
        <v>0.434</v>
      </c>
      <c r="F27" s="29">
        <v>0.47599999999999998</v>
      </c>
      <c r="G27" s="29">
        <v>0.39</v>
      </c>
    </row>
    <row r="29" spans="2:11" x14ac:dyDescent="0.15">
      <c r="D29" t="s">
        <v>37</v>
      </c>
    </row>
    <row r="30" spans="2:11" x14ac:dyDescent="0.15">
      <c r="B30" s="28"/>
      <c r="C30" s="11" t="s">
        <v>31</v>
      </c>
      <c r="D30" s="11" t="s">
        <v>32</v>
      </c>
      <c r="E30" s="11" t="s">
        <v>33</v>
      </c>
      <c r="F30" s="11" t="s">
        <v>34</v>
      </c>
      <c r="G30" s="11" t="s">
        <v>35</v>
      </c>
    </row>
    <row r="31" spans="2:11" x14ac:dyDescent="0.15">
      <c r="B31" s="28" t="s">
        <v>36</v>
      </c>
      <c r="C31" s="29">
        <f>SQRT(C27*(1-C27)/7)</f>
        <v>0.14230701217538691</v>
      </c>
      <c r="D31" s="29">
        <f>SQRT(D27*(1-D27)/289)</f>
        <v>2.761675435505169E-2</v>
      </c>
      <c r="E31" s="29">
        <f>SQRT(E27*(1-E27)/577)</f>
        <v>2.0633132817001416E-2</v>
      </c>
      <c r="F31" s="29">
        <f>SQRT(F27*(1-F27)/49)</f>
        <v>7.1346238263034684E-2</v>
      </c>
      <c r="G31" s="29">
        <f>SQRT(G27*(1-G27)/922)</f>
        <v>1.6063188673758506E-2</v>
      </c>
    </row>
    <row r="41" spans="8:8" x14ac:dyDescent="0.15">
      <c r="H41" t="s">
        <v>38</v>
      </c>
    </row>
  </sheetData>
  <mergeCells count="7">
    <mergeCell ref="F23:J23"/>
    <mergeCell ref="C2:J2"/>
    <mergeCell ref="F3:J3"/>
    <mergeCell ref="D4:J4"/>
    <mergeCell ref="D5:J5"/>
    <mergeCell ref="D6:J6"/>
    <mergeCell ref="C21:J21"/>
  </mergeCells>
  <phoneticPr fontId="2"/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0C63-B083-4B83-9C92-D3FE7632A8AC}">
  <dimension ref="B4:L100"/>
  <sheetViews>
    <sheetView zoomScaleNormal="100" workbookViewId="0">
      <selection activeCell="O71" sqref="O71"/>
    </sheetView>
  </sheetViews>
  <sheetFormatPr defaultRowHeight="13.5" x14ac:dyDescent="0.15"/>
  <cols>
    <col min="3" max="3" width="9" customWidth="1"/>
    <col min="12" max="12" width="15.125" bestFit="1" customWidth="1"/>
  </cols>
  <sheetData>
    <row r="4" spans="2:9" ht="25.5" customHeight="1" x14ac:dyDescent="0.15">
      <c r="B4" s="52" t="s">
        <v>19</v>
      </c>
      <c r="C4" s="52"/>
      <c r="D4" s="52"/>
      <c r="E4" s="52"/>
      <c r="F4" s="52"/>
      <c r="G4" s="52"/>
      <c r="H4" s="52"/>
      <c r="I4" s="2"/>
    </row>
    <row r="5" spans="2:9" ht="24.75" customHeight="1" x14ac:dyDescent="0.15">
      <c r="E5" s="53" t="s">
        <v>20</v>
      </c>
      <c r="F5" s="53"/>
      <c r="G5" s="53"/>
      <c r="H5" s="53"/>
    </row>
    <row r="6" spans="2:9" ht="50.1" customHeight="1" x14ac:dyDescent="0.15">
      <c r="B6" s="27" t="s">
        <v>3</v>
      </c>
      <c r="C6" s="54" t="s">
        <v>8</v>
      </c>
      <c r="D6" s="55"/>
      <c r="E6" s="55"/>
      <c r="F6" s="55"/>
      <c r="G6" s="55"/>
      <c r="H6" s="56"/>
    </row>
    <row r="7" spans="2:9" ht="50.1" customHeight="1" x14ac:dyDescent="0.15">
      <c r="B7" s="27" t="s">
        <v>2</v>
      </c>
      <c r="C7" s="57" t="s">
        <v>6</v>
      </c>
      <c r="D7" s="57"/>
      <c r="E7" s="57"/>
      <c r="F7" s="57"/>
      <c r="G7" s="57"/>
      <c r="H7" s="57"/>
    </row>
    <row r="8" spans="2:9" ht="50.1" customHeight="1" x14ac:dyDescent="0.15">
      <c r="B8" s="27" t="s">
        <v>1</v>
      </c>
      <c r="C8" s="57" t="s">
        <v>21</v>
      </c>
      <c r="D8" s="57"/>
      <c r="E8" s="57"/>
      <c r="F8" s="57"/>
      <c r="G8" s="57"/>
      <c r="H8" s="57"/>
    </row>
    <row r="16" spans="2:9" ht="6.75" customHeight="1" x14ac:dyDescent="0.15"/>
    <row r="17" spans="2:12" hidden="1" x14ac:dyDescent="0.15"/>
    <row r="18" spans="2:12" hidden="1" x14ac:dyDescent="0.15"/>
    <row r="19" spans="2:12" hidden="1" x14ac:dyDescent="0.15"/>
    <row r="20" spans="2:12" ht="12.75" customHeight="1" x14ac:dyDescent="0.15"/>
    <row r="21" spans="2:12" ht="16.5" customHeight="1" x14ac:dyDescent="0.15"/>
    <row r="22" spans="2:12" ht="13.5" customHeight="1" x14ac:dyDescent="0.15"/>
    <row r="23" spans="2:12" ht="18.75" x14ac:dyDescent="0.15">
      <c r="B23" s="52" t="s">
        <v>22</v>
      </c>
      <c r="C23" s="52"/>
      <c r="D23" s="52"/>
      <c r="E23" s="52"/>
      <c r="F23" s="52"/>
      <c r="G23" s="52"/>
      <c r="H23" s="52"/>
    </row>
    <row r="25" spans="2:12" x14ac:dyDescent="0.15">
      <c r="E25" s="49" t="s">
        <v>20</v>
      </c>
      <c r="F25" s="49"/>
      <c r="G25" s="49"/>
      <c r="H25" s="49"/>
    </row>
    <row r="29" spans="2:12" x14ac:dyDescent="0.15">
      <c r="K29" s="28" t="s">
        <v>4</v>
      </c>
      <c r="L29" s="28" t="s">
        <v>5</v>
      </c>
    </row>
    <row r="30" spans="2:12" x14ac:dyDescent="0.15">
      <c r="K30" s="28" t="s">
        <v>3</v>
      </c>
      <c r="L30" s="29">
        <v>0.40799999999999997</v>
      </c>
    </row>
    <row r="31" spans="2:12" x14ac:dyDescent="0.15">
      <c r="K31" s="28" t="s">
        <v>2</v>
      </c>
      <c r="L31" s="29">
        <v>0.41599999999999998</v>
      </c>
    </row>
    <row r="32" spans="2:12" x14ac:dyDescent="0.15">
      <c r="K32" s="28" t="s">
        <v>1</v>
      </c>
      <c r="L32" s="29">
        <v>0.38900000000000001</v>
      </c>
    </row>
    <row r="33" spans="11:12" x14ac:dyDescent="0.15">
      <c r="K33" s="28" t="s">
        <v>0</v>
      </c>
      <c r="L33" s="29">
        <v>0.41</v>
      </c>
    </row>
    <row r="52" spans="2:12" ht="18.75" x14ac:dyDescent="0.15">
      <c r="B52" s="52" t="s">
        <v>23</v>
      </c>
      <c r="C52" s="52"/>
      <c r="D52" s="52"/>
      <c r="E52" s="52"/>
      <c r="F52" s="52"/>
      <c r="G52" s="52"/>
      <c r="H52" s="52"/>
    </row>
    <row r="54" spans="2:12" x14ac:dyDescent="0.15">
      <c r="E54" s="49" t="s">
        <v>20</v>
      </c>
      <c r="F54" s="49"/>
      <c r="G54" s="49"/>
      <c r="H54" s="49"/>
    </row>
    <row r="59" spans="2:12" x14ac:dyDescent="0.15">
      <c r="K59" s="28" t="s">
        <v>4</v>
      </c>
      <c r="L59" s="28" t="s">
        <v>24</v>
      </c>
    </row>
    <row r="60" spans="2:12" x14ac:dyDescent="0.15">
      <c r="K60" s="28" t="s">
        <v>3</v>
      </c>
      <c r="L60" s="29">
        <v>0.14099999999999999</v>
      </c>
    </row>
    <row r="61" spans="2:12" x14ac:dyDescent="0.15">
      <c r="K61" s="28" t="s">
        <v>2</v>
      </c>
      <c r="L61" s="29">
        <v>0.19400000000000001</v>
      </c>
    </row>
    <row r="62" spans="2:12" x14ac:dyDescent="0.15">
      <c r="K62" s="28" t="s">
        <v>1</v>
      </c>
      <c r="L62" s="29">
        <v>0.129</v>
      </c>
    </row>
    <row r="63" spans="2:12" x14ac:dyDescent="0.15">
      <c r="K63" s="28" t="s">
        <v>0</v>
      </c>
      <c r="L63" s="29">
        <v>0.153</v>
      </c>
    </row>
    <row r="73" spans="2:8" x14ac:dyDescent="0.15">
      <c r="B73" s="50"/>
      <c r="C73" s="50"/>
      <c r="D73" s="50"/>
      <c r="E73" s="50"/>
      <c r="F73" s="50"/>
      <c r="G73" s="50"/>
      <c r="H73" s="50"/>
    </row>
    <row r="80" spans="2:8" ht="18.75" x14ac:dyDescent="0.15">
      <c r="B80" s="52" t="s">
        <v>25</v>
      </c>
      <c r="C80" s="52"/>
      <c r="D80" s="52"/>
      <c r="E80" s="52"/>
      <c r="F80" s="52"/>
      <c r="G80" s="52"/>
      <c r="H80" s="52"/>
    </row>
    <row r="81" spans="2:12" x14ac:dyDescent="0.15">
      <c r="K81" s="28" t="s">
        <v>4</v>
      </c>
      <c r="L81" s="28" t="s">
        <v>26</v>
      </c>
    </row>
    <row r="82" spans="2:12" x14ac:dyDescent="0.15">
      <c r="E82" s="49" t="s">
        <v>20</v>
      </c>
      <c r="F82" s="49"/>
      <c r="G82" s="49"/>
      <c r="H82" s="49"/>
      <c r="K82" s="28" t="s">
        <v>3</v>
      </c>
      <c r="L82" s="29">
        <v>0.73299999999999998</v>
      </c>
    </row>
    <row r="83" spans="2:12" x14ac:dyDescent="0.15">
      <c r="K83" s="28" t="s">
        <v>2</v>
      </c>
      <c r="L83" s="29">
        <v>0.435</v>
      </c>
    </row>
    <row r="84" spans="2:12" x14ac:dyDescent="0.15">
      <c r="K84" s="28" t="s">
        <v>1</v>
      </c>
      <c r="L84" s="29">
        <v>0.77300000000000002</v>
      </c>
    </row>
    <row r="85" spans="2:12" x14ac:dyDescent="0.15">
      <c r="K85" s="28" t="s">
        <v>0</v>
      </c>
      <c r="L85" s="29">
        <v>0.65</v>
      </c>
    </row>
    <row r="86" spans="2:12" x14ac:dyDescent="0.15">
      <c r="B86" s="50"/>
      <c r="C86" s="50"/>
      <c r="D86" s="50"/>
      <c r="E86" s="50"/>
      <c r="F86" s="50"/>
      <c r="G86" s="50"/>
      <c r="H86" s="50"/>
    </row>
    <row r="100" spans="2:8" x14ac:dyDescent="0.15">
      <c r="B100" s="50"/>
      <c r="C100" s="50"/>
      <c r="D100" s="50"/>
      <c r="E100" s="50"/>
      <c r="F100" s="50"/>
      <c r="G100" s="50"/>
      <c r="H100" s="50"/>
    </row>
  </sheetData>
  <mergeCells count="14">
    <mergeCell ref="B23:H23"/>
    <mergeCell ref="B4:H4"/>
    <mergeCell ref="E5:H5"/>
    <mergeCell ref="C6:H6"/>
    <mergeCell ref="C7:H7"/>
    <mergeCell ref="C8:H8"/>
    <mergeCell ref="B86:H86"/>
    <mergeCell ref="B100:H100"/>
    <mergeCell ref="E25:H25"/>
    <mergeCell ref="B52:H52"/>
    <mergeCell ref="E54:H54"/>
    <mergeCell ref="B73:H73"/>
    <mergeCell ref="B80:H80"/>
    <mergeCell ref="E82:H8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5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24B2-C607-468C-BAAB-905A1D979997}">
  <dimension ref="B1:M66"/>
  <sheetViews>
    <sheetView topLeftCell="A59" zoomScaleNormal="100" workbookViewId="0">
      <selection activeCell="L77" sqref="L77"/>
    </sheetView>
  </sheetViews>
  <sheetFormatPr defaultRowHeight="13.5" x14ac:dyDescent="0.15"/>
  <cols>
    <col min="3" max="3" width="9" customWidth="1"/>
    <col min="12" max="12" width="15.125" bestFit="1" customWidth="1"/>
  </cols>
  <sheetData>
    <row r="1" spans="2:9" ht="25.5" customHeight="1" x14ac:dyDescent="0.15">
      <c r="B1" s="52" t="s">
        <v>48</v>
      </c>
      <c r="C1" s="52"/>
      <c r="D1" s="52"/>
      <c r="E1" s="52"/>
      <c r="F1" s="52"/>
      <c r="G1" s="52"/>
      <c r="H1" s="52"/>
      <c r="I1" s="2"/>
    </row>
    <row r="2" spans="2:9" ht="24.75" customHeight="1" x14ac:dyDescent="0.15">
      <c r="E2" s="51" t="s">
        <v>49</v>
      </c>
      <c r="F2" s="51"/>
      <c r="G2" s="51"/>
      <c r="H2" s="51"/>
      <c r="I2" s="51"/>
    </row>
    <row r="3" spans="2:9" ht="50.1" customHeight="1" x14ac:dyDescent="0.15">
      <c r="B3" s="41" t="s">
        <v>3</v>
      </c>
      <c r="C3" s="58" t="s">
        <v>8</v>
      </c>
      <c r="D3" s="59"/>
      <c r="E3" s="59"/>
      <c r="F3" s="59"/>
      <c r="G3" s="59"/>
      <c r="H3" s="60"/>
    </row>
    <row r="4" spans="2:9" ht="50.1" customHeight="1" x14ac:dyDescent="0.15">
      <c r="B4" s="41" t="s">
        <v>2</v>
      </c>
      <c r="C4" s="61" t="s">
        <v>6</v>
      </c>
      <c r="D4" s="61"/>
      <c r="E4" s="61"/>
      <c r="F4" s="61"/>
      <c r="G4" s="61"/>
      <c r="H4" s="61"/>
    </row>
    <row r="5" spans="2:9" ht="50.1" customHeight="1" x14ac:dyDescent="0.15">
      <c r="B5" s="41" t="s">
        <v>1</v>
      </c>
      <c r="C5" s="61" t="s">
        <v>21</v>
      </c>
      <c r="D5" s="61"/>
      <c r="E5" s="61"/>
      <c r="F5" s="61"/>
      <c r="G5" s="61"/>
      <c r="H5" s="61"/>
    </row>
    <row r="13" spans="2:9" ht="6.75" customHeight="1" x14ac:dyDescent="0.15"/>
    <row r="14" spans="2:9" hidden="1" x14ac:dyDescent="0.15"/>
    <row r="15" spans="2:9" hidden="1" x14ac:dyDescent="0.15"/>
    <row r="16" spans="2:9" hidden="1" x14ac:dyDescent="0.15"/>
    <row r="17" spans="2:8" ht="12.75" customHeight="1" x14ac:dyDescent="0.15"/>
    <row r="18" spans="2:8" ht="16.5" customHeight="1" x14ac:dyDescent="0.15"/>
    <row r="19" spans="2:8" ht="13.5" customHeight="1" x14ac:dyDescent="0.15"/>
    <row r="20" spans="2:8" ht="18.75" x14ac:dyDescent="0.15">
      <c r="B20" s="52" t="s">
        <v>50</v>
      </c>
      <c r="C20" s="52"/>
      <c r="D20" s="52"/>
      <c r="E20" s="52"/>
      <c r="F20" s="52"/>
      <c r="G20" s="52"/>
      <c r="H20" s="52"/>
    </row>
    <row r="22" spans="2:8" x14ac:dyDescent="0.15">
      <c r="E22" s="49" t="s">
        <v>49</v>
      </c>
      <c r="F22" s="49"/>
      <c r="G22" s="49"/>
      <c r="H22" s="49"/>
    </row>
    <row r="26" spans="2:8" ht="14.25" thickBot="1" x14ac:dyDescent="0.2">
      <c r="D26" s="28" t="s">
        <v>4</v>
      </c>
      <c r="E26" s="28" t="s">
        <v>5</v>
      </c>
      <c r="F26" s="28" t="s">
        <v>0</v>
      </c>
    </row>
    <row r="27" spans="2:8" ht="19.5" thickBot="1" x14ac:dyDescent="0.2">
      <c r="D27" s="28" t="s">
        <v>3</v>
      </c>
      <c r="E27" s="36">
        <v>45.945945945945951</v>
      </c>
      <c r="F27" s="37">
        <v>45.234708392603132</v>
      </c>
    </row>
    <row r="28" spans="2:8" ht="19.5" thickBot="1" x14ac:dyDescent="0.2">
      <c r="D28" s="28" t="s">
        <v>2</v>
      </c>
      <c r="E28" s="38">
        <v>46.308724832214764</v>
      </c>
      <c r="F28" s="37">
        <v>45.234708392603132</v>
      </c>
    </row>
    <row r="29" spans="2:8" ht="19.5" thickBot="1" x14ac:dyDescent="0.2">
      <c r="D29" s="28" t="s">
        <v>1</v>
      </c>
      <c r="E29" s="36">
        <v>29.906542056074763</v>
      </c>
      <c r="F29" s="37">
        <v>45.234708392603132</v>
      </c>
    </row>
    <row r="30" spans="2:8" ht="19.5" thickBot="1" x14ac:dyDescent="0.2">
      <c r="E30" s="37"/>
    </row>
    <row r="33" spans="2:13" ht="14.25" x14ac:dyDescent="0.15">
      <c r="K33" s="39"/>
    </row>
    <row r="34" spans="2:13" ht="14.25" x14ac:dyDescent="0.15">
      <c r="K34" s="39"/>
    </row>
    <row r="35" spans="2:13" ht="14.25" x14ac:dyDescent="0.15">
      <c r="K35" s="39"/>
    </row>
    <row r="37" spans="2:13" ht="18.75" x14ac:dyDescent="0.15">
      <c r="B37" s="52" t="s">
        <v>51</v>
      </c>
      <c r="C37" s="52"/>
      <c r="D37" s="52"/>
      <c r="E37" s="52"/>
      <c r="F37" s="52"/>
      <c r="G37" s="52"/>
      <c r="H37" s="52"/>
    </row>
    <row r="38" spans="2:13" x14ac:dyDescent="0.15">
      <c r="E38" s="49"/>
      <c r="F38" s="49"/>
      <c r="G38" s="49"/>
      <c r="H38" s="49"/>
    </row>
    <row r="42" spans="2:13" x14ac:dyDescent="0.15">
      <c r="C42" s="28" t="s">
        <v>4</v>
      </c>
      <c r="D42" s="28" t="s">
        <v>24</v>
      </c>
      <c r="E42" s="28" t="s">
        <v>0</v>
      </c>
    </row>
    <row r="43" spans="2:13" x14ac:dyDescent="0.15">
      <c r="C43" s="28" t="s">
        <v>3</v>
      </c>
      <c r="D43" s="29">
        <v>0.129</v>
      </c>
      <c r="E43" s="29">
        <v>0.14000000000000001</v>
      </c>
    </row>
    <row r="44" spans="2:13" x14ac:dyDescent="0.15">
      <c r="C44" s="28" t="s">
        <v>2</v>
      </c>
      <c r="D44" s="29">
        <v>0.16600000000000001</v>
      </c>
      <c r="E44" s="29">
        <v>0.14000000000000001</v>
      </c>
    </row>
    <row r="45" spans="2:13" x14ac:dyDescent="0.15">
      <c r="C45" s="28" t="s">
        <v>1</v>
      </c>
      <c r="D45" s="29">
        <v>0.14099999999999999</v>
      </c>
      <c r="E45" s="29">
        <v>0.14000000000000001</v>
      </c>
    </row>
    <row r="46" spans="2:13" x14ac:dyDescent="0.15">
      <c r="C46" s="28" t="s">
        <v>0</v>
      </c>
      <c r="D46" s="29">
        <v>0.14000000000000001</v>
      </c>
    </row>
    <row r="48" spans="2:13" ht="17.25" x14ac:dyDescent="0.15">
      <c r="M48" s="40"/>
    </row>
    <row r="50" spans="2:13" ht="17.25" x14ac:dyDescent="0.15">
      <c r="M50" s="40"/>
    </row>
    <row r="51" spans="2:13" ht="17.25" x14ac:dyDescent="0.15">
      <c r="M51" s="40"/>
    </row>
    <row r="52" spans="2:13" ht="17.25" x14ac:dyDescent="0.15">
      <c r="M52" s="40"/>
    </row>
    <row r="53" spans="2:13" ht="17.25" x14ac:dyDescent="0.15">
      <c r="M53" s="40"/>
    </row>
    <row r="55" spans="2:13" ht="18.75" x14ac:dyDescent="0.15">
      <c r="B55" s="52" t="s">
        <v>52</v>
      </c>
      <c r="C55" s="52"/>
      <c r="D55" s="52"/>
      <c r="E55" s="52"/>
      <c r="F55" s="52"/>
      <c r="G55" s="52"/>
      <c r="H55" s="52"/>
    </row>
    <row r="57" spans="2:13" x14ac:dyDescent="0.15">
      <c r="E57" s="49" t="s">
        <v>49</v>
      </c>
      <c r="F57" s="49"/>
      <c r="G57" s="49"/>
      <c r="H57" s="49"/>
    </row>
    <row r="61" spans="2:13" x14ac:dyDescent="0.15">
      <c r="B61" s="50"/>
      <c r="C61" s="50"/>
      <c r="D61" s="50"/>
      <c r="E61" s="50"/>
      <c r="F61" s="50"/>
      <c r="G61" s="50"/>
      <c r="H61" s="50"/>
    </row>
    <row r="62" spans="2:13" x14ac:dyDescent="0.15">
      <c r="C62" s="28" t="s">
        <v>4</v>
      </c>
      <c r="D62" s="28" t="s">
        <v>26</v>
      </c>
      <c r="E62" s="28" t="s">
        <v>0</v>
      </c>
    </row>
    <row r="63" spans="2:13" x14ac:dyDescent="0.15">
      <c r="C63" s="28" t="s">
        <v>3</v>
      </c>
      <c r="D63" s="29">
        <v>0.55300000000000005</v>
      </c>
      <c r="E63" s="29">
        <v>0.52700000000000002</v>
      </c>
    </row>
    <row r="64" spans="2:13" x14ac:dyDescent="0.15">
      <c r="C64" s="28" t="s">
        <v>2</v>
      </c>
      <c r="D64" s="29">
        <v>0.43099999999999999</v>
      </c>
      <c r="E64" s="29">
        <v>0.52700000000000002</v>
      </c>
    </row>
    <row r="65" spans="3:5" x14ac:dyDescent="0.15">
      <c r="C65" s="28" t="s">
        <v>1</v>
      </c>
      <c r="D65" s="29">
        <v>0.84399999999999997</v>
      </c>
      <c r="E65" s="29">
        <v>0.52700000000000002</v>
      </c>
    </row>
    <row r="66" spans="3:5" x14ac:dyDescent="0.15">
      <c r="C66" s="28" t="s">
        <v>0</v>
      </c>
      <c r="D66" s="29">
        <v>0.52700000000000002</v>
      </c>
    </row>
  </sheetData>
  <mergeCells count="12">
    <mergeCell ref="B1:H1"/>
    <mergeCell ref="C3:H3"/>
    <mergeCell ref="C4:H4"/>
    <mergeCell ref="C5:H5"/>
    <mergeCell ref="B20:H20"/>
    <mergeCell ref="B61:H61"/>
    <mergeCell ref="E2:I2"/>
    <mergeCell ref="E22:H22"/>
    <mergeCell ref="B37:H37"/>
    <mergeCell ref="E38:H38"/>
    <mergeCell ref="B55:H55"/>
    <mergeCell ref="E57:H57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1" manualBreakCount="1">
    <brk id="54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89AF-E636-43D2-AA16-EF9B6FF7481A}">
  <dimension ref="A1:U72"/>
  <sheetViews>
    <sheetView topLeftCell="A8" zoomScaleNormal="100" workbookViewId="0">
      <selection activeCell="Q19" sqref="Q19"/>
    </sheetView>
  </sheetViews>
  <sheetFormatPr defaultRowHeight="13.5" x14ac:dyDescent="0.15"/>
  <cols>
    <col min="1" max="1" width="5.25" customWidth="1"/>
    <col min="3" max="3" width="9" customWidth="1"/>
    <col min="8" max="8" width="2.875" customWidth="1"/>
    <col min="9" max="12" width="7" customWidth="1"/>
    <col min="14" max="14" width="10.5" customWidth="1"/>
    <col min="15" max="15" width="8.25" customWidth="1"/>
    <col min="16" max="18" width="7.5" customWidth="1"/>
  </cols>
  <sheetData>
    <row r="1" spans="1:21" ht="24" customHeight="1" x14ac:dyDescent="0.15">
      <c r="A1" s="52" t="s">
        <v>10</v>
      </c>
      <c r="B1" s="52"/>
      <c r="C1" s="52"/>
      <c r="D1" s="52"/>
      <c r="E1" s="52"/>
      <c r="F1" s="52"/>
      <c r="G1" s="52"/>
      <c r="H1" s="52"/>
      <c r="I1" s="52"/>
      <c r="J1" s="52"/>
      <c r="K1" s="1"/>
    </row>
    <row r="2" spans="1:21" ht="6" customHeight="1" x14ac:dyDescent="0.15">
      <c r="B2" s="52"/>
      <c r="C2" s="52"/>
      <c r="D2" s="52"/>
      <c r="E2" s="52"/>
      <c r="F2" s="52"/>
      <c r="G2" s="52"/>
      <c r="H2" s="52"/>
      <c r="I2" s="52"/>
      <c r="J2" s="2"/>
      <c r="K2" s="2"/>
    </row>
    <row r="3" spans="1:21" ht="24.75" customHeight="1" x14ac:dyDescent="0.15">
      <c r="D3" s="45" t="s">
        <v>11</v>
      </c>
      <c r="E3" s="45"/>
      <c r="F3" s="45"/>
      <c r="G3" s="45"/>
      <c r="H3" s="45"/>
      <c r="I3" s="45"/>
      <c r="J3" s="45"/>
      <c r="K3" s="4"/>
    </row>
    <row r="4" spans="1:21" ht="31.5" customHeight="1" x14ac:dyDescent="0.15">
      <c r="B4" s="5" t="s">
        <v>9</v>
      </c>
      <c r="C4" s="63" t="s">
        <v>8</v>
      </c>
      <c r="D4" s="63"/>
      <c r="E4" s="63"/>
      <c r="F4" s="63"/>
      <c r="G4" s="63"/>
      <c r="H4" s="63"/>
      <c r="I4" s="63"/>
      <c r="J4" s="63"/>
      <c r="K4" s="6"/>
    </row>
    <row r="5" spans="1:21" ht="31.5" customHeight="1" x14ac:dyDescent="0.15">
      <c r="B5" s="5" t="s">
        <v>7</v>
      </c>
      <c r="C5" s="64" t="s">
        <v>6</v>
      </c>
      <c r="D5" s="64"/>
      <c r="E5" s="64"/>
      <c r="F5" s="64"/>
      <c r="G5" s="64"/>
      <c r="H5" s="64"/>
      <c r="I5" s="64"/>
      <c r="J5" s="64"/>
      <c r="K5" s="7"/>
    </row>
    <row r="6" spans="1:21" ht="31.5" customHeight="1" x14ac:dyDescent="0.15">
      <c r="B6" s="5" t="s">
        <v>13</v>
      </c>
      <c r="C6" s="65" t="s">
        <v>12</v>
      </c>
      <c r="D6" s="65"/>
      <c r="E6" s="65"/>
      <c r="F6" s="65"/>
      <c r="G6" s="65"/>
      <c r="H6" s="65"/>
      <c r="I6" s="65"/>
      <c r="J6" s="65"/>
      <c r="K6" s="8"/>
    </row>
    <row r="8" spans="1:21" ht="14.25" x14ac:dyDescent="0.15">
      <c r="N8" s="3"/>
      <c r="O8" s="3"/>
      <c r="P8" s="3"/>
      <c r="Q8" s="3"/>
      <c r="R8" s="3"/>
      <c r="S8" s="3"/>
      <c r="T8" s="3"/>
      <c r="U8" s="3"/>
    </row>
    <row r="14" spans="1:21" ht="6.75" customHeight="1" x14ac:dyDescent="0.15"/>
    <row r="15" spans="1:21" hidden="1" x14ac:dyDescent="0.15"/>
    <row r="16" spans="1:21" hidden="1" x14ac:dyDescent="0.15"/>
    <row r="17" spans="9:12" hidden="1" x14ac:dyDescent="0.15"/>
    <row r="18" spans="9:12" ht="12.75" customHeight="1" x14ac:dyDescent="0.15"/>
    <row r="19" spans="9:12" ht="18" customHeight="1" x14ac:dyDescent="0.15"/>
    <row r="20" spans="9:12" ht="18" customHeight="1" x14ac:dyDescent="0.15">
      <c r="I20" s="16" t="s">
        <v>4</v>
      </c>
      <c r="J20" s="16" t="s">
        <v>16</v>
      </c>
      <c r="K20" s="16" t="s">
        <v>17</v>
      </c>
      <c r="L20" s="16" t="s">
        <v>5</v>
      </c>
    </row>
    <row r="21" spans="9:12" ht="18" customHeight="1" x14ac:dyDescent="0.15">
      <c r="I21" s="16" t="s">
        <v>3</v>
      </c>
      <c r="J21" s="17">
        <v>1274</v>
      </c>
      <c r="K21" s="17">
        <v>559</v>
      </c>
      <c r="L21" s="18">
        <f>K21/J21</f>
        <v>0.43877551020408162</v>
      </c>
    </row>
    <row r="22" spans="9:12" ht="18" customHeight="1" x14ac:dyDescent="0.15">
      <c r="I22" s="16" t="s">
        <v>2</v>
      </c>
      <c r="J22" s="17">
        <v>526</v>
      </c>
      <c r="K22" s="17">
        <v>209</v>
      </c>
      <c r="L22" s="18">
        <f t="shared" ref="L22:L24" si="0">K22/J22</f>
        <v>0.39733840304182511</v>
      </c>
    </row>
    <row r="23" spans="9:12" ht="18" customHeight="1" thickBot="1" x14ac:dyDescent="0.2">
      <c r="I23" s="19" t="s">
        <v>1</v>
      </c>
      <c r="J23" s="20">
        <v>178</v>
      </c>
      <c r="K23" s="20">
        <v>50</v>
      </c>
      <c r="L23" s="21">
        <f t="shared" si="0"/>
        <v>0.2808988764044944</v>
      </c>
    </row>
    <row r="24" spans="9:12" ht="18" customHeight="1" thickBot="1" x14ac:dyDescent="0.2">
      <c r="I24" s="22" t="s">
        <v>0</v>
      </c>
      <c r="J24" s="23">
        <f>SUM(J21:J23)</f>
        <v>1978</v>
      </c>
      <c r="K24" s="24">
        <f>SUM(K21:K23)</f>
        <v>818</v>
      </c>
      <c r="L24" s="25">
        <f t="shared" si="0"/>
        <v>0.41354903943377147</v>
      </c>
    </row>
    <row r="25" spans="9:12" ht="18" customHeight="1" x14ac:dyDescent="0.15">
      <c r="I25" s="62" t="s">
        <v>18</v>
      </c>
      <c r="J25" s="62"/>
      <c r="K25" s="62"/>
      <c r="L25" s="62"/>
    </row>
    <row r="26" spans="9:12" ht="18" customHeight="1" x14ac:dyDescent="0.15"/>
    <row r="27" spans="9:12" ht="18" customHeight="1" x14ac:dyDescent="0.15"/>
    <row r="28" spans="9:12" ht="18" customHeight="1" x14ac:dyDescent="0.15"/>
    <row r="29" spans="9:12" ht="18" customHeight="1" x14ac:dyDescent="0.15">
      <c r="I29" s="16" t="s">
        <v>4</v>
      </c>
      <c r="J29" s="16" t="s">
        <v>14</v>
      </c>
      <c r="K29" s="9"/>
    </row>
    <row r="30" spans="9:12" ht="18" customHeight="1" x14ac:dyDescent="0.15">
      <c r="I30" s="11" t="s">
        <v>3</v>
      </c>
      <c r="J30" s="12">
        <v>0.92128801431127005</v>
      </c>
      <c r="K30" s="10"/>
    </row>
    <row r="31" spans="9:12" ht="18" customHeight="1" x14ac:dyDescent="0.15">
      <c r="I31" s="11" t="s">
        <v>2</v>
      </c>
      <c r="J31" s="12">
        <v>0.88</v>
      </c>
      <c r="K31" s="10"/>
    </row>
    <row r="32" spans="9:12" ht="18" customHeight="1" thickBot="1" x14ac:dyDescent="0.2">
      <c r="I32" s="13" t="s">
        <v>1</v>
      </c>
      <c r="J32" s="26">
        <v>0.86</v>
      </c>
      <c r="K32" s="10"/>
    </row>
    <row r="33" spans="9:11" ht="18" customHeight="1" thickBot="1" x14ac:dyDescent="0.2">
      <c r="I33" s="14" t="s">
        <v>0</v>
      </c>
      <c r="J33" s="15">
        <v>0.90709046454767694</v>
      </c>
      <c r="K33" s="10"/>
    </row>
    <row r="34" spans="9:11" ht="18" customHeight="1" x14ac:dyDescent="0.15"/>
    <row r="35" spans="9:11" ht="18" customHeight="1" x14ac:dyDescent="0.15"/>
    <row r="36" spans="9:11" ht="18" customHeight="1" x14ac:dyDescent="0.15"/>
    <row r="37" spans="9:11" ht="18" customHeight="1" x14ac:dyDescent="0.15"/>
    <row r="38" spans="9:11" ht="18" customHeight="1" x14ac:dyDescent="0.15"/>
    <row r="39" spans="9:11" ht="18" customHeight="1" x14ac:dyDescent="0.15"/>
    <row r="40" spans="9:11" ht="18" customHeight="1" x14ac:dyDescent="0.15">
      <c r="I40" s="11" t="s">
        <v>4</v>
      </c>
      <c r="J40" s="16" t="s">
        <v>15</v>
      </c>
      <c r="K40" s="9"/>
    </row>
    <row r="41" spans="9:11" ht="18" customHeight="1" x14ac:dyDescent="0.15">
      <c r="I41" s="11" t="s">
        <v>3</v>
      </c>
      <c r="J41" s="12">
        <v>0.59</v>
      </c>
      <c r="K41" s="10"/>
    </row>
    <row r="42" spans="9:11" ht="18" customHeight="1" x14ac:dyDescent="0.15">
      <c r="I42" s="11" t="s">
        <v>2</v>
      </c>
      <c r="J42" s="12">
        <v>0.40200000000000002</v>
      </c>
      <c r="K42" s="10"/>
    </row>
    <row r="43" spans="9:11" ht="18" customHeight="1" thickBot="1" x14ac:dyDescent="0.2">
      <c r="I43" s="13" t="s">
        <v>1</v>
      </c>
      <c r="J43" s="26">
        <v>0.68</v>
      </c>
      <c r="K43" s="10"/>
    </row>
    <row r="44" spans="9:11" ht="18" customHeight="1" thickBot="1" x14ac:dyDescent="0.2">
      <c r="I44" s="14" t="s">
        <v>0</v>
      </c>
      <c r="J44" s="15">
        <v>0.54800000000000004</v>
      </c>
      <c r="K44" s="10"/>
    </row>
    <row r="45" spans="9:11" ht="18" customHeight="1" x14ac:dyDescent="0.15"/>
    <row r="46" spans="9:11" ht="18" customHeight="1" x14ac:dyDescent="0.15"/>
    <row r="47" spans="9:11" ht="18" customHeight="1" x14ac:dyDescent="0.15"/>
    <row r="48" spans="9:11" ht="18" customHeight="1" x14ac:dyDescent="0.15"/>
    <row r="49" spans="2:9" ht="18" customHeight="1" x14ac:dyDescent="0.15"/>
    <row r="50" spans="2:9" ht="18" customHeight="1" x14ac:dyDescent="0.15"/>
    <row r="51" spans="2:9" ht="18" customHeight="1" x14ac:dyDescent="0.15"/>
    <row r="52" spans="2:9" ht="18" customHeight="1" x14ac:dyDescent="0.15"/>
    <row r="53" spans="2:9" ht="18" customHeight="1" x14ac:dyDescent="0.15"/>
    <row r="54" spans="2:9" ht="18" customHeight="1" x14ac:dyDescent="0.15"/>
    <row r="55" spans="2:9" ht="18" customHeight="1" x14ac:dyDescent="0.15"/>
    <row r="58" spans="2:9" x14ac:dyDescent="0.15">
      <c r="B58" s="50"/>
      <c r="C58" s="50"/>
      <c r="D58" s="50"/>
      <c r="E58" s="50"/>
      <c r="F58" s="50"/>
      <c r="G58" s="50"/>
      <c r="H58" s="50"/>
      <c r="I58" s="50"/>
    </row>
    <row r="72" spans="2:9" x14ac:dyDescent="0.15">
      <c r="B72" s="50"/>
      <c r="C72" s="50"/>
      <c r="D72" s="50"/>
      <c r="E72" s="50"/>
      <c r="F72" s="50"/>
      <c r="G72" s="50"/>
      <c r="H72" s="50"/>
      <c r="I72" s="50"/>
    </row>
  </sheetData>
  <mergeCells count="9">
    <mergeCell ref="I25:L25"/>
    <mergeCell ref="B58:I58"/>
    <mergeCell ref="B72:I72"/>
    <mergeCell ref="A1:J1"/>
    <mergeCell ref="B2:I2"/>
    <mergeCell ref="D3:J3"/>
    <mergeCell ref="C4:J4"/>
    <mergeCell ref="C5:J5"/>
    <mergeCell ref="C6:J6"/>
  </mergeCells>
  <phoneticPr fontId="2"/>
  <pageMargins left="0.70866141732283472" right="0.70866141732283472" top="0.74803149606299213" bottom="0.55118110236220474" header="0.31496062992125984" footer="0.31496062992125984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636C-BF2F-4D3A-8DB9-3065137C98F2}">
  <sheetPr>
    <pageSetUpPr fitToPage="1"/>
  </sheetPr>
  <dimension ref="A1:U72"/>
  <sheetViews>
    <sheetView tabSelected="1" zoomScaleNormal="100" workbookViewId="0">
      <selection activeCell="J41" sqref="J41:J44"/>
    </sheetView>
  </sheetViews>
  <sheetFormatPr defaultRowHeight="13.5" x14ac:dyDescent="0.15"/>
  <cols>
    <col min="1" max="1" width="5.25" customWidth="1"/>
    <col min="3" max="3" width="9" customWidth="1"/>
    <col min="8" max="8" width="2.875" customWidth="1"/>
    <col min="9" max="12" width="7" customWidth="1"/>
    <col min="14" max="14" width="10.5" customWidth="1"/>
    <col min="15" max="15" width="8.25" customWidth="1"/>
    <col min="16" max="18" width="7.5" customWidth="1"/>
  </cols>
  <sheetData>
    <row r="1" spans="1:21" ht="24" customHeight="1" x14ac:dyDescent="0.15">
      <c r="A1" s="52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1"/>
    </row>
    <row r="2" spans="1:21" ht="6" customHeight="1" x14ac:dyDescent="0.15">
      <c r="B2" s="52"/>
      <c r="C2" s="52"/>
      <c r="D2" s="52"/>
      <c r="E2" s="52"/>
      <c r="F2" s="52"/>
      <c r="G2" s="52"/>
      <c r="H2" s="52"/>
      <c r="I2" s="52"/>
      <c r="J2" s="2"/>
      <c r="K2" s="2"/>
    </row>
    <row r="3" spans="1:21" ht="24.75" customHeight="1" x14ac:dyDescent="0.15">
      <c r="D3" s="45" t="s">
        <v>54</v>
      </c>
      <c r="E3" s="45"/>
      <c r="F3" s="45"/>
      <c r="G3" s="45"/>
      <c r="H3" s="45"/>
      <c r="I3" s="45"/>
      <c r="J3" s="45"/>
      <c r="K3" s="4"/>
    </row>
    <row r="4" spans="1:21" ht="31.5" customHeight="1" x14ac:dyDescent="0.15">
      <c r="B4" s="5" t="s">
        <v>9</v>
      </c>
      <c r="C4" s="66" t="s">
        <v>8</v>
      </c>
      <c r="D4" s="66"/>
      <c r="E4" s="66"/>
      <c r="F4" s="66"/>
      <c r="G4" s="66"/>
      <c r="H4" s="66"/>
      <c r="I4" s="66"/>
      <c r="J4" s="66"/>
      <c r="K4" s="6"/>
    </row>
    <row r="5" spans="1:21" ht="31.5" customHeight="1" x14ac:dyDescent="0.15">
      <c r="B5" s="5" t="s">
        <v>7</v>
      </c>
      <c r="C5" s="67" t="s">
        <v>6</v>
      </c>
      <c r="D5" s="67"/>
      <c r="E5" s="67"/>
      <c r="F5" s="67"/>
      <c r="G5" s="67"/>
      <c r="H5" s="67"/>
      <c r="I5" s="67"/>
      <c r="J5" s="67"/>
      <c r="K5" s="7"/>
    </row>
    <row r="6" spans="1:21" ht="31.5" customHeight="1" x14ac:dyDescent="0.15">
      <c r="B6" s="5" t="s">
        <v>55</v>
      </c>
      <c r="C6" s="65" t="s">
        <v>56</v>
      </c>
      <c r="D6" s="65"/>
      <c r="E6" s="65"/>
      <c r="F6" s="65"/>
      <c r="G6" s="65"/>
      <c r="H6" s="65"/>
      <c r="I6" s="65"/>
      <c r="J6" s="65"/>
      <c r="K6" s="8"/>
    </row>
    <row r="8" spans="1:21" ht="14.25" x14ac:dyDescent="0.15">
      <c r="N8" s="3"/>
      <c r="O8" s="3"/>
      <c r="P8" s="3"/>
      <c r="Q8" s="3"/>
      <c r="R8" s="3"/>
      <c r="S8" s="3"/>
      <c r="T8" s="3"/>
      <c r="U8" s="3"/>
    </row>
    <row r="14" spans="1:21" ht="6.75" customHeight="1" x14ac:dyDescent="0.15"/>
    <row r="15" spans="1:21" hidden="1" x14ac:dyDescent="0.15"/>
    <row r="16" spans="1:21" hidden="1" x14ac:dyDescent="0.15"/>
    <row r="17" spans="9:12" hidden="1" x14ac:dyDescent="0.15"/>
    <row r="18" spans="9:12" ht="12.75" customHeight="1" x14ac:dyDescent="0.15"/>
    <row r="19" spans="9:12" ht="18" customHeight="1" x14ac:dyDescent="0.15"/>
    <row r="20" spans="9:12" ht="18" customHeight="1" x14ac:dyDescent="0.15">
      <c r="I20" s="16" t="s">
        <v>4</v>
      </c>
      <c r="J20" s="16" t="s">
        <v>16</v>
      </c>
      <c r="K20" s="16" t="s">
        <v>17</v>
      </c>
      <c r="L20" s="16" t="s">
        <v>5</v>
      </c>
    </row>
    <row r="21" spans="9:12" ht="18" customHeight="1" x14ac:dyDescent="0.15">
      <c r="I21" s="16" t="s">
        <v>3</v>
      </c>
      <c r="J21" s="17">
        <v>1206</v>
      </c>
      <c r="K21" s="17">
        <v>633</v>
      </c>
      <c r="L21" s="18">
        <f>K21/J21</f>
        <v>0.52487562189054726</v>
      </c>
    </row>
    <row r="22" spans="9:12" ht="18" customHeight="1" x14ac:dyDescent="0.15">
      <c r="I22" s="16" t="s">
        <v>2</v>
      </c>
      <c r="J22" s="17">
        <v>487</v>
      </c>
      <c r="K22" s="17">
        <v>225</v>
      </c>
      <c r="L22" s="18">
        <f t="shared" ref="L22:L24" si="0">K22/J22</f>
        <v>0.46201232032854211</v>
      </c>
    </row>
    <row r="23" spans="9:12" ht="18" customHeight="1" thickBot="1" x14ac:dyDescent="0.2">
      <c r="I23" s="19" t="s">
        <v>1</v>
      </c>
      <c r="J23" s="20">
        <v>1259</v>
      </c>
      <c r="K23" s="20">
        <v>376</v>
      </c>
      <c r="L23" s="21">
        <f t="shared" si="0"/>
        <v>0.29864972200158857</v>
      </c>
    </row>
    <row r="24" spans="9:12" ht="18" customHeight="1" thickBot="1" x14ac:dyDescent="0.2">
      <c r="I24" s="22" t="s">
        <v>0</v>
      </c>
      <c r="J24" s="23">
        <v>2952</v>
      </c>
      <c r="K24" s="24">
        <v>1234</v>
      </c>
      <c r="L24" s="25">
        <f t="shared" si="0"/>
        <v>0.41802168021680219</v>
      </c>
    </row>
    <row r="25" spans="9:12" ht="18" customHeight="1" x14ac:dyDescent="0.15">
      <c r="I25" s="62" t="s">
        <v>18</v>
      </c>
      <c r="J25" s="62"/>
      <c r="K25" s="62"/>
      <c r="L25" s="62"/>
    </row>
    <row r="26" spans="9:12" ht="18" customHeight="1" x14ac:dyDescent="0.15"/>
    <row r="27" spans="9:12" ht="18" customHeight="1" x14ac:dyDescent="0.15"/>
    <row r="28" spans="9:12" ht="18" customHeight="1" x14ac:dyDescent="0.15"/>
    <row r="29" spans="9:12" ht="18" customHeight="1" x14ac:dyDescent="0.15">
      <c r="I29" s="16" t="s">
        <v>4</v>
      </c>
      <c r="J29" s="16" t="s">
        <v>14</v>
      </c>
      <c r="K29" s="9"/>
    </row>
    <row r="30" spans="9:12" ht="18" customHeight="1" x14ac:dyDescent="0.15">
      <c r="I30" s="11" t="s">
        <v>3</v>
      </c>
      <c r="J30" s="12">
        <v>0.93522906793048999</v>
      </c>
      <c r="K30" s="10"/>
    </row>
    <row r="31" spans="9:12" ht="18" customHeight="1" x14ac:dyDescent="0.15">
      <c r="I31" s="11" t="s">
        <v>2</v>
      </c>
      <c r="J31" s="12">
        <v>0.88</v>
      </c>
      <c r="K31" s="10"/>
    </row>
    <row r="32" spans="9:12" ht="18" customHeight="1" thickBot="1" x14ac:dyDescent="0.2">
      <c r="I32" s="13" t="s">
        <v>1</v>
      </c>
      <c r="J32" s="26">
        <v>0.805851063829787</v>
      </c>
      <c r="K32" s="10"/>
    </row>
    <row r="33" spans="9:11" ht="18" customHeight="1" thickBot="1" x14ac:dyDescent="0.2">
      <c r="I33" s="14" t="s">
        <v>0</v>
      </c>
      <c r="J33" s="15">
        <v>0.88573743922204196</v>
      </c>
      <c r="K33" s="10"/>
    </row>
    <row r="34" spans="9:11" ht="18" customHeight="1" x14ac:dyDescent="0.15"/>
    <row r="35" spans="9:11" ht="18" customHeight="1" x14ac:dyDescent="0.15"/>
    <row r="36" spans="9:11" ht="18" customHeight="1" x14ac:dyDescent="0.15"/>
    <row r="37" spans="9:11" ht="18" customHeight="1" x14ac:dyDescent="0.15"/>
    <row r="38" spans="9:11" ht="18" customHeight="1" x14ac:dyDescent="0.15"/>
    <row r="39" spans="9:11" ht="18" customHeight="1" x14ac:dyDescent="0.15"/>
    <row r="40" spans="9:11" ht="18" customHeight="1" x14ac:dyDescent="0.15">
      <c r="I40" s="11" t="s">
        <v>4</v>
      </c>
      <c r="J40" s="16" t="s">
        <v>15</v>
      </c>
      <c r="K40" s="9"/>
    </row>
    <row r="41" spans="9:11" ht="18" customHeight="1" x14ac:dyDescent="0.15">
      <c r="I41" s="11" t="s">
        <v>3</v>
      </c>
      <c r="J41" s="12">
        <v>0.69352290679304895</v>
      </c>
      <c r="K41" s="10"/>
    </row>
    <row r="42" spans="9:11" ht="18" customHeight="1" x14ac:dyDescent="0.15">
      <c r="I42" s="11" t="s">
        <v>2</v>
      </c>
      <c r="J42" s="12">
        <v>0.4</v>
      </c>
      <c r="K42" s="10"/>
    </row>
    <row r="43" spans="9:11" ht="18" customHeight="1" thickBot="1" x14ac:dyDescent="0.2">
      <c r="I43" s="13" t="s">
        <v>1</v>
      </c>
      <c r="J43" s="26">
        <v>0.56382978723404198</v>
      </c>
      <c r="K43" s="10"/>
    </row>
    <row r="44" spans="9:11" ht="18" customHeight="1" thickBot="1" x14ac:dyDescent="0.2">
      <c r="I44" s="14" t="s">
        <v>0</v>
      </c>
      <c r="J44" s="15">
        <v>0.60048622366288495</v>
      </c>
      <c r="K44" s="10"/>
    </row>
    <row r="45" spans="9:11" ht="18" customHeight="1" x14ac:dyDescent="0.15"/>
    <row r="46" spans="9:11" ht="18" customHeight="1" x14ac:dyDescent="0.15"/>
    <row r="47" spans="9:11" ht="18" customHeight="1" x14ac:dyDescent="0.15"/>
    <row r="48" spans="9:11" ht="18" customHeight="1" x14ac:dyDescent="0.15"/>
    <row r="49" spans="2:9" ht="18" customHeight="1" x14ac:dyDescent="0.15"/>
    <row r="50" spans="2:9" ht="18" customHeight="1" x14ac:dyDescent="0.15"/>
    <row r="51" spans="2:9" ht="18" customHeight="1" x14ac:dyDescent="0.15"/>
    <row r="52" spans="2:9" ht="18" customHeight="1" x14ac:dyDescent="0.15"/>
    <row r="53" spans="2:9" ht="18" customHeight="1" x14ac:dyDescent="0.15"/>
    <row r="54" spans="2:9" ht="18" customHeight="1" x14ac:dyDescent="0.15"/>
    <row r="55" spans="2:9" ht="18" customHeight="1" x14ac:dyDescent="0.15"/>
    <row r="58" spans="2:9" x14ac:dyDescent="0.15">
      <c r="B58" s="50"/>
      <c r="C58" s="50"/>
      <c r="D58" s="50"/>
      <c r="E58" s="50"/>
      <c r="F58" s="50"/>
      <c r="G58" s="50"/>
      <c r="H58" s="50"/>
      <c r="I58" s="50"/>
    </row>
    <row r="72" spans="2:9" x14ac:dyDescent="0.15">
      <c r="B72" s="50"/>
      <c r="C72" s="50"/>
      <c r="D72" s="50"/>
      <c r="E72" s="50"/>
      <c r="F72" s="50"/>
      <c r="G72" s="50"/>
      <c r="H72" s="50"/>
      <c r="I72" s="50"/>
    </row>
  </sheetData>
  <mergeCells count="9">
    <mergeCell ref="I25:L25"/>
    <mergeCell ref="B58:I58"/>
    <mergeCell ref="B72:I72"/>
    <mergeCell ref="A1:J1"/>
    <mergeCell ref="B2:I2"/>
    <mergeCell ref="D3:J3"/>
    <mergeCell ref="C4:J4"/>
    <mergeCell ref="C5:J5"/>
    <mergeCell ref="C6:J6"/>
  </mergeCells>
  <phoneticPr fontId="2"/>
  <pageMargins left="0.70866141732283472" right="0.70866141732283472" top="0.74803149606299213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R1</vt:lpstr>
      <vt:lpstr>R2</vt:lpstr>
      <vt:lpstr>R3</vt:lpstr>
      <vt:lpstr>R４</vt:lpstr>
      <vt:lpstr>R5</vt:lpstr>
      <vt:lpstr>R6グラフ（ホームページ用）</vt:lpstr>
      <vt:lpstr>'R1'!Print_Area</vt:lpstr>
      <vt:lpstr>'R2'!Print_Area</vt:lpstr>
      <vt:lpstr>'R3'!Print_Area</vt:lpstr>
      <vt:lpstr>'R４'!Print_Area</vt:lpstr>
      <vt:lpstr>'R5'!Print_Area</vt:lpstr>
      <vt:lpstr>'R6グラフ（ホームページ用）'!Print_Area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由美</cp:lastModifiedBy>
  <cp:lastPrinted>2025-05-29T01:19:51Z</cp:lastPrinted>
  <dcterms:created xsi:type="dcterms:W3CDTF">2010-09-01T04:07:37Z</dcterms:created>
  <dcterms:modified xsi:type="dcterms:W3CDTF">2025-10-08T06:12:44Z</dcterms:modified>
</cp:coreProperties>
</file>