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100" windowWidth="8475" windowHeight="4500" activeTab="0"/>
  </bookViews>
  <sheets>
    <sheet name="概要" sheetId="1" r:id="rId1"/>
  </sheets>
  <definedNames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A">#REF!</definedName>
    <definedName name="B">#REF!</definedName>
  </definedNames>
  <calcPr fullCalcOnLoad="1"/>
</workbook>
</file>

<file path=xl/sharedStrings.xml><?xml version="1.0" encoding="utf-8"?>
<sst xmlns="http://schemas.openxmlformats.org/spreadsheetml/2006/main" count="86" uniqueCount="48">
  <si>
    <t>候　補　者</t>
  </si>
  <si>
    <t>　　収　　　入</t>
  </si>
  <si>
    <t>　　　　支　　　　　出</t>
  </si>
  <si>
    <t>氏　　　名</t>
  </si>
  <si>
    <t>党　派</t>
  </si>
  <si>
    <t>総　　計</t>
  </si>
  <si>
    <t>人件費</t>
  </si>
  <si>
    <t>家屋費</t>
  </si>
  <si>
    <t>通信費</t>
  </si>
  <si>
    <t>交通費</t>
  </si>
  <si>
    <t>印刷費</t>
  </si>
  <si>
    <t>広告費</t>
  </si>
  <si>
    <t>文具費</t>
  </si>
  <si>
    <t>食糧費</t>
  </si>
  <si>
    <t>休泊費</t>
  </si>
  <si>
    <t>雑　費</t>
  </si>
  <si>
    <t>総　計</t>
  </si>
  <si>
    <t>合　　    計</t>
  </si>
  <si>
    <t>１人当平均額</t>
  </si>
  <si>
    <t>上段；支出額（円）</t>
  </si>
  <si>
    <t>下段；構成比（％）</t>
  </si>
  <si>
    <t>候補者名</t>
  </si>
  <si>
    <t>金額</t>
  </si>
  <si>
    <t>計</t>
  </si>
  <si>
    <t>１　収入の内訳</t>
  </si>
  <si>
    <t>(単位：円)</t>
  </si>
  <si>
    <t>寄　附</t>
  </si>
  <si>
    <t>寄附の区分</t>
  </si>
  <si>
    <t>主たる寄附</t>
  </si>
  <si>
    <t>その他の収入</t>
  </si>
  <si>
    <t>前回1人当平均額</t>
  </si>
  <si>
    <t>＊小数点以下を四捨五入した額によっているため、1人当平均額の合計は総計欄の額に一致しない。</t>
  </si>
  <si>
    <t>寄附者名</t>
  </si>
  <si>
    <t>上段；収入額（円）</t>
  </si>
  <si>
    <t>２　寄附の内訳</t>
  </si>
  <si>
    <t>３　支出の内訳</t>
  </si>
  <si>
    <t>市谷知子</t>
  </si>
  <si>
    <t>日本共産党</t>
  </si>
  <si>
    <t>田村耕太郎</t>
  </si>
  <si>
    <t>自由民主党</t>
  </si>
  <si>
    <t>土屋正秀</t>
  </si>
  <si>
    <t>民主党</t>
  </si>
  <si>
    <t>前回(5人)合計</t>
  </si>
  <si>
    <t>日本共産党鳥取県委員会</t>
  </si>
  <si>
    <t>自由民主党鳥取県参議院選挙区第一支部</t>
  </si>
  <si>
    <t>土屋正秀</t>
  </si>
  <si>
    <t>土屋まさひで政治研究会</t>
  </si>
  <si>
    <t>　（６）選挙運動に関する収支報告書の要旨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</si>
</sst>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6" fontId="3" fillId="0" borderId="4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/>
    </xf>
    <xf numFmtId="0" fontId="3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9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3" fillId="0" borderId="21" xfId="0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37" fontId="3" fillId="0" borderId="25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 vertical="justify" textRotation="180"/>
    </xf>
    <xf numFmtId="0" fontId="0" fillId="0" borderId="0" xfId="0" applyAlignment="1">
      <alignment horizontal="center" vertical="justify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29" xfId="0" applyBorder="1" applyAlignment="1">
      <alignment/>
    </xf>
    <xf numFmtId="0" fontId="3" fillId="0" borderId="1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5" zoomScaleSheetLayoutView="75" workbookViewId="0" topLeftCell="A1">
      <selection activeCell="H15" sqref="H15"/>
    </sheetView>
  </sheetViews>
  <sheetFormatPr defaultColWidth="8.66015625" defaultRowHeight="18"/>
  <cols>
    <col min="1" max="2" width="8.83203125" style="1" customWidth="1"/>
    <col min="3" max="3" width="9.16015625" style="1" bestFit="1" customWidth="1"/>
    <col min="4" max="5" width="9.16015625" style="1" customWidth="1"/>
    <col min="6" max="6" width="7.91015625" style="1" customWidth="1"/>
    <col min="7" max="7" width="10.33203125" style="1" bestFit="1" customWidth="1"/>
    <col min="8" max="8" width="9.41015625" style="1" bestFit="1" customWidth="1"/>
    <col min="9" max="9" width="8.91015625" style="1" bestFit="1" customWidth="1"/>
    <col min="10" max="11" width="9.16015625" style="1" customWidth="1"/>
    <col min="12" max="12" width="7.83203125" style="1" customWidth="1"/>
    <col min="13" max="13" width="9.16015625" style="1" customWidth="1"/>
    <col min="14" max="16384" width="8.83203125" style="1" customWidth="1"/>
  </cols>
  <sheetData>
    <row r="1" spans="3:9" ht="42" customHeight="1">
      <c r="C1" s="19"/>
      <c r="D1" s="19"/>
      <c r="E1" s="19"/>
      <c r="F1" s="19"/>
      <c r="G1" s="19"/>
      <c r="H1" s="19"/>
      <c r="I1" s="19"/>
    </row>
    <row r="2" spans="1:16" ht="14.25" customHeight="1">
      <c r="A2" s="19"/>
      <c r="B2" s="19"/>
      <c r="C2" s="19"/>
      <c r="D2" s="19"/>
      <c r="E2" s="33"/>
      <c r="F2" s="19"/>
      <c r="G2" s="19"/>
      <c r="H2" s="19"/>
      <c r="I2" s="19"/>
      <c r="J2" s="19"/>
      <c r="K2" s="19"/>
      <c r="L2" s="19"/>
      <c r="M2" s="19"/>
      <c r="N2" s="48" t="s">
        <v>47</v>
      </c>
      <c r="O2" s="19"/>
      <c r="P2" s="33"/>
    </row>
    <row r="3" spans="1:16" ht="13.5">
      <c r="A3" s="1" t="s">
        <v>24</v>
      </c>
      <c r="E3" s="33" t="s">
        <v>33</v>
      </c>
      <c r="G3" s="1" t="s">
        <v>34</v>
      </c>
      <c r="I3" s="23"/>
      <c r="J3" s="23"/>
      <c r="K3" s="23"/>
      <c r="L3" s="23"/>
      <c r="M3" s="21"/>
      <c r="N3" s="49"/>
      <c r="P3" s="33"/>
    </row>
    <row r="4" spans="5:16" ht="14.25" thickBot="1">
      <c r="E4" s="33" t="s">
        <v>20</v>
      </c>
      <c r="I4" s="23"/>
      <c r="J4" s="23"/>
      <c r="K4" s="23"/>
      <c r="L4" s="23"/>
      <c r="M4" s="21" t="s">
        <v>25</v>
      </c>
      <c r="N4" s="49"/>
      <c r="P4" s="33"/>
    </row>
    <row r="5" spans="1:14" ht="14.25" thickBot="1">
      <c r="A5" s="12" t="s">
        <v>0</v>
      </c>
      <c r="B5" s="13"/>
      <c r="C5" s="61" t="s">
        <v>1</v>
      </c>
      <c r="D5" s="65"/>
      <c r="E5" s="66"/>
      <c r="G5" s="30" t="s">
        <v>21</v>
      </c>
      <c r="H5" s="31" t="s">
        <v>27</v>
      </c>
      <c r="I5" s="69" t="s">
        <v>32</v>
      </c>
      <c r="J5" s="69"/>
      <c r="K5" s="69"/>
      <c r="L5" s="69"/>
      <c r="M5" s="32" t="s">
        <v>22</v>
      </c>
      <c r="N5" s="49"/>
    </row>
    <row r="6" spans="1:14" ht="13.5">
      <c r="A6" s="4" t="s">
        <v>3</v>
      </c>
      <c r="B6" s="5" t="s">
        <v>4</v>
      </c>
      <c r="C6" s="5" t="s">
        <v>26</v>
      </c>
      <c r="D6" s="5" t="s">
        <v>29</v>
      </c>
      <c r="E6" s="14" t="s">
        <v>5</v>
      </c>
      <c r="G6" s="46" t="s">
        <v>36</v>
      </c>
      <c r="H6" s="45" t="s">
        <v>28</v>
      </c>
      <c r="I6" s="50" t="s">
        <v>43</v>
      </c>
      <c r="J6" s="50"/>
      <c r="K6" s="50"/>
      <c r="L6" s="50"/>
      <c r="M6" s="15">
        <v>1302883</v>
      </c>
      <c r="N6" s="49"/>
    </row>
    <row r="7" spans="1:14" ht="13.5">
      <c r="A7" s="55" t="s">
        <v>36</v>
      </c>
      <c r="B7" s="53" t="s">
        <v>37</v>
      </c>
      <c r="C7" s="6">
        <v>1302883</v>
      </c>
      <c r="D7" s="6">
        <v>0</v>
      </c>
      <c r="E7" s="15">
        <f>C7+D7</f>
        <v>1302883</v>
      </c>
      <c r="G7" s="39" t="s">
        <v>38</v>
      </c>
      <c r="H7" s="40" t="s">
        <v>28</v>
      </c>
      <c r="I7" s="50" t="s">
        <v>39</v>
      </c>
      <c r="J7" s="50"/>
      <c r="K7" s="50"/>
      <c r="L7" s="50"/>
      <c r="M7" s="15">
        <v>5000000</v>
      </c>
      <c r="N7" s="49"/>
    </row>
    <row r="8" spans="1:14" ht="13.5" customHeight="1">
      <c r="A8" s="56"/>
      <c r="B8" s="54"/>
      <c r="C8" s="11">
        <f>C7/$E7*100</f>
        <v>100</v>
      </c>
      <c r="D8" s="11">
        <f>D7/$E7*100</f>
        <v>0</v>
      </c>
      <c r="E8" s="18">
        <f>E7/$E7*100</f>
        <v>100</v>
      </c>
      <c r="G8" s="26"/>
      <c r="H8" s="47"/>
      <c r="I8" s="67" t="s">
        <v>44</v>
      </c>
      <c r="J8" s="67"/>
      <c r="K8" s="67"/>
      <c r="L8" s="67"/>
      <c r="M8" s="24">
        <v>2000000</v>
      </c>
      <c r="N8" s="49"/>
    </row>
    <row r="9" spans="1:14" ht="13.5">
      <c r="A9" s="55" t="s">
        <v>38</v>
      </c>
      <c r="B9" s="53" t="s">
        <v>39</v>
      </c>
      <c r="C9" s="6">
        <v>7000000</v>
      </c>
      <c r="D9" s="6">
        <v>0</v>
      </c>
      <c r="E9" s="15">
        <f>C9+D9</f>
        <v>7000000</v>
      </c>
      <c r="G9" s="25" t="s">
        <v>45</v>
      </c>
      <c r="H9" s="40" t="s">
        <v>28</v>
      </c>
      <c r="I9" s="50" t="s">
        <v>41</v>
      </c>
      <c r="J9" s="50"/>
      <c r="K9" s="50"/>
      <c r="L9" s="50"/>
      <c r="M9" s="15">
        <v>5000000</v>
      </c>
      <c r="N9" s="49"/>
    </row>
    <row r="10" spans="1:14" ht="13.5" customHeight="1">
      <c r="A10" s="56"/>
      <c r="B10" s="54"/>
      <c r="C10" s="11">
        <f>C9/$E9*100</f>
        <v>100</v>
      </c>
      <c r="D10" s="11">
        <f>D9/$E9*100</f>
        <v>0</v>
      </c>
      <c r="E10" s="18">
        <f>E9/$E9*100</f>
        <v>100</v>
      </c>
      <c r="G10" s="26"/>
      <c r="H10" s="22"/>
      <c r="I10" s="23" t="s">
        <v>46</v>
      </c>
      <c r="J10" s="23"/>
      <c r="K10" s="23"/>
      <c r="L10" s="43"/>
      <c r="M10" s="44">
        <v>3971094</v>
      </c>
      <c r="N10" s="49"/>
    </row>
    <row r="11" spans="1:14" ht="14.25" thickBot="1">
      <c r="A11" s="55" t="s">
        <v>40</v>
      </c>
      <c r="B11" s="53" t="s">
        <v>41</v>
      </c>
      <c r="C11" s="6">
        <v>8971094</v>
      </c>
      <c r="D11" s="6">
        <v>0</v>
      </c>
      <c r="E11" s="15">
        <f>C11+D11</f>
        <v>8971094</v>
      </c>
      <c r="G11" s="27" t="s">
        <v>23</v>
      </c>
      <c r="H11" s="28"/>
      <c r="I11" s="51"/>
      <c r="J11" s="51"/>
      <c r="K11" s="51"/>
      <c r="L11" s="52"/>
      <c r="M11" s="29">
        <f>SUM(M6:M10)</f>
        <v>17273977</v>
      </c>
      <c r="N11" s="49"/>
    </row>
    <row r="12" spans="1:14" ht="13.5" customHeight="1">
      <c r="A12" s="56"/>
      <c r="B12" s="54"/>
      <c r="C12" s="11">
        <f>C11/$E11*100</f>
        <v>100</v>
      </c>
      <c r="D12" s="11">
        <f>D11/$E11*100</f>
        <v>0</v>
      </c>
      <c r="E12" s="18">
        <f>E11/$E11*100</f>
        <v>100</v>
      </c>
      <c r="G12" s="20"/>
      <c r="H12" s="20"/>
      <c r="I12" s="41"/>
      <c r="J12" s="41"/>
      <c r="K12" s="41"/>
      <c r="N12" s="49"/>
    </row>
    <row r="13" spans="1:14" ht="13.5">
      <c r="A13" s="7" t="s">
        <v>17</v>
      </c>
      <c r="B13" s="3"/>
      <c r="C13" s="6">
        <f>+C7+C9+C11</f>
        <v>17273977</v>
      </c>
      <c r="D13" s="6">
        <f>+D7+D9+D11</f>
        <v>0</v>
      </c>
      <c r="E13" s="24">
        <f>+E7+E9+E11</f>
        <v>17273977</v>
      </c>
      <c r="F13" s="37"/>
      <c r="G13" s="20"/>
      <c r="H13" s="20"/>
      <c r="I13" s="21"/>
      <c r="J13" s="21"/>
      <c r="K13" s="21"/>
      <c r="N13" s="49"/>
    </row>
    <row r="14" spans="1:14" ht="14.25" thickBot="1">
      <c r="A14" s="8" t="s">
        <v>18</v>
      </c>
      <c r="B14" s="2"/>
      <c r="C14" s="9">
        <f>C13/COUNT(C9,C7,C11)</f>
        <v>5757992.333333333</v>
      </c>
      <c r="D14" s="9">
        <f>D13/COUNT(D9,D7,D11)</f>
        <v>0</v>
      </c>
      <c r="E14" s="16">
        <f>E13/COUNT(E9,E7,E11)</f>
        <v>5757992.333333333</v>
      </c>
      <c r="F14" s="33"/>
      <c r="G14" s="20"/>
      <c r="H14" s="20"/>
      <c r="I14" s="41"/>
      <c r="J14" s="41"/>
      <c r="K14" s="41"/>
      <c r="N14" s="49"/>
    </row>
    <row r="15" spans="1:14" ht="17.25">
      <c r="A15" s="34"/>
      <c r="B15" s="17"/>
      <c r="C15" s="60" t="s">
        <v>42</v>
      </c>
      <c r="D15" s="68"/>
      <c r="E15" s="38">
        <v>41010566</v>
      </c>
      <c r="G15" s="34"/>
      <c r="H15" s="17"/>
      <c r="I15" s="21"/>
      <c r="J15" s="21"/>
      <c r="K15" s="21"/>
      <c r="N15" s="49"/>
    </row>
    <row r="16" spans="1:14" ht="17.25">
      <c r="A16" s="34"/>
      <c r="B16" s="17"/>
      <c r="C16" s="59" t="s">
        <v>30</v>
      </c>
      <c r="D16" s="64"/>
      <c r="E16" s="38">
        <v>8202113</v>
      </c>
      <c r="G16" s="34"/>
      <c r="H16" s="17"/>
      <c r="I16" s="21"/>
      <c r="J16" s="21"/>
      <c r="K16" s="21"/>
      <c r="N16" s="49"/>
    </row>
    <row r="17" spans="1:14" ht="17.25">
      <c r="A17" s="34"/>
      <c r="B17" s="17"/>
      <c r="C17" s="33"/>
      <c r="D17" s="36"/>
      <c r="E17" s="38"/>
      <c r="G17" s="34"/>
      <c r="H17" s="17"/>
      <c r="I17" s="21"/>
      <c r="J17" s="21"/>
      <c r="K17" s="21"/>
      <c r="N17" s="49"/>
    </row>
    <row r="18" spans="1:14" ht="17.25">
      <c r="A18" s="34"/>
      <c r="B18" s="17"/>
      <c r="C18" s="33"/>
      <c r="D18" s="36"/>
      <c r="E18" s="38"/>
      <c r="G18" s="34"/>
      <c r="H18" s="17"/>
      <c r="I18" s="21"/>
      <c r="J18" s="21"/>
      <c r="K18" s="21"/>
      <c r="N18" s="49"/>
    </row>
    <row r="19" spans="1:14" ht="13.5">
      <c r="A19" s="34"/>
      <c r="B19" s="17"/>
      <c r="C19" s="21"/>
      <c r="D19" s="21"/>
      <c r="E19" s="21"/>
      <c r="G19" s="34"/>
      <c r="H19" s="17"/>
      <c r="I19" s="57"/>
      <c r="J19" s="57"/>
      <c r="K19" s="42"/>
      <c r="N19" s="49"/>
    </row>
    <row r="20" spans="1:14" ht="17.25" customHeight="1" hidden="1">
      <c r="A20" s="34"/>
      <c r="B20" s="17"/>
      <c r="C20" s="21"/>
      <c r="D20" s="21"/>
      <c r="E20" s="21"/>
      <c r="G20" s="34"/>
      <c r="H20" s="17"/>
      <c r="I20" s="57"/>
      <c r="J20" s="58"/>
      <c r="K20" s="42"/>
      <c r="N20" s="49"/>
    </row>
    <row r="21" spans="13:14" ht="13.5" customHeight="1" hidden="1">
      <c r="M21" s="33"/>
      <c r="N21" s="49"/>
    </row>
    <row r="22" spans="1:14" s="17" customFormat="1" ht="13.5" customHeight="1" hidden="1">
      <c r="A22" s="1" t="s">
        <v>34</v>
      </c>
      <c r="B22" s="1"/>
      <c r="C22" s="23"/>
      <c r="D22" s="23"/>
      <c r="E22" s="23"/>
      <c r="F22" s="23"/>
      <c r="G22" s="21"/>
      <c r="N22" s="49"/>
    </row>
    <row r="23" spans="1:14" s="17" customFormat="1" ht="13.5" customHeight="1" hidden="1">
      <c r="A23" s="1"/>
      <c r="B23" s="1"/>
      <c r="C23" s="23"/>
      <c r="D23" s="23"/>
      <c r="E23" s="23"/>
      <c r="F23" s="23"/>
      <c r="G23" s="21" t="s">
        <v>25</v>
      </c>
      <c r="N23" s="49"/>
    </row>
    <row r="24" spans="1:14" ht="14.25" customHeight="1" hidden="1" thickBot="1">
      <c r="A24" s="30" t="s">
        <v>21</v>
      </c>
      <c r="B24" s="31" t="s">
        <v>27</v>
      </c>
      <c r="C24" s="69" t="s">
        <v>32</v>
      </c>
      <c r="D24" s="69"/>
      <c r="E24" s="69"/>
      <c r="F24" s="69"/>
      <c r="G24" s="32" t="s">
        <v>22</v>
      </c>
      <c r="N24" s="49"/>
    </row>
    <row r="25" spans="1:14" ht="13.5" customHeight="1" hidden="1">
      <c r="A25" s="46" t="s">
        <v>36</v>
      </c>
      <c r="B25" s="45" t="s">
        <v>28</v>
      </c>
      <c r="C25" s="50" t="s">
        <v>43</v>
      </c>
      <c r="D25" s="50"/>
      <c r="E25" s="50"/>
      <c r="F25" s="50"/>
      <c r="G25" s="15">
        <v>1302883</v>
      </c>
      <c r="N25" s="49"/>
    </row>
    <row r="26" spans="1:14" ht="13.5" customHeight="1" hidden="1">
      <c r="A26" s="39" t="s">
        <v>38</v>
      </c>
      <c r="B26" s="40" t="s">
        <v>28</v>
      </c>
      <c r="C26" s="50" t="s">
        <v>39</v>
      </c>
      <c r="D26" s="50"/>
      <c r="E26" s="50"/>
      <c r="F26" s="50"/>
      <c r="G26" s="15">
        <v>5000000</v>
      </c>
      <c r="N26" s="49"/>
    </row>
    <row r="27" spans="1:14" ht="13.5" customHeight="1" hidden="1">
      <c r="A27" s="26"/>
      <c r="B27" s="47"/>
      <c r="C27" s="67" t="s">
        <v>44</v>
      </c>
      <c r="D27" s="67"/>
      <c r="E27" s="67"/>
      <c r="F27" s="67"/>
      <c r="G27" s="24">
        <v>2000000</v>
      </c>
      <c r="N27" s="49"/>
    </row>
    <row r="28" spans="1:14" ht="13.5" customHeight="1" hidden="1">
      <c r="A28" s="25" t="s">
        <v>45</v>
      </c>
      <c r="B28" s="40" t="s">
        <v>28</v>
      </c>
      <c r="C28" s="50" t="s">
        <v>41</v>
      </c>
      <c r="D28" s="50"/>
      <c r="E28" s="50"/>
      <c r="F28" s="50"/>
      <c r="G28" s="15">
        <v>5000000</v>
      </c>
      <c r="N28" s="49"/>
    </row>
    <row r="29" spans="1:14" ht="13.5" customHeight="1" hidden="1">
      <c r="A29" s="26"/>
      <c r="B29" s="22"/>
      <c r="C29" s="23" t="s">
        <v>46</v>
      </c>
      <c r="D29" s="23"/>
      <c r="E29" s="23"/>
      <c r="F29" s="43"/>
      <c r="G29" s="44">
        <v>3971094</v>
      </c>
      <c r="N29" s="49"/>
    </row>
    <row r="30" spans="1:14" ht="14.25" customHeight="1" hidden="1" thickBot="1">
      <c r="A30" s="27" t="s">
        <v>23</v>
      </c>
      <c r="B30" s="28"/>
      <c r="C30" s="51"/>
      <c r="D30" s="51"/>
      <c r="E30" s="51"/>
      <c r="F30" s="52"/>
      <c r="G30" s="29">
        <f>SUM(G25:G29)</f>
        <v>17273977</v>
      </c>
      <c r="N30" s="49"/>
    </row>
    <row r="31" spans="13:14" ht="13.5" customHeight="1" hidden="1">
      <c r="M31" s="33"/>
      <c r="N31" s="49"/>
    </row>
    <row r="32" spans="13:14" ht="13.5" customHeight="1" hidden="1">
      <c r="M32" s="33"/>
      <c r="N32" s="49"/>
    </row>
    <row r="33" spans="13:14" ht="13.5" customHeight="1" hidden="1">
      <c r="M33" s="33"/>
      <c r="N33" s="49"/>
    </row>
    <row r="34" spans="1:14" ht="13.5">
      <c r="A34" s="1" t="s">
        <v>35</v>
      </c>
      <c r="M34" s="33" t="s">
        <v>19</v>
      </c>
      <c r="N34" s="49"/>
    </row>
    <row r="35" spans="13:14" ht="14.25" thickBot="1">
      <c r="M35" s="33" t="s">
        <v>20</v>
      </c>
      <c r="N35" s="49"/>
    </row>
    <row r="36" spans="1:14" ht="13.5">
      <c r="A36" s="12" t="s">
        <v>0</v>
      </c>
      <c r="B36" s="13"/>
      <c r="C36" s="61" t="s">
        <v>2</v>
      </c>
      <c r="D36" s="62"/>
      <c r="E36" s="62"/>
      <c r="F36" s="62"/>
      <c r="G36" s="62"/>
      <c r="H36" s="62"/>
      <c r="I36" s="62"/>
      <c r="J36" s="62"/>
      <c r="K36" s="62"/>
      <c r="L36" s="62"/>
      <c r="M36" s="63"/>
      <c r="N36" s="49"/>
    </row>
    <row r="37" spans="1:14" ht="13.5">
      <c r="A37" s="4" t="s">
        <v>3</v>
      </c>
      <c r="B37" s="5" t="s">
        <v>4</v>
      </c>
      <c r="C37" s="5" t="s">
        <v>6</v>
      </c>
      <c r="D37" s="5" t="s">
        <v>7</v>
      </c>
      <c r="E37" s="5" t="s">
        <v>8</v>
      </c>
      <c r="F37" s="5" t="s">
        <v>9</v>
      </c>
      <c r="G37" s="5" t="s">
        <v>10</v>
      </c>
      <c r="H37" s="5" t="s">
        <v>11</v>
      </c>
      <c r="I37" s="5" t="s">
        <v>12</v>
      </c>
      <c r="J37" s="5" t="s">
        <v>13</v>
      </c>
      <c r="K37" s="5" t="s">
        <v>14</v>
      </c>
      <c r="L37" s="5" t="s">
        <v>15</v>
      </c>
      <c r="M37" s="14" t="s">
        <v>16</v>
      </c>
      <c r="N37" s="49"/>
    </row>
    <row r="38" spans="1:14" ht="13.5">
      <c r="A38" s="55" t="s">
        <v>36</v>
      </c>
      <c r="B38" s="53" t="s">
        <v>37</v>
      </c>
      <c r="C38" s="6">
        <v>170000</v>
      </c>
      <c r="D38" s="6">
        <v>666200</v>
      </c>
      <c r="E38" s="6">
        <v>39701</v>
      </c>
      <c r="F38" s="6">
        <v>0</v>
      </c>
      <c r="G38" s="6">
        <v>958760</v>
      </c>
      <c r="H38" s="6">
        <v>214673</v>
      </c>
      <c r="I38" s="6">
        <v>16612</v>
      </c>
      <c r="J38" s="6">
        <v>0</v>
      </c>
      <c r="K38" s="6">
        <v>147822</v>
      </c>
      <c r="L38" s="6">
        <v>111295</v>
      </c>
      <c r="M38" s="15">
        <f>SUM(C38:L38)</f>
        <v>2325063</v>
      </c>
      <c r="N38" s="49"/>
    </row>
    <row r="39" spans="1:14" ht="13.5" customHeight="1">
      <c r="A39" s="56"/>
      <c r="B39" s="54"/>
      <c r="C39" s="11">
        <f aca="true" t="shared" si="0" ref="C39:M39">C38/$M38*100</f>
        <v>7.3116298354066105</v>
      </c>
      <c r="D39" s="11">
        <f t="shared" si="0"/>
        <v>28.652987037340495</v>
      </c>
      <c r="E39" s="11">
        <f t="shared" si="0"/>
        <v>1.7075236240910463</v>
      </c>
      <c r="F39" s="11">
        <f t="shared" si="0"/>
        <v>0</v>
      </c>
      <c r="G39" s="11">
        <f t="shared" si="0"/>
        <v>41.235871888202595</v>
      </c>
      <c r="H39" s="11">
        <f t="shared" si="0"/>
        <v>9.232997127389666</v>
      </c>
      <c r="I39" s="11">
        <f t="shared" si="0"/>
        <v>0.7144752636810271</v>
      </c>
      <c r="J39" s="11">
        <f t="shared" si="0"/>
        <v>0</v>
      </c>
      <c r="K39" s="11">
        <f t="shared" si="0"/>
        <v>6.357763208996918</v>
      </c>
      <c r="L39" s="11">
        <f t="shared" si="0"/>
        <v>4.78675201489164</v>
      </c>
      <c r="M39" s="18">
        <f t="shared" si="0"/>
        <v>100</v>
      </c>
      <c r="N39" s="49"/>
    </row>
    <row r="40" spans="1:13" ht="13.5">
      <c r="A40" s="55" t="s">
        <v>38</v>
      </c>
      <c r="B40" s="53" t="s">
        <v>39</v>
      </c>
      <c r="C40" s="6">
        <v>1321340</v>
      </c>
      <c r="D40" s="6">
        <v>302419</v>
      </c>
      <c r="E40" s="6">
        <v>158192</v>
      </c>
      <c r="F40" s="6">
        <v>387230</v>
      </c>
      <c r="G40" s="6">
        <v>2226480</v>
      </c>
      <c r="H40" s="6">
        <v>1414575</v>
      </c>
      <c r="I40" s="6">
        <v>121361</v>
      </c>
      <c r="J40" s="6">
        <v>642293</v>
      </c>
      <c r="K40" s="6">
        <v>339938</v>
      </c>
      <c r="L40" s="6">
        <v>253837</v>
      </c>
      <c r="M40" s="15">
        <f>SUM(C40:L40)</f>
        <v>7167665</v>
      </c>
    </row>
    <row r="41" spans="1:13" ht="13.5" customHeight="1">
      <c r="A41" s="56"/>
      <c r="B41" s="54"/>
      <c r="C41" s="11">
        <f aca="true" t="shared" si="1" ref="C41:M41">C40/$M40*100</f>
        <v>18.434734324218557</v>
      </c>
      <c r="D41" s="11">
        <f t="shared" si="1"/>
        <v>4.219212253920907</v>
      </c>
      <c r="E41" s="11">
        <f t="shared" si="1"/>
        <v>2.2070227891509995</v>
      </c>
      <c r="F41" s="11">
        <f t="shared" si="1"/>
        <v>5.402456727539582</v>
      </c>
      <c r="G41" s="11">
        <f t="shared" si="1"/>
        <v>31.062835665450322</v>
      </c>
      <c r="H41" s="11">
        <f t="shared" si="1"/>
        <v>19.73550661198591</v>
      </c>
      <c r="I41" s="11">
        <f t="shared" si="1"/>
        <v>1.6931734393278706</v>
      </c>
      <c r="J41" s="11">
        <f t="shared" si="1"/>
        <v>8.960979621675957</v>
      </c>
      <c r="K41" s="11">
        <f t="shared" si="1"/>
        <v>4.742660266627975</v>
      </c>
      <c r="L41" s="11">
        <f t="shared" si="1"/>
        <v>3.541418300101916</v>
      </c>
      <c r="M41" s="18">
        <f t="shared" si="1"/>
        <v>100</v>
      </c>
    </row>
    <row r="42" spans="1:13" ht="13.5">
      <c r="A42" s="55" t="s">
        <v>40</v>
      </c>
      <c r="B42" s="53" t="s">
        <v>41</v>
      </c>
      <c r="C42" s="6">
        <v>3060000</v>
      </c>
      <c r="D42" s="6">
        <v>2175745</v>
      </c>
      <c r="E42" s="6">
        <v>240390</v>
      </c>
      <c r="F42" s="6">
        <v>469416</v>
      </c>
      <c r="G42" s="6">
        <v>1272500</v>
      </c>
      <c r="H42" s="6">
        <v>1785360</v>
      </c>
      <c r="I42" s="6">
        <v>528421</v>
      </c>
      <c r="J42" s="6">
        <v>193851</v>
      </c>
      <c r="K42" s="6">
        <v>360936</v>
      </c>
      <c r="L42" s="6">
        <v>712436</v>
      </c>
      <c r="M42" s="15">
        <f>SUM(C42:L42)</f>
        <v>10799055</v>
      </c>
    </row>
    <row r="43" spans="1:13" ht="13.5" customHeight="1">
      <c r="A43" s="56"/>
      <c r="B43" s="54"/>
      <c r="C43" s="11">
        <f aca="true" t="shared" si="2" ref="C43:M43">C42/$M42*100</f>
        <v>28.33581271694607</v>
      </c>
      <c r="D43" s="11">
        <f t="shared" si="2"/>
        <v>20.147549947657456</v>
      </c>
      <c r="E43" s="11">
        <f t="shared" si="2"/>
        <v>2.2260281107930275</v>
      </c>
      <c r="F43" s="11">
        <f t="shared" si="2"/>
        <v>4.34682479161371</v>
      </c>
      <c r="G43" s="11">
        <f t="shared" si="2"/>
        <v>11.783438458272506</v>
      </c>
      <c r="H43" s="11">
        <f t="shared" si="2"/>
        <v>16.532557709910726</v>
      </c>
      <c r="I43" s="11">
        <f t="shared" si="2"/>
        <v>4.893215193366457</v>
      </c>
      <c r="J43" s="11">
        <f t="shared" si="2"/>
        <v>1.7950737356185333</v>
      </c>
      <c r="K43" s="11">
        <f t="shared" si="2"/>
        <v>3.3422924505894263</v>
      </c>
      <c r="L43" s="11">
        <f t="shared" si="2"/>
        <v>6.5972068852320875</v>
      </c>
      <c r="M43" s="18">
        <f t="shared" si="2"/>
        <v>100</v>
      </c>
    </row>
    <row r="44" spans="1:13" ht="13.5">
      <c r="A44" s="7" t="s">
        <v>17</v>
      </c>
      <c r="B44" s="3"/>
      <c r="C44" s="6">
        <f>+C38+C40+C42</f>
        <v>4551340</v>
      </c>
      <c r="D44" s="6">
        <f aca="true" t="shared" si="3" ref="D44:M44">+D38+D40+D42</f>
        <v>3144364</v>
      </c>
      <c r="E44" s="6">
        <f t="shared" si="3"/>
        <v>438283</v>
      </c>
      <c r="F44" s="6">
        <f t="shared" si="3"/>
        <v>856646</v>
      </c>
      <c r="G44" s="6">
        <f t="shared" si="3"/>
        <v>4457740</v>
      </c>
      <c r="H44" s="6">
        <f t="shared" si="3"/>
        <v>3414608</v>
      </c>
      <c r="I44" s="6">
        <f t="shared" si="3"/>
        <v>666394</v>
      </c>
      <c r="J44" s="6">
        <f t="shared" si="3"/>
        <v>836144</v>
      </c>
      <c r="K44" s="6">
        <f t="shared" si="3"/>
        <v>848696</v>
      </c>
      <c r="L44" s="6">
        <f t="shared" si="3"/>
        <v>1077568</v>
      </c>
      <c r="M44" s="24">
        <f t="shared" si="3"/>
        <v>20291783</v>
      </c>
    </row>
    <row r="45" spans="1:13" ht="14.25" thickBot="1">
      <c r="A45" s="8" t="s">
        <v>18</v>
      </c>
      <c r="B45" s="2"/>
      <c r="C45" s="9">
        <f>C44/COUNT(C40,C38,C42)</f>
        <v>1517113.3333333333</v>
      </c>
      <c r="D45" s="9">
        <f aca="true" t="shared" si="4" ref="D45:L45">D44/COUNT(D40,D38,D42)</f>
        <v>1048121.3333333334</v>
      </c>
      <c r="E45" s="9">
        <f t="shared" si="4"/>
        <v>146094.33333333334</v>
      </c>
      <c r="F45" s="9">
        <f t="shared" si="4"/>
        <v>285548.6666666667</v>
      </c>
      <c r="G45" s="9">
        <f t="shared" si="4"/>
        <v>1485913.3333333333</v>
      </c>
      <c r="H45" s="9">
        <f t="shared" si="4"/>
        <v>1138202.6666666667</v>
      </c>
      <c r="I45" s="9">
        <f t="shared" si="4"/>
        <v>222131.33333333334</v>
      </c>
      <c r="J45" s="9">
        <f t="shared" si="4"/>
        <v>278714.6666666667</v>
      </c>
      <c r="K45" s="9">
        <f t="shared" si="4"/>
        <v>282898.6666666667</v>
      </c>
      <c r="L45" s="9">
        <f t="shared" si="4"/>
        <v>359189.3333333333</v>
      </c>
      <c r="M45" s="16">
        <f>M44/COUNT(M40,M38,M42)</f>
        <v>6763927.666666667</v>
      </c>
    </row>
    <row r="46" spans="1:13" ht="13.5">
      <c r="A46" s="35" t="s">
        <v>31</v>
      </c>
      <c r="B46" s="17"/>
      <c r="C46" s="21"/>
      <c r="D46" s="21"/>
      <c r="E46" s="21"/>
      <c r="F46" s="21"/>
      <c r="G46" s="21"/>
      <c r="H46" s="21"/>
      <c r="I46" s="21"/>
      <c r="J46" s="21"/>
      <c r="K46" s="60" t="s">
        <v>42</v>
      </c>
      <c r="L46" s="60"/>
      <c r="M46" s="10">
        <v>40579477</v>
      </c>
    </row>
    <row r="47" spans="11:13" ht="13.5">
      <c r="K47" s="59" t="s">
        <v>30</v>
      </c>
      <c r="L47" s="59"/>
      <c r="M47" s="10">
        <v>8115895</v>
      </c>
    </row>
    <row r="48" spans="11:13" ht="17.25">
      <c r="K48" s="33"/>
      <c r="L48" s="36"/>
      <c r="M48" s="10"/>
    </row>
    <row r="49" spans="11:13" ht="17.25">
      <c r="K49" s="33"/>
      <c r="L49" s="36"/>
      <c r="M49" s="10"/>
    </row>
    <row r="50" spans="11:13" ht="17.25">
      <c r="K50" s="59"/>
      <c r="L50" s="64"/>
      <c r="M50" s="10"/>
    </row>
    <row r="51" spans="11:13" ht="17.25">
      <c r="K51" s="33"/>
      <c r="L51" s="36"/>
      <c r="M51" s="10"/>
    </row>
    <row r="52" spans="11:13" ht="17.25">
      <c r="K52" s="33"/>
      <c r="L52" s="36"/>
      <c r="M52" s="10"/>
    </row>
    <row r="53" spans="11:13" ht="17.25">
      <c r="K53" s="33"/>
      <c r="L53" s="36"/>
      <c r="M53" s="10"/>
    </row>
    <row r="54" spans="11:13" ht="17.25">
      <c r="K54" s="33"/>
      <c r="L54" s="36"/>
      <c r="M54" s="10"/>
    </row>
    <row r="55" spans="11:13" ht="17.25">
      <c r="K55" s="33"/>
      <c r="L55" s="36"/>
      <c r="M55" s="10"/>
    </row>
    <row r="56" spans="11:13" ht="12.75" customHeight="1">
      <c r="K56" s="33"/>
      <c r="L56" s="36"/>
      <c r="M56" s="10"/>
    </row>
    <row r="57" spans="1:2" ht="13.5">
      <c r="A57" s="20"/>
      <c r="B57" s="20"/>
    </row>
  </sheetData>
  <mergeCells count="34">
    <mergeCell ref="C30:F30"/>
    <mergeCell ref="C26:F26"/>
    <mergeCell ref="C27:F27"/>
    <mergeCell ref="C24:F24"/>
    <mergeCell ref="C25:F25"/>
    <mergeCell ref="C28:F28"/>
    <mergeCell ref="K50:L50"/>
    <mergeCell ref="A7:A8"/>
    <mergeCell ref="B7:B8"/>
    <mergeCell ref="C5:E5"/>
    <mergeCell ref="I8:L8"/>
    <mergeCell ref="C15:D15"/>
    <mergeCell ref="C16:D16"/>
    <mergeCell ref="A9:A10"/>
    <mergeCell ref="B9:B10"/>
    <mergeCell ref="A11:A12"/>
    <mergeCell ref="K47:L47"/>
    <mergeCell ref="K46:L46"/>
    <mergeCell ref="B38:B39"/>
    <mergeCell ref="C36:M36"/>
    <mergeCell ref="A42:A43"/>
    <mergeCell ref="B40:B41"/>
    <mergeCell ref="A40:A41"/>
    <mergeCell ref="A38:A39"/>
    <mergeCell ref="N2:N39"/>
    <mergeCell ref="I9:L9"/>
    <mergeCell ref="I11:L11"/>
    <mergeCell ref="B42:B43"/>
    <mergeCell ref="B11:B12"/>
    <mergeCell ref="I19:J19"/>
    <mergeCell ref="I20:J20"/>
    <mergeCell ref="I5:L5"/>
    <mergeCell ref="I6:L6"/>
    <mergeCell ref="I7:L7"/>
  </mergeCells>
  <printOptions/>
  <pageMargins left="0.79" right="0.43" top="0.52" bottom="0.82" header="0.512" footer="0.2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yabukitakashi</cp:lastModifiedBy>
  <cp:lastPrinted>2004-10-29T00:01:19Z</cp:lastPrinted>
  <dcterms:created xsi:type="dcterms:W3CDTF">2004-03-09T06:09:20Z</dcterms:created>
  <dcterms:modified xsi:type="dcterms:W3CDTF">2004-10-29T00:01:24Z</dcterms:modified>
  <cp:category/>
  <cp:version/>
  <cp:contentType/>
  <cp:contentStatus/>
</cp:coreProperties>
</file>