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soumu\Downloads\下水道\"/>
    </mc:Choice>
  </mc:AlternateContent>
  <xr:revisionPtr revIDLastSave="0" documentId="13_ncr:1_{DCF34B99-8AB3-4869-BA90-52AD4BA71CEB}" xr6:coauthVersionLast="47" xr6:coauthVersionMax="47" xr10:uidLastSave="{00000000-0000-0000-0000-000000000000}"/>
  <workbookProtection workbookAlgorithmName="SHA-512" workbookHashValue="RyEeTDqOuVa6cKQTepuK/5mjtQ/Qce57wxepcJPctZVL01kaNa8iWGVw4OEyGa8kiu9aMAiaqzCh3wqm6OXBYg==" workbookSaltValue="5TbSgTBeL17u5Bjm/DQAJ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G85" i="4"/>
  <c r="E85" i="4"/>
  <c r="AL10" i="4"/>
  <c r="I10" i="4"/>
  <c r="AL8" i="4"/>
  <c r="P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<sst xmlns="http://schemas.openxmlformats.org/spreadsheetml/2006/main" count="236" uniqueCount="116">
  <si>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</si>
  <si>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</si>
  <si>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</si>
  <si>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</si>
  <si>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</si>
  <si>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</si>
  <si>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</si>
  <si>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</si>
  <si>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</si>
  <si>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</si>
  <si>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</si>
  <si>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</si>
  <si>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</si>
  <si>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</si>
  <si>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</si>
  <si>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</si>
  <si>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</si>
  <si>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</si>
  <si>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</si>
  <si>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</si>
  <si>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</si>
  <si>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</si>
  <si>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</si>
  <si>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</si>
  <si>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</si>
  <si>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</si>
  <si>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</si>
  <si>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</si>
  <si>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</si>
  <si>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</si>
  <si>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</si>
  <si>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</si>
  <si>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</si>
  <si>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</si>
  <si>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</si>
  <si>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</si>
  <si>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</si>
  <si>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</si>
  <si>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</si>
  <si>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</si>
  <si>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</si>
  <si>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</si>
  <si>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</si>
  <si>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</si>
  <si>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</si>
  <si>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</si>
  <si>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</si>
  <si>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</si>
  <si>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</si>
  <si>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</si>
  <si>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</si>
  <si>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</si>
  <si>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</si>
  <si>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</si>
  <si>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</si>
  <si>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</si>
  <si>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</si>
  <si>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</si>
  <si>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</si>
  <si>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</si>
  <si>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</si>
  <si>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</si>
  <si>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</si>
  <si>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</si>
  <si>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</si>
  <si>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</si>
  <si>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</si>
  <si>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</si>
  <si>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</si>
  <si>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</si>
  <si>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</si>
  <si>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</si>
  <si>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</si>
  <si>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</si>
  <si>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</si>
  <si>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</si>
  <si>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</si>
  <si>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</si>
  <si>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</si>
  <si>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</si>
  <si>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</si>
  <si>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</si>
  <si>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</si>
  <si>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</si>
  <si>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</si>
  <si>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</si>
  <si>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</si>
  <si>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</si>
  <si>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</si>
  <si>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</si>
  <si>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</si>
  <si>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</si>
  <si>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</si>
  <si>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</si>
  <si>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</si>
  <si>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</si>
  <si>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</si>
  <si>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</si>
  <si>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</si>
  <si>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</si>
  <si>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</si>
  <si>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</si>
  <si>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</si>
  <si>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</si>
  <si>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</si>
  <si>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</si>
  <si>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</si>
  <si>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</si>
  <si>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</si>
  <si>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</si>
  <si>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</si>
  <si>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</si>
  <si>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</si>
  <si>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
　経常経費のうち、減価償却費の割合が58.4％と負担が大きい。また、収入についても一般会計からの繰入れ等に大きく依存している状態である。
・累積欠損金比率
　単年度の欠損金は少額で令和5年度は微減しているが、今後も維持管理経費の増加が見込まれるため計画的な維持修繕を行なうことで、施設の長寿命化を図る必要がある。
・流動比率
　流動負債についてはそのほとんどが企業債の償還であり、その償還が進んでいることにより流動比率が増加している。償還にあたり一般会計からの繰入金等でまかなっているのが現状である。
・企業債残高
 類似団体と比較し、比率としては高くなっている。短期間のうちに整備を行なった結果である。今後は減少すると見込まれるが、更新等は財政状況を勘案し平準的に行なっていかなければならないと考える。
・経費回収率
　維持管理費の増加等により、回収率は減少した。施設規模も小さく今後の人口減少により使用料の減収が予想さることから、汚水処理費についても費用の削減が必要と考える。
・汚水処理原価
　類似団体と比較し低い状況にある。維持管理費の増加及び人口減少等による有収水量の減少により原価が増加した。
・水洗化率
　約9割と高い状況にあるが、100％目指して更なる接続への取り組みが必要である。</t>
    <phoneticPr fontId="4"/>
  </si>
  <si>
    <t>今後、人口減少が続く中、料金収入の増加は見込めないが適正な設定等により収入の確保に努める。</t>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</si>
  <si>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耐用年数を超えた管渠については現在無いが、今後短期間で整備を行なっているので、計画的に更新・長寿命化等を行ない、経営に負担が掛からないように計画的に行なうことが重要であると考える。</t>
    <rPh sb="123" eb="125">
      <t>タイヨウ</t>
    </rPh>
    <rPh sb="140" eb="141">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</si>
</sst>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4E-4362-BB12-D5930B955C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4E-4362-BB12-D5930B955C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D2-4429-8171-E9C415754C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AED2-4429-8171-E9C415754C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90.48</c:v>
                </c:pt>
                <c:pt idx="1">
                  <c:v>90.16</c:v>
                </c:pt>
                <c:pt idx="2">
                  <c:v>89.66</c:v>
                </c:pt>
                <c:pt idx="3">
                  <c:v>89.29</c:v>
                </c:pt>
                <c:pt idx="4">
                  <c:v>88</c:v>
                </c:pt>
              </c:numCache>
            </c:numRef>
          </c:val>
          <c:extLst>
            <c:ext xmlns:c16="http://schemas.microsoft.com/office/drawing/2014/chart" uri="{C3380CC4-5D6E-409C-BE32-E72D297353CC}">
              <c16:uniqueId val="{00000000-6F0E-4F5B-A7E2-E4F58CC88B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6F0E-4F5B-A7E2-E4F58CC88B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99.74</c:v>
                </c:pt>
                <c:pt idx="1">
                  <c:v>96.37</c:v>
                </c:pt>
                <c:pt idx="2">
                  <c:v>89.4</c:v>
                </c:pt>
                <c:pt idx="3">
                  <c:v>102.02</c:v>
                </c:pt>
                <c:pt idx="4">
                  <c:v>102.42</c:v>
                </c:pt>
              </c:numCache>
            </c:numRef>
          </c:val>
          <c:extLst>
            <c:ext xmlns:c16="http://schemas.microsoft.com/office/drawing/2014/chart" uri="{C3380CC4-5D6E-409C-BE32-E72D297353CC}">
              <c16:uniqueId val="{00000000-3755-4D35-BCC6-A2CB5138BA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98.94</c:v>
                </c:pt>
                <c:pt idx="1">
                  <c:v>101.09</c:v>
                </c:pt>
                <c:pt idx="2">
                  <c:v>94.43</c:v>
                </c:pt>
                <c:pt idx="3">
                  <c:v>101.18</c:v>
                </c:pt>
                <c:pt idx="4">
                  <c:v>89.58</c:v>
                </c:pt>
              </c:numCache>
            </c:numRef>
          </c:val>
          <c:smooth val="0"/>
          <c:extLst>
            <c:ext xmlns:c16="http://schemas.microsoft.com/office/drawing/2014/chart" uri="{C3380CC4-5D6E-409C-BE32-E72D297353CC}">
              <c16:uniqueId val="{00000001-3755-4D35-BCC6-A2CB5138BA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56.22</c:v>
                </c:pt>
                <c:pt idx="1">
                  <c:v>57.64</c:v>
                </c:pt>
                <c:pt idx="2">
                  <c:v>58.98</c:v>
                </c:pt>
                <c:pt idx="3">
                  <c:v>60.6</c:v>
                </c:pt>
                <c:pt idx="4">
                  <c:v>61.26</c:v>
                </c:pt>
              </c:numCache>
            </c:numRef>
          </c:val>
          <c:extLst>
            <c:ext xmlns:c16="http://schemas.microsoft.com/office/drawing/2014/chart" uri="{C3380CC4-5D6E-409C-BE32-E72D297353CC}">
              <c16:uniqueId val="{00000000-6E3D-4770-854B-468490885D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40.36</c:v>
                </c:pt>
                <c:pt idx="1">
                  <c:v>34.76</c:v>
                </c:pt>
                <c:pt idx="2">
                  <c:v>36.130000000000003</c:v>
                </c:pt>
                <c:pt idx="3">
                  <c:v>38.409999999999997</c:v>
                </c:pt>
                <c:pt idx="4">
                  <c:v>43.41</c:v>
                </c:pt>
              </c:numCache>
            </c:numRef>
          </c:val>
          <c:smooth val="0"/>
          <c:extLst>
            <c:ext xmlns:c16="http://schemas.microsoft.com/office/drawing/2014/chart" uri="{C3380CC4-5D6E-409C-BE32-E72D297353CC}">
              <c16:uniqueId val="{00000001-6E3D-4770-854B-468490885D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67-4A17-9A48-E8C3F8DC99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67-4A17-9A48-E8C3F8DC99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260.02</c:v>
                </c:pt>
                <c:pt idx="1">
                  <c:v>284.57</c:v>
                </c:pt>
                <c:pt idx="2">
                  <c:v>301.93</c:v>
                </c:pt>
                <c:pt idx="3">
                  <c:v>303.54000000000002</c:v>
                </c:pt>
                <c:pt idx="4">
                  <c:v>303.12</c:v>
                </c:pt>
              </c:numCache>
            </c:numRef>
          </c:val>
          <c:extLst>
            <c:ext xmlns:c16="http://schemas.microsoft.com/office/drawing/2014/chart" uri="{C3380CC4-5D6E-409C-BE32-E72D297353CC}">
              <c16:uniqueId val="{00000000-7370-41A3-8BE6-DD5E71B629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519.65</c:v>
                </c:pt>
                <c:pt idx="1">
                  <c:v>534.57000000000005</c:v>
                </c:pt>
                <c:pt idx="2">
                  <c:v>528.12</c:v>
                </c:pt>
                <c:pt idx="3">
                  <c:v>533.38</c:v>
                </c:pt>
                <c:pt idx="4">
                  <c:v>658.43</c:v>
                </c:pt>
              </c:numCache>
            </c:numRef>
          </c:val>
          <c:smooth val="0"/>
          <c:extLst>
            <c:ext xmlns:c16="http://schemas.microsoft.com/office/drawing/2014/chart" uri="{C3380CC4-5D6E-409C-BE32-E72D297353CC}">
              <c16:uniqueId val="{00000001-7370-41A3-8BE6-DD5E71B629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61.05</c:v>
                </c:pt>
                <c:pt idx="1">
                  <c:v>62.92</c:v>
                </c:pt>
                <c:pt idx="2">
                  <c:v>66.2</c:v>
                </c:pt>
                <c:pt idx="3">
                  <c:v>69.47</c:v>
                </c:pt>
                <c:pt idx="4">
                  <c:v>75.02</c:v>
                </c:pt>
              </c:numCache>
            </c:numRef>
          </c:val>
          <c:extLst>
            <c:ext xmlns:c16="http://schemas.microsoft.com/office/drawing/2014/chart" uri="{C3380CC4-5D6E-409C-BE32-E72D297353CC}">
              <c16:uniqueId val="{00000000-37FB-4FCB-8ACC-9E2C14FEE6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36.31</c:v>
                </c:pt>
                <c:pt idx="1">
                  <c:v>36.93</c:v>
                </c:pt>
                <c:pt idx="2">
                  <c:v>15.34</c:v>
                </c:pt>
                <c:pt idx="3">
                  <c:v>1.22</c:v>
                </c:pt>
                <c:pt idx="4">
                  <c:v>-8.1</c:v>
                </c:pt>
              </c:numCache>
            </c:numRef>
          </c:val>
          <c:smooth val="0"/>
          <c:extLst>
            <c:ext xmlns:c16="http://schemas.microsoft.com/office/drawing/2014/chart" uri="{C3380CC4-5D6E-409C-BE32-E72D297353CC}">
              <c16:uniqueId val="{00000001-37FB-4FCB-8ACC-9E2C14FEE6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1579.95</c:v>
                </c:pt>
                <c:pt idx="1">
                  <c:v>1430.39</c:v>
                </c:pt>
                <c:pt idx="2">
                  <c:v>1317.37</c:v>
                </c:pt>
                <c:pt idx="3">
                  <c:v>1398.35</c:v>
                </c:pt>
                <c:pt idx="4">
                  <c:v>1301.82</c:v>
                </c:pt>
              </c:numCache>
            </c:numRef>
          </c:val>
          <c:extLst>
            <c:ext xmlns:c16="http://schemas.microsoft.com/office/drawing/2014/chart" uri="{C3380CC4-5D6E-409C-BE32-E72D297353CC}">
              <c16:uniqueId val="{00000000-374C-4360-9763-890654E31C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374C-4360-9763-890654E31C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52.54</c:v>
                </c:pt>
                <c:pt idx="1">
                  <c:v>38.18</c:v>
                </c:pt>
                <c:pt idx="2">
                  <c:v>41.55</c:v>
                </c:pt>
                <c:pt idx="3">
                  <c:v>43</c:v>
                </c:pt>
                <c:pt idx="4">
                  <c:v>39.5</c:v>
                </c:pt>
              </c:numCache>
            </c:numRef>
          </c:val>
          <c:extLst>
            <c:ext xmlns:c16="http://schemas.microsoft.com/office/drawing/2014/chart" uri="{C3380CC4-5D6E-409C-BE32-E72D297353CC}">
              <c16:uniqueId val="{00000000-0830-451E-8C8C-3BADCE5192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0830-451E-8C8C-3BADCE5192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255.14</c:v>
                </c:pt>
                <c:pt idx="1">
                  <c:v>317.22000000000003</c:v>
                </c:pt>
                <c:pt idx="2">
                  <c:v>388.21</c:v>
                </c:pt>
                <c:pt idx="3">
                  <c:v>339.81</c:v>
                </c:pt>
                <c:pt idx="4">
                  <c:v>380.5</c:v>
                </c:pt>
              </c:numCache>
            </c:numRef>
          </c:val>
          <c:extLst>
            <c:ext xmlns:c16="http://schemas.microsoft.com/office/drawing/2014/chart" uri="{C3380CC4-5D6E-409C-BE32-E72D297353CC}">
              <c16:uniqueId val="{00000000-1234-4977-BA3F-316B94BFD6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1234-4977-BA3F-316B94BFD6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【658.43】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41" zoomScale="90" zoomScaleNormal="90" workbookViewId="0">
      <selection activeCell="BI59" sqref="BI59"/>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鳥取県　江府町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林業集落排水</v>
      </c>
      <c r="Q8" s="34"/>
      <c r="R8" s="34"/>
      <c r="S8" s="34"/>
      <c r="T8" s="34"/>
      <c r="U8" s="34"/>
      <c r="V8" s="34"/>
      <c r="W8" s="34" t="str">
        <f>データ!L6</f>
        <v>G2</v>
      </c>
      <c r="X8" s="34"/>
      <c r="Y8" s="34"/>
      <c r="Z8" s="34"/>
      <c r="AA8" s="34"/>
      <c r="AB8" s="34"/>
      <c r="AC8" s="34"/>
      <c r="AD8" s="35" t="str">
        <f>データ!$M$6</f>
        <v>非設置</v>
      </c>
      <c r="AE8" s="35"/>
      <c r="AF8" s="35"/>
      <c r="AG8" s="35"/>
      <c r="AH8" s="35"/>
      <c r="AI8" s="35"/>
      <c r="AJ8" s="35"/>
      <c r="AK8" s="3"/>
      <c r="AL8" s="36">
        <f>データ!S6</f>
        <v>2520</v>
      </c>
      <c r="AM8" s="36"/>
      <c r="AN8" s="36"/>
      <c r="AO8" s="36"/>
      <c r="AP8" s="36"/>
      <c r="AQ8" s="36"/>
      <c r="AR8" s="36"/>
      <c r="AS8" s="36"/>
      <c r="AT8" s="37">
        <f>データ!T6</f>
        <v>124.52</v>
      </c>
      <c r="AU8" s="37"/>
      <c r="AV8" s="37"/>
      <c r="AW8" s="37"/>
      <c r="AX8" s="37"/>
      <c r="AY8" s="37"/>
      <c r="AZ8" s="37"/>
      <c r="BA8" s="37"/>
      <c r="BB8" s="37">
        <f>データ!U6</f>
        <v>20.239999999999998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68.760000000000005</v>
      </c>
      <c r="J10" s="37"/>
      <c r="K10" s="37"/>
      <c r="L10" s="37"/>
      <c r="M10" s="37"/>
      <c r="N10" s="37"/>
      <c r="O10" s="37"/>
      <c r="P10" s="37">
        <f>データ!P6</f>
        <v>1.99</v>
      </c>
      <c r="Q10" s="37"/>
      <c r="R10" s="37"/>
      <c r="S10" s="37"/>
      <c r="T10" s="37"/>
      <c r="U10" s="37"/>
      <c r="V10" s="37"/>
      <c r="W10" s="37">
        <f>データ!Q6</f>
        <v>100</v>
      </c>
      <c r="X10" s="37"/>
      <c r="Y10" s="37"/>
      <c r="Z10" s="37"/>
      <c r="AA10" s="37"/>
      <c r="AB10" s="37"/>
      <c r="AC10" s="37"/>
      <c r="AD10" s="36">
        <f>データ!R6</f>
        <v>3696</v>
      </c>
      <c r="AE10" s="36"/>
      <c r="AF10" s="36"/>
      <c r="AG10" s="36"/>
      <c r="AH10" s="36"/>
      <c r="AI10" s="36"/>
      <c r="AJ10" s="36"/>
      <c r="AK10" s="2"/>
      <c r="AL10" s="36">
        <f>データ!V6</f>
        <v>50</v>
      </c>
      <c r="AM10" s="36"/>
      <c r="AN10" s="36"/>
      <c r="AO10" s="36"/>
      <c r="AP10" s="36"/>
      <c r="AQ10" s="36"/>
      <c r="AR10" s="36"/>
      <c r="AS10" s="36"/>
      <c r="AT10" s="37">
        <f>データ!W6</f>
        <v>0.08</v>
      </c>
      <c r="AU10" s="37"/>
      <c r="AV10" s="37"/>
      <c r="AW10" s="37"/>
      <c r="AX10" s="37"/>
      <c r="AY10" s="37"/>
      <c r="AZ10" s="37"/>
      <c r="BA10" s="37"/>
      <c r="BB10" s="37">
        <f>データ!X6</f>
        <v>625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【89.58】</v>
      </c>
      <c r="F85" s="12" t="str">
        <f>データ!AT6</f>
        <v>【658.43】</v>
      </c>
      <c r="G85" s="12" t="str">
        <f>データ!BE6</f>
        <v>【△8.10】</v>
      </c>
      <c r="H85" s="12" t="str">
        <f>データ!BP6</f>
        <v>【525.34】</v>
      </c>
      <c r="I85" s="12" t="str">
        <f>データ!CA6</f>
        <v>【33.89】</v>
      </c>
      <c r="J85" s="12" t="str">
        <f>データ!CL6</f>
        <v>【542.57】</v>
      </c>
      <c r="K85" s="12" t="str">
        <f>データ!CW6</f>
        <v>【39.98】</v>
      </c>
      <c r="L85" s="12" t="str">
        <f>データ!DH6</f>
        <v>【91.37】</v>
      </c>
      <c r="M85" s="12" t="str">
        <f>データ!DS6</f>
        <v>【43.41】</v>
      </c>
      <c r="N85" s="12" t="str">
        <f>データ!ED6</f>
        <v>【0.00】</v>
      </c>
      <c r="O85" s="12" t="str">
        <f>データ!EO6</f>
        <v>【0.00】</v>
      </c>
    </row>
  </sheetData>
  <sheetProtection algorithmName="SHA-512" hashValue="qQDBjlCdFFYtp3egwT9Pa8/KtGz1FUjAA36GyfPWsA7hTcFZNwnhU/EKQ9S0RymBSRgTDscf7w5R7vQJNutcxA==" saltValue="maWzJSzmet46LCdAMp6T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314030</v>
      </c>
      <c r="D6" s="19">
        <f t="shared" si="3"/>
        <v>46</v>
      </c>
      <c r="E6" s="19">
        <f t="shared" si="3"/>
        <v>17</v>
      </c>
      <c r="F6" s="19">
        <f t="shared" si="3"/>
        <v>7</v>
      </c>
      <c r="G6" s="19">
        <f t="shared" si="3"/>
        <v>0</v>
      </c>
      <c r="H6" s="19" t="str">
        <f t="shared" si="3"/>
        <v>鳥取県　江府町</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68.760000000000005</v>
      </c>
      <c r="P6" s="20">
        <f t="shared" si="3"/>
        <v>1.99</v>
      </c>
      <c r="Q6" s="20">
        <f t="shared" si="3"/>
        <v>100</v>
      </c>
      <c r="R6" s="20">
        <f t="shared" si="3"/>
        <v>3696</v>
      </c>
      <c r="S6" s="20">
        <f t="shared" si="3"/>
        <v>2520</v>
      </c>
      <c r="T6" s="20">
        <f t="shared" si="3"/>
        <v>124.52</v>
      </c>
      <c r="U6" s="20">
        <f t="shared" si="3"/>
        <v>20.239999999999998</v>
      </c>
      <c r="V6" s="20">
        <f t="shared" si="3"/>
        <v>50</v>
      </c>
      <c r="W6" s="20">
        <f t="shared" si="3"/>
        <v>0.08</v>
      </c>
      <c r="X6" s="20">
        <f t="shared" si="3"/>
        <v>625</v>
      </c>
      <c r="Y6" s="21">
        <f>IF(Y7="",NA(),Y7)</f>
        <v>99.74</v>
      </c>
      <c r="Z6" s="21">
        <f t="shared" ref="Z6:AH6" si="4">IF(Z7="",NA(),Z7)</f>
        <v>96.37</v>
      </c>
      <c r="AA6" s="21">
        <f t="shared" si="4"/>
        <v>89.4</v>
      </c>
      <c r="AB6" s="21">
        <f t="shared" si="4"/>
        <v>102.02</v>
      </c>
      <c r="AC6" s="21">
        <f t="shared" si="4"/>
        <v>102.42</v>
      </c>
      <c r="AD6" s="21">
        <f t="shared" si="4"/>
        <v>98.94</v>
      </c>
      <c r="AE6" s="21">
        <f t="shared" si="4"/>
        <v>101.09</v>
      </c>
      <c r="AF6" s="21">
        <f t="shared" si="4"/>
        <v>94.43</v>
      </c>
      <c r="AG6" s="21">
        <f t="shared" si="4"/>
        <v>101.18</v>
      </c>
      <c r="AH6" s="21">
        <f t="shared" si="4"/>
        <v>89.58</v>
      </c>
      <c r="AI6" s="20" t="str">
        <f>IF(AI7="","",IF(AI7="-","【-】","【"&amp;SUBSTITUTE(TEXT(AI7,"#,##0.00"),"-","△")&amp;"】"))</f>
        <v>【89.58】</v>
      </c>
      <c r="AJ6" s="21">
        <f>IF(AJ7="",NA(),AJ7)</f>
        <v>260.02</v>
      </c>
      <c r="AK6" s="21">
        <f t="shared" ref="AK6:AS6" si="5">IF(AK7="",NA(),AK7)</f>
        <v>284.57</v>
      </c>
      <c r="AL6" s="21">
        <f t="shared" si="5"/>
        <v>301.93</v>
      </c>
      <c r="AM6" s="21">
        <f t="shared" si="5"/>
        <v>303.54000000000002</v>
      </c>
      <c r="AN6" s="21">
        <f t="shared" si="5"/>
        <v>303.12</v>
      </c>
      <c r="AO6" s="21">
        <f t="shared" si="5"/>
        <v>519.65</v>
      </c>
      <c r="AP6" s="21">
        <f t="shared" si="5"/>
        <v>534.57000000000005</v>
      </c>
      <c r="AQ6" s="21">
        <f t="shared" si="5"/>
        <v>528.12</v>
      </c>
      <c r="AR6" s="21">
        <f t="shared" si="5"/>
        <v>533.38</v>
      </c>
      <c r="AS6" s="21">
        <f t="shared" si="5"/>
        <v>658.43</v>
      </c>
      <c r="AT6" s="20" t="str">
        <f>IF(AT7="","",IF(AT7="-","【-】","【"&amp;SUBSTITUTE(TEXT(AT7,"#,##0.00"),"-","△")&amp;"】"))</f>
        <v>【658.43】</v>
      </c>
      <c r="AU6" s="21">
        <f>IF(AU7="",NA(),AU7)</f>
        <v>61.05</v>
      </c>
      <c r="AV6" s="21">
        <f t="shared" ref="AV6:BD6" si="6">IF(AV7="",NA(),AV7)</f>
        <v>62.92</v>
      </c>
      <c r="AW6" s="21">
        <f t="shared" si="6"/>
        <v>66.2</v>
      </c>
      <c r="AX6" s="21">
        <f t="shared" si="6"/>
        <v>69.47</v>
      </c>
      <c r="AY6" s="21">
        <f t="shared" si="6"/>
        <v>75.02</v>
      </c>
      <c r="AZ6" s="21">
        <f t="shared" si="6"/>
        <v>36.31</v>
      </c>
      <c r="BA6" s="21">
        <f t="shared" si="6"/>
        <v>36.93</v>
      </c>
      <c r="BB6" s="21">
        <f t="shared" si="6"/>
        <v>15.34</v>
      </c>
      <c r="BC6" s="21">
        <f t="shared" si="6"/>
        <v>1.22</v>
      </c>
      <c r="BD6" s="21">
        <f t="shared" si="6"/>
        <v>-8.1</v>
      </c>
      <c r="BE6" s="20" t="str">
        <f>IF(BE7="","",IF(BE7="-","【-】","【"&amp;SUBSTITUTE(TEXT(BE7,"#,##0.00"),"-","△")&amp;"】"))</f>
        <v>【△8.10】</v>
      </c>
      <c r="BF6" s="21">
        <f>IF(BF7="",NA(),BF7)</f>
        <v>1579.95</v>
      </c>
      <c r="BG6" s="21">
        <f t="shared" ref="BG6:BO6" si="7">IF(BG7="",NA(),BG7)</f>
        <v>1430.39</v>
      </c>
      <c r="BH6" s="21">
        <f t="shared" si="7"/>
        <v>1317.37</v>
      </c>
      <c r="BI6" s="21">
        <f t="shared" si="7"/>
        <v>1398.35</v>
      </c>
      <c r="BJ6" s="21">
        <f t="shared" si="7"/>
        <v>1301.82</v>
      </c>
      <c r="BK6" s="21">
        <f t="shared" si="7"/>
        <v>544.96</v>
      </c>
      <c r="BL6" s="21">
        <f t="shared" si="7"/>
        <v>406.44</v>
      </c>
      <c r="BM6" s="21">
        <f t="shared" si="7"/>
        <v>254.5</v>
      </c>
      <c r="BN6" s="21">
        <f t="shared" si="7"/>
        <v>365.75</v>
      </c>
      <c r="BO6" s="21">
        <f t="shared" si="7"/>
        <v>482.31</v>
      </c>
      <c r="BP6" s="20" t="str">
        <f>IF(BP7="","",IF(BP7="-","【-】","【"&amp;SUBSTITUTE(TEXT(BP7,"#,##0.00"),"-","△")&amp;"】"))</f>
        <v>【525.34】</v>
      </c>
      <c r="BQ6" s="21">
        <f>IF(BQ7="",NA(),BQ7)</f>
        <v>52.54</v>
      </c>
      <c r="BR6" s="21">
        <f t="shared" ref="BR6:BZ6" si="8">IF(BR7="",NA(),BR7)</f>
        <v>38.18</v>
      </c>
      <c r="BS6" s="21">
        <f t="shared" si="8"/>
        <v>41.55</v>
      </c>
      <c r="BT6" s="21">
        <f t="shared" si="8"/>
        <v>43</v>
      </c>
      <c r="BU6" s="21">
        <f t="shared" si="8"/>
        <v>39.5</v>
      </c>
      <c r="BV6" s="21">
        <f t="shared" si="8"/>
        <v>42.51</v>
      </c>
      <c r="BW6" s="21">
        <f t="shared" si="8"/>
        <v>35.93</v>
      </c>
      <c r="BX6" s="21">
        <f t="shared" si="8"/>
        <v>36.1</v>
      </c>
      <c r="BY6" s="21">
        <f t="shared" si="8"/>
        <v>35.5</v>
      </c>
      <c r="BZ6" s="21">
        <f t="shared" si="8"/>
        <v>35.119999999999997</v>
      </c>
      <c r="CA6" s="20" t="str">
        <f>IF(CA7="","",IF(CA7="-","【-】","【"&amp;SUBSTITUTE(TEXT(CA7,"#,##0.00"),"-","△")&amp;"】"))</f>
        <v>【33.89】</v>
      </c>
      <c r="CB6" s="21">
        <f>IF(CB7="",NA(),CB7)</f>
        <v>255.14</v>
      </c>
      <c r="CC6" s="21">
        <f t="shared" ref="CC6:CK6" si="9">IF(CC7="",NA(),CC7)</f>
        <v>317.22000000000003</v>
      </c>
      <c r="CD6" s="21">
        <f t="shared" si="9"/>
        <v>388.21</v>
      </c>
      <c r="CE6" s="21">
        <f t="shared" si="9"/>
        <v>339.81</v>
      </c>
      <c r="CF6" s="21">
        <f t="shared" si="9"/>
        <v>380.5</v>
      </c>
      <c r="CG6" s="21">
        <f t="shared" si="9"/>
        <v>447.34</v>
      </c>
      <c r="CH6" s="21">
        <f t="shared" si="9"/>
        <v>499.55</v>
      </c>
      <c r="CI6" s="21">
        <f t="shared" si="9"/>
        <v>529.77</v>
      </c>
      <c r="CJ6" s="21">
        <f t="shared" si="9"/>
        <v>523.41999999999996</v>
      </c>
      <c r="CK6" s="21">
        <f t="shared" si="9"/>
        <v>526.79</v>
      </c>
      <c r="CL6" s="20" t="str">
        <f>IF(CL7="","",IF(CL7="-","【-】","【"&amp;SUBSTITUTE(TEXT(CL7,"#,##0.00"),"-","△")&amp;"】"))</f>
        <v>【542.57】</v>
      </c>
      <c r="CM6" s="21" t="str">
        <f>IF(CM7="",NA(),CM7)</f>
        <v>-</v>
      </c>
      <c r="CN6" s="21" t="str">
        <f t="shared" ref="CN6:CV6" si="10">IF(CN7="",NA(),CN7)</f>
        <v>-</v>
      </c>
      <c r="CO6" s="21" t="str">
        <f t="shared" si="10"/>
        <v>-</v>
      </c>
      <c r="CP6" s="21" t="str">
        <f t="shared" si="10"/>
        <v>-</v>
      </c>
      <c r="CQ6" s="21" t="str">
        <f t="shared" si="10"/>
        <v>-</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90.48</v>
      </c>
      <c r="CY6" s="21">
        <f t="shared" ref="CY6:DG6" si="11">IF(CY7="",NA(),CY7)</f>
        <v>90.16</v>
      </c>
      <c r="CZ6" s="21">
        <f t="shared" si="11"/>
        <v>89.66</v>
      </c>
      <c r="DA6" s="21">
        <f t="shared" si="11"/>
        <v>89.29</v>
      </c>
      <c r="DB6" s="21">
        <f t="shared" si="11"/>
        <v>88</v>
      </c>
      <c r="DC6" s="21">
        <f t="shared" si="11"/>
        <v>90.78</v>
      </c>
      <c r="DD6" s="21">
        <f t="shared" si="11"/>
        <v>90.73</v>
      </c>
      <c r="DE6" s="21">
        <f t="shared" si="11"/>
        <v>91.64</v>
      </c>
      <c r="DF6" s="21">
        <f t="shared" si="11"/>
        <v>91.6</v>
      </c>
      <c r="DG6" s="21">
        <f t="shared" si="11"/>
        <v>92.03</v>
      </c>
      <c r="DH6" s="20" t="str">
        <f>IF(DH7="","",IF(DH7="-","【-】","【"&amp;SUBSTITUTE(TEXT(DH7,"#,##0.00"),"-","△")&amp;"】"))</f>
        <v>【91.37】</v>
      </c>
      <c r="DI6" s="21">
        <f>IF(DI7="",NA(),DI7)</f>
        <v>56.22</v>
      </c>
      <c r="DJ6" s="21">
        <f t="shared" ref="DJ6:DR6" si="12">IF(DJ7="",NA(),DJ7)</f>
        <v>57.64</v>
      </c>
      <c r="DK6" s="21">
        <f t="shared" si="12"/>
        <v>58.98</v>
      </c>
      <c r="DL6" s="21">
        <f t="shared" si="12"/>
        <v>60.6</v>
      </c>
      <c r="DM6" s="21">
        <f t="shared" si="12"/>
        <v>61.26</v>
      </c>
      <c r="DN6" s="21">
        <f t="shared" si="12"/>
        <v>40.36</v>
      </c>
      <c r="DO6" s="21">
        <f t="shared" si="12"/>
        <v>34.76</v>
      </c>
      <c r="DP6" s="21">
        <f t="shared" si="12"/>
        <v>36.130000000000003</v>
      </c>
      <c r="DQ6" s="21">
        <f t="shared" si="12"/>
        <v>38.409999999999997</v>
      </c>
      <c r="DR6" s="21">
        <f t="shared" si="12"/>
        <v>43.41</v>
      </c>
      <c r="DS6" s="20" t="str">
        <f>IF(DS7="","",IF(DS7="-","【-】","【"&amp;SUBSTITUTE(TEXT(DS7,"#,##0.00"),"-","△")&amp;"】"))</f>
        <v>【43.41】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2023</v>
      </c>
      <c r="C7" s="23">
        <v>314030</v>
      </c>
      <c r="D7" s="23">
        <v>46</v>
      </c>
      <c r="E7" s="23">
        <v>17</v>
      </c>
      <c r="F7" s="23">
        <v>7</v>
      </c>
      <c r="G7" s="23">
        <v>0</v>
      </c>
      <c r="H7" s="23" t="s">
        <v>96</v>
      </c>
      <c r="I7" s="23" t="s">
        <v>97</v>
      </c>
      <c r="J7" s="23" t="s">
        <v>98</v>
      </c>
      <c r="K7" s="23" t="s">
        <v>99</v>
      </c>
      <c r="L7" s="23" t="s">
        <v>100</v>
      </c>
      <c r="M7" s="23" t="s">
        <v>101</v>
      </c>
      <c r="N7" s="24" t="s">
        <v>102</v>
      </c>
      <c r="O7" s="24">
        <v>68.760000000000005</v>
      </c>
      <c r="P7" s="24">
        <v>1.99</v>
      </c>
      <c r="Q7" s="24">
        <v>100</v>
      </c>
      <c r="R7" s="24">
        <v>3696</v>
      </c>
      <c r="S7" s="24">
        <v>2520</v>
      </c>
      <c r="T7" s="24">
        <v>124.52</v>
      </c>
      <c r="U7" s="24">
        <v>20.239999999999998</v>
      </c>
      <c r="V7" s="24">
        <v>50</v>
      </c>
      <c r="W7" s="24">
        <v>0.08</v>
      </c>
      <c r="X7" s="24">
        <v>625</v>
      </c>
      <c r="Y7" s="24">
        <v>99.74</v>
      </c>
      <c r="Z7" s="24">
        <v>96.37</v>
      </c>
      <c r="AA7" s="24">
        <v>89.4</v>
      </c>
      <c r="AB7" s="24">
        <v>102.02</v>
      </c>
      <c r="AC7" s="24">
        <v>102.42</v>
      </c>
      <c r="AD7" s="24">
        <v>98.94</v>
      </c>
      <c r="AE7" s="24">
        <v>101.09</v>
      </c>
      <c r="AF7" s="24">
        <v>94.43</v>
      </c>
      <c r="AG7" s="24">
        <v>101.18</v>
      </c>
      <c r="AH7" s="24">
        <v>89.58</v>
      </c>
      <c r="AI7" s="24">
        <v>89.58</v>
      </c>
      <c r="AJ7" s="24">
        <v>260.02</v>
      </c>
      <c r="AK7" s="24">
        <v>284.57</v>
      </c>
      <c r="AL7" s="24">
        <v>301.93</v>
      </c>
      <c r="AM7" s="24">
        <v>303.54000000000002</v>
      </c>
      <c r="AN7" s="24">
        <v>303.12</v>
      </c>
      <c r="AO7" s="24">
        <v>519.65</v>
      </c>
      <c r="AP7" s="24">
        <v>534.57000000000005</v>
      </c>
      <c r="AQ7" s="24">
        <v>528.12</v>
      </c>
      <c r="AR7" s="24">
        <v>533.38</v>
      </c>
      <c r="AS7" s="24">
        <v>658.43</v>
      </c>
      <c r="AT7" s="24">
        <v>658.43</v>
      </c>
      <c r="AU7" s="24">
        <v>61.05</v>
      </c>
      <c r="AV7" s="24">
        <v>62.92</v>
      </c>
      <c r="AW7" s="24">
        <v>66.2</v>
      </c>
      <c r="AX7" s="24">
        <v>69.47</v>
      </c>
      <c r="AY7" s="24">
        <v>75.02</v>
      </c>
      <c r="AZ7" s="24">
        <v>36.31</v>
      </c>
      <c r="BA7" s="24">
        <v>36.93</v>
      </c>
      <c r="BB7" s="24">
        <v>15.34</v>
      </c>
      <c r="BC7" s="24">
        <v>1.22</v>
      </c>
      <c r="BD7" s="24">
        <v>-8.1</v>
      </c>
      <c r="BE7" s="24">
        <v>-8.1</v>
      </c>
      <c r="BF7" s="24">
        <v>1579.95</v>
      </c>
      <c r="BG7" s="24">
        <v>1430.39</v>
      </c>
      <c r="BH7" s="24">
        <v>1317.37</v>
      </c>
      <c r="BI7" s="24">
        <v>1398.35</v>
      </c>
      <c r="BJ7" s="24">
        <v>1301.82</v>
      </c>
      <c r="BK7" s="24">
        <v>544.96</v>
      </c>
      <c r="BL7" s="24">
        <v>406.44</v>
      </c>
      <c r="BM7" s="24">
        <v>254.5</v>
      </c>
      <c r="BN7" s="24">
        <v>365.75</v>
      </c>
      <c r="BO7" s="24">
        <v>482.31</v>
      </c>
      <c r="BP7" s="24">
        <v>525.34</v>
      </c>
      <c r="BQ7" s="24">
        <v>52.54</v>
      </c>
      <c r="BR7" s="24">
        <v>38.18</v>
      </c>
      <c r="BS7" s="24">
        <v>41.55</v>
      </c>
      <c r="BT7" s="24">
        <v>43</v>
      </c>
      <c r="BU7" s="24">
        <v>39.5</v>
      </c>
      <c r="BV7" s="24">
        <v>42.51</v>
      </c>
      <c r="BW7" s="24">
        <v>35.93</v>
      </c>
      <c r="BX7" s="24">
        <v>36.1</v>
      </c>
      <c r="BY7" s="24">
        <v>35.5</v>
      </c>
      <c r="BZ7" s="24">
        <v>35.119999999999997</v>
      </c>
      <c r="CA7" s="24">
        <v>33.89</v>
      </c>
      <c r="CB7" s="24">
        <v>255.14</v>
      </c>
      <c r="CC7" s="24">
        <v>317.22000000000003</v>
      </c>
      <c r="CD7" s="24">
        <v>388.21</v>
      </c>
      <c r="CE7" s="24">
        <v>339.81</v>
      </c>
      <c r="CF7" s="24">
        <v>380.5</v>
      </c>
      <c r="CG7" s="24">
        <v>447.34</v>
      </c>
      <c r="CH7" s="24">
        <v>499.55</v>
      </c>
      <c r="CI7" s="24">
        <v>529.77</v>
      </c>
      <c r="CJ7" s="24">
        <v>523.41999999999996</v>
      </c>
      <c r="CK7" s="24">
        <v>526.79</v>
      </c>
      <c r="CL7" s="24">
        <v>542.57000000000005</v>
      </c>
      <c r="CM7" s="24" t="s">
        <v>102</v>
      </c>
      <c r="CN7" s="24" t="s">
        <v>102</v>
      </c>
      <c r="CO7" s="24" t="s">
        <v>102</v>
      </c>
      <c r="CP7" s="24" t="s">
        <v>102</v>
      </c>
      <c r="CQ7" s="24" t="s">
        <v>102</v>
      </c>
      <c r="CR7" s="24">
        <v>40.28</v>
      </c>
      <c r="CS7" s="24">
        <v>42.48</v>
      </c>
      <c r="CT7" s="24">
        <v>39.770000000000003</v>
      </c>
      <c r="CU7" s="24">
        <v>38.96</v>
      </c>
      <c r="CV7" s="24">
        <v>39.659999999999997</v>
      </c>
      <c r="CW7" s="24">
        <v>39.979999999999997</v>
      </c>
      <c r="CX7" s="24">
        <v>90.48</v>
      </c>
      <c r="CY7" s="24">
        <v>90.16</v>
      </c>
      <c r="CZ7" s="24">
        <v>89.66</v>
      </c>
      <c r="DA7" s="24">
        <v>89.29</v>
      </c>
      <c r="DB7" s="24">
        <v>88</v>
      </c>
      <c r="DC7" s="24">
        <v>90.78</v>
      </c>
      <c r="DD7" s="24">
        <v>90.73</v>
      </c>
      <c r="DE7" s="24">
        <v>91.64</v>
      </c>
      <c r="DF7" s="24">
        <v>91.6</v>
      </c>
      <c r="DG7" s="24">
        <v>92.03</v>
      </c>
      <c r="DH7" s="24">
        <v>91.37</v>
      </c>
      <c r="DI7" s="24">
        <v>56.22</v>
      </c>
      <c r="DJ7" s="24">
        <v>57.64</v>
      </c>
      <c r="DK7" s="24">
        <v>58.98</v>
      </c>
      <c r="DL7" s="24">
        <v>60.6</v>
      </c>
      <c r="DM7" s="24">
        <v>61.26</v>
      </c>
      <c r="DN7" s="24">
        <v>40.36</v>
      </c>
      <c r="DO7" s="24">
        <v>34.76</v>
      </c>
      <c r="DP7" s="24">
        <v>36.130000000000003</v>
      </c>
      <c r="DQ7" s="24">
        <v>38.409999999999997</v>
      </c>
      <c r="DR7" s="24">
        <v>43.41</v>
      </c>
      <c r="DS7" s="24">
        <v>43.41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dcterms:created xsi:type="dcterms:W3CDTF">2025-01-24T07:22:35Z</dcterms:created>
  <dcterms:modified xsi:type="dcterms:W3CDTF">2025-01-28T08:00:54Z</dcterms:modified>
  <cp:category/>
</cp:coreProperties>
</file>