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uR+hlJKWXJ5qyNf8/UcJ/eP1YG92HgEEc6TnfiBumZhO5JaRInRR41oXbXZrBVR1/n8wYbG8QHiLH+TeLaW0Q==" workbookSaltValue="k7GNN3WpGiNe37zizfBBH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<sst xmlns="http://schemas.openxmlformats.org/spreadsheetml/2006/main" xmlns:r="http://schemas.openxmlformats.org/officeDocument/2006/relationships" count="114" uniqueCount="114">
  <si>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</si>
  <si>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</si>
  <si>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</si>
  <si>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</si>
  <si>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</si>
  <si>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</si>
  <si>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</si>
  <si>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</si>
  <si>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</si>
  <si>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</si>
  <si>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</si>
  <si>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</si>
  <si>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</si>
  <si>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</si>
  <si>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</si>
  <si>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</si>
  <si>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</si>
  <si>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</si>
  <si>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</si>
  <si>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</si>
  <si>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</si>
  <si>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</si>
  <si>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</si>
  <si>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</si>
  <si>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</si>
  <si>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</si>
  <si>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</si>
  <si>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</si>
  <si>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</si>
  <si>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</si>
  <si>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</si>
  <si>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</si>
  <si>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</si>
  <si>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</si>
  <si>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</si>
  <si>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</si>
  <si>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　供用開始は平成15年度であり、管渠の計画的な更新は行っていません。
　一方、処理施設については、ストックマネジメント計画を策定済であり、維持修繕基準をもとに計画的な点検、調査、更新を行っていきます。
　今後も経営戦略及びストックマネジメント計画に基づき、必要な更新投資を行い、老朽化対策など適切な投資のあり方を検討する必要があります。</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</si>
  <si>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</si>
  <si>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</si>
  <si>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</si>
  <si>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</si>
  <si>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</si>
  <si>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</si>
  <si>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</si>
  <si>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</si>
  <si>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</si>
  <si>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</si>
  <si>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</si>
  <si>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</si>
  <si>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</si>
  <si>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</si>
  <si>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</si>
  <si>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</si>
  <si>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</si>
  <si>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</si>
  <si>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</si>
  <si>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</si>
  <si>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</si>
  <si>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</si>
  <si>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</si>
  <si>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</si>
  <si>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</si>
  <si>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</si>
  <si>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</si>
  <si>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</si>
  <si>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</si>
  <si>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</si>
  <si>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</si>
  <si>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</si>
  <si>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</si>
  <si>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</si>
  <si>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</si>
  <si>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</si>
  <si>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</si>
  <si>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</si>
  <si>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</si>
  <si>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</si>
  <si>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</si>
  <si>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</si>
  <si>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</si>
  <si>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</si>
  <si>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</si>
  <si>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</si>
  <si>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</si>
  <si>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</si>
  <si>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</si>
  <si>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</si>
  <si>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</si>
  <si>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</si>
  <si>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</si>
  <si>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</si>
  <si>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</si>
  <si>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</si>
  <si>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</si>
  <si>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</si>
  <si>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</si>
  <si>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</si>
  <si>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</si>
  <si>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</si>
  <si>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</si>
  <si>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</si>
  <si>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</si>
  <si>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</si>
  <si>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</si>
  <si>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</si>
  <si>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</si>
  <si>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</si>
  <si>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</si>
  <si>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</si>
  <si>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</si>
  <si>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</si>
  <si>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</si>
  <si>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本町は、令和4年度より地方公営企業法の一部適用を行いました。
　経常収支比率は100％を上回っており、累積欠損金も発生していませんが、経常収益の多くを一般会計繰入金に依存している状況です。
　流動比率については、保有現金の額に対して企業債償還額が大きいため、低い数値となっていますが、企業債償還時に一時借入などは行っていません。
　施設利用率については、計画時からの人口減により、全国平均・類似団体平均と同様、施設の稼働に余裕がある状態でいます。今後も人口減少が予想されるため、施設の統廃合や更新期においては、規模の縮小を検討し、適切な施設規模にする取り組みが必要です。
　なお、経費回収率は100％を下回っているため、引き続き、汚水処理費の削減に努めるとともに、使用料改定の検討や水洗化人口の増加による適正な使用料収入の確保を図り、一般会計からの繰入金の逓減を図ります。</t>
  </si>
  <si>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一方、費用面においては、維持管理費の節減に努めるとともに、長期的な運営経費削減のため、農業集落排水設備との統合を進めていきます。
　引き続き経営戦略及びストックマネジメント計画に基づき、より効率的で持続可能な事業運営を目指します。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</si>
</sst>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9.e-002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101.21</c:v>
                </c:pt>
                <c:pt idx="4">
                  <c:v>104.06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107.19</c:v>
                </c:pt>
                <c:pt idx="4">
                  <c:v>107.04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3.15</c:v>
                </c:pt>
                <c:pt idx="4">
                  <c:v>6.32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22.89</c:v>
                </c:pt>
                <c:pt idx="4">
                  <c:v>23.37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31.07</c:v>
                </c:pt>
                <c:pt idx="4">
                  <c:v>37.43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9.65</c:v>
                </c:pt>
                <c:pt idx="4">
                  <c:v>40.700000000000003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51.09</c:v>
                </c:pt>
                <c:pt idx="4">
                  <c:v>57.42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1194.56</c:v>
                </c:pt>
                <c:pt idx="4">
                  <c:v>1174.6099999999999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96.59</c:v>
                </c:pt>
                <c:pt idx="4">
                  <c:v>94.39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76.78</c:v>
                </c:pt>
                <c:pt idx="4">
                  <c:v>75.41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192.04</c:v>
                </c:pt>
                <c:pt idx="4">
                  <c:v>197.54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224.31</c:v>
                </c:pt>
                <c:pt idx="4">
                  <c:v>223.48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51.97</c:v>
                </c:pt>
                <c:pt idx="4">
                  <c:v>52.83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47.32</c:v>
                </c:pt>
                <c:pt idx="4">
                  <c:v>48.03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78.98</c:v>
                </c:pt>
                <c:pt idx="4">
                  <c:v>80.63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81.33</c:v>
                </c:pt>
                <c:pt idx="4">
                  <c:v>80.95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U43"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16165</v>
      </c>
      <c r="AM8" s="21"/>
      <c r="AN8" s="21"/>
      <c r="AO8" s="21"/>
      <c r="AP8" s="21"/>
      <c r="AQ8" s="21"/>
      <c r="AR8" s="21"/>
      <c r="AS8" s="21"/>
      <c r="AT8" s="7">
        <f>データ!T6</f>
        <v>139.97</v>
      </c>
      <c r="AU8" s="7"/>
      <c r="AV8" s="7"/>
      <c r="AW8" s="7"/>
      <c r="AX8" s="7"/>
      <c r="AY8" s="7"/>
      <c r="AZ8" s="7"/>
      <c r="BA8" s="7"/>
      <c r="BB8" s="7">
        <f>データ!U6</f>
        <v>115.49</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53.82</v>
      </c>
      <c r="J10" s="7"/>
      <c r="K10" s="7"/>
      <c r="L10" s="7"/>
      <c r="M10" s="7"/>
      <c r="N10" s="7"/>
      <c r="O10" s="7"/>
      <c r="P10" s="7">
        <f>データ!P6</f>
        <v>42.62</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6824</v>
      </c>
      <c r="AM10" s="21"/>
      <c r="AN10" s="21"/>
      <c r="AO10" s="21"/>
      <c r="AP10" s="21"/>
      <c r="AQ10" s="21"/>
      <c r="AR10" s="21"/>
      <c r="AS10" s="21"/>
      <c r="AT10" s="7">
        <f>データ!W6</f>
        <v>3.18</v>
      </c>
      <c r="AU10" s="7"/>
      <c r="AV10" s="7"/>
      <c r="AW10" s="7"/>
      <c r="AX10" s="7"/>
      <c r="AY10" s="7"/>
      <c r="AZ10" s="7"/>
      <c r="BA10" s="7"/>
      <c r="BB10" s="7">
        <f>データ!X6</f>
        <v>2145.91</v>
      </c>
      <c r="BC10" s="7"/>
      <c r="BD10" s="7"/>
      <c r="BE10" s="7"/>
      <c r="BF10" s="7"/>
      <c r="BG10" s="7"/>
      <c r="BH10" s="7"/>
      <c r="BI10" s="7"/>
      <c r="BJ10" s="2"/>
      <c r="BK10" s="2"/>
      <c r="BL10" s="29" t="s">
        <v>35</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33</v>
      </c>
      <c r="N84" s="12" t="s">
        <v>52</v>
      </c>
      <c r="O84" s="12" t="s">
        <v>54</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6II2FZ7APUuP0NIuZQ/gzIozkNIcYJVaXWsm1hU6m25oqJog8wh6m3Di1lDYuBJ+1X+57A3htwXi2w5zOP0Ng==" saltValue="k4ngipqbpHguNPYU59Z8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58</v>
      </c>
      <c r="D3" s="58" t="s">
        <v>59</v>
      </c>
      <c r="E3" s="58" t="s">
        <v>7</v>
      </c>
      <c r="F3" s="58" t="s">
        <v>6</v>
      </c>
      <c r="G3" s="58" t="s">
        <v>25</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28</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313718</v>
      </c>
      <c r="D6" s="61">
        <f t="shared" si="1"/>
        <v>46</v>
      </c>
      <c r="E6" s="61">
        <f t="shared" si="1"/>
        <v>17</v>
      </c>
      <c r="F6" s="61">
        <f t="shared" si="1"/>
        <v>1</v>
      </c>
      <c r="G6" s="61">
        <f t="shared" si="1"/>
        <v>0</v>
      </c>
      <c r="H6" s="61" t="str">
        <f t="shared" si="1"/>
        <v>鳥取県　琴浦町</v>
      </c>
      <c r="I6" s="61" t="str">
        <f t="shared" si="1"/>
        <v>法適用</v>
      </c>
      <c r="J6" s="61" t="str">
        <f t="shared" si="1"/>
        <v>下水道事業</v>
      </c>
      <c r="K6" s="61" t="str">
        <f t="shared" si="1"/>
        <v>公共下水道</v>
      </c>
      <c r="L6" s="61" t="str">
        <f t="shared" si="1"/>
        <v>Cd2</v>
      </c>
      <c r="M6" s="61" t="str">
        <f t="shared" si="1"/>
        <v>非設置</v>
      </c>
      <c r="N6" s="69" t="str">
        <f t="shared" si="1"/>
        <v>-</v>
      </c>
      <c r="O6" s="69">
        <f t="shared" si="1"/>
        <v>53.82</v>
      </c>
      <c r="P6" s="69">
        <f t="shared" si="1"/>
        <v>42.62</v>
      </c>
      <c r="Q6" s="69">
        <f t="shared" si="1"/>
        <v>100</v>
      </c>
      <c r="R6" s="69">
        <f t="shared" si="1"/>
        <v>3850</v>
      </c>
      <c r="S6" s="69">
        <f t="shared" si="1"/>
        <v>16165</v>
      </c>
      <c r="T6" s="69">
        <f t="shared" si="1"/>
        <v>139.97</v>
      </c>
      <c r="U6" s="69">
        <f t="shared" si="1"/>
        <v>115.49</v>
      </c>
      <c r="V6" s="69">
        <f t="shared" si="1"/>
        <v>6824</v>
      </c>
      <c r="W6" s="69">
        <f t="shared" si="1"/>
        <v>3.18</v>
      </c>
      <c r="X6" s="69">
        <f t="shared" si="1"/>
        <v>2145.91</v>
      </c>
      <c r="Y6" s="77" t="str">
        <f t="shared" ref="Y6:AH6" si="2">IF(Y7="",NA(),Y7)</f>
        <v>-</v>
      </c>
      <c r="Z6" s="77" t="str">
        <f t="shared" si="2"/>
        <v>-</v>
      </c>
      <c r="AA6" s="77" t="str">
        <f t="shared" si="2"/>
        <v>-</v>
      </c>
      <c r="AB6" s="77">
        <f t="shared" si="2"/>
        <v>101.21</v>
      </c>
      <c r="AC6" s="77">
        <f t="shared" si="2"/>
        <v>104.06</v>
      </c>
      <c r="AD6" s="77" t="str">
        <f t="shared" si="2"/>
        <v>-</v>
      </c>
      <c r="AE6" s="77" t="str">
        <f t="shared" si="2"/>
        <v>-</v>
      </c>
      <c r="AF6" s="77" t="str">
        <f t="shared" si="2"/>
        <v>-</v>
      </c>
      <c r="AG6" s="77">
        <f t="shared" si="2"/>
        <v>107.19</v>
      </c>
      <c r="AH6" s="77">
        <f t="shared" si="2"/>
        <v>107.04</v>
      </c>
      <c r="AI6" s="69" t="str">
        <f>IF(AI7="","",IF(AI7="-","【-】","【"&amp;SUBSTITUTE(TEXT(AI7,"#,##0.00"),"-","△")&amp;"】"))</f>
        <v>【105.91】</v>
      </c>
      <c r="AJ6" s="77" t="str">
        <f t="shared" ref="AJ6:AS6" si="3">IF(AJ7="",NA(),AJ7)</f>
        <v>-</v>
      </c>
      <c r="AK6" s="77" t="str">
        <f t="shared" si="3"/>
        <v>-</v>
      </c>
      <c r="AL6" s="77" t="str">
        <f t="shared" si="3"/>
        <v>-</v>
      </c>
      <c r="AM6" s="69">
        <f t="shared" si="3"/>
        <v>0</v>
      </c>
      <c r="AN6" s="69">
        <f t="shared" si="3"/>
        <v>0</v>
      </c>
      <c r="AO6" s="77" t="str">
        <f t="shared" si="3"/>
        <v>-</v>
      </c>
      <c r="AP6" s="77" t="str">
        <f t="shared" si="3"/>
        <v>-</v>
      </c>
      <c r="AQ6" s="77" t="str">
        <f t="shared" si="3"/>
        <v>-</v>
      </c>
      <c r="AR6" s="77">
        <f t="shared" si="3"/>
        <v>31.07</v>
      </c>
      <c r="AS6" s="77">
        <f t="shared" si="3"/>
        <v>37.43</v>
      </c>
      <c r="AT6" s="69" t="str">
        <f>IF(AT7="","",IF(AT7="-","【-】","【"&amp;SUBSTITUTE(TEXT(AT7,"#,##0.00"),"-","△")&amp;"】"))</f>
        <v>【3.03】</v>
      </c>
      <c r="AU6" s="77" t="str">
        <f t="shared" ref="AU6:BD6" si="4">IF(AU7="",NA(),AU7)</f>
        <v>-</v>
      </c>
      <c r="AV6" s="77" t="str">
        <f t="shared" si="4"/>
        <v>-</v>
      </c>
      <c r="AW6" s="77" t="str">
        <f t="shared" si="4"/>
        <v>-</v>
      </c>
      <c r="AX6" s="77">
        <f t="shared" si="4"/>
        <v>9.65</v>
      </c>
      <c r="AY6" s="77">
        <f t="shared" si="4"/>
        <v>40.700000000000003</v>
      </c>
      <c r="AZ6" s="77" t="str">
        <f t="shared" si="4"/>
        <v>-</v>
      </c>
      <c r="BA6" s="77" t="str">
        <f t="shared" si="4"/>
        <v>-</v>
      </c>
      <c r="BB6" s="77" t="str">
        <f t="shared" si="4"/>
        <v>-</v>
      </c>
      <c r="BC6" s="77">
        <f t="shared" si="4"/>
        <v>51.09</v>
      </c>
      <c r="BD6" s="77">
        <f t="shared" si="4"/>
        <v>57.42</v>
      </c>
      <c r="BE6" s="69" t="str">
        <f>IF(BE7="","",IF(BE7="-","【-】","【"&amp;SUBSTITUTE(TEXT(BE7,"#,##0.00"),"-","△")&amp;"】"))</f>
        <v>【78.43】</v>
      </c>
      <c r="BF6" s="77" t="str">
        <f t="shared" ref="BF6:BO6" si="5">IF(BF7="",NA(),BF7)</f>
        <v>-</v>
      </c>
      <c r="BG6" s="77" t="str">
        <f t="shared" si="5"/>
        <v>-</v>
      </c>
      <c r="BH6" s="77" t="str">
        <f t="shared" si="5"/>
        <v>-</v>
      </c>
      <c r="BI6" s="69">
        <f t="shared" si="5"/>
        <v>0</v>
      </c>
      <c r="BJ6" s="69">
        <f t="shared" si="5"/>
        <v>0</v>
      </c>
      <c r="BK6" s="77" t="str">
        <f t="shared" si="5"/>
        <v>-</v>
      </c>
      <c r="BL6" s="77" t="str">
        <f t="shared" si="5"/>
        <v>-</v>
      </c>
      <c r="BM6" s="77" t="str">
        <f t="shared" si="5"/>
        <v>-</v>
      </c>
      <c r="BN6" s="77">
        <f t="shared" si="5"/>
        <v>1194.56</v>
      </c>
      <c r="BO6" s="77">
        <f t="shared" si="5"/>
        <v>1174.6099999999999</v>
      </c>
      <c r="BP6" s="69" t="str">
        <f>IF(BP7="","",IF(BP7="-","【-】","【"&amp;SUBSTITUTE(TEXT(BP7,"#,##0.00"),"-","△")&amp;"】"))</f>
        <v>【630.82】</v>
      </c>
      <c r="BQ6" s="77" t="str">
        <f t="shared" ref="BQ6:BZ6" si="6">IF(BQ7="",NA(),BQ7)</f>
        <v>-</v>
      </c>
      <c r="BR6" s="77" t="str">
        <f t="shared" si="6"/>
        <v>-</v>
      </c>
      <c r="BS6" s="77" t="str">
        <f t="shared" si="6"/>
        <v>-</v>
      </c>
      <c r="BT6" s="77">
        <f t="shared" si="6"/>
        <v>96.59</v>
      </c>
      <c r="BU6" s="77">
        <f t="shared" si="6"/>
        <v>94.39</v>
      </c>
      <c r="BV6" s="77" t="str">
        <f t="shared" si="6"/>
        <v>-</v>
      </c>
      <c r="BW6" s="77" t="str">
        <f t="shared" si="6"/>
        <v>-</v>
      </c>
      <c r="BX6" s="77" t="str">
        <f t="shared" si="6"/>
        <v>-</v>
      </c>
      <c r="BY6" s="77">
        <f t="shared" si="6"/>
        <v>76.78</v>
      </c>
      <c r="BZ6" s="77">
        <f t="shared" si="6"/>
        <v>75.41</v>
      </c>
      <c r="CA6" s="69" t="str">
        <f>IF(CA7="","",IF(CA7="-","【-】","【"&amp;SUBSTITUTE(TEXT(CA7,"#,##0.00"),"-","△")&amp;"】"))</f>
        <v>【97.81】</v>
      </c>
      <c r="CB6" s="77" t="str">
        <f t="shared" ref="CB6:CK6" si="7">IF(CB7="",NA(),CB7)</f>
        <v>-</v>
      </c>
      <c r="CC6" s="77" t="str">
        <f t="shared" si="7"/>
        <v>-</v>
      </c>
      <c r="CD6" s="77" t="str">
        <f t="shared" si="7"/>
        <v>-</v>
      </c>
      <c r="CE6" s="77">
        <f t="shared" si="7"/>
        <v>192.04</v>
      </c>
      <c r="CF6" s="77">
        <f t="shared" si="7"/>
        <v>197.54</v>
      </c>
      <c r="CG6" s="77" t="str">
        <f t="shared" si="7"/>
        <v>-</v>
      </c>
      <c r="CH6" s="77" t="str">
        <f t="shared" si="7"/>
        <v>-</v>
      </c>
      <c r="CI6" s="77" t="str">
        <f t="shared" si="7"/>
        <v>-</v>
      </c>
      <c r="CJ6" s="77">
        <f t="shared" si="7"/>
        <v>224.31</v>
      </c>
      <c r="CK6" s="77">
        <f t="shared" si="7"/>
        <v>223.48</v>
      </c>
      <c r="CL6" s="69" t="str">
        <f>IF(CL7="","",IF(CL7="-","【-】","【"&amp;SUBSTITUTE(TEXT(CL7,"#,##0.00"),"-","△")&amp;"】"))</f>
        <v>【138.75】</v>
      </c>
      <c r="CM6" s="77" t="str">
        <f t="shared" ref="CM6:CV6" si="8">IF(CM7="",NA(),CM7)</f>
        <v>-</v>
      </c>
      <c r="CN6" s="77" t="str">
        <f t="shared" si="8"/>
        <v>-</v>
      </c>
      <c r="CO6" s="77" t="str">
        <f t="shared" si="8"/>
        <v>-</v>
      </c>
      <c r="CP6" s="77">
        <f t="shared" si="8"/>
        <v>51.97</v>
      </c>
      <c r="CQ6" s="77">
        <f t="shared" si="8"/>
        <v>52.83</v>
      </c>
      <c r="CR6" s="77" t="str">
        <f t="shared" si="8"/>
        <v>-</v>
      </c>
      <c r="CS6" s="77" t="str">
        <f t="shared" si="8"/>
        <v>-</v>
      </c>
      <c r="CT6" s="77" t="str">
        <f t="shared" si="8"/>
        <v>-</v>
      </c>
      <c r="CU6" s="77">
        <f t="shared" si="8"/>
        <v>47.32</v>
      </c>
      <c r="CV6" s="77">
        <f t="shared" si="8"/>
        <v>48.03</v>
      </c>
      <c r="CW6" s="69" t="str">
        <f>IF(CW7="","",IF(CW7="-","【-】","【"&amp;SUBSTITUTE(TEXT(CW7,"#,##0.00"),"-","△")&amp;"】"))</f>
        <v>【58.94】</v>
      </c>
      <c r="CX6" s="77" t="str">
        <f t="shared" ref="CX6:DG6" si="9">IF(CX7="",NA(),CX7)</f>
        <v>-</v>
      </c>
      <c r="CY6" s="77" t="str">
        <f t="shared" si="9"/>
        <v>-</v>
      </c>
      <c r="CZ6" s="77" t="str">
        <f t="shared" si="9"/>
        <v>-</v>
      </c>
      <c r="DA6" s="77">
        <f t="shared" si="9"/>
        <v>78.98</v>
      </c>
      <c r="DB6" s="77">
        <f t="shared" si="9"/>
        <v>80.63</v>
      </c>
      <c r="DC6" s="77" t="str">
        <f t="shared" si="9"/>
        <v>-</v>
      </c>
      <c r="DD6" s="77" t="str">
        <f t="shared" si="9"/>
        <v>-</v>
      </c>
      <c r="DE6" s="77" t="str">
        <f t="shared" si="9"/>
        <v>-</v>
      </c>
      <c r="DF6" s="77">
        <f t="shared" si="9"/>
        <v>81.33</v>
      </c>
      <c r="DG6" s="77">
        <f t="shared" si="9"/>
        <v>80.95</v>
      </c>
      <c r="DH6" s="69" t="str">
        <f>IF(DH7="","",IF(DH7="-","【-】","【"&amp;SUBSTITUTE(TEXT(DH7,"#,##0.00"),"-","△")&amp;"】"))</f>
        <v>【95.91】</v>
      </c>
      <c r="DI6" s="77" t="str">
        <f t="shared" ref="DI6:DR6" si="10">IF(DI7="",NA(),DI7)</f>
        <v>-</v>
      </c>
      <c r="DJ6" s="77" t="str">
        <f t="shared" si="10"/>
        <v>-</v>
      </c>
      <c r="DK6" s="77" t="str">
        <f t="shared" si="10"/>
        <v>-</v>
      </c>
      <c r="DL6" s="77">
        <f t="shared" si="10"/>
        <v>3.15</v>
      </c>
      <c r="DM6" s="77">
        <f t="shared" si="10"/>
        <v>6.32</v>
      </c>
      <c r="DN6" s="77" t="str">
        <f t="shared" si="10"/>
        <v>-</v>
      </c>
      <c r="DO6" s="77" t="str">
        <f t="shared" si="10"/>
        <v>-</v>
      </c>
      <c r="DP6" s="77" t="str">
        <f t="shared" si="10"/>
        <v>-</v>
      </c>
      <c r="DQ6" s="77">
        <f t="shared" si="10"/>
        <v>22.89</v>
      </c>
      <c r="DR6" s="77">
        <f t="shared" si="10"/>
        <v>23.37</v>
      </c>
      <c r="DS6" s="69" t="str">
        <f>IF(DS7="","",IF(DS7="-","【-】","【"&amp;SUBSTITUTE(TEXT(DS7,"#,##0.00"),"-","△")&amp;"】"))</f>
        <v>【41.09】</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69">
        <f t="shared" si="11"/>
        <v>0</v>
      </c>
      <c r="EC6" s="69">
        <f t="shared" si="11"/>
        <v>0</v>
      </c>
      <c r="ED6" s="69" t="str">
        <f>IF(ED7="","",IF(ED7="-","【-】","【"&amp;SUBSTITUTE(TEXT(ED7,"#,##0.00"),"-","△")&amp;"】"))</f>
        <v>【8.68】</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9.e-002</v>
      </c>
      <c r="EN6" s="77">
        <f t="shared" si="12"/>
        <v>0.1</v>
      </c>
      <c r="EO6" s="69" t="str">
        <f>IF(EO7="","",IF(EO7="-","【-】","【"&amp;SUBSTITUTE(TEXT(EO7,"#,##0.00"),"-","△")&amp;"】"))</f>
        <v>【0.22】</v>
      </c>
    </row>
    <row r="7" spans="1:148" s="55" customFormat="1">
      <c r="A7" s="56"/>
      <c r="B7" s="62">
        <v>2023</v>
      </c>
      <c r="C7" s="62">
        <v>313718</v>
      </c>
      <c r="D7" s="62">
        <v>46</v>
      </c>
      <c r="E7" s="62">
        <v>17</v>
      </c>
      <c r="F7" s="62">
        <v>1</v>
      </c>
      <c r="G7" s="62">
        <v>0</v>
      </c>
      <c r="H7" s="62" t="s">
        <v>96</v>
      </c>
      <c r="I7" s="62" t="s">
        <v>97</v>
      </c>
      <c r="J7" s="62" t="s">
        <v>98</v>
      </c>
      <c r="K7" s="62" t="s">
        <v>99</v>
      </c>
      <c r="L7" s="62" t="s">
        <v>100</v>
      </c>
      <c r="M7" s="62" t="s">
        <v>101</v>
      </c>
      <c r="N7" s="70" t="s">
        <v>102</v>
      </c>
      <c r="O7" s="70">
        <v>53.82</v>
      </c>
      <c r="P7" s="70">
        <v>42.62</v>
      </c>
      <c r="Q7" s="70">
        <v>100</v>
      </c>
      <c r="R7" s="70">
        <v>3850</v>
      </c>
      <c r="S7" s="70">
        <v>16165</v>
      </c>
      <c r="T7" s="70">
        <v>139.97</v>
      </c>
      <c r="U7" s="70">
        <v>115.49</v>
      </c>
      <c r="V7" s="70">
        <v>6824</v>
      </c>
      <c r="W7" s="70">
        <v>3.18</v>
      </c>
      <c r="X7" s="70">
        <v>2145.91</v>
      </c>
      <c r="Y7" s="70" t="s">
        <v>102</v>
      </c>
      <c r="Z7" s="70" t="s">
        <v>102</v>
      </c>
      <c r="AA7" s="70" t="s">
        <v>102</v>
      </c>
      <c r="AB7" s="70">
        <v>101.21</v>
      </c>
      <c r="AC7" s="70">
        <v>104.06</v>
      </c>
      <c r="AD7" s="70" t="s">
        <v>102</v>
      </c>
      <c r="AE7" s="70" t="s">
        <v>102</v>
      </c>
      <c r="AF7" s="70" t="s">
        <v>102</v>
      </c>
      <c r="AG7" s="70">
        <v>107.19</v>
      </c>
      <c r="AH7" s="70">
        <v>107.04</v>
      </c>
      <c r="AI7" s="70">
        <v>105.91</v>
      </c>
      <c r="AJ7" s="70" t="s">
        <v>102</v>
      </c>
      <c r="AK7" s="70" t="s">
        <v>102</v>
      </c>
      <c r="AL7" s="70" t="s">
        <v>102</v>
      </c>
      <c r="AM7" s="70">
        <v>0</v>
      </c>
      <c r="AN7" s="70">
        <v>0</v>
      </c>
      <c r="AO7" s="70" t="s">
        <v>102</v>
      </c>
      <c r="AP7" s="70" t="s">
        <v>102</v>
      </c>
      <c r="AQ7" s="70" t="s">
        <v>102</v>
      </c>
      <c r="AR7" s="70">
        <v>31.07</v>
      </c>
      <c r="AS7" s="70">
        <v>37.43</v>
      </c>
      <c r="AT7" s="70">
        <v>3.03</v>
      </c>
      <c r="AU7" s="70" t="s">
        <v>102</v>
      </c>
      <c r="AV7" s="70" t="s">
        <v>102</v>
      </c>
      <c r="AW7" s="70" t="s">
        <v>102</v>
      </c>
      <c r="AX7" s="70">
        <v>9.65</v>
      </c>
      <c r="AY7" s="70">
        <v>40.700000000000003</v>
      </c>
      <c r="AZ7" s="70" t="s">
        <v>102</v>
      </c>
      <c r="BA7" s="70" t="s">
        <v>102</v>
      </c>
      <c r="BB7" s="70" t="s">
        <v>102</v>
      </c>
      <c r="BC7" s="70">
        <v>51.09</v>
      </c>
      <c r="BD7" s="70">
        <v>57.42</v>
      </c>
      <c r="BE7" s="70">
        <v>78.430000000000007</v>
      </c>
      <c r="BF7" s="70" t="s">
        <v>102</v>
      </c>
      <c r="BG7" s="70" t="s">
        <v>102</v>
      </c>
      <c r="BH7" s="70" t="s">
        <v>102</v>
      </c>
      <c r="BI7" s="70">
        <v>0</v>
      </c>
      <c r="BJ7" s="70">
        <v>0</v>
      </c>
      <c r="BK7" s="70" t="s">
        <v>102</v>
      </c>
      <c r="BL7" s="70" t="s">
        <v>102</v>
      </c>
      <c r="BM7" s="70" t="s">
        <v>102</v>
      </c>
      <c r="BN7" s="70">
        <v>1194.56</v>
      </c>
      <c r="BO7" s="70">
        <v>1174.6099999999999</v>
      </c>
      <c r="BP7" s="70">
        <v>630.82000000000005</v>
      </c>
      <c r="BQ7" s="70" t="s">
        <v>102</v>
      </c>
      <c r="BR7" s="70" t="s">
        <v>102</v>
      </c>
      <c r="BS7" s="70" t="s">
        <v>102</v>
      </c>
      <c r="BT7" s="70">
        <v>96.59</v>
      </c>
      <c r="BU7" s="70">
        <v>94.39</v>
      </c>
      <c r="BV7" s="70" t="s">
        <v>102</v>
      </c>
      <c r="BW7" s="70" t="s">
        <v>102</v>
      </c>
      <c r="BX7" s="70" t="s">
        <v>102</v>
      </c>
      <c r="BY7" s="70">
        <v>76.78</v>
      </c>
      <c r="BZ7" s="70">
        <v>75.41</v>
      </c>
      <c r="CA7" s="70">
        <v>97.81</v>
      </c>
      <c r="CB7" s="70" t="s">
        <v>102</v>
      </c>
      <c r="CC7" s="70" t="s">
        <v>102</v>
      </c>
      <c r="CD7" s="70" t="s">
        <v>102</v>
      </c>
      <c r="CE7" s="70">
        <v>192.04</v>
      </c>
      <c r="CF7" s="70">
        <v>197.54</v>
      </c>
      <c r="CG7" s="70" t="s">
        <v>102</v>
      </c>
      <c r="CH7" s="70" t="s">
        <v>102</v>
      </c>
      <c r="CI7" s="70" t="s">
        <v>102</v>
      </c>
      <c r="CJ7" s="70">
        <v>224.31</v>
      </c>
      <c r="CK7" s="70">
        <v>223.48</v>
      </c>
      <c r="CL7" s="70">
        <v>138.75</v>
      </c>
      <c r="CM7" s="70" t="s">
        <v>102</v>
      </c>
      <c r="CN7" s="70" t="s">
        <v>102</v>
      </c>
      <c r="CO7" s="70" t="s">
        <v>102</v>
      </c>
      <c r="CP7" s="70">
        <v>51.97</v>
      </c>
      <c r="CQ7" s="70">
        <v>52.83</v>
      </c>
      <c r="CR7" s="70" t="s">
        <v>102</v>
      </c>
      <c r="CS7" s="70" t="s">
        <v>102</v>
      </c>
      <c r="CT7" s="70" t="s">
        <v>102</v>
      </c>
      <c r="CU7" s="70">
        <v>47.32</v>
      </c>
      <c r="CV7" s="70">
        <v>48.03</v>
      </c>
      <c r="CW7" s="70">
        <v>58.94</v>
      </c>
      <c r="CX7" s="70" t="s">
        <v>102</v>
      </c>
      <c r="CY7" s="70" t="s">
        <v>102</v>
      </c>
      <c r="CZ7" s="70" t="s">
        <v>102</v>
      </c>
      <c r="DA7" s="70">
        <v>78.98</v>
      </c>
      <c r="DB7" s="70">
        <v>80.63</v>
      </c>
      <c r="DC7" s="70" t="s">
        <v>102</v>
      </c>
      <c r="DD7" s="70" t="s">
        <v>102</v>
      </c>
      <c r="DE7" s="70" t="s">
        <v>102</v>
      </c>
      <c r="DF7" s="70">
        <v>81.33</v>
      </c>
      <c r="DG7" s="70">
        <v>80.95</v>
      </c>
      <c r="DH7" s="70">
        <v>95.91</v>
      </c>
      <c r="DI7" s="70" t="s">
        <v>102</v>
      </c>
      <c r="DJ7" s="70" t="s">
        <v>102</v>
      </c>
      <c r="DK7" s="70" t="s">
        <v>102</v>
      </c>
      <c r="DL7" s="70">
        <v>3.15</v>
      </c>
      <c r="DM7" s="70">
        <v>6.32</v>
      </c>
      <c r="DN7" s="70" t="s">
        <v>102</v>
      </c>
      <c r="DO7" s="70" t="s">
        <v>102</v>
      </c>
      <c r="DP7" s="70" t="s">
        <v>102</v>
      </c>
      <c r="DQ7" s="70">
        <v>22.89</v>
      </c>
      <c r="DR7" s="70">
        <v>23.37</v>
      </c>
      <c r="DS7" s="70">
        <v>41.09</v>
      </c>
      <c r="DT7" s="70" t="s">
        <v>102</v>
      </c>
      <c r="DU7" s="70" t="s">
        <v>102</v>
      </c>
      <c r="DV7" s="70" t="s">
        <v>102</v>
      </c>
      <c r="DW7" s="70">
        <v>0</v>
      </c>
      <c r="DX7" s="70">
        <v>0</v>
      </c>
      <c r="DY7" s="70" t="s">
        <v>102</v>
      </c>
      <c r="DZ7" s="70" t="s">
        <v>102</v>
      </c>
      <c r="EA7" s="70" t="s">
        <v>102</v>
      </c>
      <c r="EB7" s="70">
        <v>0</v>
      </c>
      <c r="EC7" s="70">
        <v>0</v>
      </c>
      <c r="ED7" s="70">
        <v>8.68</v>
      </c>
      <c r="EE7" s="70" t="s">
        <v>102</v>
      </c>
      <c r="EF7" s="70" t="s">
        <v>102</v>
      </c>
      <c r="EG7" s="70" t="s">
        <v>102</v>
      </c>
      <c r="EH7" s="70">
        <v>0</v>
      </c>
      <c r="EI7" s="70">
        <v>0</v>
      </c>
      <c r="EJ7" s="70" t="s">
        <v>102</v>
      </c>
      <c r="EK7" s="70" t="s">
        <v>102</v>
      </c>
      <c r="EL7" s="70" t="s">
        <v>102</v>
      </c>
      <c r="EM7" s="70">
        <v>9.e-002</v>
      </c>
      <c r="EN7" s="70">
        <v>0.1</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山田 聡</cp:lastModifiedBy>
  <dcterms:created xsi:type="dcterms:W3CDTF">2025-01-24T07:05:18Z</dcterms:created>
  <dcterms:modified xsi:type="dcterms:W3CDTF">2025-01-28T02:26:37Z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2025-01-28T02:26:37Z</vt:filetime>
  </property>
</Properties>
</file>