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wakasa125\Desktop\未処理関係\R7.2.3〆公営企業に係る経営比較分析表（令和５年度決算）の分析等\提出\"/>
    </mc:Choice>
  </mc:AlternateContent>
  <xr:revisionPtr revIDLastSave="0" documentId="8_{2B0DB83C-756E-4575-A33A-C631B1BF2338}" xr6:coauthVersionLast="47" xr6:coauthVersionMax="47" xr10:uidLastSave="{00000000-0000-0000-0000-000000000000}"/>
  <workbookProtection workbookAlgorithmName="SHA-512" workbookHashValue="IYzqdkPI3MOafPxL5C++BJGRuTWUat5milKqSS0vM9oOU9Bdeyh4q/Nnyl5e/z2uWZ35EOfXZN1dw131UDv9dQ==" workbookSaltValue="UOagLKvmIcuagbdMt9i9Yg==" workbookSpinCount="100000" lockStructure="1"/>
  <bookViews>
    <workbookView xWindow="-120" yWindow="-120" windowWidth="20730" windowHeight="110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I86" i="4"/>
  <c r="E86" i="4"/>
  <c r="AT10" i="4"/>
  <c r="I10" i="4"/>
  <c r="AL8" i="4"/>
  <c r="P8"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<sst xmlns="http://schemas.openxmlformats.org/spreadsheetml/2006/main" count="236" uniqueCount="119">
  <si>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</si>
  <si>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</si>
  <si>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</si>
  <si>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</si>
  <si>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</si>
  <si>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</si>
  <si>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</si>
  <si>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</si>
  <si>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</si>
  <si>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</si>
  <si>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</si>
  <si>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</si>
  <si>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</si>
  <si>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</si>
  <si>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</si>
  <si>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</si>
  <si>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</si>
  <si>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</si>
  <si>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</si>
  <si>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</si>
  <si>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</si>
  <si>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</si>
  <si>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</si>
  <si>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</si>
  <si>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</si>
  <si>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</si>
  <si>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</si>
  <si>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</si>
  <si>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</si>
  <si>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</si>
  <si>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</si>
  <si>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</si>
  <si>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</si>
  <si>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</si>
  <si>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</si>
  <si>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</si>
  <si>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</si>
  <si>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</si>
  <si>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</si>
  <si>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</si>
  <si>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</si>
  <si>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</si>
  <si>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</si>
  <si>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</si>
  <si>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</si>
  <si>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</si>
  <si>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</si>
  <si>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</si>
  <si>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</si>
  <si>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</si>
  <si>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</si>
  <si>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</si>
  <si>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</si>
  <si>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</si>
  <si>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</si>
  <si>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</si>
  <si>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</si>
  <si>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</si>
  <si>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</si>
  <si>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</si>
  <si>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</si>
  <si>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</si>
  <si>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</si>
  <si>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</si>
  <si>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</si>
  <si>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</si>
  <si>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</si>
  <si>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</si>
  <si>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</si>
  <si>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</si>
  <si>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</si>
  <si>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</si>
  <si>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</si>
  <si>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</si>
  <si>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</si>
  <si>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</si>
  <si>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</si>
  <si>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</si>
  <si>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</si>
  <si>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</si>
  <si>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</si>
  <si>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</si>
  <si>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</si>
  <si>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</si>
  <si>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</si>
  <si>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</si>
  <si>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</si>
  <si>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</si>
  <si>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</si>
  <si>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</si>
  <si>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</si>
  <si>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</si>
  <si>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</si>
  <si>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</si>
  <si>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</si>
  <si>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</si>
  <si>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</si>
  <si>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</si>
  <si>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若桜町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</si>
  <si>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</si>
  <si>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</si>
  <si>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</si>
  <si>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</si>
  <si>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</si>
  <si>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</si>
  <si>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</si>
  <si>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</si>
  <si>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</si>
  <si>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</si>
  <si>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</si>
  <si>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</si>
  <si>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</si>
  <si>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</si>
  <si>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</si>
  <si>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</si>
  <si>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</si>
  <si>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Ｈ２８年度において経費の入力区分を見直し、計上数値の適正化をおこなったことから、収益的収支比率と経費回収率が急激に上昇し、単年度の収支が改善された。今後もしばらくは収支比率が比較的高い数値になることが予想される。
　また、企業債残高対事業規模比率、汚水処理原価も、Ｈ２８年度の計上数値の適正化に伴い急激に減少し改善された。
　しかし、平成２７年度から平成３０年度にかけて長寿命化計画に基づく施設更新・改修を実施しており、今後もストックマネジメント計画に基づく施設の老朽化対策のための整備費用が必要となる。
　一方では、人口減少による使用料収入の減額等が予想されることから、令和６年度からの地方公営企業法適用により経営分析を行い、適正な使用料収入確保及び汚水処理費の削減等による一層の経営改善が必要と考えられる。今後、処理区や農業集落排水施設との統合を計画しており、経営の健全化を進めている。</t>
    <phoneticPr fontId="4"/>
  </si>
  <si>
    <t>　平成27年度から平成30年度にかけて長寿命化計画に基づく施設の更新・改修をおこなったが、引き続き施設老朽化対策としてストックマネジメント計画を策定中であり、今後もストックマネジメント計画に基づき施設の更新・改修を図っていく。</t>
    <phoneticPr fontId="4"/>
  </si>
  <si>
    <t>　人口減少に伴い収入が減少傾向にあるが、近年は長寿命化計画に基づく施設更新・改修費用が増加しており、今後も引き続きストックマネジメント計画に基づく施設の老朽化対策費用が必要になる。
　このため、Ｈ２８年度の経費の入力区分見直し・計上数値の適正化に伴う収支改善に安心することなく、令和６年度からの地方公営企業法適用により経営分析を行い、収入確保及び汚水処理費の削減等による一層の経営改善が必要と考えられ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</si>
</sst>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0AD-49C4-9B52-B31B59026BF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60AD-49C4-9B52-B31B59026BF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36.24</c:v>
                </c:pt>
                <c:pt idx="1">
                  <c:v>37.74</c:v>
                </c:pt>
                <c:pt idx="2">
                  <c:v>35.340000000000003</c:v>
                </c:pt>
                <c:pt idx="3">
                  <c:v>35.200000000000003</c:v>
                </c:pt>
                <c:pt idx="4">
                  <c:v>35.61</c:v>
                </c:pt>
              </c:numCache>
            </c:numRef>
          </c:val>
          <c:extLst>
            <c:ext xmlns:c16="http://schemas.microsoft.com/office/drawing/2014/chart" uri="{C3380CC4-5D6E-409C-BE32-E72D297353CC}">
              <c16:uniqueId val="{00000000-E2F1-4611-AB88-A4C16630A3F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E2F1-4611-AB88-A4C16630A3F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91.4</c:v>
                </c:pt>
                <c:pt idx="1">
                  <c:v>92.88</c:v>
                </c:pt>
                <c:pt idx="2">
                  <c:v>96.25</c:v>
                </c:pt>
                <c:pt idx="3">
                  <c:v>95.32</c:v>
                </c:pt>
                <c:pt idx="4">
                  <c:v>96.52</c:v>
                </c:pt>
              </c:numCache>
            </c:numRef>
          </c:val>
          <c:extLst>
            <c:ext xmlns:c16="http://schemas.microsoft.com/office/drawing/2014/chart" uri="{C3380CC4-5D6E-409C-BE32-E72D297353CC}">
              <c16:uniqueId val="{00000000-6A55-45C3-8CB2-1C0AAE1F686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6A55-45C3-8CB2-1C0AAE1F686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93.42</c:v>
                </c:pt>
                <c:pt idx="1">
                  <c:v>96.4</c:v>
                </c:pt>
                <c:pt idx="2">
                  <c:v>89.75</c:v>
                </c:pt>
                <c:pt idx="3">
                  <c:v>76.31</c:v>
                </c:pt>
                <c:pt idx="4">
                  <c:v>95.79</c:v>
                </c:pt>
              </c:numCache>
            </c:numRef>
          </c:val>
          <c:extLst>
            <c:ext xmlns:c16="http://schemas.microsoft.com/office/drawing/2014/chart" uri="{C3380CC4-5D6E-409C-BE32-E72D297353CC}">
              <c16:uniqueId val="{00000000-9829-47EC-B6C0-137556586B1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29-47EC-B6C0-137556586B1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CA3-4914-9358-C627725AD97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A3-4914-9358-C627725AD97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45C-4FB9-9EB6-B692B174262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5C-4FB9-9EB6-B692B174262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C11-44AE-BB6B-51F58433734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11-44AE-BB6B-51F58433734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0A9-43D9-B570-D8D7F1AFC18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A9-43D9-B570-D8D7F1AFC18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484.83</c:v>
                </c:pt>
                <c:pt idx="1">
                  <c:v>453.66</c:v>
                </c:pt>
                <c:pt idx="2">
                  <c:v>427.47</c:v>
                </c:pt>
                <c:pt idx="3">
                  <c:v>393.28</c:v>
                </c:pt>
                <c:pt idx="4">
                  <c:v>351.48</c:v>
                </c:pt>
              </c:numCache>
            </c:numRef>
          </c:val>
          <c:extLst>
            <c:ext xmlns:c16="http://schemas.microsoft.com/office/drawing/2014/chart" uri="{C3380CC4-5D6E-409C-BE32-E72D297353CC}">
              <c16:uniqueId val="{00000000-AB26-475E-AEDB-182BB36C04E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AB26-475E-AEDB-182BB36C04E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90.19</c:v>
                </c:pt>
                <c:pt idx="1">
                  <c:v>96.42</c:v>
                </c:pt>
                <c:pt idx="2">
                  <c:v>80.91</c:v>
                </c:pt>
                <c:pt idx="3">
                  <c:v>57.94</c:v>
                </c:pt>
                <c:pt idx="4">
                  <c:v>95.05</c:v>
                </c:pt>
              </c:numCache>
            </c:numRef>
          </c:val>
          <c:extLst>
            <c:ext xmlns:c16="http://schemas.microsoft.com/office/drawing/2014/chart" uri="{C3380CC4-5D6E-409C-BE32-E72D297353CC}">
              <c16:uniqueId val="{00000000-47EB-4DA6-AED3-568FDA77E82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47EB-4DA6-AED3-568FDA77E82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168.94</c:v>
                </c:pt>
                <c:pt idx="1">
                  <c:v>152.47</c:v>
                </c:pt>
                <c:pt idx="2">
                  <c:v>191.03</c:v>
                </c:pt>
                <c:pt idx="3">
                  <c:v>264.58999999999997</c:v>
                </c:pt>
                <c:pt idx="4">
                  <c:v>173.12</c:v>
                </c:pt>
              </c:numCache>
            </c:numRef>
          </c:val>
          <c:extLst>
            <c:ext xmlns:c16="http://schemas.microsoft.com/office/drawing/2014/chart" uri="{C3380CC4-5D6E-409C-BE32-E72D297353CC}">
              <c16:uniqueId val="{00000000-BD37-405A-8C94-2F68CA41453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BD37-405A-8C94-2F68CA41453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A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鳥取県　若桜町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54">
        <f>データ!S6</f>
        <v>2766</v>
      </c>
      <c r="AM8" s="54"/>
      <c r="AN8" s="54"/>
      <c r="AO8" s="54"/>
      <c r="AP8" s="54"/>
      <c r="AQ8" s="54"/>
      <c r="AR8" s="54"/>
      <c r="AS8" s="54"/>
      <c r="AT8" s="53">
        <f>データ!T6</f>
        <v>199.18</v>
      </c>
      <c r="AU8" s="53"/>
      <c r="AV8" s="53"/>
      <c r="AW8" s="53"/>
      <c r="AX8" s="53"/>
      <c r="AY8" s="53"/>
      <c r="AZ8" s="53"/>
      <c r="BA8" s="53"/>
      <c r="BB8" s="53">
        <f>データ!U6</f>
        <v>13.89</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82.55</v>
      </c>
      <c r="Q10" s="53"/>
      <c r="R10" s="53"/>
      <c r="S10" s="53"/>
      <c r="T10" s="53"/>
      <c r="U10" s="53"/>
      <c r="V10" s="53"/>
      <c r="W10" s="53">
        <f>データ!Q6</f>
        <v>100</v>
      </c>
      <c r="X10" s="53"/>
      <c r="Y10" s="53"/>
      <c r="Z10" s="53"/>
      <c r="AA10" s="53"/>
      <c r="AB10" s="53"/>
      <c r="AC10" s="53"/>
      <c r="AD10" s="54">
        <f>データ!R6</f>
        <v>3780</v>
      </c>
      <c r="AE10" s="54"/>
      <c r="AF10" s="54"/>
      <c r="AG10" s="54"/>
      <c r="AH10" s="54"/>
      <c r="AI10" s="54"/>
      <c r="AJ10" s="54"/>
      <c r="AK10" s="2"/>
      <c r="AL10" s="54">
        <f>データ!V6</f>
        <v>2270</v>
      </c>
      <c r="AM10" s="54"/>
      <c r="AN10" s="54"/>
      <c r="AO10" s="54"/>
      <c r="AP10" s="54"/>
      <c r="AQ10" s="54"/>
      <c r="AR10" s="54"/>
      <c r="AS10" s="54"/>
      <c r="AT10" s="53">
        <f>データ!W6</f>
        <v>1.26</v>
      </c>
      <c r="AU10" s="53"/>
      <c r="AV10" s="53"/>
      <c r="AW10" s="53"/>
      <c r="AX10" s="53"/>
      <c r="AY10" s="53"/>
      <c r="AZ10" s="53"/>
      <c r="BA10" s="53"/>
      <c r="BB10" s="53">
        <f>データ!X6</f>
        <v>1801.59</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116</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117</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118</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【1,156.82】</v>
      </c>
      <c r="I86" s="12" t="str">
        <f>データ!CA6</f>
        <v>【75.33】</v>
      </c>
      <c r="J86" s="12" t="str">
        <f>データ!CL6</f>
        <v>【215.73】</v>
      </c>
      <c r="K86" s="12" t="str">
        <f>データ!CW6</f>
        <v>【43.28】</v>
      </c>
      <c r="L86" s="12" t="str">
        <f>データ!DH6</f>
        <v>【86.21】</v>
      </c>
      <c r="M86" s="12" t="s">
        <v>44</v>
      </c>
      <c r="N86" s="12" t="s">
        <v>44</v>
      </c>
      <c r="O86" s="12" t="str">
        <f>データ!EO6</f>
        <v>【0.11】</v>
      </c>
    </row>
  </sheetData>
  <sheetProtection algorithmName="SHA-512" hashValue="siHOfsJB0y/pCgrtgtlwZXzaY30sB0Rf3kPKSEA9vnk7K/D0w7C6dQOmx1Gj6TOnejt50dGLx6RDiFvv906k3w==" saltValue="W+LyXMvN0G1vakc0dqYtF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313254</v>
      </c>
      <c r="D6" s="19">
        <f t="shared" si="3"/>
        <v>47</v>
      </c>
      <c r="E6" s="19">
        <f t="shared" si="3"/>
        <v>17</v>
      </c>
      <c r="F6" s="19">
        <f t="shared" si="3"/>
        <v>4</v>
      </c>
      <c r="G6" s="19">
        <f t="shared" si="3"/>
        <v>0</v>
      </c>
      <c r="H6" s="19" t="str">
        <f t="shared" si="3"/>
        <v>鳥取県　若桜町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82.55</v>
      </c>
      <c r="Q6" s="20">
        <f t="shared" si="3"/>
        <v>100</v>
      </c>
      <c r="R6" s="20">
        <f t="shared" si="3"/>
        <v>3780</v>
      </c>
      <c r="S6" s="20">
        <f t="shared" si="3"/>
        <v>2766</v>
      </c>
      <c r="T6" s="20">
        <f t="shared" si="3"/>
        <v>199.18</v>
      </c>
      <c r="U6" s="20">
        <f t="shared" si="3"/>
        <v>13.89</v>
      </c>
      <c r="V6" s="20">
        <f t="shared" si="3"/>
        <v>2270</v>
      </c>
      <c r="W6" s="20">
        <f t="shared" si="3"/>
        <v>1.26</v>
      </c>
      <c r="X6" s="20">
        <f t="shared" si="3"/>
        <v>1801.59</v>
      </c>
      <c r="Y6" s="21">
        <f>IF(Y7="",NA(),Y7)</f>
        <v>93.42</v>
      </c>
      <c r="Z6" s="21">
        <f t="shared" ref="Z6:AH6" si="4">IF(Z7="",NA(),Z7)</f>
        <v>96.4</v>
      </c>
      <c r="AA6" s="21">
        <f t="shared" si="4"/>
        <v>89.75</v>
      </c>
      <c r="AB6" s="21">
        <f t="shared" si="4"/>
        <v>76.31</v>
      </c>
      <c r="AC6" s="21">
        <f t="shared" si="4"/>
        <v>95.79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484.83</v>
      </c>
      <c r="BG6" s="21">
        <f t="shared" ref="BG6:BO6" si="7">IF(BG7="",NA(),BG7)</f>
        <v>453.66</v>
      </c>
      <c r="BH6" s="21">
        <f t="shared" si="7"/>
        <v>427.47</v>
      </c>
      <c r="BI6" s="21">
        <f t="shared" si="7"/>
        <v>393.28</v>
      </c>
      <c r="BJ6" s="21">
        <f t="shared" si="7"/>
        <v>351.48</v>
      </c>
      <c r="BK6" s="21">
        <f t="shared" si="7"/>
        <v>1206.79</v>
      </c>
      <c r="BL6" s="21">
        <f t="shared" si="7"/>
        <v>1258.43</v>
      </c>
      <c r="BM6" s="21">
        <f t="shared" si="7"/>
        <v>1163.75</v>
      </c>
      <c r="BN6" s="21">
        <f t="shared" si="7"/>
        <v>1195.47</v>
      </c>
      <c r="BO6" s="21">
        <f t="shared" si="7"/>
        <v>1168.69</v>
      </c>
      <c r="BP6" s="20" t="str">
        <f>IF(BP7="","",IF(BP7="-","【-】","【"&amp;SUBSTITUTE(TEXT(BP7,"#,##0.00"),"-","△")&amp;"】"))</f>
        <v>【1,156.82】</v>
      </c>
      <c r="BQ6" s="21">
        <f>IF(BQ7="",NA(),BQ7)</f>
        <v>90.19</v>
      </c>
      <c r="BR6" s="21">
        <f t="shared" ref="BR6:BZ6" si="8">IF(BR7="",NA(),BR7)</f>
        <v>96.42</v>
      </c>
      <c r="BS6" s="21">
        <f t="shared" si="8"/>
        <v>80.91</v>
      </c>
      <c r="BT6" s="21">
        <f t="shared" si="8"/>
        <v>57.94</v>
      </c>
      <c r="BU6" s="21">
        <f t="shared" si="8"/>
        <v>95.05</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168.94</v>
      </c>
      <c r="CC6" s="21">
        <f t="shared" ref="CC6:CK6" si="9">IF(CC7="",NA(),CC7)</f>
        <v>152.47</v>
      </c>
      <c r="CD6" s="21">
        <f t="shared" si="9"/>
        <v>191.03</v>
      </c>
      <c r="CE6" s="21">
        <f t="shared" si="9"/>
        <v>264.58999999999997</v>
      </c>
      <c r="CF6" s="21">
        <f t="shared" si="9"/>
        <v>173.12</v>
      </c>
      <c r="CG6" s="21">
        <f t="shared" si="9"/>
        <v>228.47</v>
      </c>
      <c r="CH6" s="21">
        <f t="shared" si="9"/>
        <v>224.88</v>
      </c>
      <c r="CI6" s="21">
        <f t="shared" si="9"/>
        <v>228.64</v>
      </c>
      <c r="CJ6" s="21">
        <f t="shared" si="9"/>
        <v>239.46</v>
      </c>
      <c r="CK6" s="21">
        <f t="shared" si="9"/>
        <v>233.15</v>
      </c>
      <c r="CL6" s="20" t="str">
        <f>IF(CL7="","",IF(CL7="-","【-】","【"&amp;SUBSTITUTE(TEXT(CL7,"#,##0.00"),"-","△")&amp;"】"))</f>
        <v>【215.73】</v>
      </c>
      <c r="CM6" s="21">
        <f>IF(CM7="",NA(),CM7)</f>
        <v>36.24</v>
      </c>
      <c r="CN6" s="21">
        <f t="shared" ref="CN6:CV6" si="10">IF(CN7="",NA(),CN7)</f>
        <v>37.74</v>
      </c>
      <c r="CO6" s="21">
        <f t="shared" si="10"/>
        <v>35.340000000000003</v>
      </c>
      <c r="CP6" s="21">
        <f t="shared" si="10"/>
        <v>35.200000000000003</v>
      </c>
      <c r="CQ6" s="21">
        <f t="shared" si="10"/>
        <v>35.61</v>
      </c>
      <c r="CR6" s="21">
        <f t="shared" si="10"/>
        <v>42.47</v>
      </c>
      <c r="CS6" s="21">
        <f t="shared" si="10"/>
        <v>42.4</v>
      </c>
      <c r="CT6" s="21">
        <f t="shared" si="10"/>
        <v>42.28</v>
      </c>
      <c r="CU6" s="21">
        <f t="shared" si="10"/>
        <v>41.06</v>
      </c>
      <c r="CV6" s="21">
        <f t="shared" si="10"/>
        <v>42.09</v>
      </c>
      <c r="CW6" s="20" t="str">
        <f>IF(CW7="","",IF(CW7="-","【-】","【"&amp;SUBSTITUTE(TEXT(CW7,"#,##0.00"),"-","△")&amp;"】"))</f>
        <v>【43.28】</v>
      </c>
      <c r="CX6" s="21">
        <f>IF(CX7="",NA(),CX7)</f>
        <v>91.4</v>
      </c>
      <c r="CY6" s="21">
        <f t="shared" ref="CY6:DG6" si="11">IF(CY7="",NA(),CY7)</f>
        <v>92.88</v>
      </c>
      <c r="CZ6" s="21">
        <f t="shared" si="11"/>
        <v>96.25</v>
      </c>
      <c r="DA6" s="21">
        <f t="shared" si="11"/>
        <v>95.32</v>
      </c>
      <c r="DB6" s="21">
        <f t="shared" si="11"/>
        <v>96.52</v>
      </c>
      <c r="DC6" s="21">
        <f t="shared" si="11"/>
        <v>83.75</v>
      </c>
      <c r="DD6" s="21">
        <f t="shared" si="11"/>
        <v>84.19</v>
      </c>
      <c r="DE6" s="21">
        <f t="shared" si="11"/>
        <v>84.34</v>
      </c>
      <c r="DF6" s="21">
        <f t="shared" si="11"/>
        <v>84.34</v>
      </c>
      <c r="DG6" s="21">
        <f t="shared" si="11"/>
        <v>84.73</v>
      </c>
      <c r="DH6" s="20" t="str">
        <f>IF(DH7="","",IF(DH7="-","【-】","【"&amp;SUBSTITUTE(TEXT(DH7,"#,##0.00"),"-","△")&amp;"】"))</f>
        <v>【86.21】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5" s="22" customFormat="1" x14ac:dyDescent="0.15">
      <c r="A7" s="14"/>
      <c r="B7" s="23">
        <v>2023</v>
      </c>
      <c r="C7" s="23">
        <v>313254</v>
      </c>
      <c r="D7" s="23">
        <v>47</v>
      </c>
      <c r="E7" s="23">
        <v>17</v>
      </c>
      <c r="F7" s="23">
        <v>4</v>
      </c>
      <c r="G7" s="23">
        <v>0</v>
      </c>
      <c r="H7" s="23" t="s">
        <v>98</v>
      </c>
      <c r="I7" s="23" t="s">
        <v>99</v>
      </c>
      <c r="J7" s="23" t="s">
        <v>100</v>
      </c>
      <c r="K7" s="23" t="s">
        <v>101</v>
      </c>
      <c r="L7" s="23" t="s">
        <v>102</v>
      </c>
      <c r="M7" s="23" t="s">
        <v>103</v>
      </c>
      <c r="N7" s="24" t="s">
        <v>104</v>
      </c>
      <c r="O7" s="24" t="s">
        <v>105</v>
      </c>
      <c r="P7" s="24">
        <v>82.55</v>
      </c>
      <c r="Q7" s="24">
        <v>100</v>
      </c>
      <c r="R7" s="24">
        <v>3780</v>
      </c>
      <c r="S7" s="24">
        <v>2766</v>
      </c>
      <c r="T7" s="24">
        <v>199.18</v>
      </c>
      <c r="U7" s="24">
        <v>13.89</v>
      </c>
      <c r="V7" s="24">
        <v>2270</v>
      </c>
      <c r="W7" s="24">
        <v>1.26</v>
      </c>
      <c r="X7" s="24">
        <v>1801.59</v>
      </c>
      <c r="Y7" s="24">
        <v>93.42</v>
      </c>
      <c r="Z7" s="24">
        <v>96.4</v>
      </c>
      <c r="AA7" s="24">
        <v>89.75</v>
      </c>
      <c r="AB7" s="24">
        <v>76.31</v>
      </c>
      <c r="AC7" s="24">
        <v>95.79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484.83</v>
      </c>
      <c r="BG7" s="24">
        <v>453.66</v>
      </c>
      <c r="BH7" s="24">
        <v>427.47</v>
      </c>
      <c r="BI7" s="24">
        <v>393.28</v>
      </c>
      <c r="BJ7" s="24">
        <v>351.48</v>
      </c>
      <c r="BK7" s="24">
        <v>1206.79</v>
      </c>
      <c r="BL7" s="24">
        <v>1258.43</v>
      </c>
      <c r="BM7" s="24">
        <v>1163.75</v>
      </c>
      <c r="BN7" s="24">
        <v>1195.47</v>
      </c>
      <c r="BO7" s="24">
        <v>1168.69</v>
      </c>
      <c r="BP7" s="24">
        <v>1156.82</v>
      </c>
      <c r="BQ7" s="24">
        <v>90.19</v>
      </c>
      <c r="BR7" s="24">
        <v>96.42</v>
      </c>
      <c r="BS7" s="24">
        <v>80.91</v>
      </c>
      <c r="BT7" s="24">
        <v>57.94</v>
      </c>
      <c r="BU7" s="24">
        <v>95.05</v>
      </c>
      <c r="BV7" s="24">
        <v>71.84</v>
      </c>
      <c r="BW7" s="24">
        <v>73.36</v>
      </c>
      <c r="BX7" s="24">
        <v>72.599999999999994</v>
      </c>
      <c r="BY7" s="24">
        <v>69.430000000000007</v>
      </c>
      <c r="BZ7" s="24">
        <v>70.709999999999994</v>
      </c>
      <c r="CA7" s="24">
        <v>75.33</v>
      </c>
      <c r="CB7" s="24">
        <v>168.94</v>
      </c>
      <c r="CC7" s="24">
        <v>152.47</v>
      </c>
      <c r="CD7" s="24">
        <v>191.03</v>
      </c>
      <c r="CE7" s="24">
        <v>264.58999999999997</v>
      </c>
      <c r="CF7" s="24">
        <v>173.12</v>
      </c>
      <c r="CG7" s="24">
        <v>228.47</v>
      </c>
      <c r="CH7" s="24">
        <v>224.88</v>
      </c>
      <c r="CI7" s="24">
        <v>228.64</v>
      </c>
      <c r="CJ7" s="24">
        <v>239.46</v>
      </c>
      <c r="CK7" s="24">
        <v>233.15</v>
      </c>
      <c r="CL7" s="24">
        <v>215.73</v>
      </c>
      <c r="CM7" s="24">
        <v>36.24</v>
      </c>
      <c r="CN7" s="24">
        <v>37.74</v>
      </c>
      <c r="CO7" s="24">
        <v>35.340000000000003</v>
      </c>
      <c r="CP7" s="24">
        <v>35.200000000000003</v>
      </c>
      <c r="CQ7" s="24">
        <v>35.61</v>
      </c>
      <c r="CR7" s="24">
        <v>42.47</v>
      </c>
      <c r="CS7" s="24">
        <v>42.4</v>
      </c>
      <c r="CT7" s="24">
        <v>42.28</v>
      </c>
      <c r="CU7" s="24">
        <v>41.06</v>
      </c>
      <c r="CV7" s="24">
        <v>42.09</v>
      </c>
      <c r="CW7" s="24">
        <v>43.28</v>
      </c>
      <c r="CX7" s="24">
        <v>91.4</v>
      </c>
      <c r="CY7" s="24">
        <v>92.88</v>
      </c>
      <c r="CZ7" s="24">
        <v>96.25</v>
      </c>
      <c r="DA7" s="24">
        <v>95.32</v>
      </c>
      <c r="DB7" s="24">
        <v>96.52</v>
      </c>
      <c r="DC7" s="24">
        <v>83.75</v>
      </c>
      <c r="DD7" s="24">
        <v>84.19</v>
      </c>
      <c r="DE7" s="24">
        <v>84.34</v>
      </c>
      <c r="DF7" s="24">
        <v>84.34</v>
      </c>
      <c r="DG7" s="24">
        <v>84.73</v>
      </c>
      <c r="DH7" s="24">
        <v>86.21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0.36</v>
      </c>
      <c r="EK7" s="24">
        <v>0.39</v>
      </c>
      <c r="EL7" s="24">
        <v>0.1</v>
      </c>
      <c r="EM7" s="24">
        <v>0.08</v>
      </c>
      <c r="EN7" s="24">
        <v>0.06</v>
      </c>
      <c r="EO7" s="24">
        <v>0.11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2025-01-30T05:52:30Z</cp:lastPrinted>
  <dcterms:created xsi:type="dcterms:W3CDTF">2025-01-24T07:31:33Z</dcterms:created>
  <dcterms:modified xsi:type="dcterms:W3CDTF">2025-01-30T05:53:03Z</dcterms:modified>
  <cp:category/>
</cp:coreProperties>
</file>