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00003051\Desktop\"/>
    </mc:Choice>
  </mc:AlternateContent>
  <xr:revisionPtr revIDLastSave="0" documentId="8_{B23CAE02-8AB3-457D-9AD4-44708E4C2AB3}" xr6:coauthVersionLast="47" xr6:coauthVersionMax="47" xr10:uidLastSave="{00000000-0000-0000-0000-000000000000}"/>
  <workbookProtection workbookAlgorithmName="SHA-512" workbookHashValue="4/3qiudaPtLMGNbtHn/cSQbTlwNJr+PoXy2C6NGvAVIBEAgGR/Ptg7/z59yobdy/jjK0EDJ7UbqHhDsdJOwVIw==" workbookSaltValue="AVvQO2K3/JYpkOd/C9yLgA==" workbookSpinCount="100000" lockStructure="1"/>
  <bookViews>
    <workbookView xWindow="492" yWindow="828" windowWidth="23232" windowHeight="1195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G85" i="4"/>
  <c r="E85" i="4"/>
  <c r="I10"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<sst xmlns="http://schemas.openxmlformats.org/spreadsheetml/2006/main" count="231" uniqueCount="118">
  <si>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</si>
  <si>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</si>
  <si>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</si>
  <si>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</si>
  <si>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</si>
  <si>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</si>
  <si>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</si>
  <si>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</si>
  <si>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</si>
  <si>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</si>
  <si>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</si>
  <si>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</si>
  <si>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</si>
  <si>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</si>
  <si>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</si>
  <si>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</si>
  <si>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</si>
  <si>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</si>
  <si>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</si>
  <si>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</si>
  <si>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</si>
  <si>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</si>
  <si>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</si>
  <si>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</si>
  <si>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</si>
  <si>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</si>
  <si>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</si>
  <si>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</si>
  <si>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</si>
  <si>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</si>
  <si>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</si>
  <si>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</si>
  <si>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</si>
  <si>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</si>
  <si>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</si>
  <si>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</si>
  <si>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</si>
  <si>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</si>
  <si>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</si>
  <si>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</si>
  <si>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</si>
  <si>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</si>
  <si>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</si>
  <si>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</si>
  <si>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</si>
  <si>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</si>
  <si>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</si>
  <si>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</si>
  <si>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</si>
  <si>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</si>
  <si>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</si>
  <si>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</si>
  <si>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</si>
  <si>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</si>
  <si>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</si>
  <si>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</si>
  <si>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</si>
  <si>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</si>
  <si>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</si>
  <si>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</si>
  <si>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</si>
  <si>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</si>
  <si>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</si>
  <si>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</si>
  <si>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</si>
  <si>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</si>
  <si>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</si>
  <si>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</si>
  <si>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</si>
  <si>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</si>
  <si>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</si>
  <si>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</si>
  <si>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</si>
  <si>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</si>
  <si>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</si>
  <si>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</si>
  <si>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</si>
  <si>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</si>
  <si>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</si>
  <si>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</si>
  <si>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</si>
  <si>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</si>
  <si>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</si>
  <si>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</si>
  <si>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</si>
  <si>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</si>
  <si>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</si>
  <si>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</si>
  <si>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</si>
  <si>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</si>
  <si>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</si>
  <si>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</si>
  <si>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</si>
  <si>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</si>
  <si>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</si>
  <si>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</si>
  <si>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</si>
  <si>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</si>
  <si>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</si>
  <si>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</si>
  <si>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</si>
  <si>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</si>
  <si>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</si>
  <si>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</si>
  <si>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</si>
  <si>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</si>
  <si>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</si>
  <si>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</si>
  <si>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</si>
  <si>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</si>
  <si>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</si>
  <si>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</si>
  <si>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</si>
  <si>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</si>
  <si>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</si>
  <si>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①本事業は対象人口が少なく使用料収入に対して維持管理費が嵩む小規模な事業ではあるが、一般会計からの繰入金により経常収支比率が100％を上回っている。
②累積欠損は発生していないものの、総収益の大部分を一般会計からの繰入金で賄っている事業である。
③流動比率は、繰入金等により現金預金を確保しており、支払い能力は確保されている。
④経常収入の減少幅に比べて企業債残高の減少が大きかったことから、企業債残高対事業規模比率の数値がわずかではあるが回復した。
⑤経費回収率は、収集水量の微増によりわずかではあるが使用料収入が増加したこと、維持管理費に係る汚水処理費が減少したことにより例年並みに回復はした。
⑥有収水量の微増及び汚水処理費の減少により、汚水処理原価が下がった。
⑦施設利用率は、全国並びに類似団体の平均値と比べても高い水準にある。
⑧水洗化率は100％を達成している。</t>
    <rPh sb="1" eb="4">
      <t>ホンジギョウ</t>
    </rPh>
    <rPh sb="5" eb="9">
      <t>タイショウジンコウ</t>
    </rPh>
    <rPh sb="10" eb="11">
      <t>スク</t>
    </rPh>
    <rPh sb="13" eb="18">
      <t>シヨウリョウシュウニュウ</t>
    </rPh>
    <rPh sb="19" eb="20">
      <t>タイ</t>
    </rPh>
    <rPh sb="22" eb="27">
      <t>イジカンリヒ</t>
    </rPh>
    <rPh sb="28" eb="29">
      <t>カサ</t>
    </rPh>
    <rPh sb="30" eb="33">
      <t>ショウキボ</t>
    </rPh>
    <rPh sb="34" eb="36">
      <t>ジギョウ</t>
    </rPh>
    <rPh sb="126" eb="128">
      <t>リュウドウ</t>
    </rPh>
    <rPh sb="128" eb="130">
      <t>ヒリツ</t>
    </rPh>
    <rPh sb="132" eb="135">
      <t>クリイレキン</t>
    </rPh>
    <rPh sb="135" eb="136">
      <t>トウ</t>
    </rPh>
    <rPh sb="144" eb="146">
      <t>カクホ</t>
    </rPh>
    <rPh sb="151" eb="153">
      <t>シハラ</t>
    </rPh>
    <rPh sb="154" eb="156">
      <t>ノウリョク</t>
    </rPh>
    <rPh sb="157" eb="159">
      <t>カクホ</t>
    </rPh>
    <rPh sb="168" eb="172">
      <t>ケイジョウシュウニュウ</t>
    </rPh>
    <rPh sb="173" eb="176">
      <t>ゲンショウハバ</t>
    </rPh>
    <rPh sb="177" eb="178">
      <t>クラ</t>
    </rPh>
    <rPh sb="186" eb="188">
      <t>ゲンショウ</t>
    </rPh>
    <rPh sb="189" eb="190">
      <t>オオ</t>
    </rPh>
    <rPh sb="199" eb="204">
      <t>キギョウサイザンダカ</t>
    </rPh>
    <rPh sb="204" eb="205">
      <t>タイ</t>
    </rPh>
    <rPh sb="205" eb="207">
      <t>ジギョウ</t>
    </rPh>
    <rPh sb="207" eb="211">
      <t>キボヒリツ</t>
    </rPh>
    <rPh sb="212" eb="214">
      <t>スウチ</t>
    </rPh>
    <rPh sb="223" eb="225">
      <t>カイフク</t>
    </rPh>
    <rPh sb="238" eb="242">
      <t>シュウシュウスイリョウ</t>
    </rPh>
    <rPh sb="243" eb="245">
      <t>ビゾウ</t>
    </rPh>
    <rPh sb="256" eb="259">
      <t>シヨウリョウ</t>
    </rPh>
    <rPh sb="262" eb="264">
      <t>ゾウカ</t>
    </rPh>
    <rPh sb="283" eb="285">
      <t>ゲンショウ</t>
    </rPh>
    <rPh sb="292" eb="295">
      <t>レイネンナ</t>
    </rPh>
    <rPh sb="297" eb="299">
      <t>カイフク</t>
    </rPh>
    <rPh sb="306" eb="310">
      <t>ユウシュウスイリョウ</t>
    </rPh>
    <rPh sb="311" eb="313">
      <t>ビゾウ</t>
    </rPh>
    <rPh sb="313" eb="314">
      <t>オヨ</t>
    </rPh>
    <rPh sb="321" eb="323">
      <t>ゲンショウ</t>
    </rPh>
    <rPh sb="334" eb="335">
      <t>サ</t>
    </rPh>
    <rPh sb="378" eb="382">
      <t>スイセンカリツ</t>
    </rPh>
    <rPh sb="388" eb="390">
      <t>タッセイ</t>
    </rPh>
    <phoneticPr fontId="4"/>
  </si>
  <si>
    <t>①小規模な事業であるが、他事業と同様、減価償却率は上昇傾向にあり注視が必要。
②平成12年度に整備を開始したことから、法定耐用年数を超える管渠はない。</t>
    <rPh sb="12" eb="15">
      <t>タジギョウ</t>
    </rPh>
    <rPh sb="16" eb="18">
      <t>ドウヨウ</t>
    </rPh>
    <phoneticPr fontId="4"/>
  </si>
  <si>
    <t>本事業は、対象人口26名の小規模な事業である。したがって、使用料収入だけでは維持管理費や資本費を賄うことができない状況にあり、一般会計からの繰入金や公共下水道事業との一体的な運営が前提となっている。
施設の状況については、今後、老朽化の状況や地域の将来像を踏まえ、統廃合やダウンサイジングによる効率的な管理を行っていく必要がある。
こうした課題に対し、本市では「鳥取市下水道等事業経営戦略」のPDCAサイクルに基づく定期的な見直しを行い、各種目標の達成を通じて、経営の健全化や施設の効率的な管理、機能の維持に取り組んで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</si>
</sst>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AA-4C2D-9599-06BDF7B162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CAA-4C2D-9599-06BDF7B162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101.58</c:v>
                </c:pt>
                <c:pt idx="1">
                  <c:v>102.33</c:v>
                </c:pt>
                <c:pt idx="2">
                  <c:v>102.45</c:v>
                </c:pt>
                <c:pt idx="3">
                  <c:v>105.55</c:v>
                </c:pt>
                <c:pt idx="4">
                  <c:v>103.57</c:v>
                </c:pt>
              </c:numCache>
            </c:numRef>
          </c:val>
          <c:extLst>
            <c:ext xmlns:c16="http://schemas.microsoft.com/office/drawing/2014/chart" uri="{C3380CC4-5D6E-409C-BE32-E72D297353CC}">
              <c16:uniqueId val="{00000000-2EC0-437D-B8BF-AE133EFAD7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99.2</c:v>
                </c:pt>
                <c:pt idx="1">
                  <c:v>100.42</c:v>
                </c:pt>
                <c:pt idx="2">
                  <c:v>98.03</c:v>
                </c:pt>
                <c:pt idx="3">
                  <c:v>105.46</c:v>
                </c:pt>
                <c:pt idx="4">
                  <c:v>109.38</c:v>
                </c:pt>
              </c:numCache>
            </c:numRef>
          </c:val>
          <c:smooth val="0"/>
          <c:extLst>
            <c:ext xmlns:c16="http://schemas.microsoft.com/office/drawing/2014/chart" uri="{C3380CC4-5D6E-409C-BE32-E72D297353CC}">
              <c16:uniqueId val="{00000001-2EC0-437D-B8BF-AE133EFAD7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33</c:v>
                </c:pt>
                <c:pt idx="1">
                  <c:v>37.24</c:v>
                </c:pt>
                <c:pt idx="2">
                  <c:v>41.47</c:v>
                </c:pt>
                <c:pt idx="3">
                  <c:v>44.62</c:v>
                </c:pt>
                <c:pt idx="4">
                  <c:v>46.41</c:v>
                </c:pt>
              </c:numCache>
            </c:numRef>
          </c:val>
          <c:extLst>
            <c:ext xmlns:c16="http://schemas.microsoft.com/office/drawing/2014/chart" uri="{C3380CC4-5D6E-409C-BE32-E72D297353CC}">
              <c16:uniqueId val="{00000000-9873-4FAB-89AE-CC167C8906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c:v>
                </c:pt>
                <c:pt idx="1">
                  <c:v>29.28</c:v>
                </c:pt>
                <c:pt idx="2">
                  <c:v>32.380000000000003</c:v>
                </c:pt>
                <c:pt idx="3">
                  <c:v>35.24</c:v>
                </c:pt>
                <c:pt idx="4">
                  <c:v>36.090000000000003</c:v>
                </c:pt>
              </c:numCache>
            </c:numRef>
          </c:val>
          <c:smooth val="0"/>
          <c:extLst>
            <c:ext xmlns:c16="http://schemas.microsoft.com/office/drawing/2014/chart" uri="{C3380CC4-5D6E-409C-BE32-E72D297353CC}">
              <c16:uniqueId val="{00000001-9873-4FAB-89AE-CC167C8906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01-48FF-8F10-742C84A507A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01-48FF-8F10-742C84A507A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B5-4A33-8962-5169F158AFF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1500.46</c:v>
                </c:pt>
                <c:pt idx="1">
                  <c:v>762.05</c:v>
                </c:pt>
                <c:pt idx="2">
                  <c:v>755.68</c:v>
                </c:pt>
                <c:pt idx="3">
                  <c:v>806.39</c:v>
                </c:pt>
                <c:pt idx="4">
                  <c:v>641.13</c:v>
                </c:pt>
              </c:numCache>
            </c:numRef>
          </c:val>
          <c:smooth val="0"/>
          <c:extLst>
            <c:ext xmlns:c16="http://schemas.microsoft.com/office/drawing/2014/chart" uri="{C3380CC4-5D6E-409C-BE32-E72D297353CC}">
              <c16:uniqueId val="{00000001-86B5-4A33-8962-5169F158AFF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141.1</c:v>
                </c:pt>
                <c:pt idx="1">
                  <c:v>151.85</c:v>
                </c:pt>
                <c:pt idx="2">
                  <c:v>173.66</c:v>
                </c:pt>
                <c:pt idx="3">
                  <c:v>166.21</c:v>
                </c:pt>
                <c:pt idx="4">
                  <c:v>159.37</c:v>
                </c:pt>
              </c:numCache>
            </c:numRef>
          </c:val>
          <c:extLst>
            <c:ext xmlns:c16="http://schemas.microsoft.com/office/drawing/2014/chart" uri="{C3380CC4-5D6E-409C-BE32-E72D297353CC}">
              <c16:uniqueId val="{00000000-F890-4B0C-B6B6-0AEE0E38AA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81.260000000000005</c:v>
                </c:pt>
                <c:pt idx="1">
                  <c:v>92.61</c:v>
                </c:pt>
                <c:pt idx="2">
                  <c:v>91.41</c:v>
                </c:pt>
                <c:pt idx="3">
                  <c:v>96.26</c:v>
                </c:pt>
                <c:pt idx="4">
                  <c:v>90.92</c:v>
                </c:pt>
              </c:numCache>
            </c:numRef>
          </c:val>
          <c:smooth val="0"/>
          <c:extLst>
            <c:ext xmlns:c16="http://schemas.microsoft.com/office/drawing/2014/chart" uri="{C3380CC4-5D6E-409C-BE32-E72D297353CC}">
              <c16:uniqueId val="{00000001-F890-4B0C-B6B6-0AEE0E38AA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7714.46</c:v>
                </c:pt>
                <c:pt idx="1">
                  <c:v>7906.8</c:v>
                </c:pt>
                <c:pt idx="2">
                  <c:v>2285.08</c:v>
                </c:pt>
                <c:pt idx="3">
                  <c:v>2319.46</c:v>
                </c:pt>
                <c:pt idx="4">
                  <c:v>1975.62</c:v>
                </c:pt>
              </c:numCache>
            </c:numRef>
          </c:val>
          <c:extLst>
            <c:ext xmlns:c16="http://schemas.microsoft.com/office/drawing/2014/chart" uri="{C3380CC4-5D6E-409C-BE32-E72D297353CC}">
              <c16:uniqueId val="{00000000-B980-4A87-A29F-5640114856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B980-4A87-A29F-5640114856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29.81</c:v>
                </c:pt>
                <c:pt idx="1">
                  <c:v>21.26</c:v>
                </c:pt>
                <c:pt idx="2">
                  <c:v>20.02</c:v>
                </c:pt>
                <c:pt idx="3">
                  <c:v>14.49</c:v>
                </c:pt>
                <c:pt idx="4">
                  <c:v>20.55</c:v>
                </c:pt>
              </c:numCache>
            </c:numRef>
          </c:val>
          <c:extLst>
            <c:ext xmlns:c16="http://schemas.microsoft.com/office/drawing/2014/chart" uri="{C3380CC4-5D6E-409C-BE32-E72D297353CC}">
              <c16:uniqueId val="{00000000-CD75-498D-A61F-B8662760A39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CD75-498D-A61F-B8662760A39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490.49</c:v>
                </c:pt>
                <c:pt idx="1">
                  <c:v>679.16</c:v>
                </c:pt>
                <c:pt idx="2">
                  <c:v>718.6</c:v>
                </c:pt>
                <c:pt idx="3">
                  <c:v>1014.08</c:v>
                </c:pt>
                <c:pt idx="4">
                  <c:v>716.71</c:v>
                </c:pt>
              </c:numCache>
            </c:numRef>
          </c:val>
          <c:extLst>
            <c:ext xmlns:c16="http://schemas.microsoft.com/office/drawing/2014/chart" uri="{C3380CC4-5D6E-409C-BE32-E72D297353CC}">
              <c16:uniqueId val="{00000000-3947-4A18-AABE-5A27E50DAC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3947-4A18-AABE-5A27E50DAC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57.14</c:v>
                </c:pt>
                <c:pt idx="1">
                  <c:v>57.14</c:v>
                </c:pt>
                <c:pt idx="2">
                  <c:v>57.14</c:v>
                </c:pt>
                <c:pt idx="3">
                  <c:v>50</c:v>
                </c:pt>
                <c:pt idx="4">
                  <c:v>50</c:v>
                </c:pt>
              </c:numCache>
            </c:numRef>
          </c:val>
          <c:extLst>
            <c:ext xmlns:c16="http://schemas.microsoft.com/office/drawing/2014/chart" uri="{C3380CC4-5D6E-409C-BE32-E72D297353CC}">
              <c16:uniqueId val="{00000000-7BB6-4F53-869A-41E1E304B8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7BB6-4F53-869A-41E1E304B8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918-4803-8F28-D2A43912E30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7918-4803-8F28-D2A43912E30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27"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2">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2">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4" t="str">
        <f>データ!H6</f>
        <v>鳥取県　鳥取市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小規模集合排水処理</v>
      </c>
      <c r="Q8" s="59"/>
      <c r="R8" s="59"/>
      <c r="S8" s="59"/>
      <c r="T8" s="59"/>
      <c r="U8" s="59"/>
      <c r="V8" s="59"/>
      <c r="W8" s="59" t="str">
        <f>データ!L6</f>
        <v>I2</v>
      </c>
      <c r="X8" s="59"/>
      <c r="Y8" s="59"/>
      <c r="Z8" s="59"/>
      <c r="AA8" s="59"/>
      <c r="AB8" s="59"/>
      <c r="AC8" s="59"/>
      <c r="AD8" s="60" t="str">
        <f>データ!$M$6</f>
        <v>非設置</v>
      </c>
      <c r="AE8" s="60"/>
      <c r="AF8" s="60"/>
      <c r="AG8" s="60"/>
      <c r="AH8" s="60"/>
      <c r="AI8" s="60"/>
      <c r="AJ8" s="60"/>
      <c r="AK8" s="3"/>
      <c r="AL8" s="48">
        <f>データ!S6</f>
        <v>181203</v>
      </c>
      <c r="AM8" s="48"/>
      <c r="AN8" s="48"/>
      <c r="AO8" s="48"/>
      <c r="AP8" s="48"/>
      <c r="AQ8" s="48"/>
      <c r="AR8" s="48"/>
      <c r="AS8" s="48"/>
      <c r="AT8" s="47">
        <f>データ!T6</f>
        <v>765.31</v>
      </c>
      <c r="AU8" s="47"/>
      <c r="AV8" s="47"/>
      <c r="AW8" s="47"/>
      <c r="AX8" s="47"/>
      <c r="AY8" s="47"/>
      <c r="AZ8" s="47"/>
      <c r="BA8" s="47"/>
      <c r="BB8" s="47">
        <f>データ!U6</f>
        <v>236.77</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2">
      <c r="A10" s="2"/>
      <c r="B10" s="47" t="str">
        <f>データ!N6</f>
        <v>-</v>
      </c>
      <c r="C10" s="47"/>
      <c r="D10" s="47"/>
      <c r="E10" s="47"/>
      <c r="F10" s="47"/>
      <c r="G10" s="47"/>
      <c r="H10" s="47"/>
      <c r="I10" s="47">
        <f>データ!O6</f>
        <v>29.76</v>
      </c>
      <c r="J10" s="47"/>
      <c r="K10" s="47"/>
      <c r="L10" s="47"/>
      <c r="M10" s="47"/>
      <c r="N10" s="47"/>
      <c r="O10" s="47"/>
      <c r="P10" s="47">
        <f>データ!P6</f>
        <v>0.01</v>
      </c>
      <c r="Q10" s="47"/>
      <c r="R10" s="47"/>
      <c r="S10" s="47"/>
      <c r="T10" s="47"/>
      <c r="U10" s="47"/>
      <c r="V10" s="47"/>
      <c r="W10" s="47">
        <f>データ!Q6</f>
        <v>93.33</v>
      </c>
      <c r="X10" s="47"/>
      <c r="Y10" s="47"/>
      <c r="Z10" s="47"/>
      <c r="AA10" s="47"/>
      <c r="AB10" s="47"/>
      <c r="AC10" s="47"/>
      <c r="AD10" s="48">
        <f>データ!R6</f>
        <v>2767</v>
      </c>
      <c r="AE10" s="48"/>
      <c r="AF10" s="48"/>
      <c r="AG10" s="48"/>
      <c r="AH10" s="48"/>
      <c r="AI10" s="48"/>
      <c r="AJ10" s="48"/>
      <c r="AK10" s="2"/>
      <c r="AL10" s="48">
        <f>データ!V6</f>
        <v>26</v>
      </c>
      <c r="AM10" s="48"/>
      <c r="AN10" s="48"/>
      <c r="AO10" s="48"/>
      <c r="AP10" s="48"/>
      <c r="AQ10" s="48"/>
      <c r="AR10" s="48"/>
      <c r="AS10" s="48"/>
      <c r="AT10" s="47">
        <f>データ!W6</f>
        <v>0.02</v>
      </c>
      <c r="AU10" s="47"/>
      <c r="AV10" s="47"/>
      <c r="AW10" s="47"/>
      <c r="AX10" s="47"/>
      <c r="AY10" s="47"/>
      <c r="AZ10" s="47"/>
      <c r="BA10" s="47"/>
      <c r="BB10" s="47">
        <f>データ!X6</f>
        <v>1300</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2">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115</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6"/>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6"/>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6"/>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6"/>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6"/>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6"/>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6"/>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6"/>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6"/>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6"/>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6"/>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6"/>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6"/>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6"/>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6"/>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6"/>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6"/>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6"/>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6"/>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6"/>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6"/>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6"/>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6"/>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6"/>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6"/>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6"/>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6"/>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6" t="s">
        <v>116</v>
      </c>
      <c r="BM47" s="74"/>
      <c r="BN47" s="74"/>
      <c r="BO47" s="74"/>
      <c r="BP47" s="74"/>
      <c r="BQ47" s="74"/>
      <c r="BR47" s="74"/>
      <c r="BS47" s="74"/>
      <c r="BT47" s="74"/>
      <c r="BU47" s="74"/>
      <c r="BV47" s="74"/>
      <c r="BW47" s="74"/>
      <c r="BX47" s="74"/>
      <c r="BY47" s="74"/>
      <c r="BZ47" s="7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6"/>
      <c r="BM48" s="74"/>
      <c r="BN48" s="74"/>
      <c r="BO48" s="74"/>
      <c r="BP48" s="74"/>
      <c r="BQ48" s="74"/>
      <c r="BR48" s="74"/>
      <c r="BS48" s="74"/>
      <c r="BT48" s="74"/>
      <c r="BU48" s="74"/>
      <c r="BV48" s="74"/>
      <c r="BW48" s="74"/>
      <c r="BX48" s="74"/>
      <c r="BY48" s="74"/>
      <c r="BZ48" s="7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6"/>
      <c r="BM49" s="74"/>
      <c r="BN49" s="74"/>
      <c r="BO49" s="74"/>
      <c r="BP49" s="74"/>
      <c r="BQ49" s="74"/>
      <c r="BR49" s="74"/>
      <c r="BS49" s="74"/>
      <c r="BT49" s="74"/>
      <c r="BU49" s="74"/>
      <c r="BV49" s="74"/>
      <c r="BW49" s="74"/>
      <c r="BX49" s="74"/>
      <c r="BY49" s="74"/>
      <c r="BZ49" s="7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6"/>
      <c r="BM50" s="74"/>
      <c r="BN50" s="74"/>
      <c r="BO50" s="74"/>
      <c r="BP50" s="74"/>
      <c r="BQ50" s="74"/>
      <c r="BR50" s="74"/>
      <c r="BS50" s="74"/>
      <c r="BT50" s="74"/>
      <c r="BU50" s="74"/>
      <c r="BV50" s="74"/>
      <c r="BW50" s="74"/>
      <c r="BX50" s="74"/>
      <c r="BY50" s="74"/>
      <c r="BZ50" s="7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6"/>
      <c r="BM51" s="74"/>
      <c r="BN51" s="74"/>
      <c r="BO51" s="74"/>
      <c r="BP51" s="74"/>
      <c r="BQ51" s="74"/>
      <c r="BR51" s="74"/>
      <c r="BS51" s="74"/>
      <c r="BT51" s="74"/>
      <c r="BU51" s="74"/>
      <c r="BV51" s="74"/>
      <c r="BW51" s="74"/>
      <c r="BX51" s="74"/>
      <c r="BY51" s="74"/>
      <c r="BZ51" s="7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6"/>
      <c r="BM52" s="74"/>
      <c r="BN52" s="74"/>
      <c r="BO52" s="74"/>
      <c r="BP52" s="74"/>
      <c r="BQ52" s="74"/>
      <c r="BR52" s="74"/>
      <c r="BS52" s="74"/>
      <c r="BT52" s="74"/>
      <c r="BU52" s="74"/>
      <c r="BV52" s="74"/>
      <c r="BW52" s="74"/>
      <c r="BX52" s="74"/>
      <c r="BY52" s="74"/>
      <c r="BZ52" s="7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6"/>
      <c r="BM53" s="74"/>
      <c r="BN53" s="74"/>
      <c r="BO53" s="74"/>
      <c r="BP53" s="74"/>
      <c r="BQ53" s="74"/>
      <c r="BR53" s="74"/>
      <c r="BS53" s="74"/>
      <c r="BT53" s="74"/>
      <c r="BU53" s="74"/>
      <c r="BV53" s="74"/>
      <c r="BW53" s="74"/>
      <c r="BX53" s="74"/>
      <c r="BY53" s="74"/>
      <c r="BZ53" s="7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6"/>
      <c r="BM54" s="74"/>
      <c r="BN54" s="74"/>
      <c r="BO54" s="74"/>
      <c r="BP54" s="74"/>
      <c r="BQ54" s="74"/>
      <c r="BR54" s="74"/>
      <c r="BS54" s="74"/>
      <c r="BT54" s="74"/>
      <c r="BU54" s="74"/>
      <c r="BV54" s="74"/>
      <c r="BW54" s="74"/>
      <c r="BX54" s="74"/>
      <c r="BY54" s="74"/>
      <c r="BZ54" s="7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6"/>
      <c r="BM55" s="74"/>
      <c r="BN55" s="74"/>
      <c r="BO55" s="74"/>
      <c r="BP55" s="74"/>
      <c r="BQ55" s="74"/>
      <c r="BR55" s="74"/>
      <c r="BS55" s="74"/>
      <c r="BT55" s="74"/>
      <c r="BU55" s="74"/>
      <c r="BV55" s="74"/>
      <c r="BW55" s="74"/>
      <c r="BX55" s="74"/>
      <c r="BY55" s="74"/>
      <c r="BZ55" s="7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6"/>
      <c r="BM56" s="74"/>
      <c r="BN56" s="74"/>
      <c r="BO56" s="74"/>
      <c r="BP56" s="74"/>
      <c r="BQ56" s="74"/>
      <c r="BR56" s="74"/>
      <c r="BS56" s="74"/>
      <c r="BT56" s="74"/>
      <c r="BU56" s="74"/>
      <c r="BV56" s="74"/>
      <c r="BW56" s="74"/>
      <c r="BX56" s="74"/>
      <c r="BY56" s="74"/>
      <c r="BZ56" s="7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6"/>
      <c r="BM57" s="74"/>
      <c r="BN57" s="74"/>
      <c r="BO57" s="74"/>
      <c r="BP57" s="74"/>
      <c r="BQ57" s="74"/>
      <c r="BR57" s="74"/>
      <c r="BS57" s="74"/>
      <c r="BT57" s="74"/>
      <c r="BU57" s="74"/>
      <c r="BV57" s="74"/>
      <c r="BW57" s="74"/>
      <c r="BX57" s="74"/>
      <c r="BY57" s="74"/>
      <c r="BZ57" s="7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6"/>
      <c r="BM58" s="74"/>
      <c r="BN58" s="74"/>
      <c r="BO58" s="74"/>
      <c r="BP58" s="74"/>
      <c r="BQ58" s="74"/>
      <c r="BR58" s="74"/>
      <c r="BS58" s="74"/>
      <c r="BT58" s="74"/>
      <c r="BU58" s="74"/>
      <c r="BV58" s="74"/>
      <c r="BW58" s="74"/>
      <c r="BX58" s="74"/>
      <c r="BY58" s="74"/>
      <c r="BZ58" s="7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6"/>
      <c r="BM59" s="74"/>
      <c r="BN59" s="74"/>
      <c r="BO59" s="74"/>
      <c r="BP59" s="74"/>
      <c r="BQ59" s="74"/>
      <c r="BR59" s="74"/>
      <c r="BS59" s="74"/>
      <c r="BT59" s="74"/>
      <c r="BU59" s="74"/>
      <c r="BV59" s="74"/>
      <c r="BW59" s="74"/>
      <c r="BX59" s="74"/>
      <c r="BY59" s="74"/>
      <c r="BZ59" s="75"/>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6"/>
      <c r="BM60" s="74"/>
      <c r="BN60" s="74"/>
      <c r="BO60" s="74"/>
      <c r="BP60" s="74"/>
      <c r="BQ60" s="74"/>
      <c r="BR60" s="74"/>
      <c r="BS60" s="74"/>
      <c r="BT60" s="74"/>
      <c r="BU60" s="74"/>
      <c r="BV60" s="74"/>
      <c r="BW60" s="74"/>
      <c r="BX60" s="74"/>
      <c r="BY60" s="74"/>
      <c r="BZ60" s="75"/>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6"/>
      <c r="BM61" s="74"/>
      <c r="BN61" s="74"/>
      <c r="BO61" s="74"/>
      <c r="BP61" s="74"/>
      <c r="BQ61" s="74"/>
      <c r="BR61" s="74"/>
      <c r="BS61" s="74"/>
      <c r="BT61" s="74"/>
      <c r="BU61" s="74"/>
      <c r="BV61" s="74"/>
      <c r="BW61" s="74"/>
      <c r="BX61" s="74"/>
      <c r="BY61" s="74"/>
      <c r="BZ61" s="7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6"/>
      <c r="BM62" s="74"/>
      <c r="BN62" s="74"/>
      <c r="BO62" s="74"/>
      <c r="BP62" s="74"/>
      <c r="BQ62" s="74"/>
      <c r="BR62" s="74"/>
      <c r="BS62" s="74"/>
      <c r="BT62" s="74"/>
      <c r="BU62" s="74"/>
      <c r="BV62" s="74"/>
      <c r="BW62" s="74"/>
      <c r="BX62" s="74"/>
      <c r="BY62" s="74"/>
      <c r="BZ62" s="7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6" t="s">
        <v>117</v>
      </c>
      <c r="BM66" s="74"/>
      <c r="BN66" s="74"/>
      <c r="BO66" s="74"/>
      <c r="BP66" s="74"/>
      <c r="BQ66" s="74"/>
      <c r="BR66" s="74"/>
      <c r="BS66" s="74"/>
      <c r="BT66" s="74"/>
      <c r="BU66" s="74"/>
      <c r="BV66" s="74"/>
      <c r="BW66" s="74"/>
      <c r="BX66" s="74"/>
      <c r="BY66" s="74"/>
      <c r="BZ66" s="7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6"/>
      <c r="BM67" s="74"/>
      <c r="BN67" s="74"/>
      <c r="BO67" s="74"/>
      <c r="BP67" s="74"/>
      <c r="BQ67" s="74"/>
      <c r="BR67" s="74"/>
      <c r="BS67" s="74"/>
      <c r="BT67" s="74"/>
      <c r="BU67" s="74"/>
      <c r="BV67" s="74"/>
      <c r="BW67" s="74"/>
      <c r="BX67" s="74"/>
      <c r="BY67" s="74"/>
      <c r="BZ67" s="7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6"/>
      <c r="BM68" s="74"/>
      <c r="BN68" s="74"/>
      <c r="BO68" s="74"/>
      <c r="BP68" s="74"/>
      <c r="BQ68" s="74"/>
      <c r="BR68" s="74"/>
      <c r="BS68" s="74"/>
      <c r="BT68" s="74"/>
      <c r="BU68" s="74"/>
      <c r="BV68" s="74"/>
      <c r="BW68" s="74"/>
      <c r="BX68" s="74"/>
      <c r="BY68" s="74"/>
      <c r="BZ68" s="7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6"/>
      <c r="BM69" s="74"/>
      <c r="BN69" s="74"/>
      <c r="BO69" s="74"/>
      <c r="BP69" s="74"/>
      <c r="BQ69" s="74"/>
      <c r="BR69" s="74"/>
      <c r="BS69" s="74"/>
      <c r="BT69" s="74"/>
      <c r="BU69" s="74"/>
      <c r="BV69" s="74"/>
      <c r="BW69" s="74"/>
      <c r="BX69" s="74"/>
      <c r="BY69" s="74"/>
      <c r="BZ69" s="7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6"/>
      <c r="BM70" s="74"/>
      <c r="BN70" s="74"/>
      <c r="BO70" s="74"/>
      <c r="BP70" s="74"/>
      <c r="BQ70" s="74"/>
      <c r="BR70" s="74"/>
      <c r="BS70" s="74"/>
      <c r="BT70" s="74"/>
      <c r="BU70" s="74"/>
      <c r="BV70" s="74"/>
      <c r="BW70" s="74"/>
      <c r="BX70" s="74"/>
      <c r="BY70" s="74"/>
      <c r="BZ70" s="7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6"/>
      <c r="BM71" s="74"/>
      <c r="BN71" s="74"/>
      <c r="BO71" s="74"/>
      <c r="BP71" s="74"/>
      <c r="BQ71" s="74"/>
      <c r="BR71" s="74"/>
      <c r="BS71" s="74"/>
      <c r="BT71" s="74"/>
      <c r="BU71" s="74"/>
      <c r="BV71" s="74"/>
      <c r="BW71" s="74"/>
      <c r="BX71" s="74"/>
      <c r="BY71" s="74"/>
      <c r="BZ71" s="7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6"/>
      <c r="BM72" s="74"/>
      <c r="BN72" s="74"/>
      <c r="BO72" s="74"/>
      <c r="BP72" s="74"/>
      <c r="BQ72" s="74"/>
      <c r="BR72" s="74"/>
      <c r="BS72" s="74"/>
      <c r="BT72" s="74"/>
      <c r="BU72" s="74"/>
      <c r="BV72" s="74"/>
      <c r="BW72" s="74"/>
      <c r="BX72" s="74"/>
      <c r="BY72" s="74"/>
      <c r="BZ72" s="7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6"/>
      <c r="BM73" s="74"/>
      <c r="BN73" s="74"/>
      <c r="BO73" s="74"/>
      <c r="BP73" s="74"/>
      <c r="BQ73" s="74"/>
      <c r="BR73" s="74"/>
      <c r="BS73" s="74"/>
      <c r="BT73" s="74"/>
      <c r="BU73" s="74"/>
      <c r="BV73" s="74"/>
      <c r="BW73" s="74"/>
      <c r="BX73" s="74"/>
      <c r="BY73" s="74"/>
      <c r="BZ73" s="7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6"/>
      <c r="BM74" s="74"/>
      <c r="BN74" s="74"/>
      <c r="BO74" s="74"/>
      <c r="BP74" s="74"/>
      <c r="BQ74" s="74"/>
      <c r="BR74" s="74"/>
      <c r="BS74" s="74"/>
      <c r="BT74" s="74"/>
      <c r="BU74" s="74"/>
      <c r="BV74" s="74"/>
      <c r="BW74" s="74"/>
      <c r="BX74" s="74"/>
      <c r="BY74" s="74"/>
      <c r="BZ74" s="7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6"/>
      <c r="BM75" s="74"/>
      <c r="BN75" s="74"/>
      <c r="BO75" s="74"/>
      <c r="BP75" s="74"/>
      <c r="BQ75" s="74"/>
      <c r="BR75" s="74"/>
      <c r="BS75" s="74"/>
      <c r="BT75" s="74"/>
      <c r="BU75" s="74"/>
      <c r="BV75" s="74"/>
      <c r="BW75" s="74"/>
      <c r="BX75" s="74"/>
      <c r="BY75" s="74"/>
      <c r="BZ75" s="7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6"/>
      <c r="BM76" s="74"/>
      <c r="BN76" s="74"/>
      <c r="BO76" s="74"/>
      <c r="BP76" s="74"/>
      <c r="BQ76" s="74"/>
      <c r="BR76" s="74"/>
      <c r="BS76" s="74"/>
      <c r="BT76" s="74"/>
      <c r="BU76" s="74"/>
      <c r="BV76" s="74"/>
      <c r="BW76" s="74"/>
      <c r="BX76" s="74"/>
      <c r="BY76" s="74"/>
      <c r="BZ76" s="7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6"/>
      <c r="BM77" s="74"/>
      <c r="BN77" s="74"/>
      <c r="BO77" s="74"/>
      <c r="BP77" s="74"/>
      <c r="BQ77" s="74"/>
      <c r="BR77" s="74"/>
      <c r="BS77" s="74"/>
      <c r="BT77" s="74"/>
      <c r="BU77" s="74"/>
      <c r="BV77" s="74"/>
      <c r="BW77" s="74"/>
      <c r="BX77" s="74"/>
      <c r="BY77" s="74"/>
      <c r="BZ77" s="7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6"/>
      <c r="BM78" s="74"/>
      <c r="BN78" s="74"/>
      <c r="BO78" s="74"/>
      <c r="BP78" s="74"/>
      <c r="BQ78" s="74"/>
      <c r="BR78" s="74"/>
      <c r="BS78" s="74"/>
      <c r="BT78" s="74"/>
      <c r="BU78" s="74"/>
      <c r="BV78" s="74"/>
      <c r="BW78" s="74"/>
      <c r="BX78" s="74"/>
      <c r="BY78" s="74"/>
      <c r="BZ78" s="7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6"/>
      <c r="BM79" s="74"/>
      <c r="BN79" s="74"/>
      <c r="BO79" s="74"/>
      <c r="BP79" s="74"/>
      <c r="BQ79" s="74"/>
      <c r="BR79" s="74"/>
      <c r="BS79" s="74"/>
      <c r="BT79" s="74"/>
      <c r="BU79" s="74"/>
      <c r="BV79" s="74"/>
      <c r="BW79" s="74"/>
      <c r="BX79" s="74"/>
      <c r="BY79" s="74"/>
      <c r="BZ79" s="7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6"/>
      <c r="BM80" s="74"/>
      <c r="BN80" s="74"/>
      <c r="BO80" s="74"/>
      <c r="BP80" s="74"/>
      <c r="BQ80" s="74"/>
      <c r="BR80" s="74"/>
      <c r="BS80" s="74"/>
      <c r="BT80" s="74"/>
      <c r="BU80" s="74"/>
      <c r="BV80" s="74"/>
      <c r="BW80" s="74"/>
      <c r="BX80" s="74"/>
      <c r="BY80" s="74"/>
      <c r="BZ80" s="7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6"/>
      <c r="BM81" s="74"/>
      <c r="BN81" s="74"/>
      <c r="BO81" s="74"/>
      <c r="BP81" s="74"/>
      <c r="BQ81" s="74"/>
      <c r="BR81" s="74"/>
      <c r="BS81" s="74"/>
      <c r="BT81" s="74"/>
      <c r="BU81" s="74"/>
      <c r="BV81" s="74"/>
      <c r="BW81" s="74"/>
      <c r="BX81" s="74"/>
      <c r="BY81" s="74"/>
      <c r="BZ81" s="7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【109.13】</v>
      </c>
      <c r="F85" s="12" t="str">
        <f>データ!AT6</f>
        <v>【631.67】</v>
      </c>
      <c r="G85" s="12" t="str">
        <f>データ!BE6</f>
        <v>【91.66】</v>
      </c>
      <c r="H85" s="12" t="str">
        <f>データ!BP6</f>
        <v>【1,321.62】</v>
      </c>
      <c r="I85" s="12" t="str">
        <f>データ!CA6</f>
        <v>【34.61】</v>
      </c>
      <c r="J85" s="12" t="str">
        <f>データ!CL6</f>
        <v>【538.24】</v>
      </c>
      <c r="K85" s="12" t="str">
        <f>データ!CW6</f>
        <v>【33.03】</v>
      </c>
      <c r="L85" s="12" t="str">
        <f>データ!DH6</f>
        <v>【89.81】</v>
      </c>
      <c r="M85" s="12" t="str">
        <f>データ!DS6</f>
        <v>【35.75】</v>
      </c>
      <c r="N85" s="12" t="str">
        <f>データ!ED6</f>
        <v>【0.00】</v>
      </c>
      <c r="O85" s="12" t="str">
        <f>データ!EO6</f>
        <v>【0.00】</v>
      </c>
    </row>
  </sheetData>
  <sheetProtection algorithmName="SHA-512" hashValue="olZYlFmm4bBZQF1fVyC+QD/0HR4GhYmR19s+R8Eg6pXNQkf82u3C0ZPr4M6ejcbKbdBUqnVZKH2/MdOYIURUfQ==" saltValue="iOBK6/bLVEO2nZVTxDLd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312011</v>
      </c>
      <c r="D6" s="19">
        <f t="shared" si="3"/>
        <v>46</v>
      </c>
      <c r="E6" s="19">
        <f t="shared" si="3"/>
        <v>17</v>
      </c>
      <c r="F6" s="19">
        <f t="shared" si="3"/>
        <v>9</v>
      </c>
      <c r="G6" s="19">
        <f t="shared" si="3"/>
        <v>0</v>
      </c>
      <c r="H6" s="19" t="str">
        <f t="shared" si="3"/>
        <v>鳥取県　鳥取市</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29.76</v>
      </c>
      <c r="P6" s="20">
        <f t="shared" si="3"/>
        <v>0.01</v>
      </c>
      <c r="Q6" s="20">
        <f t="shared" si="3"/>
        <v>93.33</v>
      </c>
      <c r="R6" s="20">
        <f t="shared" si="3"/>
        <v>2767</v>
      </c>
      <c r="S6" s="20">
        <f t="shared" si="3"/>
        <v>181203</v>
      </c>
      <c r="T6" s="20">
        <f t="shared" si="3"/>
        <v>765.31</v>
      </c>
      <c r="U6" s="20">
        <f t="shared" si="3"/>
        <v>236.77</v>
      </c>
      <c r="V6" s="20">
        <f t="shared" si="3"/>
        <v>26</v>
      </c>
      <c r="W6" s="20">
        <f t="shared" si="3"/>
        <v>0.02</v>
      </c>
      <c r="X6" s="20">
        <f t="shared" si="3"/>
        <v>1300</v>
      </c>
      <c r="Y6" s="21">
        <f>IF(Y7="",NA(),Y7)</f>
        <v>101.58</v>
      </c>
      <c r="Z6" s="21">
        <f t="shared" ref="Z6:AH6" si="4">IF(Z7="",NA(),Z7)</f>
        <v>102.33</v>
      </c>
      <c r="AA6" s="21">
        <f t="shared" si="4"/>
        <v>102.45</v>
      </c>
      <c r="AB6" s="21">
        <f t="shared" si="4"/>
        <v>105.55</v>
      </c>
      <c r="AC6" s="21">
        <f t="shared" si="4"/>
        <v>103.57</v>
      </c>
      <c r="AD6" s="21">
        <f t="shared" si="4"/>
        <v>99.2</v>
      </c>
      <c r="AE6" s="21">
        <f t="shared" si="4"/>
        <v>100.42</v>
      </c>
      <c r="AF6" s="21">
        <f t="shared" si="4"/>
        <v>98.03</v>
      </c>
      <c r="AG6" s="21">
        <f t="shared" si="4"/>
        <v>105.46</v>
      </c>
      <c r="AH6" s="21">
        <f t="shared" si="4"/>
        <v>109.38</v>
      </c>
      <c r="AI6" s="20" t="str">
        <f>IF(AI7="","",IF(AI7="-","【-】","【"&amp;SUBSTITUTE(TEXT(AI7,"#,##0.00"),"-","△")&amp;"】"))</f>
        <v>【109.13】</v>
      </c>
      <c r="AJ6" s="20">
        <f>IF(AJ7="",NA(),AJ7)</f>
        <v>0</v>
      </c>
      <c r="AK6" s="20">
        <f t="shared" ref="AK6:AS6" si="5">IF(AK7="",NA(),AK7)</f>
        <v>0</v>
      </c>
      <c r="AL6" s="20">
        <f t="shared" si="5"/>
        <v>0</v>
      </c>
      <c r="AM6" s="20">
        <f t="shared" si="5"/>
        <v>0</v>
      </c>
      <c r="AN6" s="20">
        <f t="shared" si="5"/>
        <v>0</v>
      </c>
      <c r="AO6" s="21">
        <f t="shared" si="5"/>
        <v>1500.46</v>
      </c>
      <c r="AP6" s="21">
        <f t="shared" si="5"/>
        <v>762.05</v>
      </c>
      <c r="AQ6" s="21">
        <f t="shared" si="5"/>
        <v>755.68</v>
      </c>
      <c r="AR6" s="21">
        <f t="shared" si="5"/>
        <v>806.39</v>
      </c>
      <c r="AS6" s="21">
        <f t="shared" si="5"/>
        <v>641.13</v>
      </c>
      <c r="AT6" s="20" t="str">
        <f>IF(AT7="","",IF(AT7="-","【-】","【"&amp;SUBSTITUTE(TEXT(AT7,"#,##0.00"),"-","△")&amp;"】"))</f>
        <v>【631.67】</v>
      </c>
      <c r="AU6" s="21">
        <f>IF(AU7="",NA(),AU7)</f>
        <v>141.1</v>
      </c>
      <c r="AV6" s="21">
        <f t="shared" ref="AV6:BD6" si="6">IF(AV7="",NA(),AV7)</f>
        <v>151.85</v>
      </c>
      <c r="AW6" s="21">
        <f t="shared" si="6"/>
        <v>173.66</v>
      </c>
      <c r="AX6" s="21">
        <f t="shared" si="6"/>
        <v>166.21</v>
      </c>
      <c r="AY6" s="21">
        <f t="shared" si="6"/>
        <v>159.37</v>
      </c>
      <c r="AZ6" s="21">
        <f t="shared" si="6"/>
        <v>81.260000000000005</v>
      </c>
      <c r="BA6" s="21">
        <f t="shared" si="6"/>
        <v>92.61</v>
      </c>
      <c r="BB6" s="21">
        <f t="shared" si="6"/>
        <v>91.41</v>
      </c>
      <c r="BC6" s="21">
        <f t="shared" si="6"/>
        <v>96.26</v>
      </c>
      <c r="BD6" s="21">
        <f t="shared" si="6"/>
        <v>90.92</v>
      </c>
      <c r="BE6" s="20" t="str">
        <f>IF(BE7="","",IF(BE7="-","【-】","【"&amp;SUBSTITUTE(TEXT(BE7,"#,##0.00"),"-","△")&amp;"】"))</f>
        <v>【91.66】</v>
      </c>
      <c r="BF6" s="21">
        <f>IF(BF7="",NA(),BF7)</f>
        <v>7714.46</v>
      </c>
      <c r="BG6" s="21">
        <f t="shared" ref="BG6:BO6" si="7">IF(BG7="",NA(),BG7)</f>
        <v>7906.8</v>
      </c>
      <c r="BH6" s="21">
        <f t="shared" si="7"/>
        <v>2285.08</v>
      </c>
      <c r="BI6" s="21">
        <f t="shared" si="7"/>
        <v>2319.46</v>
      </c>
      <c r="BJ6" s="21">
        <f t="shared" si="7"/>
        <v>1975.62</v>
      </c>
      <c r="BK6" s="21">
        <f t="shared" si="7"/>
        <v>1748.51</v>
      </c>
      <c r="BL6" s="21">
        <f t="shared" si="7"/>
        <v>1640.16</v>
      </c>
      <c r="BM6" s="21">
        <f t="shared" si="7"/>
        <v>1521.05</v>
      </c>
      <c r="BN6" s="21">
        <f t="shared" si="7"/>
        <v>1490.65</v>
      </c>
      <c r="BO6" s="21">
        <f t="shared" si="7"/>
        <v>1312.67</v>
      </c>
      <c r="BP6" s="20" t="str">
        <f>IF(BP7="","",IF(BP7="-","【-】","【"&amp;SUBSTITUTE(TEXT(BP7,"#,##0.00"),"-","△")&amp;"】"))</f>
        <v>【1,321.62】</v>
      </c>
      <c r="BQ6" s="21">
        <f>IF(BQ7="",NA(),BQ7)</f>
        <v>29.81</v>
      </c>
      <c r="BR6" s="21">
        <f t="shared" ref="BR6:BZ6" si="8">IF(BR7="",NA(),BR7)</f>
        <v>21.26</v>
      </c>
      <c r="BS6" s="21">
        <f t="shared" si="8"/>
        <v>20.02</v>
      </c>
      <c r="BT6" s="21">
        <f t="shared" si="8"/>
        <v>14.49</v>
      </c>
      <c r="BU6" s="21">
        <f t="shared" si="8"/>
        <v>20.55</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490.49</v>
      </c>
      <c r="CC6" s="21">
        <f t="shared" ref="CC6:CK6" si="9">IF(CC7="",NA(),CC7)</f>
        <v>679.16</v>
      </c>
      <c r="CD6" s="21">
        <f t="shared" si="9"/>
        <v>718.6</v>
      </c>
      <c r="CE6" s="21">
        <f t="shared" si="9"/>
        <v>1014.08</v>
      </c>
      <c r="CF6" s="21">
        <f t="shared" si="9"/>
        <v>716.71</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57.14</v>
      </c>
      <c r="CN6" s="21">
        <f t="shared" ref="CN6:CV6" si="10">IF(CN7="",NA(),CN7)</f>
        <v>57.14</v>
      </c>
      <c r="CO6" s="21">
        <f t="shared" si="10"/>
        <v>57.14</v>
      </c>
      <c r="CP6" s="21">
        <f t="shared" si="10"/>
        <v>50</v>
      </c>
      <c r="CQ6" s="21">
        <f t="shared" si="10"/>
        <v>50</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100</v>
      </c>
      <c r="CY6" s="21">
        <f t="shared" ref="CY6:DG6" si="11">IF(CY7="",NA(),CY7)</f>
        <v>100</v>
      </c>
      <c r="CZ6" s="21">
        <f t="shared" si="11"/>
        <v>100</v>
      </c>
      <c r="DA6" s="21">
        <f t="shared" si="11"/>
        <v>100</v>
      </c>
      <c r="DB6" s="21">
        <f t="shared" si="11"/>
        <v>100</v>
      </c>
      <c r="DC6" s="21">
        <f t="shared" si="11"/>
        <v>90.33</v>
      </c>
      <c r="DD6" s="21">
        <f t="shared" si="11"/>
        <v>90.04</v>
      </c>
      <c r="DE6" s="21">
        <f t="shared" si="11"/>
        <v>90.58</v>
      </c>
      <c r="DF6" s="21">
        <f t="shared" si="11"/>
        <v>90.11</v>
      </c>
      <c r="DG6" s="21">
        <f t="shared" si="11"/>
        <v>89.95</v>
      </c>
      <c r="DH6" s="20" t="str">
        <f>IF(DH7="","",IF(DH7="-","【-】","【"&amp;SUBSTITUTE(TEXT(DH7,"#,##0.00"),"-","△")&amp;"】"))</f>
        <v>【89.81】</v>
      </c>
      <c r="DI6" s="21">
        <f>IF(DI7="",NA(),DI7)</f>
        <v>33</v>
      </c>
      <c r="DJ6" s="21">
        <f t="shared" ref="DJ6:DR6" si="12">IF(DJ7="",NA(),DJ7)</f>
        <v>37.24</v>
      </c>
      <c r="DK6" s="21">
        <f t="shared" si="12"/>
        <v>41.47</v>
      </c>
      <c r="DL6" s="21">
        <f t="shared" si="12"/>
        <v>44.62</v>
      </c>
      <c r="DM6" s="21">
        <f t="shared" si="12"/>
        <v>46.41</v>
      </c>
      <c r="DN6" s="21">
        <f t="shared" si="12"/>
        <v>31</v>
      </c>
      <c r="DO6" s="21">
        <f t="shared" si="12"/>
        <v>29.28</v>
      </c>
      <c r="DP6" s="21">
        <f t="shared" si="12"/>
        <v>32.380000000000003</v>
      </c>
      <c r="DQ6" s="21">
        <f t="shared" si="12"/>
        <v>35.24</v>
      </c>
      <c r="DR6" s="21">
        <f t="shared" si="12"/>
        <v>36.090000000000003</v>
      </c>
      <c r="DS6" s="20" t="str">
        <f>IF(DS7="","",IF(DS7="-","【-】","【"&amp;SUBSTITUTE(TEXT(DS7,"#,##0.00"),"-","△")&amp;"】"))</f>
        <v>【35.75】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2">
      <c r="A7" s="14"/>
      <c r="B7" s="23">
        <v>2023</v>
      </c>
      <c r="C7" s="23">
        <v>312011</v>
      </c>
      <c r="D7" s="23">
        <v>46</v>
      </c>
      <c r="E7" s="23">
        <v>17</v>
      </c>
      <c r="F7" s="23">
        <v>9</v>
      </c>
      <c r="G7" s="23">
        <v>0</v>
      </c>
      <c r="H7" s="23" t="s">
        <v>96</v>
      </c>
      <c r="I7" s="23" t="s">
        <v>97</v>
      </c>
      <c r="J7" s="23" t="s">
        <v>98</v>
      </c>
      <c r="K7" s="23" t="s">
        <v>99</v>
      </c>
      <c r="L7" s="23" t="s">
        <v>100</v>
      </c>
      <c r="M7" s="23" t="s">
        <v>101</v>
      </c>
      <c r="N7" s="24" t="s">
        <v>102</v>
      </c>
      <c r="O7" s="24">
        <v>29.76</v>
      </c>
      <c r="P7" s="24">
        <v>0.01</v>
      </c>
      <c r="Q7" s="24">
        <v>93.33</v>
      </c>
      <c r="R7" s="24">
        <v>2767</v>
      </c>
      <c r="S7" s="24">
        <v>181203</v>
      </c>
      <c r="T7" s="24">
        <v>765.31</v>
      </c>
      <c r="U7" s="24">
        <v>236.77</v>
      </c>
      <c r="V7" s="24">
        <v>26</v>
      </c>
      <c r="W7" s="24">
        <v>0.02</v>
      </c>
      <c r="X7" s="24">
        <v>1300</v>
      </c>
      <c r="Y7" s="24">
        <v>101.58</v>
      </c>
      <c r="Z7" s="24">
        <v>102.33</v>
      </c>
      <c r="AA7" s="24">
        <v>102.45</v>
      </c>
      <c r="AB7" s="24">
        <v>105.55</v>
      </c>
      <c r="AC7" s="24">
        <v>103.57</v>
      </c>
      <c r="AD7" s="24">
        <v>99.2</v>
      </c>
      <c r="AE7" s="24">
        <v>100.42</v>
      </c>
      <c r="AF7" s="24">
        <v>98.03</v>
      </c>
      <c r="AG7" s="24">
        <v>105.46</v>
      </c>
      <c r="AH7" s="24">
        <v>109.38</v>
      </c>
      <c r="AI7" s="24">
        <v>109.13</v>
      </c>
      <c r="AJ7" s="24">
        <v>0</v>
      </c>
      <c r="AK7" s="24">
        <v>0</v>
      </c>
      <c r="AL7" s="24">
        <v>0</v>
      </c>
      <c r="AM7" s="24">
        <v>0</v>
      </c>
      <c r="AN7" s="24">
        <v>0</v>
      </c>
      <c r="AO7" s="24">
        <v>1500.46</v>
      </c>
      <c r="AP7" s="24">
        <v>762.05</v>
      </c>
      <c r="AQ7" s="24">
        <v>755.68</v>
      </c>
      <c r="AR7" s="24">
        <v>806.39</v>
      </c>
      <c r="AS7" s="24">
        <v>641.13</v>
      </c>
      <c r="AT7" s="24">
        <v>631.66999999999996</v>
      </c>
      <c r="AU7" s="24">
        <v>141.1</v>
      </c>
      <c r="AV7" s="24">
        <v>151.85</v>
      </c>
      <c r="AW7" s="24">
        <v>173.66</v>
      </c>
      <c r="AX7" s="24">
        <v>166.21</v>
      </c>
      <c r="AY7" s="24">
        <v>159.37</v>
      </c>
      <c r="AZ7" s="24">
        <v>81.260000000000005</v>
      </c>
      <c r="BA7" s="24">
        <v>92.61</v>
      </c>
      <c r="BB7" s="24">
        <v>91.41</v>
      </c>
      <c r="BC7" s="24">
        <v>96.26</v>
      </c>
      <c r="BD7" s="24">
        <v>90.92</v>
      </c>
      <c r="BE7" s="24">
        <v>91.66</v>
      </c>
      <c r="BF7" s="24">
        <v>7714.46</v>
      </c>
      <c r="BG7" s="24">
        <v>7906.8</v>
      </c>
      <c r="BH7" s="24">
        <v>2285.08</v>
      </c>
      <c r="BI7" s="24">
        <v>2319.46</v>
      </c>
      <c r="BJ7" s="24">
        <v>1975.62</v>
      </c>
      <c r="BK7" s="24">
        <v>1748.51</v>
      </c>
      <c r="BL7" s="24">
        <v>1640.16</v>
      </c>
      <c r="BM7" s="24">
        <v>1521.05</v>
      </c>
      <c r="BN7" s="24">
        <v>1490.65</v>
      </c>
      <c r="BO7" s="24">
        <v>1312.67</v>
      </c>
      <c r="BP7" s="24">
        <v>1321.62</v>
      </c>
      <c r="BQ7" s="24">
        <v>29.81</v>
      </c>
      <c r="BR7" s="24">
        <v>21.26</v>
      </c>
      <c r="BS7" s="24">
        <v>20.02</v>
      </c>
      <c r="BT7" s="24">
        <v>14.49</v>
      </c>
      <c r="BU7" s="24">
        <v>20.55</v>
      </c>
      <c r="BV7" s="24">
        <v>34.99</v>
      </c>
      <c r="BW7" s="24">
        <v>38.270000000000003</v>
      </c>
      <c r="BX7" s="24">
        <v>37.520000000000003</v>
      </c>
      <c r="BY7" s="24">
        <v>34.96</v>
      </c>
      <c r="BZ7" s="24">
        <v>34.44</v>
      </c>
      <c r="CA7" s="24">
        <v>34.61</v>
      </c>
      <c r="CB7" s="24">
        <v>490.49</v>
      </c>
      <c r="CC7" s="24">
        <v>679.16</v>
      </c>
      <c r="CD7" s="24">
        <v>718.6</v>
      </c>
      <c r="CE7" s="24">
        <v>1014.08</v>
      </c>
      <c r="CF7" s="24">
        <v>716.71</v>
      </c>
      <c r="CG7" s="24">
        <v>520.91999999999996</v>
      </c>
      <c r="CH7" s="24">
        <v>486.77</v>
      </c>
      <c r="CI7" s="24">
        <v>502.1</v>
      </c>
      <c r="CJ7" s="24">
        <v>539.07000000000005</v>
      </c>
      <c r="CK7" s="24">
        <v>541.80999999999995</v>
      </c>
      <c r="CL7" s="24">
        <v>538.24</v>
      </c>
      <c r="CM7" s="24">
        <v>57.14</v>
      </c>
      <c r="CN7" s="24">
        <v>57.14</v>
      </c>
      <c r="CO7" s="24">
        <v>57.14</v>
      </c>
      <c r="CP7" s="24">
        <v>50</v>
      </c>
      <c r="CQ7" s="24">
        <v>50</v>
      </c>
      <c r="CR7" s="24">
        <v>34.68</v>
      </c>
      <c r="CS7" s="24">
        <v>34.700000000000003</v>
      </c>
      <c r="CT7" s="24">
        <v>46.83</v>
      </c>
      <c r="CU7" s="24">
        <v>33.74</v>
      </c>
      <c r="CV7" s="24">
        <v>32.979999999999997</v>
      </c>
      <c r="CW7" s="24">
        <v>33.03</v>
      </c>
      <c r="CX7" s="24">
        <v>100</v>
      </c>
      <c r="CY7" s="24">
        <v>100</v>
      </c>
      <c r="CZ7" s="24">
        <v>100</v>
      </c>
      <c r="DA7" s="24">
        <v>100</v>
      </c>
      <c r="DB7" s="24">
        <v>100</v>
      </c>
      <c r="DC7" s="24">
        <v>90.33</v>
      </c>
      <c r="DD7" s="24">
        <v>90.04</v>
      </c>
      <c r="DE7" s="24">
        <v>90.58</v>
      </c>
      <c r="DF7" s="24">
        <v>90.11</v>
      </c>
      <c r="DG7" s="24">
        <v>89.95</v>
      </c>
      <c r="DH7" s="24">
        <v>89.81</v>
      </c>
      <c r="DI7" s="24">
        <v>33</v>
      </c>
      <c r="DJ7" s="24">
        <v>37.24</v>
      </c>
      <c r="DK7" s="24">
        <v>41.47</v>
      </c>
      <c r="DL7" s="24">
        <v>44.62</v>
      </c>
      <c r="DM7" s="24">
        <v>46.41</v>
      </c>
      <c r="DN7" s="24">
        <v>31</v>
      </c>
      <c r="DO7" s="24">
        <v>29.28</v>
      </c>
      <c r="DP7" s="24">
        <v>32.380000000000003</v>
      </c>
      <c r="DQ7" s="24">
        <v>35.24</v>
      </c>
      <c r="DR7" s="24">
        <v>36.090000000000003</v>
      </c>
      <c r="DS7" s="24">
        <v>35.75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尾崎　仁恵</cp:lastModifiedBy>
  <dcterms:created xsi:type="dcterms:W3CDTF">2025-01-24T07:23:15Z</dcterms:created>
  <dcterms:modified xsi:type="dcterms:W3CDTF">2025-01-28T07:01:41Z</dcterms:modified>
  <cp:category/>
</cp:coreProperties>
</file>