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00003051\Desktop\"/>
    </mc:Choice>
  </mc:AlternateContent>
  <xr:revisionPtr revIDLastSave="0" documentId="8_{9E98BD78-4DCF-44F4-9A48-A9DD2CA779D6}" xr6:coauthVersionLast="47" xr6:coauthVersionMax="47" xr10:uidLastSave="{00000000-0000-0000-0000-000000000000}"/>
  <workbookProtection workbookAlgorithmName="SHA-512" workbookHashValue="XjjxTOBgYqAQP4rZEp2mvMuYArisFEOwL65tUvdpZ904R9QnCnzJLnejqwzhqocSHjq/zbRQ20RdARF4VBemxQ==" workbookSaltValue="xA5sy6J+dtqonItm6OSDeA==" workbookSpinCount="100000" lockStructure="1"/>
  <bookViews>
    <workbookView xWindow="-108" yWindow="444" windowWidth="23232" windowHeight="1195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E85" i="4"/>
  <c r="AT10" i="4"/>
  <c r="AL10" i="4"/>
  <c r="P8" i="4"/>
  <c r="I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<sst xmlns="http://schemas.openxmlformats.org/spreadsheetml/2006/main" count="231" uniqueCount="117">
  <si>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</si>
  <si>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</si>
  <si>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</si>
  <si>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</si>
  <si>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</si>
  <si>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</si>
  <si>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</si>
  <si>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</si>
  <si>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</si>
  <si>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</si>
  <si>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</si>
  <si>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</si>
  <si>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</si>
  <si>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</si>
  <si>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</si>
  <si>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</si>
  <si>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</si>
  <si>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</si>
  <si>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</si>
  <si>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</si>
  <si>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</si>
  <si>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</si>
  <si>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</si>
  <si>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</si>
  <si>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</si>
  <si>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</si>
  <si>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</si>
  <si>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</si>
  <si>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</si>
  <si>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</si>
  <si>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</si>
  <si>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</si>
  <si>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</si>
  <si>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</si>
  <si>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</si>
  <si>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</si>
  <si>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</si>
  <si>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</si>
  <si>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</si>
  <si>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</si>
  <si>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</si>
  <si>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</si>
  <si>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</si>
  <si>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</si>
  <si>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</si>
  <si>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</si>
  <si>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</si>
  <si>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</si>
  <si>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</si>
  <si>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</si>
  <si>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</si>
  <si>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</si>
  <si>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</si>
  <si>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</si>
  <si>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</si>
  <si>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</si>
  <si>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</si>
  <si>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</si>
  <si>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</si>
  <si>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</si>
  <si>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</si>
  <si>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</si>
  <si>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</si>
  <si>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</si>
  <si>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</si>
  <si>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</si>
  <si>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</si>
  <si>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</si>
  <si>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</si>
  <si>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</si>
  <si>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</si>
  <si>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</si>
  <si>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</si>
  <si>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</si>
  <si>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</si>
  <si>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</si>
  <si>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</si>
  <si>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</si>
  <si>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</si>
  <si>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</si>
  <si>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</si>
  <si>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</si>
  <si>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</si>
  <si>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</si>
  <si>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</si>
  <si>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</si>
  <si>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</si>
  <si>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</si>
  <si>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</si>
  <si>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</si>
  <si>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</si>
  <si>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</si>
  <si>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</si>
  <si>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</si>
  <si>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</si>
  <si>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</si>
  <si>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</si>
  <si>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</si>
  <si>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</si>
  <si>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</si>
  <si>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</si>
  <si>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</si>
  <si>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</si>
  <si>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</si>
  <si>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</si>
  <si>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</si>
  <si>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</si>
  <si>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</si>
  <si>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</si>
  <si>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</si>
  <si>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</si>
  <si>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</si>
  <si>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</si>
  <si>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</si>
  <si>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①本事業は対象人口が少なく使用料収入に対して維持管理費が嵩む小規模な事業であり、経常収支比率は昨年度から下がったものの、一般会計からの繰入金により目安となる100％を超えており、②累積欠損金も発生していない。
③流動比率は100％を大幅に下回っているものの、公共下水道事業との一体的な運営や一般会計からの繰入金等により支払い能力に問題はない。
④企業債残高対事業規模比率は、既存の企業債の償還に伴い、低下傾向にある。
⑤⑥対象人口の少ない小規模な事業であることから使用料収入に対して維持管理費が嵩み、単独では経費回収率100％以上の達成が難しい事業であるが、令和５年度はさらに有収水量の減少、維持管理費に係る汚水処理費の増加により、両数値とも昨年度より悪化した。
⑦施設利用率は令和4年度から100％を切っており低い割合ではあるが、類似団体や全国の平均値より高い水準となっている。
⑧水洗化率は既に100％を達成している。</t>
    <rPh sb="73" eb="75">
      <t>メヤス</t>
    </rPh>
    <rPh sb="85" eb="87">
      <t>ルイセキ</t>
    </rPh>
    <rPh sb="87" eb="90">
      <t>ケッソンキン</t>
    </rPh>
    <rPh sb="91" eb="93">
      <t>ハッセイ</t>
    </rPh>
    <rPh sb="112" eb="114">
      <t>オオハバ</t>
    </rPh>
    <rPh sb="125" eb="127">
      <t>コウキョウ</t>
    </rPh>
    <rPh sb="127" eb="130">
      <t>ゲスイドウ</t>
    </rPh>
    <rPh sb="130" eb="132">
      <t>ジギョウ</t>
    </rPh>
    <rPh sb="134" eb="137">
      <t>イッタイテキ</t>
    </rPh>
    <rPh sb="138" eb="140">
      <t>ウンエイ</t>
    </rPh>
    <rPh sb="294" eb="296">
      <t>イジ</t>
    </rPh>
    <rPh sb="296" eb="299">
      <t>カンリヒ</t>
    </rPh>
    <rPh sb="300" eb="301">
      <t>カカ</t>
    </rPh>
    <rPh sb="302" eb="304">
      <t>オスイ</t>
    </rPh>
    <rPh sb="304" eb="306">
      <t>ショリ</t>
    </rPh>
    <rPh sb="306" eb="307">
      <t>ヒ</t>
    </rPh>
    <rPh sb="308" eb="310">
      <t>ゾウカ</t>
    </rPh>
    <rPh sb="314" eb="315">
      <t>リョウ</t>
    </rPh>
    <rPh sb="315" eb="317">
      <t>スウチ</t>
    </rPh>
    <rPh sb="324" eb="326">
      <t>アッカ</t>
    </rPh>
    <rPh sb="338" eb="340">
      <t>レイワ</t>
    </rPh>
    <rPh sb="341" eb="343">
      <t>ネンド</t>
    </rPh>
    <rPh sb="355" eb="356">
      <t>ヒク</t>
    </rPh>
    <rPh sb="357" eb="359">
      <t>ワリアイ</t>
    </rPh>
    <rPh sb="397" eb="398">
      <t>スデ</t>
    </rPh>
    <phoneticPr fontId="4"/>
  </si>
  <si>
    <t>①小規模な事業であるが、減価償却率は上昇傾向にあり注視が必要。
②③供用開始が平成10年度であり、法定耐用年数を超える管渠はない。</t>
    <rPh sb="1" eb="4">
      <t>ショウキボ</t>
    </rPh>
    <rPh sb="5" eb="7">
      <t>ジギョウ</t>
    </rPh>
    <rPh sb="12" eb="14">
      <t>ゲンカ</t>
    </rPh>
    <rPh sb="25" eb="27">
      <t>チュウシ</t>
    </rPh>
    <rPh sb="28" eb="30">
      <t>ヒツヨウ</t>
    </rPh>
    <rPh sb="35" eb="37">
      <t>キョウヨウ</t>
    </rPh>
    <rPh sb="37" eb="39">
      <t>カイシ</t>
    </rPh>
    <rPh sb="40" eb="42">
      <t>ヘイセイ</t>
    </rPh>
    <rPh sb="44" eb="46">
      <t>ネンド</t>
    </rPh>
    <rPh sb="50" eb="52">
      <t>ホウテイ</t>
    </rPh>
    <rPh sb="52" eb="54">
      <t>タイヨウ</t>
    </rPh>
    <rPh sb="54" eb="56">
      <t>ネンスウ</t>
    </rPh>
    <rPh sb="57" eb="58">
      <t>コ</t>
    </rPh>
    <rPh sb="60" eb="62">
      <t>カンキョ</t>
    </rPh>
    <phoneticPr fontId="4"/>
  </si>
  <si>
    <t>本事業は、対象人口59名の小規模な事業であることから、使用料収入だけでは維持管理費や資本費を賄うことができない状況にある。そのため、一般会計からの繰入や公共下水道事業との一体的な運営が前提となっている。
施設の状況については、経年化の状況や地域の将来像を踏まえながら、統廃合やダウンサイジングによる効率的な施設管理を検討する必要がある。
こうした課題に対し、本市では「鳥取市下水道等事業経営戦略」のPDCAサイクルに基づく定期的な見直しを行い、各種目標の達成を通じて、経営の健全化や施設の効率的な管理、機能の維持に取り組んで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</si>
</sst>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60-4239-BAAD-A1840058EF6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660-4239-BAAD-A1840058EF6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143.75</c:v>
                </c:pt>
                <c:pt idx="1">
                  <c:v>117.07</c:v>
                </c:pt>
                <c:pt idx="2">
                  <c:v>119.51</c:v>
                </c:pt>
                <c:pt idx="3">
                  <c:v>82.93</c:v>
                </c:pt>
                <c:pt idx="4">
                  <c:v>82.93</c:v>
                </c:pt>
              </c:numCache>
            </c:numRef>
          </c:val>
          <c:extLst>
            <c:ext xmlns:c16="http://schemas.microsoft.com/office/drawing/2014/chart" uri="{C3380CC4-5D6E-409C-BE32-E72D297353CC}">
              <c16:uniqueId val="{00000000-FFFC-4172-B8B0-C1A8CC79968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40.28</c:v>
                </c:pt>
                <c:pt idx="1">
                  <c:v>42.48</c:v>
                </c:pt>
                <c:pt idx="2">
                  <c:v>39.770000000000003</c:v>
                </c:pt>
                <c:pt idx="3">
                  <c:v>38.96</c:v>
                </c:pt>
                <c:pt idx="4">
                  <c:v>39.659999999999997</c:v>
                </c:pt>
              </c:numCache>
            </c:numRef>
          </c:val>
          <c:smooth val="0"/>
          <c:extLst>
            <c:ext xmlns:c16="http://schemas.microsoft.com/office/drawing/2014/chart" uri="{C3380CC4-5D6E-409C-BE32-E72D297353CC}">
              <c16:uniqueId val="{00000001-FFFC-4172-B8B0-C1A8CC79968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D56-495B-93E6-90A7117FEB7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90.78</c:v>
                </c:pt>
                <c:pt idx="1">
                  <c:v>90.73</c:v>
                </c:pt>
                <c:pt idx="2">
                  <c:v>91.64</c:v>
                </c:pt>
                <c:pt idx="3">
                  <c:v>91.6</c:v>
                </c:pt>
                <c:pt idx="4">
                  <c:v>92.03</c:v>
                </c:pt>
              </c:numCache>
            </c:numRef>
          </c:val>
          <c:smooth val="0"/>
          <c:extLst>
            <c:ext xmlns:c16="http://schemas.microsoft.com/office/drawing/2014/chart" uri="{C3380CC4-5D6E-409C-BE32-E72D297353CC}">
              <c16:uniqueId val="{00000001-AD56-495B-93E6-90A7117FEB7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165.72</c:v>
                </c:pt>
                <c:pt idx="1">
                  <c:v>166.43</c:v>
                </c:pt>
                <c:pt idx="2">
                  <c:v>104.58</c:v>
                </c:pt>
                <c:pt idx="3">
                  <c:v>174.11</c:v>
                </c:pt>
                <c:pt idx="4">
                  <c:v>107.36</c:v>
                </c:pt>
              </c:numCache>
            </c:numRef>
          </c:val>
          <c:extLst>
            <c:ext xmlns:c16="http://schemas.microsoft.com/office/drawing/2014/chart" uri="{C3380CC4-5D6E-409C-BE32-E72D297353CC}">
              <c16:uniqueId val="{00000000-F799-4760-89C1-41EE3621D87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98.94</c:v>
                </c:pt>
                <c:pt idx="1">
                  <c:v>101.09</c:v>
                </c:pt>
                <c:pt idx="2">
                  <c:v>94.43</c:v>
                </c:pt>
                <c:pt idx="3">
                  <c:v>101.18</c:v>
                </c:pt>
                <c:pt idx="4">
                  <c:v>89.58</c:v>
                </c:pt>
              </c:numCache>
            </c:numRef>
          </c:val>
          <c:smooth val="0"/>
          <c:extLst>
            <c:ext xmlns:c16="http://schemas.microsoft.com/office/drawing/2014/chart" uri="{C3380CC4-5D6E-409C-BE32-E72D297353CC}">
              <c16:uniqueId val="{00000001-F799-4760-89C1-41EE3621D87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36.049999999999997</c:v>
                </c:pt>
                <c:pt idx="1">
                  <c:v>37.99</c:v>
                </c:pt>
                <c:pt idx="2">
                  <c:v>39.93</c:v>
                </c:pt>
                <c:pt idx="3">
                  <c:v>41.87</c:v>
                </c:pt>
                <c:pt idx="4">
                  <c:v>43.8</c:v>
                </c:pt>
              </c:numCache>
            </c:numRef>
          </c:val>
          <c:extLst>
            <c:ext xmlns:c16="http://schemas.microsoft.com/office/drawing/2014/chart" uri="{C3380CC4-5D6E-409C-BE32-E72D297353CC}">
              <c16:uniqueId val="{00000000-0007-4024-BDEF-019A8424C1B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40.36</c:v>
                </c:pt>
                <c:pt idx="1">
                  <c:v>34.76</c:v>
                </c:pt>
                <c:pt idx="2">
                  <c:v>36.130000000000003</c:v>
                </c:pt>
                <c:pt idx="3">
                  <c:v>38.409999999999997</c:v>
                </c:pt>
                <c:pt idx="4">
                  <c:v>43.41</c:v>
                </c:pt>
              </c:numCache>
            </c:numRef>
          </c:val>
          <c:smooth val="0"/>
          <c:extLst>
            <c:ext xmlns:c16="http://schemas.microsoft.com/office/drawing/2014/chart" uri="{C3380CC4-5D6E-409C-BE32-E72D297353CC}">
              <c16:uniqueId val="{00000001-0007-4024-BDEF-019A8424C1B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7F-464F-A9E7-50EF4921532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57F-464F-A9E7-50EF4921532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68-4558-9F45-42D3ED080E4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519.65</c:v>
                </c:pt>
                <c:pt idx="1">
                  <c:v>534.57000000000005</c:v>
                </c:pt>
                <c:pt idx="2">
                  <c:v>528.12</c:v>
                </c:pt>
                <c:pt idx="3">
                  <c:v>533.38</c:v>
                </c:pt>
                <c:pt idx="4">
                  <c:v>658.43</c:v>
                </c:pt>
              </c:numCache>
            </c:numRef>
          </c:val>
          <c:smooth val="0"/>
          <c:extLst>
            <c:ext xmlns:c16="http://schemas.microsoft.com/office/drawing/2014/chart" uri="{C3380CC4-5D6E-409C-BE32-E72D297353CC}">
              <c16:uniqueId val="{00000001-1A68-4558-9F45-42D3ED080E4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56.33</c:v>
                </c:pt>
                <c:pt idx="1">
                  <c:v>64.06</c:v>
                </c:pt>
                <c:pt idx="2">
                  <c:v>7.89</c:v>
                </c:pt>
                <c:pt idx="3">
                  <c:v>14.68</c:v>
                </c:pt>
                <c:pt idx="4">
                  <c:v>21.64</c:v>
                </c:pt>
              </c:numCache>
            </c:numRef>
          </c:val>
          <c:extLst>
            <c:ext xmlns:c16="http://schemas.microsoft.com/office/drawing/2014/chart" uri="{C3380CC4-5D6E-409C-BE32-E72D297353CC}">
              <c16:uniqueId val="{00000000-43FD-4137-847D-E299A155751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36.31</c:v>
                </c:pt>
                <c:pt idx="1">
                  <c:v>36.93</c:v>
                </c:pt>
                <c:pt idx="2">
                  <c:v>15.34</c:v>
                </c:pt>
                <c:pt idx="3">
                  <c:v>1.22</c:v>
                </c:pt>
                <c:pt idx="4">
                  <c:v>-8.1</c:v>
                </c:pt>
              </c:numCache>
            </c:numRef>
          </c:val>
          <c:smooth val="0"/>
          <c:extLst>
            <c:ext xmlns:c16="http://schemas.microsoft.com/office/drawing/2014/chart" uri="{C3380CC4-5D6E-409C-BE32-E72D297353CC}">
              <c16:uniqueId val="{00000001-43FD-4137-847D-E299A155751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4088.51</c:v>
                </c:pt>
                <c:pt idx="1">
                  <c:v>3755.96</c:v>
                </c:pt>
                <c:pt idx="2">
                  <c:v>965.77</c:v>
                </c:pt>
                <c:pt idx="3">
                  <c:v>809.31</c:v>
                </c:pt>
                <c:pt idx="4">
                  <c:v>646.25</c:v>
                </c:pt>
              </c:numCache>
            </c:numRef>
          </c:val>
          <c:extLst>
            <c:ext xmlns:c16="http://schemas.microsoft.com/office/drawing/2014/chart" uri="{C3380CC4-5D6E-409C-BE32-E72D297353CC}">
              <c16:uniqueId val="{00000000-05A0-4C00-9EB5-99683CFC9D6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544.96</c:v>
                </c:pt>
                <c:pt idx="1">
                  <c:v>406.44</c:v>
                </c:pt>
                <c:pt idx="2">
                  <c:v>254.5</c:v>
                </c:pt>
                <c:pt idx="3">
                  <c:v>365.75</c:v>
                </c:pt>
                <c:pt idx="4">
                  <c:v>482.31</c:v>
                </c:pt>
              </c:numCache>
            </c:numRef>
          </c:val>
          <c:smooth val="0"/>
          <c:extLst>
            <c:ext xmlns:c16="http://schemas.microsoft.com/office/drawing/2014/chart" uri="{C3380CC4-5D6E-409C-BE32-E72D297353CC}">
              <c16:uniqueId val="{00000001-05A0-4C00-9EB5-99683CFC9D6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53.72</c:v>
                </c:pt>
                <c:pt idx="1">
                  <c:v>49.72</c:v>
                </c:pt>
                <c:pt idx="2">
                  <c:v>35.72</c:v>
                </c:pt>
                <c:pt idx="3">
                  <c:v>36.97</c:v>
                </c:pt>
                <c:pt idx="4">
                  <c:v>34.47</c:v>
                </c:pt>
              </c:numCache>
            </c:numRef>
          </c:val>
          <c:extLst>
            <c:ext xmlns:c16="http://schemas.microsoft.com/office/drawing/2014/chart" uri="{C3380CC4-5D6E-409C-BE32-E72D297353CC}">
              <c16:uniqueId val="{00000000-95F4-4F50-AD80-EEFBAF1D6C6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42.51</c:v>
                </c:pt>
                <c:pt idx="1">
                  <c:v>35.93</c:v>
                </c:pt>
                <c:pt idx="2">
                  <c:v>36.1</c:v>
                </c:pt>
                <c:pt idx="3">
                  <c:v>35.5</c:v>
                </c:pt>
                <c:pt idx="4">
                  <c:v>35.119999999999997</c:v>
                </c:pt>
              </c:numCache>
            </c:numRef>
          </c:val>
          <c:smooth val="0"/>
          <c:extLst>
            <c:ext xmlns:c16="http://schemas.microsoft.com/office/drawing/2014/chart" uri="{C3380CC4-5D6E-409C-BE32-E72D297353CC}">
              <c16:uniqueId val="{00000001-95F4-4F50-AD80-EEFBAF1D6C6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264.3</c:v>
                </c:pt>
                <c:pt idx="1">
                  <c:v>287.41000000000003</c:v>
                </c:pt>
                <c:pt idx="2">
                  <c:v>400</c:v>
                </c:pt>
                <c:pt idx="3">
                  <c:v>386.08</c:v>
                </c:pt>
                <c:pt idx="4">
                  <c:v>412.56</c:v>
                </c:pt>
              </c:numCache>
            </c:numRef>
          </c:val>
          <c:extLst>
            <c:ext xmlns:c16="http://schemas.microsoft.com/office/drawing/2014/chart" uri="{C3380CC4-5D6E-409C-BE32-E72D297353CC}">
              <c16:uniqueId val="{00000000-B8FF-4548-92B3-D3FE5B79334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447.34</c:v>
                </c:pt>
                <c:pt idx="1">
                  <c:v>499.55</c:v>
                </c:pt>
                <c:pt idx="2">
                  <c:v>529.77</c:v>
                </c:pt>
                <c:pt idx="3">
                  <c:v>523.41999999999996</c:v>
                </c:pt>
                <c:pt idx="4">
                  <c:v>526.79</c:v>
                </c:pt>
              </c:numCache>
            </c:numRef>
          </c:val>
          <c:smooth val="0"/>
          <c:extLst>
            <c:ext xmlns:c16="http://schemas.microsoft.com/office/drawing/2014/chart" uri="{C3380CC4-5D6E-409C-BE32-E72D297353CC}">
              <c16:uniqueId val="{00000001-B8FF-4548-92B3-D3FE5B79334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【658.43】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【542.57】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【43.41】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54"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2">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2">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4" t="str">
        <f>データ!H6</f>
        <v>鳥取県　鳥取市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2">
      <c r="A8" s="2"/>
      <c r="B8" s="59" t="str">
        <f>データ!I6</f>
        <v>法適用</v>
      </c>
      <c r="C8" s="59"/>
      <c r="D8" s="59"/>
      <c r="E8" s="59"/>
      <c r="F8" s="59"/>
      <c r="G8" s="59"/>
      <c r="H8" s="59"/>
      <c r="I8" s="59" t="str">
        <f>データ!J6</f>
        <v>下水道事業</v>
      </c>
      <c r="J8" s="59"/>
      <c r="K8" s="59"/>
      <c r="L8" s="59"/>
      <c r="M8" s="59"/>
      <c r="N8" s="59"/>
      <c r="O8" s="59"/>
      <c r="P8" s="59" t="str">
        <f>データ!K6</f>
        <v>林業集落排水</v>
      </c>
      <c r="Q8" s="59"/>
      <c r="R8" s="59"/>
      <c r="S8" s="59"/>
      <c r="T8" s="59"/>
      <c r="U8" s="59"/>
      <c r="V8" s="59"/>
      <c r="W8" s="59" t="str">
        <f>データ!L6</f>
        <v>G2</v>
      </c>
      <c r="X8" s="59"/>
      <c r="Y8" s="59"/>
      <c r="Z8" s="59"/>
      <c r="AA8" s="59"/>
      <c r="AB8" s="59"/>
      <c r="AC8" s="59"/>
      <c r="AD8" s="60" t="str">
        <f>データ!$M$6</f>
        <v>非設置</v>
      </c>
      <c r="AE8" s="60"/>
      <c r="AF8" s="60"/>
      <c r="AG8" s="60"/>
      <c r="AH8" s="60"/>
      <c r="AI8" s="60"/>
      <c r="AJ8" s="60"/>
      <c r="AK8" s="3"/>
      <c r="AL8" s="48">
        <f>データ!S6</f>
        <v>181203</v>
      </c>
      <c r="AM8" s="48"/>
      <c r="AN8" s="48"/>
      <c r="AO8" s="48"/>
      <c r="AP8" s="48"/>
      <c r="AQ8" s="48"/>
      <c r="AR8" s="48"/>
      <c r="AS8" s="48"/>
      <c r="AT8" s="47">
        <f>データ!T6</f>
        <v>765.31</v>
      </c>
      <c r="AU8" s="47"/>
      <c r="AV8" s="47"/>
      <c r="AW8" s="47"/>
      <c r="AX8" s="47"/>
      <c r="AY8" s="47"/>
      <c r="AZ8" s="47"/>
      <c r="BA8" s="47"/>
      <c r="BB8" s="47">
        <f>データ!U6</f>
        <v>236.77</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2">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2">
      <c r="A10" s="2"/>
      <c r="B10" s="47" t="str">
        <f>データ!N6</f>
        <v>-</v>
      </c>
      <c r="C10" s="47"/>
      <c r="D10" s="47"/>
      <c r="E10" s="47"/>
      <c r="F10" s="47"/>
      <c r="G10" s="47"/>
      <c r="H10" s="47"/>
      <c r="I10" s="47">
        <f>データ!O6</f>
        <v>71.44</v>
      </c>
      <c r="J10" s="47"/>
      <c r="K10" s="47"/>
      <c r="L10" s="47"/>
      <c r="M10" s="47"/>
      <c r="N10" s="47"/>
      <c r="O10" s="47"/>
      <c r="P10" s="47">
        <f>データ!P6</f>
        <v>0.03</v>
      </c>
      <c r="Q10" s="47"/>
      <c r="R10" s="47"/>
      <c r="S10" s="47"/>
      <c r="T10" s="47"/>
      <c r="U10" s="47"/>
      <c r="V10" s="47"/>
      <c r="W10" s="47">
        <f>データ!Q6</f>
        <v>62.33</v>
      </c>
      <c r="X10" s="47"/>
      <c r="Y10" s="47"/>
      <c r="Z10" s="47"/>
      <c r="AA10" s="47"/>
      <c r="AB10" s="47"/>
      <c r="AC10" s="47"/>
      <c r="AD10" s="48">
        <f>データ!R6</f>
        <v>2767</v>
      </c>
      <c r="AE10" s="48"/>
      <c r="AF10" s="48"/>
      <c r="AG10" s="48"/>
      <c r="AH10" s="48"/>
      <c r="AI10" s="48"/>
      <c r="AJ10" s="48"/>
      <c r="AK10" s="2"/>
      <c r="AL10" s="48">
        <f>データ!V6</f>
        <v>59</v>
      </c>
      <c r="AM10" s="48"/>
      <c r="AN10" s="48"/>
      <c r="AO10" s="48"/>
      <c r="AP10" s="48"/>
      <c r="AQ10" s="48"/>
      <c r="AR10" s="48"/>
      <c r="AS10" s="48"/>
      <c r="AT10" s="47">
        <f>データ!W6</f>
        <v>0.14000000000000001</v>
      </c>
      <c r="AU10" s="47"/>
      <c r="AV10" s="47"/>
      <c r="AW10" s="47"/>
      <c r="AX10" s="47"/>
      <c r="AY10" s="47"/>
      <c r="AZ10" s="47"/>
      <c r="BA10" s="47"/>
      <c r="BB10" s="47">
        <f>データ!X6</f>
        <v>421.43</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2">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2">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114</v>
      </c>
      <c r="BM16" s="74"/>
      <c r="BN16" s="74"/>
      <c r="BO16" s="74"/>
      <c r="BP16" s="74"/>
      <c r="BQ16" s="74"/>
      <c r="BR16" s="74"/>
      <c r="BS16" s="74"/>
      <c r="BT16" s="74"/>
      <c r="BU16" s="74"/>
      <c r="BV16" s="74"/>
      <c r="BW16" s="74"/>
      <c r="BX16" s="74"/>
      <c r="BY16" s="74"/>
      <c r="BZ16" s="7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115</v>
      </c>
      <c r="BM47" s="74"/>
      <c r="BN47" s="74"/>
      <c r="BO47" s="74"/>
      <c r="BP47" s="74"/>
      <c r="BQ47" s="74"/>
      <c r="BR47" s="74"/>
      <c r="BS47" s="74"/>
      <c r="BT47" s="74"/>
      <c r="BU47" s="74"/>
      <c r="BV47" s="74"/>
      <c r="BW47" s="74"/>
      <c r="BX47" s="74"/>
      <c r="BY47" s="74"/>
      <c r="BZ47" s="75"/>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2">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3"/>
      <c r="BM60" s="74"/>
      <c r="BN60" s="74"/>
      <c r="BO60" s="74"/>
      <c r="BP60" s="74"/>
      <c r="BQ60" s="74"/>
      <c r="BR60" s="74"/>
      <c r="BS60" s="74"/>
      <c r="BT60" s="74"/>
      <c r="BU60" s="74"/>
      <c r="BV60" s="74"/>
      <c r="BW60" s="74"/>
      <c r="BX60" s="74"/>
      <c r="BY60" s="74"/>
      <c r="BZ60" s="75"/>
    </row>
    <row r="61" spans="1:78" ht="13.5" customHeight="1" x14ac:dyDescent="0.2">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3"/>
      <c r="BM61" s="74"/>
      <c r="BN61" s="74"/>
      <c r="BO61" s="74"/>
      <c r="BP61" s="74"/>
      <c r="BQ61" s="74"/>
      <c r="BR61" s="74"/>
      <c r="BS61" s="74"/>
      <c r="BT61" s="74"/>
      <c r="BU61" s="74"/>
      <c r="BV61" s="74"/>
      <c r="BW61" s="74"/>
      <c r="BX61" s="74"/>
      <c r="BY61" s="74"/>
      <c r="BZ61" s="75"/>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116</v>
      </c>
      <c r="BM66" s="74"/>
      <c r="BN66" s="74"/>
      <c r="BO66" s="74"/>
      <c r="BP66" s="74"/>
      <c r="BQ66" s="74"/>
      <c r="BR66" s="74"/>
      <c r="BS66" s="74"/>
      <c r="BT66" s="74"/>
      <c r="BU66" s="74"/>
      <c r="BV66" s="74"/>
      <c r="BW66" s="74"/>
      <c r="BX66" s="74"/>
      <c r="BY66" s="74"/>
      <c r="BZ66" s="7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2">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【89.58】</v>
      </c>
      <c r="F85" s="12" t="str">
        <f>データ!AT6</f>
        <v>【658.43】</v>
      </c>
      <c r="G85" s="12" t="str">
        <f>データ!BE6</f>
        <v>【△8.10】</v>
      </c>
      <c r="H85" s="12" t="str">
        <f>データ!BP6</f>
        <v>【525.34】</v>
      </c>
      <c r="I85" s="12" t="str">
        <f>データ!CA6</f>
        <v>【33.89】</v>
      </c>
      <c r="J85" s="12" t="str">
        <f>データ!CL6</f>
        <v>【542.57】</v>
      </c>
      <c r="K85" s="12" t="str">
        <f>データ!CW6</f>
        <v>【39.98】</v>
      </c>
      <c r="L85" s="12" t="str">
        <f>データ!DH6</f>
        <v>【91.37】</v>
      </c>
      <c r="M85" s="12" t="str">
        <f>データ!DS6</f>
        <v>【43.41】</v>
      </c>
      <c r="N85" s="12" t="str">
        <f>データ!ED6</f>
        <v>【0.00】</v>
      </c>
      <c r="O85" s="12" t="str">
        <f>データ!EO6</f>
        <v>【0.00】</v>
      </c>
    </row>
  </sheetData>
  <sheetProtection algorithmName="SHA-512" hashValue="+ksmhoeLTuAYwm3JOAYoIFJqKWgmcf00GOujMhUQxNuquwth65rhyAebk7JJ76H01tNsdSA+yd5OmwjY/8Vdzg==" saltValue="gZfGnMSknWc3hTzs+lFIF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28</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2">
      <c r="A4" s="14" t="s">
        <v>54</v>
      </c>
      <c r="B4" s="16"/>
      <c r="C4" s="16"/>
      <c r="D4" s="16"/>
      <c r="E4" s="16"/>
      <c r="F4" s="16"/>
      <c r="G4" s="16"/>
      <c r="H4" s="69"/>
      <c r="I4" s="70"/>
      <c r="J4" s="70"/>
      <c r="K4" s="70"/>
      <c r="L4" s="70"/>
      <c r="M4" s="70"/>
      <c r="N4" s="70"/>
      <c r="O4" s="70"/>
      <c r="P4" s="70"/>
      <c r="Q4" s="70"/>
      <c r="R4" s="70"/>
      <c r="S4" s="70"/>
      <c r="T4" s="70"/>
      <c r="U4" s="70"/>
      <c r="V4" s="70"/>
      <c r="W4" s="70"/>
      <c r="X4" s="71"/>
      <c r="Y4" s="65" t="s">
        <v>55</v>
      </c>
      <c r="Z4" s="65"/>
      <c r="AA4" s="65"/>
      <c r="AB4" s="65"/>
      <c r="AC4" s="65"/>
      <c r="AD4" s="65"/>
      <c r="AE4" s="65"/>
      <c r="AF4" s="65"/>
      <c r="AG4" s="65"/>
      <c r="AH4" s="65"/>
      <c r="AI4" s="65"/>
      <c r="AJ4" s="65" t="s">
        <v>56</v>
      </c>
      <c r="AK4" s="65"/>
      <c r="AL4" s="65"/>
      <c r="AM4" s="65"/>
      <c r="AN4" s="65"/>
      <c r="AO4" s="65"/>
      <c r="AP4" s="65"/>
      <c r="AQ4" s="65"/>
      <c r="AR4" s="65"/>
      <c r="AS4" s="65"/>
      <c r="AT4" s="65"/>
      <c r="AU4" s="65" t="s">
        <v>57</v>
      </c>
      <c r="AV4" s="65"/>
      <c r="AW4" s="65"/>
      <c r="AX4" s="65"/>
      <c r="AY4" s="65"/>
      <c r="AZ4" s="65"/>
      <c r="BA4" s="65"/>
      <c r="BB4" s="65"/>
      <c r="BC4" s="65"/>
      <c r="BD4" s="65"/>
      <c r="BE4" s="65"/>
      <c r="BF4" s="65" t="s">
        <v>58</v>
      </c>
      <c r="BG4" s="65"/>
      <c r="BH4" s="65"/>
      <c r="BI4" s="65"/>
      <c r="BJ4" s="65"/>
      <c r="BK4" s="65"/>
      <c r="BL4" s="65"/>
      <c r="BM4" s="65"/>
      <c r="BN4" s="65"/>
      <c r="BO4" s="65"/>
      <c r="BP4" s="65"/>
      <c r="BQ4" s="65" t="s">
        <v>59</v>
      </c>
      <c r="BR4" s="65"/>
      <c r="BS4" s="65"/>
      <c r="BT4" s="65"/>
      <c r="BU4" s="65"/>
      <c r="BV4" s="65"/>
      <c r="BW4" s="65"/>
      <c r="BX4" s="65"/>
      <c r="BY4" s="65"/>
      <c r="BZ4" s="65"/>
      <c r="CA4" s="65"/>
      <c r="CB4" s="65" t="s">
        <v>60</v>
      </c>
      <c r="CC4" s="65"/>
      <c r="CD4" s="65"/>
      <c r="CE4" s="65"/>
      <c r="CF4" s="65"/>
      <c r="CG4" s="65"/>
      <c r="CH4" s="65"/>
      <c r="CI4" s="65"/>
      <c r="CJ4" s="65"/>
      <c r="CK4" s="65"/>
      <c r="CL4" s="65"/>
      <c r="CM4" s="65" t="s">
        <v>61</v>
      </c>
      <c r="CN4" s="65"/>
      <c r="CO4" s="65"/>
      <c r="CP4" s="65"/>
      <c r="CQ4" s="65"/>
      <c r="CR4" s="65"/>
      <c r="CS4" s="65"/>
      <c r="CT4" s="65"/>
      <c r="CU4" s="65"/>
      <c r="CV4" s="65"/>
      <c r="CW4" s="65"/>
      <c r="CX4" s="65" t="s">
        <v>62</v>
      </c>
      <c r="CY4" s="65"/>
      <c r="CZ4" s="65"/>
      <c r="DA4" s="65"/>
      <c r="DB4" s="65"/>
      <c r="DC4" s="65"/>
      <c r="DD4" s="65"/>
      <c r="DE4" s="65"/>
      <c r="DF4" s="65"/>
      <c r="DG4" s="65"/>
      <c r="DH4" s="65"/>
      <c r="DI4" s="65" t="s">
        <v>63</v>
      </c>
      <c r="DJ4" s="65"/>
      <c r="DK4" s="65"/>
      <c r="DL4" s="65"/>
      <c r="DM4" s="65"/>
      <c r="DN4" s="65"/>
      <c r="DO4" s="65"/>
      <c r="DP4" s="65"/>
      <c r="DQ4" s="65"/>
      <c r="DR4" s="65"/>
      <c r="DS4" s="65"/>
      <c r="DT4" s="65" t="s">
        <v>64</v>
      </c>
      <c r="DU4" s="65"/>
      <c r="DV4" s="65"/>
      <c r="DW4" s="65"/>
      <c r="DX4" s="65"/>
      <c r="DY4" s="65"/>
      <c r="DZ4" s="65"/>
      <c r="EA4" s="65"/>
      <c r="EB4" s="65"/>
      <c r="EC4" s="65"/>
      <c r="ED4" s="65"/>
      <c r="EE4" s="65" t="s">
        <v>65</v>
      </c>
      <c r="EF4" s="65"/>
      <c r="EG4" s="65"/>
      <c r="EH4" s="65"/>
      <c r="EI4" s="65"/>
      <c r="EJ4" s="65"/>
      <c r="EK4" s="65"/>
      <c r="EL4" s="65"/>
      <c r="EM4" s="65"/>
      <c r="EN4" s="65"/>
      <c r="EO4" s="65"/>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312011</v>
      </c>
      <c r="D6" s="19">
        <f t="shared" si="3"/>
        <v>46</v>
      </c>
      <c r="E6" s="19">
        <f t="shared" si="3"/>
        <v>17</v>
      </c>
      <c r="F6" s="19">
        <f t="shared" si="3"/>
        <v>7</v>
      </c>
      <c r="G6" s="19">
        <f t="shared" si="3"/>
        <v>0</v>
      </c>
      <c r="H6" s="19" t="str">
        <f t="shared" si="3"/>
        <v>鳥取県　鳥取市</v>
      </c>
      <c r="I6" s="19" t="str">
        <f t="shared" si="3"/>
        <v>法適用</v>
      </c>
      <c r="J6" s="19" t="str">
        <f t="shared" si="3"/>
        <v>下水道事業</v>
      </c>
      <c r="K6" s="19" t="str">
        <f t="shared" si="3"/>
        <v>林業集落排水</v>
      </c>
      <c r="L6" s="19" t="str">
        <f t="shared" si="3"/>
        <v>G2</v>
      </c>
      <c r="M6" s="19" t="str">
        <f t="shared" si="3"/>
        <v>非設置</v>
      </c>
      <c r="N6" s="20" t="str">
        <f t="shared" si="3"/>
        <v>-</v>
      </c>
      <c r="O6" s="20">
        <f t="shared" si="3"/>
        <v>71.44</v>
      </c>
      <c r="P6" s="20">
        <f t="shared" si="3"/>
        <v>0.03</v>
      </c>
      <c r="Q6" s="20">
        <f t="shared" si="3"/>
        <v>62.33</v>
      </c>
      <c r="R6" s="20">
        <f t="shared" si="3"/>
        <v>2767</v>
      </c>
      <c r="S6" s="20">
        <f t="shared" si="3"/>
        <v>181203</v>
      </c>
      <c r="T6" s="20">
        <f t="shared" si="3"/>
        <v>765.31</v>
      </c>
      <c r="U6" s="20">
        <f t="shared" si="3"/>
        <v>236.77</v>
      </c>
      <c r="V6" s="20">
        <f t="shared" si="3"/>
        <v>59</v>
      </c>
      <c r="W6" s="20">
        <f t="shared" si="3"/>
        <v>0.14000000000000001</v>
      </c>
      <c r="X6" s="20">
        <f t="shared" si="3"/>
        <v>421.43</v>
      </c>
      <c r="Y6" s="21">
        <f>IF(Y7="",NA(),Y7)</f>
        <v>165.72</v>
      </c>
      <c r="Z6" s="21">
        <f t="shared" ref="Z6:AH6" si="4">IF(Z7="",NA(),Z7)</f>
        <v>166.43</v>
      </c>
      <c r="AA6" s="21">
        <f t="shared" si="4"/>
        <v>104.58</v>
      </c>
      <c r="AB6" s="21">
        <f t="shared" si="4"/>
        <v>174.11</v>
      </c>
      <c r="AC6" s="21">
        <f t="shared" si="4"/>
        <v>107.36</v>
      </c>
      <c r="AD6" s="21">
        <f t="shared" si="4"/>
        <v>98.94</v>
      </c>
      <c r="AE6" s="21">
        <f t="shared" si="4"/>
        <v>101.09</v>
      </c>
      <c r="AF6" s="21">
        <f t="shared" si="4"/>
        <v>94.43</v>
      </c>
      <c r="AG6" s="21">
        <f t="shared" si="4"/>
        <v>101.18</v>
      </c>
      <c r="AH6" s="21">
        <f t="shared" si="4"/>
        <v>89.58</v>
      </c>
      <c r="AI6" s="20" t="str">
        <f>IF(AI7="","",IF(AI7="-","【-】","【"&amp;SUBSTITUTE(TEXT(AI7,"#,##0.00"),"-","△")&amp;"】"))</f>
        <v>【89.58】</v>
      </c>
      <c r="AJ6" s="20">
        <f>IF(AJ7="",NA(),AJ7)</f>
        <v>0</v>
      </c>
      <c r="AK6" s="20">
        <f t="shared" ref="AK6:AS6" si="5">IF(AK7="",NA(),AK7)</f>
        <v>0</v>
      </c>
      <c r="AL6" s="20">
        <f t="shared" si="5"/>
        <v>0</v>
      </c>
      <c r="AM6" s="20">
        <f t="shared" si="5"/>
        <v>0</v>
      </c>
      <c r="AN6" s="20">
        <f t="shared" si="5"/>
        <v>0</v>
      </c>
      <c r="AO6" s="21">
        <f t="shared" si="5"/>
        <v>519.65</v>
      </c>
      <c r="AP6" s="21">
        <f t="shared" si="5"/>
        <v>534.57000000000005</v>
      </c>
      <c r="AQ6" s="21">
        <f t="shared" si="5"/>
        <v>528.12</v>
      </c>
      <c r="AR6" s="21">
        <f t="shared" si="5"/>
        <v>533.38</v>
      </c>
      <c r="AS6" s="21">
        <f t="shared" si="5"/>
        <v>658.43</v>
      </c>
      <c r="AT6" s="20" t="str">
        <f>IF(AT7="","",IF(AT7="-","【-】","【"&amp;SUBSTITUTE(TEXT(AT7,"#,##0.00"),"-","△")&amp;"】"))</f>
        <v>【658.43】</v>
      </c>
      <c r="AU6" s="21">
        <f>IF(AU7="",NA(),AU7)</f>
        <v>56.33</v>
      </c>
      <c r="AV6" s="21">
        <f t="shared" ref="AV6:BD6" si="6">IF(AV7="",NA(),AV7)</f>
        <v>64.06</v>
      </c>
      <c r="AW6" s="21">
        <f t="shared" si="6"/>
        <v>7.89</v>
      </c>
      <c r="AX6" s="21">
        <f t="shared" si="6"/>
        <v>14.68</v>
      </c>
      <c r="AY6" s="21">
        <f t="shared" si="6"/>
        <v>21.64</v>
      </c>
      <c r="AZ6" s="21">
        <f t="shared" si="6"/>
        <v>36.31</v>
      </c>
      <c r="BA6" s="21">
        <f t="shared" si="6"/>
        <v>36.93</v>
      </c>
      <c r="BB6" s="21">
        <f t="shared" si="6"/>
        <v>15.34</v>
      </c>
      <c r="BC6" s="21">
        <f t="shared" si="6"/>
        <v>1.22</v>
      </c>
      <c r="BD6" s="21">
        <f t="shared" si="6"/>
        <v>-8.1</v>
      </c>
      <c r="BE6" s="20" t="str">
        <f>IF(BE7="","",IF(BE7="-","【-】","【"&amp;SUBSTITUTE(TEXT(BE7,"#,##0.00"),"-","△")&amp;"】"))</f>
        <v>【△8.10】</v>
      </c>
      <c r="BF6" s="21">
        <f>IF(BF7="",NA(),BF7)</f>
        <v>4088.51</v>
      </c>
      <c r="BG6" s="21">
        <f t="shared" ref="BG6:BO6" si="7">IF(BG7="",NA(),BG7)</f>
        <v>3755.96</v>
      </c>
      <c r="BH6" s="21">
        <f t="shared" si="7"/>
        <v>965.77</v>
      </c>
      <c r="BI6" s="21">
        <f t="shared" si="7"/>
        <v>809.31</v>
      </c>
      <c r="BJ6" s="21">
        <f t="shared" si="7"/>
        <v>646.25</v>
      </c>
      <c r="BK6" s="21">
        <f t="shared" si="7"/>
        <v>544.96</v>
      </c>
      <c r="BL6" s="21">
        <f t="shared" si="7"/>
        <v>406.44</v>
      </c>
      <c r="BM6" s="21">
        <f t="shared" si="7"/>
        <v>254.5</v>
      </c>
      <c r="BN6" s="21">
        <f t="shared" si="7"/>
        <v>365.75</v>
      </c>
      <c r="BO6" s="21">
        <f t="shared" si="7"/>
        <v>482.31</v>
      </c>
      <c r="BP6" s="20" t="str">
        <f>IF(BP7="","",IF(BP7="-","【-】","【"&amp;SUBSTITUTE(TEXT(BP7,"#,##0.00"),"-","△")&amp;"】"))</f>
        <v>【525.34】</v>
      </c>
      <c r="BQ6" s="21">
        <f>IF(BQ7="",NA(),BQ7)</f>
        <v>53.72</v>
      </c>
      <c r="BR6" s="21">
        <f t="shared" ref="BR6:BZ6" si="8">IF(BR7="",NA(),BR7)</f>
        <v>49.72</v>
      </c>
      <c r="BS6" s="21">
        <f t="shared" si="8"/>
        <v>35.72</v>
      </c>
      <c r="BT6" s="21">
        <f t="shared" si="8"/>
        <v>36.97</v>
      </c>
      <c r="BU6" s="21">
        <f t="shared" si="8"/>
        <v>34.47</v>
      </c>
      <c r="BV6" s="21">
        <f t="shared" si="8"/>
        <v>42.51</v>
      </c>
      <c r="BW6" s="21">
        <f t="shared" si="8"/>
        <v>35.93</v>
      </c>
      <c r="BX6" s="21">
        <f t="shared" si="8"/>
        <v>36.1</v>
      </c>
      <c r="BY6" s="21">
        <f t="shared" si="8"/>
        <v>35.5</v>
      </c>
      <c r="BZ6" s="21">
        <f t="shared" si="8"/>
        <v>35.119999999999997</v>
      </c>
      <c r="CA6" s="20" t="str">
        <f>IF(CA7="","",IF(CA7="-","【-】","【"&amp;SUBSTITUTE(TEXT(CA7,"#,##0.00"),"-","△")&amp;"】"))</f>
        <v>【33.89】</v>
      </c>
      <c r="CB6" s="21">
        <f>IF(CB7="",NA(),CB7)</f>
        <v>264.3</v>
      </c>
      <c r="CC6" s="21">
        <f t="shared" ref="CC6:CK6" si="9">IF(CC7="",NA(),CC7)</f>
        <v>287.41000000000003</v>
      </c>
      <c r="CD6" s="21">
        <f t="shared" si="9"/>
        <v>400</v>
      </c>
      <c r="CE6" s="21">
        <f t="shared" si="9"/>
        <v>386.08</v>
      </c>
      <c r="CF6" s="21">
        <f t="shared" si="9"/>
        <v>412.56</v>
      </c>
      <c r="CG6" s="21">
        <f t="shared" si="9"/>
        <v>447.34</v>
      </c>
      <c r="CH6" s="21">
        <f t="shared" si="9"/>
        <v>499.55</v>
      </c>
      <c r="CI6" s="21">
        <f t="shared" si="9"/>
        <v>529.77</v>
      </c>
      <c r="CJ6" s="21">
        <f t="shared" si="9"/>
        <v>523.41999999999996</v>
      </c>
      <c r="CK6" s="21">
        <f t="shared" si="9"/>
        <v>526.79</v>
      </c>
      <c r="CL6" s="20" t="str">
        <f>IF(CL7="","",IF(CL7="-","【-】","【"&amp;SUBSTITUTE(TEXT(CL7,"#,##0.00"),"-","△")&amp;"】"))</f>
        <v>【542.57】</v>
      </c>
      <c r="CM6" s="21">
        <f>IF(CM7="",NA(),CM7)</f>
        <v>143.75</v>
      </c>
      <c r="CN6" s="21">
        <f t="shared" ref="CN6:CV6" si="10">IF(CN7="",NA(),CN7)</f>
        <v>117.07</v>
      </c>
      <c r="CO6" s="21">
        <f t="shared" si="10"/>
        <v>119.51</v>
      </c>
      <c r="CP6" s="21">
        <f t="shared" si="10"/>
        <v>82.93</v>
      </c>
      <c r="CQ6" s="21">
        <f t="shared" si="10"/>
        <v>82.93</v>
      </c>
      <c r="CR6" s="21">
        <f t="shared" si="10"/>
        <v>40.28</v>
      </c>
      <c r="CS6" s="21">
        <f t="shared" si="10"/>
        <v>42.48</v>
      </c>
      <c r="CT6" s="21">
        <f t="shared" si="10"/>
        <v>39.770000000000003</v>
      </c>
      <c r="CU6" s="21">
        <f t="shared" si="10"/>
        <v>38.96</v>
      </c>
      <c r="CV6" s="21">
        <f t="shared" si="10"/>
        <v>39.659999999999997</v>
      </c>
      <c r="CW6" s="20" t="str">
        <f>IF(CW7="","",IF(CW7="-","【-】","【"&amp;SUBSTITUTE(TEXT(CW7,"#,##0.00"),"-","△")&amp;"】"))</f>
        <v>【39.98】</v>
      </c>
      <c r="CX6" s="21">
        <f>IF(CX7="",NA(),CX7)</f>
        <v>100</v>
      </c>
      <c r="CY6" s="21">
        <f t="shared" ref="CY6:DG6" si="11">IF(CY7="",NA(),CY7)</f>
        <v>100</v>
      </c>
      <c r="CZ6" s="21">
        <f t="shared" si="11"/>
        <v>100</v>
      </c>
      <c r="DA6" s="21">
        <f t="shared" si="11"/>
        <v>100</v>
      </c>
      <c r="DB6" s="21">
        <f t="shared" si="11"/>
        <v>100</v>
      </c>
      <c r="DC6" s="21">
        <f t="shared" si="11"/>
        <v>90.78</v>
      </c>
      <c r="DD6" s="21">
        <f t="shared" si="11"/>
        <v>90.73</v>
      </c>
      <c r="DE6" s="21">
        <f t="shared" si="11"/>
        <v>91.64</v>
      </c>
      <c r="DF6" s="21">
        <f t="shared" si="11"/>
        <v>91.6</v>
      </c>
      <c r="DG6" s="21">
        <f t="shared" si="11"/>
        <v>92.03</v>
      </c>
      <c r="DH6" s="20" t="str">
        <f>IF(DH7="","",IF(DH7="-","【-】","【"&amp;SUBSTITUTE(TEXT(DH7,"#,##0.00"),"-","△")&amp;"】"))</f>
        <v>【91.37】</v>
      </c>
      <c r="DI6" s="21">
        <f>IF(DI7="",NA(),DI7)</f>
        <v>36.049999999999997</v>
      </c>
      <c r="DJ6" s="21">
        <f t="shared" ref="DJ6:DR6" si="12">IF(DJ7="",NA(),DJ7)</f>
        <v>37.99</v>
      </c>
      <c r="DK6" s="21">
        <f t="shared" si="12"/>
        <v>39.93</v>
      </c>
      <c r="DL6" s="21">
        <f t="shared" si="12"/>
        <v>41.87</v>
      </c>
      <c r="DM6" s="21">
        <f t="shared" si="12"/>
        <v>43.8</v>
      </c>
      <c r="DN6" s="21">
        <f t="shared" si="12"/>
        <v>40.36</v>
      </c>
      <c r="DO6" s="21">
        <f t="shared" si="12"/>
        <v>34.76</v>
      </c>
      <c r="DP6" s="21">
        <f t="shared" si="12"/>
        <v>36.130000000000003</v>
      </c>
      <c r="DQ6" s="21">
        <f t="shared" si="12"/>
        <v>38.409999999999997</v>
      </c>
      <c r="DR6" s="21">
        <f t="shared" si="12"/>
        <v>43.41</v>
      </c>
      <c r="DS6" s="20" t="str">
        <f>IF(DS7="","",IF(DS7="-","【-】","【"&amp;SUBSTITUTE(TEXT(DS7,"#,##0.00"),"-","△")&amp;"】"))</f>
        <v>【43.41】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2">
      <c r="A7" s="14"/>
      <c r="B7" s="23">
        <v>2023</v>
      </c>
      <c r="C7" s="23">
        <v>312011</v>
      </c>
      <c r="D7" s="23">
        <v>46</v>
      </c>
      <c r="E7" s="23">
        <v>17</v>
      </c>
      <c r="F7" s="23">
        <v>7</v>
      </c>
      <c r="G7" s="23">
        <v>0</v>
      </c>
      <c r="H7" s="23" t="s">
        <v>95</v>
      </c>
      <c r="I7" s="23" t="s">
        <v>96</v>
      </c>
      <c r="J7" s="23" t="s">
        <v>97</v>
      </c>
      <c r="K7" s="23" t="s">
        <v>98</v>
      </c>
      <c r="L7" s="23" t="s">
        <v>99</v>
      </c>
      <c r="M7" s="23" t="s">
        <v>100</v>
      </c>
      <c r="N7" s="24" t="s">
        <v>101</v>
      </c>
      <c r="O7" s="24">
        <v>71.44</v>
      </c>
      <c r="P7" s="24">
        <v>0.03</v>
      </c>
      <c r="Q7" s="24">
        <v>62.33</v>
      </c>
      <c r="R7" s="24">
        <v>2767</v>
      </c>
      <c r="S7" s="24">
        <v>181203</v>
      </c>
      <c r="T7" s="24">
        <v>765.31</v>
      </c>
      <c r="U7" s="24">
        <v>236.77</v>
      </c>
      <c r="V7" s="24">
        <v>59</v>
      </c>
      <c r="W7" s="24">
        <v>0.14000000000000001</v>
      </c>
      <c r="X7" s="24">
        <v>421.43</v>
      </c>
      <c r="Y7" s="24">
        <v>165.72</v>
      </c>
      <c r="Z7" s="24">
        <v>166.43</v>
      </c>
      <c r="AA7" s="24">
        <v>104.58</v>
      </c>
      <c r="AB7" s="24">
        <v>174.11</v>
      </c>
      <c r="AC7" s="24">
        <v>107.36</v>
      </c>
      <c r="AD7" s="24">
        <v>98.94</v>
      </c>
      <c r="AE7" s="24">
        <v>101.09</v>
      </c>
      <c r="AF7" s="24">
        <v>94.43</v>
      </c>
      <c r="AG7" s="24">
        <v>101.18</v>
      </c>
      <c r="AH7" s="24">
        <v>89.58</v>
      </c>
      <c r="AI7" s="24">
        <v>89.58</v>
      </c>
      <c r="AJ7" s="24">
        <v>0</v>
      </c>
      <c r="AK7" s="24">
        <v>0</v>
      </c>
      <c r="AL7" s="24">
        <v>0</v>
      </c>
      <c r="AM7" s="24">
        <v>0</v>
      </c>
      <c r="AN7" s="24">
        <v>0</v>
      </c>
      <c r="AO7" s="24">
        <v>519.65</v>
      </c>
      <c r="AP7" s="24">
        <v>534.57000000000005</v>
      </c>
      <c r="AQ7" s="24">
        <v>528.12</v>
      </c>
      <c r="AR7" s="24">
        <v>533.38</v>
      </c>
      <c r="AS7" s="24">
        <v>658.43</v>
      </c>
      <c r="AT7" s="24">
        <v>658.43</v>
      </c>
      <c r="AU7" s="24">
        <v>56.33</v>
      </c>
      <c r="AV7" s="24">
        <v>64.06</v>
      </c>
      <c r="AW7" s="24">
        <v>7.89</v>
      </c>
      <c r="AX7" s="24">
        <v>14.68</v>
      </c>
      <c r="AY7" s="24">
        <v>21.64</v>
      </c>
      <c r="AZ7" s="24">
        <v>36.31</v>
      </c>
      <c r="BA7" s="24">
        <v>36.93</v>
      </c>
      <c r="BB7" s="24">
        <v>15.34</v>
      </c>
      <c r="BC7" s="24">
        <v>1.22</v>
      </c>
      <c r="BD7" s="24">
        <v>-8.1</v>
      </c>
      <c r="BE7" s="24">
        <v>-8.1</v>
      </c>
      <c r="BF7" s="24">
        <v>4088.51</v>
      </c>
      <c r="BG7" s="24">
        <v>3755.96</v>
      </c>
      <c r="BH7" s="24">
        <v>965.77</v>
      </c>
      <c r="BI7" s="24">
        <v>809.31</v>
      </c>
      <c r="BJ7" s="24">
        <v>646.25</v>
      </c>
      <c r="BK7" s="24">
        <v>544.96</v>
      </c>
      <c r="BL7" s="24">
        <v>406.44</v>
      </c>
      <c r="BM7" s="24">
        <v>254.5</v>
      </c>
      <c r="BN7" s="24">
        <v>365.75</v>
      </c>
      <c r="BO7" s="24">
        <v>482.31</v>
      </c>
      <c r="BP7" s="24">
        <v>525.34</v>
      </c>
      <c r="BQ7" s="24">
        <v>53.72</v>
      </c>
      <c r="BR7" s="24">
        <v>49.72</v>
      </c>
      <c r="BS7" s="24">
        <v>35.72</v>
      </c>
      <c r="BT7" s="24">
        <v>36.97</v>
      </c>
      <c r="BU7" s="24">
        <v>34.47</v>
      </c>
      <c r="BV7" s="24">
        <v>42.51</v>
      </c>
      <c r="BW7" s="24">
        <v>35.93</v>
      </c>
      <c r="BX7" s="24">
        <v>36.1</v>
      </c>
      <c r="BY7" s="24">
        <v>35.5</v>
      </c>
      <c r="BZ7" s="24">
        <v>35.119999999999997</v>
      </c>
      <c r="CA7" s="24">
        <v>33.89</v>
      </c>
      <c r="CB7" s="24">
        <v>264.3</v>
      </c>
      <c r="CC7" s="24">
        <v>287.41000000000003</v>
      </c>
      <c r="CD7" s="24">
        <v>400</v>
      </c>
      <c r="CE7" s="24">
        <v>386.08</v>
      </c>
      <c r="CF7" s="24">
        <v>412.56</v>
      </c>
      <c r="CG7" s="24">
        <v>447.34</v>
      </c>
      <c r="CH7" s="24">
        <v>499.55</v>
      </c>
      <c r="CI7" s="24">
        <v>529.77</v>
      </c>
      <c r="CJ7" s="24">
        <v>523.41999999999996</v>
      </c>
      <c r="CK7" s="24">
        <v>526.79</v>
      </c>
      <c r="CL7" s="24">
        <v>542.57000000000005</v>
      </c>
      <c r="CM7" s="24">
        <v>143.75</v>
      </c>
      <c r="CN7" s="24">
        <v>117.07</v>
      </c>
      <c r="CO7" s="24">
        <v>119.51</v>
      </c>
      <c r="CP7" s="24">
        <v>82.93</v>
      </c>
      <c r="CQ7" s="24">
        <v>82.93</v>
      </c>
      <c r="CR7" s="24">
        <v>40.28</v>
      </c>
      <c r="CS7" s="24">
        <v>42.48</v>
      </c>
      <c r="CT7" s="24">
        <v>39.770000000000003</v>
      </c>
      <c r="CU7" s="24">
        <v>38.96</v>
      </c>
      <c r="CV7" s="24">
        <v>39.659999999999997</v>
      </c>
      <c r="CW7" s="24">
        <v>39.979999999999997</v>
      </c>
      <c r="CX7" s="24">
        <v>100</v>
      </c>
      <c r="CY7" s="24">
        <v>100</v>
      </c>
      <c r="CZ7" s="24">
        <v>100</v>
      </c>
      <c r="DA7" s="24">
        <v>100</v>
      </c>
      <c r="DB7" s="24">
        <v>100</v>
      </c>
      <c r="DC7" s="24">
        <v>90.78</v>
      </c>
      <c r="DD7" s="24">
        <v>90.73</v>
      </c>
      <c r="DE7" s="24">
        <v>91.64</v>
      </c>
      <c r="DF7" s="24">
        <v>91.6</v>
      </c>
      <c r="DG7" s="24">
        <v>92.03</v>
      </c>
      <c r="DH7" s="24">
        <v>91.37</v>
      </c>
      <c r="DI7" s="24">
        <v>36.049999999999997</v>
      </c>
      <c r="DJ7" s="24">
        <v>37.99</v>
      </c>
      <c r="DK7" s="24">
        <v>39.93</v>
      </c>
      <c r="DL7" s="24">
        <v>41.87</v>
      </c>
      <c r="DM7" s="24">
        <v>43.8</v>
      </c>
      <c r="DN7" s="24">
        <v>40.36</v>
      </c>
      <c r="DO7" s="24">
        <v>34.76</v>
      </c>
      <c r="DP7" s="24">
        <v>36.130000000000003</v>
      </c>
      <c r="DQ7" s="24">
        <v>38.409999999999997</v>
      </c>
      <c r="DR7" s="24">
        <v>43.41</v>
      </c>
      <c r="DS7" s="24">
        <v>43.41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110</v>
      </c>
      <c r="D13" t="s">
        <v>111</v>
      </c>
      <c r="E13" t="s">
        <v>109</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尾崎　仁恵</cp:lastModifiedBy>
  <dcterms:created xsi:type="dcterms:W3CDTF">2025-01-24T07:22:33Z</dcterms:created>
  <dcterms:modified xsi:type="dcterms:W3CDTF">2025-01-28T06:59:45Z</dcterms:modified>
  <cp:category/>
</cp:coreProperties>
</file>