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01_鳥取市（0203）\03_下水道事業\"/>
    </mc:Choice>
  </mc:AlternateContent>
  <xr:revisionPtr revIDLastSave="0" documentId="13_ncr:1_{8AC089CD-7D05-40CC-9BE3-0B4BBF22302F}" xr6:coauthVersionLast="47" xr6:coauthVersionMax="47" xr10:uidLastSave="{00000000-0000-0000-0000-000000000000}"/>
  <workbookProtection workbookAlgorithmName="SHA-512" workbookHashValue="C2TkVrS+ooipw+GQ6XeygcUTcDrMTOVg4Fxx3Tbg1kUTxMTR6d6lVW2eUUcfUqwXDevRq6CAjEiJXAFLNL3vVg==" workbookSaltValue="UVwpOub59szTkQnMvLAY9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<sst xmlns="http://schemas.openxmlformats.org/spreadsheetml/2006/main" count="231" uniqueCount="116">
  <si>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</si>
  <si>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</si>
  <si>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</si>
  <si>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</si>
  <si>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</si>
  <si>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</si>
  <si>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</si>
  <si>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</si>
  <si>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</si>
  <si>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</si>
  <si>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</si>
  <si>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</si>
  <si>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</si>
  <si>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</si>
  <si>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</si>
  <si>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</si>
  <si>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</si>
  <si>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</si>
  <si>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</si>
  <si>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</si>
  <si>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</si>
  <si>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</si>
  <si>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</si>
  <si>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</si>
  <si>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</si>
  <si>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</si>
  <si>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</si>
  <si>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</si>
  <si>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</si>
  <si>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</si>
  <si>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</si>
  <si>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</si>
  <si>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</si>
  <si>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</si>
  <si>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</si>
  <si>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</si>
  <si>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</si>
  <si>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</si>
  <si>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</si>
  <si>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</si>
  <si>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</si>
  <si>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</si>
  <si>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</si>
  <si>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</si>
  <si>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</si>
  <si>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</si>
  <si>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</si>
  <si>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</si>
  <si>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</si>
  <si>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</si>
  <si>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</si>
  <si>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</si>
  <si>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</si>
  <si>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</si>
  <si>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</si>
  <si>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</si>
  <si>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</si>
  <si>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</si>
  <si>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</si>
  <si>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</si>
  <si>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</si>
  <si>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</si>
  <si>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</si>
  <si>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</si>
  <si>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</si>
  <si>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</si>
  <si>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</si>
  <si>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</si>
  <si>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</si>
  <si>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</si>
  <si>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</si>
  <si>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</si>
  <si>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</si>
  <si>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</si>
  <si>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</si>
  <si>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</si>
  <si>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</si>
  <si>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</si>
  <si>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</si>
  <si>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</si>
  <si>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</si>
  <si>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</si>
  <si>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</si>
  <si>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</si>
  <si>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</si>
  <si>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</si>
  <si>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</si>
  <si>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</si>
  <si>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</si>
  <si>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</si>
  <si>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</si>
  <si>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</si>
  <si>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</si>
  <si>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</si>
  <si>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</si>
  <si>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</si>
  <si>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</si>
  <si>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</si>
  <si>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</si>
  <si>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</si>
  <si>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</si>
  <si>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</si>
  <si>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</si>
  <si>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</si>
  <si>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</si>
  <si>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</si>
  <si>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</si>
  <si>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</si>
  <si>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</si>
  <si>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</si>
  <si>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</si>
  <si>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</si>
  <si>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</si>
  <si>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①有形固定資産減価償却率は、類似団体等の平均値と比べて、近年、高い水準で推移しているが、供用開始が昭和61年度と比較的新しく、現在も建設改良事業を進めている。
②③現時点では、管渠の老朽化の度合いは深刻な状況とはなっていない。
しかし、短期間に集中的かつ大規模に整備を行ってきた経緯があることから、将来、更新時期が一斉に到来することが懸念される。</t>
    <rPh sb="1" eb="3">
      <t>ユウケイ</t>
    </rPh>
    <rPh sb="3" eb="7">
      <t>コテイシサン</t>
    </rPh>
    <rPh sb="7" eb="12">
      <t>ゲンカショウキャクリツ</t>
    </rPh>
    <rPh sb="14" eb="19">
      <t>ルイジダンタイトウ</t>
    </rPh>
    <rPh sb="20" eb="23">
      <t>ヘイキンチ</t>
    </rPh>
    <rPh sb="24" eb="25">
      <t>クラ</t>
    </rPh>
    <rPh sb="28" eb="30">
      <t>キンネン</t>
    </rPh>
    <rPh sb="31" eb="32">
      <t>タカ</t>
    </rPh>
    <rPh sb="33" eb="35">
      <t>スイジュン</t>
    </rPh>
    <rPh sb="36" eb="38">
      <t>スイイ</t>
    </rPh>
    <phoneticPr fontId="4"/>
  </si>
  <si>
    <t>本事業は、収益に占める使用料の割合が低く、一般会計からの繰入や公共下水道事業との一体的な運営が前提となっている。
そのため、経常収支比率は良好である一方で、経費回収率は100％を下回っており、経費削減努力と他事業の経営状況も踏まえた使用料収入の確保に向けた検討が必要である。
施設の老朽化については、現在のところ深刻な状況とまでは言えないと考えているが、今後更新時期が一斉に到来することで財政状況を圧迫することが懸念されるため、地域の将来像と投資需要を適切に把握し、施設の統廃合やダウンサイジングといった効率的な施設管理に取組む必要がある。
こうした課題に対し、本市では「鳥取市下水道等事業経営戦略」のPDCAサイクルに基づく定期的な見直しを行い、各種目標の達成を通じて、経営の健全化や施設の効率的な管理、機能の維持に取り組んでいる。</t>
    <rPh sb="62" eb="64">
      <t>ケイジョウ</t>
    </rPh>
    <rPh sb="64" eb="66">
      <t>シュウシ</t>
    </rPh>
    <rPh sb="66" eb="68">
      <t>ヒリツ</t>
    </rPh>
    <rPh sb="69" eb="71">
      <t>リョウコウ</t>
    </rPh>
    <rPh sb="74" eb="76">
      <t>イッポウ</t>
    </rPh>
    <rPh sb="78" eb="80">
      <t>ケイヒ</t>
    </rPh>
    <rPh sb="80" eb="83">
      <t>カイシュウリツ</t>
    </rPh>
    <rPh sb="89" eb="91">
      <t>シタマワ</t>
    </rPh>
    <rPh sb="96" eb="98">
      <t>ケイヒ</t>
    </rPh>
    <rPh sb="98" eb="102">
      <t>サクゲンドリョク</t>
    </rPh>
    <rPh sb="107" eb="109">
      <t>ケイエイ</t>
    </rPh>
    <rPh sb="109" eb="111">
      <t>ジョウキョウ</t>
    </rPh>
    <rPh sb="112" eb="113">
      <t>フ</t>
    </rPh>
    <rPh sb="116" eb="119">
      <t>シヨウリョウ</t>
    </rPh>
    <rPh sb="119" eb="121">
      <t>シュウニュウ</t>
    </rPh>
    <rPh sb="122" eb="124">
      <t>カクホ</t>
    </rPh>
    <rPh sb="125" eb="126">
      <t>ム</t>
    </rPh>
    <rPh sb="128" eb="130">
      <t>ケントウ</t>
    </rPh>
    <rPh sb="131" eb="133">
      <t>ヒツヨウ</t>
    </rPh>
    <rPh sb="170" eb="171">
      <t>カンガ</t>
    </rPh>
    <phoneticPr fontId="4"/>
  </si>
  <si>
    <t>①使用料収入を含む経常収益の減少に対して、維持管理費の増加に伴い経常費用が増加となったことから、経常収支比率は昨年度を下回ったが、100％を超えており、②累積欠損金も発生していないことから、両比率とも良好な値を示している。
③流動比率は、目安となる100％以上の水準を大きく下回っているものの、使用料収入や一般会計からの繰入等により支払い能力は確保されている。
④企業債残高対事業規模比率は、既存の企業債の償還に伴い低下傾向にある。
⑤経費回収率は、使用料収入の減少、維持管理費に係る汚水処理費の増加により年々悪化している。
⑥汚水処理原価は、人口減少等に伴う有収水量の減少、汚水維持管理費の増加により年々悪化している。今後も労務単価等の上昇等による維持管理費の増加といった懸念はあり、経営の効率性確保のためコスト縮減の取り組みを行う必要がある。
⑦施設利用率は、類似団体の平均値と比較すると同水準ではあるが減少傾向にあり、人口減少が進む中では今後も低下が避けられないことから、下水道等事業経営戦略と最適整備構想の知見を活用して、施設の統廃合や縮小を進め効率化を図る必要がある。
⑧水洗化率は、全国及び類似団体の平均値と比較しても安定して高い水準を維持している。</t>
    <rPh sb="1" eb="6">
      <t>シヨウリョウシュウニュウ</t>
    </rPh>
    <rPh sb="7" eb="8">
      <t>フク</t>
    </rPh>
    <rPh sb="9" eb="13">
      <t>ケイジョウシュウエキ</t>
    </rPh>
    <rPh sb="30" eb="31">
      <t>トモナ</t>
    </rPh>
    <rPh sb="32" eb="36">
      <t>ケイジョウヒヨウ</t>
    </rPh>
    <rPh sb="48" eb="52">
      <t>ケイジョウシュウシ</t>
    </rPh>
    <rPh sb="52" eb="54">
      <t>ヒリツ</t>
    </rPh>
    <rPh sb="55" eb="58">
      <t>サクネンド</t>
    </rPh>
    <rPh sb="59" eb="61">
      <t>シタマワ</t>
    </rPh>
    <rPh sb="70" eb="71">
      <t>コ</t>
    </rPh>
    <rPh sb="128" eb="130">
      <t>イジョウ</t>
    </rPh>
    <rPh sb="172" eb="174">
      <t>リュウドウ</t>
    </rPh>
    <rPh sb="174" eb="176">
      <t>ヒリツ</t>
    </rPh>
    <rPh sb="238" eb="240">
      <t>キギョウ</t>
    </rPh>
    <rPh sb="253" eb="255">
      <t>ネンネン</t>
    </rPh>
    <rPh sb="285" eb="288">
      <t>シヨウリョウ</t>
    </rPh>
    <rPh sb="288" eb="290">
      <t>シュウニュウ</t>
    </rPh>
    <rPh sb="291" eb="293">
      <t>ゲンショウ</t>
    </rPh>
    <rPh sb="294" eb="296">
      <t>イジ</t>
    </rPh>
    <rPh sb="296" eb="298">
      <t>カンリ</t>
    </rPh>
    <rPh sb="298" eb="299">
      <t>ヒ</t>
    </rPh>
    <rPh sb="300" eb="301">
      <t>カカ</t>
    </rPh>
    <rPh sb="301" eb="303">
      <t>ネンネン</t>
    </rPh>
    <rPh sb="304" eb="306">
      <t>オスイ</t>
    </rPh>
    <rPh sb="307" eb="309">
      <t>ゾウカ</t>
    </rPh>
    <rPh sb="312" eb="314">
      <t>アッカ</t>
    </rPh>
    <rPh sb="352" eb="354">
      <t>ゾウカ</t>
    </rPh>
    <rPh sb="357" eb="359">
      <t>アッカ</t>
    </rPh>
    <rPh sb="360" eb="362">
      <t>ゾウカ</t>
    </rPh>
    <rPh sb="377" eb="378">
      <t>トウ</t>
    </rPh>
    <rPh sb="420" eb="423">
      <t>ドウスイジュン</t>
    </rPh>
    <rPh sb="431" eb="433">
      <t>ゲンショウ</t>
    </rPh>
    <rPh sb="498" eb="499">
      <t>トウ</t>
    </rPh>
    <rPh sb="499" eb="501">
      <t>ジギョウ</t>
    </rPh>
    <rPh sb="508" eb="510">
      <t>セイビ</t>
    </rPh>
    <rPh sb="510" eb="512">
      <t>コウソウ</t>
    </rPh>
    <rPh sb="513" eb="515">
      <t>チケン</t>
    </rPh>
    <rPh sb="516" eb="518">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</si>
</sst>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66-4D82-B13A-F98FD394B0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B666-4D82-B13A-F98FD394B0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63.16</c:v>
                </c:pt>
                <c:pt idx="1">
                  <c:v>66.290000000000006</c:v>
                </c:pt>
                <c:pt idx="2">
                  <c:v>53.42</c:v>
                </c:pt>
                <c:pt idx="3">
                  <c:v>51.08</c:v>
                </c:pt>
                <c:pt idx="4">
                  <c:v>51.08</c:v>
                </c:pt>
              </c:numCache>
            </c:numRef>
          </c:val>
          <c:extLst>
            <c:ext xmlns:c16="http://schemas.microsoft.com/office/drawing/2014/chart" uri="{C3380CC4-5D6E-409C-BE32-E72D297353CC}">
              <c16:uniqueId val="{00000000-6E06-487D-AABF-2344B41780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E06-487D-AABF-2344B41780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95.67</c:v>
                </c:pt>
                <c:pt idx="1">
                  <c:v>96.15</c:v>
                </c:pt>
                <c:pt idx="2">
                  <c:v>96.35</c:v>
                </c:pt>
                <c:pt idx="3">
                  <c:v>96.37</c:v>
                </c:pt>
                <c:pt idx="4">
                  <c:v>96.41</c:v>
                </c:pt>
              </c:numCache>
            </c:numRef>
          </c:val>
          <c:extLst>
            <c:ext xmlns:c16="http://schemas.microsoft.com/office/drawing/2014/chart" uri="{C3380CC4-5D6E-409C-BE32-E72D297353CC}">
              <c16:uniqueId val="{00000000-9402-4450-8E42-2CC433076A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9402-4450-8E42-2CC433076A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110.66</c:v>
                </c:pt>
                <c:pt idx="1">
                  <c:v>112.4</c:v>
                </c:pt>
                <c:pt idx="2">
                  <c:v>112.24</c:v>
                </c:pt>
                <c:pt idx="3">
                  <c:v>113.46</c:v>
                </c:pt>
                <c:pt idx="4">
                  <c:v>111.24</c:v>
                </c:pt>
              </c:numCache>
            </c:numRef>
          </c:val>
          <c:extLst>
            <c:ext xmlns:c16="http://schemas.microsoft.com/office/drawing/2014/chart" uri="{C3380CC4-5D6E-409C-BE32-E72D297353CC}">
              <c16:uniqueId val="{00000000-8E72-4410-BAF9-E23A004ECC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8E72-4410-BAF9-E23A004ECC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27.59</c:v>
                </c:pt>
                <c:pt idx="1">
                  <c:v>30.15</c:v>
                </c:pt>
                <c:pt idx="2">
                  <c:v>32.520000000000003</c:v>
                </c:pt>
                <c:pt idx="3">
                  <c:v>34.880000000000003</c:v>
                </c:pt>
                <c:pt idx="4">
                  <c:v>37.17</c:v>
                </c:pt>
              </c:numCache>
            </c:numRef>
          </c:val>
          <c:extLst>
            <c:ext xmlns:c16="http://schemas.microsoft.com/office/drawing/2014/chart" uri="{C3380CC4-5D6E-409C-BE32-E72D297353CC}">
              <c16:uniqueId val="{00000000-BFBE-46C5-940F-5DF8827419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BFBE-46C5-940F-5DF8827419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9E-4C86-8E0D-9246E05F96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9E-4C86-8E0D-9246E05F96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79-4BB6-AB4B-296B03D590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3179-4BB6-AB4B-296B03D590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17.43</c:v>
                </c:pt>
                <c:pt idx="1">
                  <c:v>14.52</c:v>
                </c:pt>
                <c:pt idx="2">
                  <c:v>16.059999999999999</c:v>
                </c:pt>
                <c:pt idx="3">
                  <c:v>20.64</c:v>
                </c:pt>
                <c:pt idx="4">
                  <c:v>19.11</c:v>
                </c:pt>
              </c:numCache>
            </c:numRef>
          </c:val>
          <c:extLst>
            <c:ext xmlns:c16="http://schemas.microsoft.com/office/drawing/2014/chart" uri="{C3380CC4-5D6E-409C-BE32-E72D297353CC}">
              <c16:uniqueId val="{00000000-7CA1-4AC1-A902-791100772B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7CA1-4AC1-A902-791100772B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2866.29</c:v>
                </c:pt>
                <c:pt idx="1">
                  <c:v>2719.49</c:v>
                </c:pt>
                <c:pt idx="2">
                  <c:v>634.86</c:v>
                </c:pt>
                <c:pt idx="3">
                  <c:v>577.41999999999996</c:v>
                </c:pt>
                <c:pt idx="4">
                  <c:v>8.25</c:v>
                </c:pt>
              </c:numCache>
            </c:numRef>
          </c:val>
          <c:extLst>
            <c:ext xmlns:c16="http://schemas.microsoft.com/office/drawing/2014/chart" uri="{C3380CC4-5D6E-409C-BE32-E72D297353CC}">
              <c16:uniqueId val="{00000000-33D4-4F9A-83A4-451C131BAB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33D4-4F9A-83A4-451C131BAB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83.42</c:v>
                </c:pt>
                <c:pt idx="1">
                  <c:v>78.260000000000005</c:v>
                </c:pt>
                <c:pt idx="2">
                  <c:v>78.2</c:v>
                </c:pt>
                <c:pt idx="3">
                  <c:v>68.260000000000005</c:v>
                </c:pt>
                <c:pt idx="4">
                  <c:v>61.48</c:v>
                </c:pt>
              </c:numCache>
            </c:numRef>
          </c:val>
          <c:extLst>
            <c:ext xmlns:c16="http://schemas.microsoft.com/office/drawing/2014/chart" uri="{C3380CC4-5D6E-409C-BE32-E72D297353CC}">
              <c16:uniqueId val="{00000000-3835-4CF1-86EB-DDCA7BB1F6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835-4CF1-86EB-DDCA7BB1F6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188.94</c:v>
                </c:pt>
                <c:pt idx="1">
                  <c:v>200.49</c:v>
                </c:pt>
                <c:pt idx="2">
                  <c:v>199.87</c:v>
                </c:pt>
                <c:pt idx="3">
                  <c:v>229.62</c:v>
                </c:pt>
                <c:pt idx="4">
                  <c:v>254.93</c:v>
                </c:pt>
              </c:numCache>
            </c:numRef>
          </c:val>
          <c:extLst>
            <c:ext xmlns:c16="http://schemas.microsoft.com/office/drawing/2014/chart" uri="{C3380CC4-5D6E-409C-BE32-E72D297353CC}">
              <c16:uniqueId val="{00000000-07E9-4E81-B9C1-6D755C0E1E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07E9-4E81-B9C1-6D755C0E1E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28" zoomScaleNormal="100" workbookViewId="0">
      <selection activeCell="BC12" sqref="BC1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鳥取市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181203</v>
      </c>
      <c r="AM8" s="36"/>
      <c r="AN8" s="36"/>
      <c r="AO8" s="36"/>
      <c r="AP8" s="36"/>
      <c r="AQ8" s="36"/>
      <c r="AR8" s="36"/>
      <c r="AS8" s="36"/>
      <c r="AT8" s="37">
        <f>データ!T6</f>
        <v>765.31</v>
      </c>
      <c r="AU8" s="37"/>
      <c r="AV8" s="37"/>
      <c r="AW8" s="37"/>
      <c r="AX8" s="37"/>
      <c r="AY8" s="37"/>
      <c r="AZ8" s="37"/>
      <c r="BA8" s="37"/>
      <c r="BB8" s="37">
        <f>データ!U6</f>
        <v>236.77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61.8</v>
      </c>
      <c r="J10" s="37"/>
      <c r="K10" s="37"/>
      <c r="L10" s="37"/>
      <c r="M10" s="37"/>
      <c r="N10" s="37"/>
      <c r="O10" s="37"/>
      <c r="P10" s="37">
        <f>データ!P6</f>
        <v>14.43</v>
      </c>
      <c r="Q10" s="37"/>
      <c r="R10" s="37"/>
      <c r="S10" s="37"/>
      <c r="T10" s="37"/>
      <c r="U10" s="37"/>
      <c r="V10" s="37"/>
      <c r="W10" s="37">
        <f>データ!Q6</f>
        <v>86.64</v>
      </c>
      <c r="X10" s="37"/>
      <c r="Y10" s="37"/>
      <c r="Z10" s="37"/>
      <c r="AA10" s="37"/>
      <c r="AB10" s="37"/>
      <c r="AC10" s="37"/>
      <c r="AD10" s="36">
        <f>データ!R6</f>
        <v>2767</v>
      </c>
      <c r="AE10" s="36"/>
      <c r="AF10" s="36"/>
      <c r="AG10" s="36"/>
      <c r="AH10" s="36"/>
      <c r="AI10" s="36"/>
      <c r="AJ10" s="36"/>
      <c r="AK10" s="2"/>
      <c r="AL10" s="36">
        <f>データ!V6</f>
        <v>25983</v>
      </c>
      <c r="AM10" s="36"/>
      <c r="AN10" s="36"/>
      <c r="AO10" s="36"/>
      <c r="AP10" s="36"/>
      <c r="AQ10" s="36"/>
      <c r="AR10" s="36"/>
      <c r="AS10" s="36"/>
      <c r="AT10" s="37">
        <f>データ!W6</f>
        <v>41.8</v>
      </c>
      <c r="AU10" s="37"/>
      <c r="AV10" s="37"/>
      <c r="AW10" s="37"/>
      <c r="AX10" s="37"/>
      <c r="AY10" s="37"/>
      <c r="AZ10" s="37"/>
      <c r="BA10" s="37"/>
      <c r="BB10" s="37">
        <f>データ!X6</f>
        <v>621.6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T87GXGTXE5c52/mvXTUeatRa6JhE/tf5hQJbwsVdFPnp+xsPVGzfyslOVwga9dCTRqyhC/tG1K8I2Di+/O8uw==" saltValue="hz01Tt6+uh43du42Gwsj8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312011</v>
      </c>
      <c r="D6" s="19">
        <f t="shared" si="3"/>
        <v>46</v>
      </c>
      <c r="E6" s="19">
        <f t="shared" si="3"/>
        <v>17</v>
      </c>
      <c r="F6" s="19">
        <f t="shared" si="3"/>
        <v>5</v>
      </c>
      <c r="G6" s="19">
        <f t="shared" si="3"/>
        <v>0</v>
      </c>
      <c r="H6" s="19" t="str">
        <f t="shared" si="3"/>
        <v>鳥取県　鳥取市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61.8</v>
      </c>
      <c r="P6" s="20">
        <f t="shared" si="3"/>
        <v>14.43</v>
      </c>
      <c r="Q6" s="20">
        <f t="shared" si="3"/>
        <v>86.64</v>
      </c>
      <c r="R6" s="20">
        <f t="shared" si="3"/>
        <v>2767</v>
      </c>
      <c r="S6" s="20">
        <f t="shared" si="3"/>
        <v>181203</v>
      </c>
      <c r="T6" s="20">
        <f t="shared" si="3"/>
        <v>765.31</v>
      </c>
      <c r="U6" s="20">
        <f t="shared" si="3"/>
        <v>236.77</v>
      </c>
      <c r="V6" s="20">
        <f t="shared" si="3"/>
        <v>25983</v>
      </c>
      <c r="W6" s="20">
        <f t="shared" si="3"/>
        <v>41.8</v>
      </c>
      <c r="X6" s="20">
        <f t="shared" si="3"/>
        <v>621.6</v>
      </c>
      <c r="Y6" s="21">
        <f>IF(Y7="",NA(),Y7)</f>
        <v>110.66</v>
      </c>
      <c r="Z6" s="21">
        <f t="shared" ref="Z6:AH6" si="4">IF(Z7="",NA(),Z7)</f>
        <v>112.4</v>
      </c>
      <c r="AA6" s="21">
        <f t="shared" si="4"/>
        <v>112.24</v>
      </c>
      <c r="AB6" s="21">
        <f t="shared" si="4"/>
        <v>113.46</v>
      </c>
      <c r="AC6" s="21">
        <f t="shared" si="4"/>
        <v>111.24</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17.43</v>
      </c>
      <c r="AV6" s="21">
        <f t="shared" ref="AV6:BD6" si="6">IF(AV7="",NA(),AV7)</f>
        <v>14.52</v>
      </c>
      <c r="AW6" s="21">
        <f t="shared" si="6"/>
        <v>16.059999999999999</v>
      </c>
      <c r="AX6" s="21">
        <f t="shared" si="6"/>
        <v>20.64</v>
      </c>
      <c r="AY6" s="21">
        <f t="shared" si="6"/>
        <v>19.11</v>
      </c>
      <c r="AZ6" s="21">
        <f t="shared" si="6"/>
        <v>44.14</v>
      </c>
      <c r="BA6" s="21">
        <f t="shared" si="6"/>
        <v>37.24</v>
      </c>
      <c r="BB6" s="21">
        <f t="shared" si="6"/>
        <v>33.58</v>
      </c>
      <c r="BC6" s="21">
        <f t="shared" si="6"/>
        <v>35.42</v>
      </c>
      <c r="BD6" s="21">
        <f t="shared" si="6"/>
        <v>39.82</v>
      </c>
      <c r="BE6" s="20" t="str">
        <f>IF(BE7="","",IF(BE7="-","【-】","【"&amp;SUBSTITUTE(TEXT(BE7,"#,##0.00"),"-","△")&amp;"】"))</f>
        <v>【42.02】</v>
      </c>
      <c r="BF6" s="21">
        <f>IF(BF7="",NA(),BF7)</f>
        <v>2866.29</v>
      </c>
      <c r="BG6" s="21">
        <f t="shared" ref="BG6:BO6" si="7">IF(BG7="",NA(),BG7)</f>
        <v>2719.49</v>
      </c>
      <c r="BH6" s="21">
        <f t="shared" si="7"/>
        <v>634.86</v>
      </c>
      <c r="BI6" s="21">
        <f t="shared" si="7"/>
        <v>577.41999999999996</v>
      </c>
      <c r="BJ6" s="21">
        <f t="shared" si="7"/>
        <v>8.25</v>
      </c>
      <c r="BK6" s="21">
        <f t="shared" si="7"/>
        <v>654.71</v>
      </c>
      <c r="BL6" s="21">
        <f t="shared" si="7"/>
        <v>783.8</v>
      </c>
      <c r="BM6" s="21">
        <f t="shared" si="7"/>
        <v>778.81</v>
      </c>
      <c r="BN6" s="21">
        <f t="shared" si="7"/>
        <v>718.49</v>
      </c>
      <c r="BO6" s="21">
        <f t="shared" si="7"/>
        <v>743.31</v>
      </c>
      <c r="BP6" s="20" t="str">
        <f>IF(BP7="","",IF(BP7="-","【-】","【"&amp;SUBSTITUTE(TEXT(BP7,"#,##0.00"),"-","△")&amp;"】"))</f>
        <v>【785.10】</v>
      </c>
      <c r="BQ6" s="21">
        <f>IF(BQ7="",NA(),BQ7)</f>
        <v>83.42</v>
      </c>
      <c r="BR6" s="21">
        <f t="shared" ref="BR6:BZ6" si="8">IF(BR7="",NA(),BR7)</f>
        <v>78.260000000000005</v>
      </c>
      <c r="BS6" s="21">
        <f t="shared" si="8"/>
        <v>78.2</v>
      </c>
      <c r="BT6" s="21">
        <f t="shared" si="8"/>
        <v>68.260000000000005</v>
      </c>
      <c r="BU6" s="21">
        <f t="shared" si="8"/>
        <v>61.48</v>
      </c>
      <c r="BV6" s="21">
        <f t="shared" si="8"/>
        <v>65.37</v>
      </c>
      <c r="BW6" s="21">
        <f t="shared" si="8"/>
        <v>68.11</v>
      </c>
      <c r="BX6" s="21">
        <f t="shared" si="8"/>
        <v>67.23</v>
      </c>
      <c r="BY6" s="21">
        <f t="shared" si="8"/>
        <v>61.82</v>
      </c>
      <c r="BZ6" s="21">
        <f t="shared" si="8"/>
        <v>61.15</v>
      </c>
      <c r="CA6" s="20" t="str">
        <f>IF(CA7="","",IF(CA7="-","【-】","【"&amp;SUBSTITUTE(TEXT(CA7,"#,##0.00"),"-","△")&amp;"】"))</f>
        <v>【56.93】</v>
      </c>
      <c r="CB6" s="21">
        <f>IF(CB7="",NA(),CB7)</f>
        <v>188.94</v>
      </c>
      <c r="CC6" s="21">
        <f t="shared" ref="CC6:CK6" si="9">IF(CC7="",NA(),CC7)</f>
        <v>200.49</v>
      </c>
      <c r="CD6" s="21">
        <f t="shared" si="9"/>
        <v>199.87</v>
      </c>
      <c r="CE6" s="21">
        <f t="shared" si="9"/>
        <v>229.62</v>
      </c>
      <c r="CF6" s="21">
        <f t="shared" si="9"/>
        <v>254.93</v>
      </c>
      <c r="CG6" s="21">
        <f t="shared" si="9"/>
        <v>228.99</v>
      </c>
      <c r="CH6" s="21">
        <f t="shared" si="9"/>
        <v>222.41</v>
      </c>
      <c r="CI6" s="21">
        <f t="shared" si="9"/>
        <v>228.21</v>
      </c>
      <c r="CJ6" s="21">
        <f t="shared" si="9"/>
        <v>246.9</v>
      </c>
      <c r="CK6" s="21">
        <f t="shared" si="9"/>
        <v>250.43</v>
      </c>
      <c r="CL6" s="20" t="str">
        <f>IF(CL7="","",IF(CL7="-","【-】","【"&amp;SUBSTITUTE(TEXT(CL7,"#,##0.00"),"-","△")&amp;"】"))</f>
        <v>【271.15】</v>
      </c>
      <c r="CM6" s="21">
        <f>IF(CM7="",NA(),CM7)</f>
        <v>63.16</v>
      </c>
      <c r="CN6" s="21">
        <f t="shared" ref="CN6:CV6" si="10">IF(CN7="",NA(),CN7)</f>
        <v>66.290000000000006</v>
      </c>
      <c r="CO6" s="21">
        <f t="shared" si="10"/>
        <v>53.42</v>
      </c>
      <c r="CP6" s="21">
        <f t="shared" si="10"/>
        <v>51.08</v>
      </c>
      <c r="CQ6" s="21">
        <f t="shared" si="10"/>
        <v>51.08</v>
      </c>
      <c r="CR6" s="21">
        <f t="shared" si="10"/>
        <v>54.06</v>
      </c>
      <c r="CS6" s="21">
        <f t="shared" si="10"/>
        <v>55.26</v>
      </c>
      <c r="CT6" s="21">
        <f t="shared" si="10"/>
        <v>54.54</v>
      </c>
      <c r="CU6" s="21">
        <f t="shared" si="10"/>
        <v>52.9</v>
      </c>
      <c r="CV6" s="21">
        <f t="shared" si="10"/>
        <v>52.63</v>
      </c>
      <c r="CW6" s="20" t="str">
        <f>IF(CW7="","",IF(CW7="-","【-】","【"&amp;SUBSTITUTE(TEXT(CW7,"#,##0.00"),"-","△")&amp;"】"))</f>
        <v>【49.87】</v>
      </c>
      <c r="CX6" s="21">
        <f>IF(CX7="",NA(),CX7)</f>
        <v>95.67</v>
      </c>
      <c r="CY6" s="21">
        <f t="shared" ref="CY6:DG6" si="11">IF(CY7="",NA(),CY7)</f>
        <v>96.15</v>
      </c>
      <c r="CZ6" s="21">
        <f t="shared" si="11"/>
        <v>96.35</v>
      </c>
      <c r="DA6" s="21">
        <f t="shared" si="11"/>
        <v>96.37</v>
      </c>
      <c r="DB6" s="21">
        <f t="shared" si="11"/>
        <v>96.41</v>
      </c>
      <c r="DC6" s="21">
        <f t="shared" si="11"/>
        <v>90.11</v>
      </c>
      <c r="DD6" s="21">
        <f t="shared" si="11"/>
        <v>90.52</v>
      </c>
      <c r="DE6" s="21">
        <f t="shared" si="11"/>
        <v>90.3</v>
      </c>
      <c r="DF6" s="21">
        <f t="shared" si="11"/>
        <v>90.3</v>
      </c>
      <c r="DG6" s="21">
        <f t="shared" si="11"/>
        <v>90.32</v>
      </c>
      <c r="DH6" s="20" t="str">
        <f>IF(DH7="","",IF(DH7="-","【-】","【"&amp;SUBSTITUTE(TEXT(DH7,"#,##0.00"),"-","△")&amp;"】"))</f>
        <v>【87.54】</v>
      </c>
      <c r="DI6" s="21">
        <f>IF(DI7="",NA(),DI7)</f>
        <v>27.59</v>
      </c>
      <c r="DJ6" s="21">
        <f t="shared" ref="DJ6:DR6" si="12">IF(DJ7="",NA(),DJ7)</f>
        <v>30.15</v>
      </c>
      <c r="DK6" s="21">
        <f t="shared" si="12"/>
        <v>32.520000000000003</v>
      </c>
      <c r="DL6" s="21">
        <f t="shared" si="12"/>
        <v>34.880000000000003</v>
      </c>
      <c r="DM6" s="21">
        <f t="shared" si="12"/>
        <v>37.17</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312011</v>
      </c>
      <c r="D7" s="23">
        <v>46</v>
      </c>
      <c r="E7" s="23">
        <v>17</v>
      </c>
      <c r="F7" s="23">
        <v>5</v>
      </c>
      <c r="G7" s="23">
        <v>0</v>
      </c>
      <c r="H7" s="23" t="s">
        <v>96</v>
      </c>
      <c r="I7" s="23" t="s">
        <v>97</v>
      </c>
      <c r="J7" s="23" t="s">
        <v>98</v>
      </c>
      <c r="K7" s="23" t="s">
        <v>99</v>
      </c>
      <c r="L7" s="23" t="s">
        <v>100</v>
      </c>
      <c r="M7" s="23" t="s">
        <v>101</v>
      </c>
      <c r="N7" s="24" t="s">
        <v>102</v>
      </c>
      <c r="O7" s="24">
        <v>61.8</v>
      </c>
      <c r="P7" s="24">
        <v>14.43</v>
      </c>
      <c r="Q7" s="24">
        <v>86.64</v>
      </c>
      <c r="R7" s="24">
        <v>2767</v>
      </c>
      <c r="S7" s="24">
        <v>181203</v>
      </c>
      <c r="T7" s="24">
        <v>765.31</v>
      </c>
      <c r="U7" s="24">
        <v>236.77</v>
      </c>
      <c r="V7" s="24">
        <v>25983</v>
      </c>
      <c r="W7" s="24">
        <v>41.8</v>
      </c>
      <c r="X7" s="24">
        <v>621.6</v>
      </c>
      <c r="Y7" s="24">
        <v>110.66</v>
      </c>
      <c r="Z7" s="24">
        <v>112.4</v>
      </c>
      <c r="AA7" s="24">
        <v>112.24</v>
      </c>
      <c r="AB7" s="24">
        <v>113.46</v>
      </c>
      <c r="AC7" s="24">
        <v>111.24</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17.43</v>
      </c>
      <c r="AV7" s="24">
        <v>14.52</v>
      </c>
      <c r="AW7" s="24">
        <v>16.059999999999999</v>
      </c>
      <c r="AX7" s="24">
        <v>20.64</v>
      </c>
      <c r="AY7" s="24">
        <v>19.11</v>
      </c>
      <c r="AZ7" s="24">
        <v>44.14</v>
      </c>
      <c r="BA7" s="24">
        <v>37.24</v>
      </c>
      <c r="BB7" s="24">
        <v>33.58</v>
      </c>
      <c r="BC7" s="24">
        <v>35.42</v>
      </c>
      <c r="BD7" s="24">
        <v>39.82</v>
      </c>
      <c r="BE7" s="24">
        <v>42.02</v>
      </c>
      <c r="BF7" s="24">
        <v>2866.29</v>
      </c>
      <c r="BG7" s="24">
        <v>2719.49</v>
      </c>
      <c r="BH7" s="24">
        <v>634.86</v>
      </c>
      <c r="BI7" s="24">
        <v>577.41999999999996</v>
      </c>
      <c r="BJ7" s="24">
        <v>8.25</v>
      </c>
      <c r="BK7" s="24">
        <v>654.71</v>
      </c>
      <c r="BL7" s="24">
        <v>783.8</v>
      </c>
      <c r="BM7" s="24">
        <v>778.81</v>
      </c>
      <c r="BN7" s="24">
        <v>718.49</v>
      </c>
      <c r="BO7" s="24">
        <v>743.31</v>
      </c>
      <c r="BP7" s="24">
        <v>785.1</v>
      </c>
      <c r="BQ7" s="24">
        <v>83.42</v>
      </c>
      <c r="BR7" s="24">
        <v>78.260000000000005</v>
      </c>
      <c r="BS7" s="24">
        <v>78.2</v>
      </c>
      <c r="BT7" s="24">
        <v>68.260000000000005</v>
      </c>
      <c r="BU7" s="24">
        <v>61.48</v>
      </c>
      <c r="BV7" s="24">
        <v>65.37</v>
      </c>
      <c r="BW7" s="24">
        <v>68.11</v>
      </c>
      <c r="BX7" s="24">
        <v>67.23</v>
      </c>
      <c r="BY7" s="24">
        <v>61.82</v>
      </c>
      <c r="BZ7" s="24">
        <v>61.15</v>
      </c>
      <c r="CA7" s="24">
        <v>56.93</v>
      </c>
      <c r="CB7" s="24">
        <v>188.94</v>
      </c>
      <c r="CC7" s="24">
        <v>200.49</v>
      </c>
      <c r="CD7" s="24">
        <v>199.87</v>
      </c>
      <c r="CE7" s="24">
        <v>229.62</v>
      </c>
      <c r="CF7" s="24">
        <v>254.93</v>
      </c>
      <c r="CG7" s="24">
        <v>228.99</v>
      </c>
      <c r="CH7" s="24">
        <v>222.41</v>
      </c>
      <c r="CI7" s="24">
        <v>228.21</v>
      </c>
      <c r="CJ7" s="24">
        <v>246.9</v>
      </c>
      <c r="CK7" s="24">
        <v>250.43</v>
      </c>
      <c r="CL7" s="24">
        <v>271.14999999999998</v>
      </c>
      <c r="CM7" s="24">
        <v>63.16</v>
      </c>
      <c r="CN7" s="24">
        <v>66.290000000000006</v>
      </c>
      <c r="CO7" s="24">
        <v>53.42</v>
      </c>
      <c r="CP7" s="24">
        <v>51.08</v>
      </c>
      <c r="CQ7" s="24">
        <v>51.08</v>
      </c>
      <c r="CR7" s="24">
        <v>54.06</v>
      </c>
      <c r="CS7" s="24">
        <v>55.26</v>
      </c>
      <c r="CT7" s="24">
        <v>54.54</v>
      </c>
      <c r="CU7" s="24">
        <v>52.9</v>
      </c>
      <c r="CV7" s="24">
        <v>52.63</v>
      </c>
      <c r="CW7" s="24">
        <v>49.87</v>
      </c>
      <c r="CX7" s="24">
        <v>95.67</v>
      </c>
      <c r="CY7" s="24">
        <v>96.15</v>
      </c>
      <c r="CZ7" s="24">
        <v>96.35</v>
      </c>
      <c r="DA7" s="24">
        <v>96.37</v>
      </c>
      <c r="DB7" s="24">
        <v>96.41</v>
      </c>
      <c r="DC7" s="24">
        <v>90.11</v>
      </c>
      <c r="DD7" s="24">
        <v>90.52</v>
      </c>
      <c r="DE7" s="24">
        <v>90.3</v>
      </c>
      <c r="DF7" s="24">
        <v>90.3</v>
      </c>
      <c r="DG7" s="24">
        <v>90.32</v>
      </c>
      <c r="DH7" s="24">
        <v>87.54</v>
      </c>
      <c r="DI7" s="24">
        <v>27.59</v>
      </c>
      <c r="DJ7" s="24">
        <v>30.15</v>
      </c>
      <c r="DK7" s="24">
        <v>32.520000000000003</v>
      </c>
      <c r="DL7" s="24">
        <v>34.880000000000003</v>
      </c>
      <c r="DM7" s="24">
        <v>37.17</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dcterms:created xsi:type="dcterms:W3CDTF">2025-01-24T07:19:36Z</dcterms:created>
  <dcterms:modified xsi:type="dcterms:W3CDTF">2025-03-07T02:09:37Z</dcterms:modified>
  <cp:category/>
</cp:coreProperties>
</file>