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241.255.115\soumu\KAG\財政\z【財政状況資料集】\令和5年度決算分\"/>
    </mc:Choice>
  </mc:AlternateContent>
  <xr:revisionPtr revIDLastSave="0" documentId="13_ncr:1_{B2216224-4CD3-4441-A36A-AD5913E99A3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AM35" i="10"/>
  <c r="C35" i="10"/>
  <c r="CO34" i="10"/>
  <c r="CO35" i="10" s="1"/>
  <c r="CO36" i="10" s="1"/>
  <c r="BW34" i="10"/>
  <c r="BW35" i="10" s="1"/>
  <c r="BW36" i="10" s="1"/>
  <c r="BW37" i="10" s="1"/>
  <c r="BW38" i="10" s="1"/>
  <c r="BW39" i="10" s="1"/>
  <c r="AM34" i="10"/>
  <c r="U34" i="10"/>
  <c r="U35" i="10" s="1"/>
  <c r="U36" i="10" s="1"/>
  <c r="C34" i="10"/>
  <c r="BE34" i="10" s="1"/>
  <c r="BE35" i="10" s="1"/>
  <c r="BE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<sst xmlns="http://schemas.openxmlformats.org/spreadsheetml/2006/main" count="1155" uniqueCount="562">
  <si>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</si>
  <si>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</si>
  <si>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</si>
  <si>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</si>
  <si>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</si>
  <si>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</si>
  <si>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</si>
  <si>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</si>
  <si>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</si>
  <si>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</si>
  <si>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</si>
  <si>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</si>
  <si>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</si>
  <si>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</si>
  <si>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</si>
  <si>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</si>
  <si>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</si>
  <si>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</si>
  <si>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</si>
  <si>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</si>
  <si>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</si>
  <si>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</si>
  <si>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</si>
  <si>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</si>
  <si>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</si>
  <si>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</si>
  <si>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</si>
  <si>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</si>
  <si>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</si>
  <si>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</si>
  <si>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</si>
  <si>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</si>
  <si>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</si>
  <si>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</si>
  <si>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</si>
  <si>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</si>
  <si>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</si>
  <si>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</si>
  <si>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</si>
  <si>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</si>
  <si>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</si>
  <si>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</si>
  <si>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</si>
  <si>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</si>
  <si>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</si>
  <si>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</si>
  <si>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</si>
  <si>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</si>
  <si>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</si>
  <si>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</si>
  <si>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</si>
  <si>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</si>
  <si>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</si>
  <si>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</si>
  <si>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</si>
  <si>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</si>
  <si>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</si>
  <si>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</si>
  <si>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</si>
  <si>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</si>
  <si>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</si>
  <si>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</si>
  <si>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</si>
  <si>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</si>
  <si>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</si>
  <si>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</si>
  <si>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</si>
  <si>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</si>
  <si>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</si>
  <si>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</si>
  <si>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</si>
  <si>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</si>
  <si>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</si>
  <si>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</si>
  <si>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</si>
  <si>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</si>
  <si>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</si>
  <si>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</si>
  <si>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</si>
  <si>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</si>
  <si>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</si>
  <si>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</si>
  <si>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</si>
  <si>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</si>
  <si>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</si>
  <si>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</si>
  <si>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</si>
  <si>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</si>
  <si>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</si>
  <si>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</si>
  <si>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</si>
  <si>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</si>
  <si>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</si>
  <si>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</si>
  <si>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</si>
  <si>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</si>
  <si>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</si>
  <si>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</si>
  <si>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</si>
  <si>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</si>
  <si>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</si>
  <si>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</si>
  <si>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</si>
  <si>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</si>
  <si>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</si>
  <si>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</si>
  <si>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</si>
  <si>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</si>
  <si>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</si>
  <si>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</si>
  <si>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</si>
  <si>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</si>
  <si>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</si>
  <si>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</si>
  <si>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</si>
  <si>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</si>
  <si>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</si>
  <si>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</si>
  <si>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</si>
  <si>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</si>
  <si>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</si>
  <si>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</si>
  <si>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</si>
  <si>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</si>
  <si>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</si>
  <si>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</si>
  <si>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</si>
  <si>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</si>
  <si>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</si>
  <si>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</si>
  <si>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</si>
  <si>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</si>
  <si>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</si>
  <si>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</si>
  <si>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</si>
  <si>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</si>
  <si>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</si>
  <si>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</si>
  <si>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</si>
  <si>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</si>
  <si>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</si>
  <si>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</si>
  <si>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</si>
  <si>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</si>
  <si>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</si>
  <si>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</si>
  <si>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</si>
  <si>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</si>
  <si>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</si>
  <si>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</si>
  <si>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</si>
  <si>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</si>
  <si>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</si>
  <si>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</si>
  <si>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</si>
  <si>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</si>
  <si>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</si>
  <si>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</si>
  <si>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</si>
  <si>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</si>
  <si>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</si>
  <si>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</si>
  <si>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</si>
  <si>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</si>
  <si>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</si>
  <si>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</si>
  <si>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</si>
  <si>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</si>
  <si>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</si>
  <si>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</si>
  <si>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</si>
  <si>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</si>
  <si>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</si>
  <si>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</si>
  <si>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</si>
  <si>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</si>
  <si>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</si>
  <si>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</si>
  <si>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</si>
  <si>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</si>
  <si>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</si>
  <si>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</si>
  <si>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</si>
  <si>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</si>
  <si>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</si>
  <si>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</si>
  <si>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</si>
  <si>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</si>
  <si>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</si>
  <si>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</si>
  <si>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</si>
  <si>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</si>
  <si>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</si>
  <si>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</si>
  <si>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</si>
  <si>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</si>
  <si>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</si>
  <si>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</si>
  <si>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</si>
  <si>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</si>
  <si>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</si>
  <si>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</si>
  <si>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</si>
  <si>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鳥取県日野町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</si>
  <si>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</si>
  <si>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</si>
  <si>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</si>
  <si>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</si>
  <si>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</si>
  <si>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</si>
  <si>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</si>
  <si>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</si>
  <si>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</si>
  <si>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</si>
  <si>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</si>
  <si>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</si>
  <si>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</si>
  <si>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</si>
  <si>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</si>
  <si>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</si>
  <si>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</si>
  <si>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</si>
  <si>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</si>
  <si>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</si>
  <si>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</si>
  <si>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</si>
  <si>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</si>
  <si>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</si>
  <si>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</si>
  <si>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</si>
  <si>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</si>
  <si>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</si>
  <si>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</si>
  <si>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</si>
  <si>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</si>
  <si>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</si>
  <si>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</si>
  <si>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</si>
  <si>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</si>
  <si>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</si>
  <si>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</si>
  <si>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</si>
  <si>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</si>
  <si>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</si>
  <si>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</si>
  <si>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</si>
  <si>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</si>
  <si>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</si>
  <si>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</si>
  <si>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</si>
  <si>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</si>
  <si>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</si>
  <si>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</si>
  <si>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</si>
  <si>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</si>
  <si>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</si>
  <si>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</si>
  <si>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</si>
  <si>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</si>
  <si>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</si>
  <si>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</si>
  <si>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</si>
  <si>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</si>
  <si>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</si>
  <si>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</si>
  <si>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</si>
  <si>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</si>
  <si>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</si>
  <si>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</si>
  <si>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</si>
  <si>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</si>
  <si>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</si>
  <si>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</si>
  <si>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</si>
  <si>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</si>
  <si>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</si>
  <si>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</si>
  <si>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</si>
  <si>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</si>
  <si>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</si>
  <si>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</si>
  <si>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</si>
  <si>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</si>
  <si>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</si>
  <si>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</si>
  <si>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</si>
  <si>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</si>
  <si>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</si>
  <si>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</si>
  <si>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</si>
  <si>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</si>
  <si>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</si>
  <si>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</si>
  <si>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</si>
  <si>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</si>
  <si>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</si>
  <si>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</si>
  <si>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</si>
  <si>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</si>
  <si>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</si>
  <si>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</si>
  <si>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</si>
  <si>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</si>
  <si>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</si>
  <si>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</si>
  <si>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</si>
  <si>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</si>
  <si>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</si>
  <si>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</si>
  <si>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</si>
  <si>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</si>
  <si>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</si>
  <si>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</si>
  <si>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</si>
  <si>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</si>
  <si>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</si>
  <si>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</si>
  <si>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</si>
  <si>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</si>
  <si>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</si>
  <si>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</si>
  <si>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</si>
  <si>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</si>
  <si>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</si>
  <si>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</si>
  <si>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</si>
  <si>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</si>
  <si>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</si>
  <si>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</si>
  <si>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</si>
  <si>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</si>
  <si>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</si>
  <si>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</si>
  <si>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</si>
  <si>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</si>
  <si>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</si>
  <si>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</si>
  <si>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</si>
  <si>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</si>
  <si>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</si>
  <si>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</si>
  <si>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</si>
  <si>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</si>
  <si>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</si>
  <si>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</si>
  <si>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</si>
  <si>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</si>
  <si>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</si>
  <si>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</si>
  <si>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</si>
  <si>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</si>
  <si>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</si>
  <si>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</si>
  <si>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</si>
  <si>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鳥取県日野町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</si>
  <si>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</si>
  <si>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</si>
  <si>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</si>
  <si>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</si>
  <si>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</si>
  <si>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</si>
  <si>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</si>
  <si>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</si>
  <si>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</si>
  <si>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</si>
  <si>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</si>
  <si>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</si>
  <si>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</si>
  <si>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</si>
  <si>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</si>
  <si>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</si>
  <si>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</si>
  <si>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</si>
  <si>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</si>
  <si>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</si>
  <si>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</si>
  <si>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</si>
  <si>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</si>
  <si>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</si>
  <si>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</si>
  <si>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</si>
  <si>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</si>
  <si>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</si>
  <si>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</si>
  <si>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</si>
  <si>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</si>
  <si>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</si>
  <si>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</si>
  <si>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</si>
  <si>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</si>
  <si>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</si>
  <si>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</si>
  <si>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</si>
  <si>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</si>
  <si>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</si>
  <si>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</si>
  <si>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</si>
  <si>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</si>
  <si>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</si>
  <si>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</si>
  <si>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</si>
  <si>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</si>
  <si>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</si>
  <si>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</si>
  <si>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</si>
  <si>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</si>
  <si>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</si>
  <si>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</si>
  <si>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</si>
  <si>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</si>
  <si>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</si>
  <si>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</si>
  <si>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</si>
  <si>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</si>
  <si>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</si>
  <si>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</si>
  <si>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</si>
  <si>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</si>
  <si>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</si>
  <si>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</si>
  <si>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</si>
  <si>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</si>
  <si>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</si>
  <si>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</si>
  <si>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</si>
  <si>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</si>
  <si>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</si>
  <si>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</si>
  <si>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</si>
  <si>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</si>
  <si>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</si>
  <si>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</si>
  <si>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</si>
  <si>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</si>
  <si>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</si>
  <si>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</si>
  <si>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</si>
  <si>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</si>
  <si>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</si>
  <si>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</si>
  <si>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</si>
  <si>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</si>
  <si>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</si>
  <si>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</si>
  <si>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</si>
  <si>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</si>
  <si>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</si>
  <si>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</si>
  <si>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</si>
  <si>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</si>
  <si>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</si>
  <si>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</si>
  <si>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</si>
  <si>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</si>
  <si>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</si>
  <si>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</si>
  <si>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</si>
  <si>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</si>
  <si>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</si>
  <si>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</si>
  <si>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</si>
  <si>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</si>
  <si>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</si>
  <si>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</si>
  <si>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</si>
  <si>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</si>
  <si>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</si>
  <si>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</si>
  <si>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</si>
  <si>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</si>
  <si>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</si>
  <si>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</si>
  <si>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</si>
  <si>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</si>
  <si>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</si>
  <si>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</si>
  <si>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</si>
  <si>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</si>
  <si>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</si>
  <si>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</si>
  <si>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</si>
  <si>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</si>
  <si>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</si>
  <si>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</si>
  <si>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</si>
  <si>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</si>
  <si>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</si>
  <si>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</si>
  <si>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</si>
  <si>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</si>
  <si>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</si>
  <si>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</si>
  <si>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</si>
  <si>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</si>
  <si>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</si>
  <si>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</si>
  <si>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</si>
  <si>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</si>
  <si>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</si>
  <si>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</si>
  <si>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</si>
  <si>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</si>
  <si>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</si>
  <si>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</si>
  <si>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</si>
  <si>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</si>
  <si>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</si>
  <si>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</si>
  <si>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</si>
  <si>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</si>
  <si>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</si>
  <si>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</si>
  <si>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</si>
  <si>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</si>
  <si>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</si>
  <si>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</si>
  <si>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</si>
  <si>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</si>
  <si>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</si>
  <si>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</si>
  <si>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</si>
  <si>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</si>
  <si>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</si>
  <si>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</si>
  <si>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</si>
  <si>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</si>
  <si>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</si>
  <si>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</si>
  <si>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</si>
  <si>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</si>
  <si>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4.18</t>
  </si>
  <si>
    <t>▲ 2.02</t>
  </si>
  <si>
    <t>一般会計</t>
  </si>
  <si>
    <t>介護保険特別会計</t>
  </si>
  <si>
    <t>国民健康保険特別会計</t>
  </si>
  <si>
    <t>簡易水道特別会計</t>
  </si>
  <si>
    <t>農業集落排水事業特別会計</t>
  </si>
  <si>
    <t>公共下水道事業特別会計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</si>
  <si>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</si>
  <si>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</si>
  <si>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</si>
  <si>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</si>
  <si>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</si>
  <si>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</si>
  <si>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</si>
  <si>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</si>
  <si>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</si>
  <si>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8">
      <t>ニチナン</t>
    </rPh>
    <rPh sb="8" eb="9">
      <t>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</si>
  <si>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</si>
  <si>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</si>
  <si>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t>
    <rPh sb="0" eb="2">
      <t>ヒノ</t>
    </rPh>
    <rPh sb="2" eb="4">
      <t>ビョウイン</t>
    </rPh>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</si>
  <si>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</si>
  <si>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</si>
  <si>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日野町農林振興公社</t>
  </si>
  <si>
    <t>まちづくり日野</t>
  </si>
  <si>
    <t>奥日野土地開発公社</t>
  </si>
  <si>
    <t>-</t>
    <phoneticPr fontId="2"/>
  </si>
  <si>
    <t>日野町公共施設等長寿命化基金</t>
  </si>
  <si>
    <t>愛と元気の日野町ふるさと基金</t>
  </si>
  <si>
    <t>森林整備基金</t>
  </si>
  <si>
    <t>町営バス購入基金</t>
  </si>
  <si>
    <t>観光振興基金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</si>
</sst>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8A2D-44E4-9058-7FA6E74B20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98770</c:v>
                </c:pt>
                <c:pt idx="1">
                  <c:v>159394</c:v>
                </c:pt>
                <c:pt idx="2">
                  <c:v>202833</c:v>
                </c:pt>
                <c:pt idx="3">
                  <c:v>396859</c:v>
                </c:pt>
                <c:pt idx="4">
                  <c:v>38665</c:v>
                </c:pt>
              </c:numCache>
            </c:numRef>
          </c:val>
          <c:smooth val="0"/>
          <c:extLst>
            <c:ext xmlns:c16="http://schemas.microsoft.com/office/drawing/2014/chart" uri="{C3380CC4-5D6E-409C-BE32-E72D297353CC}">
              <c16:uniqueId val="{00000001-8A2D-44E4-9058-7FA6E74B20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13.59</c:v>
                </c:pt>
                <c:pt idx="1">
                  <c:v>8.67</c:v>
                </c:pt>
                <c:pt idx="2">
                  <c:v>4.8600000000000003</c:v>
                </c:pt>
                <c:pt idx="3">
                  <c:v>7.6</c:v>
                </c:pt>
                <c:pt idx="4">
                  <c:v>9.0399999999999991</c:v>
                </c:pt>
              </c:numCache>
            </c:numRef>
          </c:val>
          <c:extLst>
            <c:ext xmlns:c16="http://schemas.microsoft.com/office/drawing/2014/chart" uri="{C3380CC4-5D6E-409C-BE32-E72D297353CC}">
              <c16:uniqueId val="{00000000-0649-48DD-8357-15360C524F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75.540000000000006</c:v>
                </c:pt>
                <c:pt idx="1">
                  <c:v>71.75</c:v>
                </c:pt>
                <c:pt idx="2">
                  <c:v>65.540000000000006</c:v>
                </c:pt>
                <c:pt idx="3">
                  <c:v>67.05</c:v>
                </c:pt>
                <c:pt idx="4">
                  <c:v>66.569999999999993</c:v>
                </c:pt>
              </c:numCache>
            </c:numRef>
          </c:val>
          <c:extLst>
            <c:ext xmlns:c16="http://schemas.microsoft.com/office/drawing/2014/chart" uri="{C3380CC4-5D6E-409C-BE32-E72D297353CC}">
              <c16:uniqueId val="{00000001-0649-48DD-8357-15360C524F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2.4500000000000002</c:v>
                </c:pt>
                <c:pt idx="1">
                  <c:v>-4.18</c:v>
                </c:pt>
                <c:pt idx="2">
                  <c:v>-2.02</c:v>
                </c:pt>
                <c:pt idx="3">
                  <c:v>3.36</c:v>
                </c:pt>
                <c:pt idx="4">
                  <c:v>1.5</c:v>
                </c:pt>
              </c:numCache>
            </c:numRef>
          </c:val>
          <c:smooth val="0"/>
          <c:extLst>
            <c:ext xmlns:c16="http://schemas.microsoft.com/office/drawing/2014/chart" uri="{C3380CC4-5D6E-409C-BE32-E72D297353CC}">
              <c16:uniqueId val="{00000002-0649-48DD-8357-15360C524F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9A-41DD-B333-8C535EE7A4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9A-41DD-B333-8C535EE7A4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9A-41DD-B333-8C535EE7A418}"/>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9A-41DD-B333-8C535EE7A41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A9A-41DD-B333-8C535EE7A41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8A9A-41DD-B333-8C535EE7A41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6-8A9A-41DD-B333-8C535EE7A41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0.31</c:v>
                </c:pt>
                <c:pt idx="4">
                  <c:v>#N/A</c:v>
                </c:pt>
                <c:pt idx="5">
                  <c:v>0.3</c:v>
                </c:pt>
                <c:pt idx="6">
                  <c:v>#N/A</c:v>
                </c:pt>
                <c:pt idx="7">
                  <c:v>0.32</c:v>
                </c:pt>
                <c:pt idx="8">
                  <c:v>#N/A</c:v>
                </c:pt>
                <c:pt idx="9">
                  <c:v>0.14000000000000001</c:v>
                </c:pt>
              </c:numCache>
            </c:numRef>
          </c:val>
          <c:extLst>
            <c:ext xmlns:c16="http://schemas.microsoft.com/office/drawing/2014/chart" uri="{C3380CC4-5D6E-409C-BE32-E72D297353CC}">
              <c16:uniqueId val="{00000007-8A9A-41DD-B333-8C535EE7A41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1.57</c:v>
                </c:pt>
                <c:pt idx="2">
                  <c:v>#N/A</c:v>
                </c:pt>
                <c:pt idx="3">
                  <c:v>1.08</c:v>
                </c:pt>
                <c:pt idx="4">
                  <c:v>#N/A</c:v>
                </c:pt>
                <c:pt idx="5">
                  <c:v>1.6</c:v>
                </c:pt>
                <c:pt idx="6">
                  <c:v>#N/A</c:v>
                </c:pt>
                <c:pt idx="7">
                  <c:v>2.2599999999999998</c:v>
                </c:pt>
                <c:pt idx="8">
                  <c:v>#N/A</c:v>
                </c:pt>
                <c:pt idx="9">
                  <c:v>2.0099999999999998</c:v>
                </c:pt>
              </c:numCache>
            </c:numRef>
          </c:val>
          <c:extLst>
            <c:ext xmlns:c16="http://schemas.microsoft.com/office/drawing/2014/chart" uri="{C3380CC4-5D6E-409C-BE32-E72D297353CC}">
              <c16:uniqueId val="{00000008-8A9A-41DD-B333-8C535EE7A4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13.54</c:v>
                </c:pt>
                <c:pt idx="2">
                  <c:v>#N/A</c:v>
                </c:pt>
                <c:pt idx="3">
                  <c:v>8.66</c:v>
                </c:pt>
                <c:pt idx="4">
                  <c:v>#N/A</c:v>
                </c:pt>
                <c:pt idx="5">
                  <c:v>4.8600000000000003</c:v>
                </c:pt>
                <c:pt idx="6">
                  <c:v>#N/A</c:v>
                </c:pt>
                <c:pt idx="7">
                  <c:v>7.59</c:v>
                </c:pt>
                <c:pt idx="8">
                  <c:v>#N/A</c:v>
                </c:pt>
                <c:pt idx="9">
                  <c:v>9.0299999999999994</c:v>
                </c:pt>
              </c:numCache>
            </c:numRef>
          </c:val>
          <c:extLst>
            <c:ext xmlns:c16="http://schemas.microsoft.com/office/drawing/2014/chart" uri="{C3380CC4-5D6E-409C-BE32-E72D297353CC}">
              <c16:uniqueId val="{00000009-8A9A-41DD-B333-8C535EE7A4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289</c:v>
                </c:pt>
                <c:pt idx="5">
                  <c:v>295</c:v>
                </c:pt>
                <c:pt idx="8">
                  <c:v>345</c:v>
                </c:pt>
                <c:pt idx="11">
                  <c:v>397</c:v>
                </c:pt>
                <c:pt idx="14">
                  <c:v>415</c:v>
                </c:pt>
              </c:numCache>
            </c:numRef>
          </c:val>
          <c:extLst>
            <c:ext xmlns:c16="http://schemas.microsoft.com/office/drawing/2014/chart" uri="{C3380CC4-5D6E-409C-BE32-E72D297353CC}">
              <c16:uniqueId val="{00000000-C98E-4985-B405-E109CFE194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8E-4985-B405-E109CFE194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8E-4985-B405-E109CFE194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129</c:v>
                </c:pt>
                <c:pt idx="3">
                  <c:v>144</c:v>
                </c:pt>
                <c:pt idx="6">
                  <c:v>141</c:v>
                </c:pt>
                <c:pt idx="9">
                  <c:v>147</c:v>
                </c:pt>
                <c:pt idx="12">
                  <c:v>153</c:v>
                </c:pt>
              </c:numCache>
            </c:numRef>
          </c:val>
          <c:extLst>
            <c:ext xmlns:c16="http://schemas.microsoft.com/office/drawing/2014/chart" uri="{C3380CC4-5D6E-409C-BE32-E72D297353CC}">
              <c16:uniqueId val="{00000003-C98E-4985-B405-E109CFE194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c:v>
                </c:pt>
                <c:pt idx="3">
                  <c:v>89</c:v>
                </c:pt>
                <c:pt idx="6">
                  <c:v>83</c:v>
                </c:pt>
                <c:pt idx="9">
                  <c:v>102</c:v>
                </c:pt>
                <c:pt idx="12">
                  <c:v>108</c:v>
                </c:pt>
              </c:numCache>
            </c:numRef>
          </c:val>
          <c:extLst>
            <c:ext xmlns:c16="http://schemas.microsoft.com/office/drawing/2014/chart" uri="{C3380CC4-5D6E-409C-BE32-E72D297353CC}">
              <c16:uniqueId val="{00000004-C98E-4985-B405-E109CFE194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8E-4985-B405-E109CFE194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8E-4985-B405-E109CFE194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c:v>
                </c:pt>
                <c:pt idx="3">
                  <c:v>175</c:v>
                </c:pt>
                <c:pt idx="6">
                  <c:v>252</c:v>
                </c:pt>
                <c:pt idx="9">
                  <c:v>318</c:v>
                </c:pt>
                <c:pt idx="12">
                  <c:v>362</c:v>
                </c:pt>
              </c:numCache>
            </c:numRef>
          </c:val>
          <c:extLst>
            <c:ext xmlns:c16="http://schemas.microsoft.com/office/drawing/2014/chart" uri="{C3380CC4-5D6E-409C-BE32-E72D297353CC}">
              <c16:uniqueId val="{00000007-C98E-4985-B405-E109CFE194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c:v>
                </c:pt>
                <c:pt idx="2">
                  <c:v>#N/A</c:v>
                </c:pt>
                <c:pt idx="3">
                  <c:v>#N/A</c:v>
                </c:pt>
                <c:pt idx="4">
                  <c:v>113</c:v>
                </c:pt>
                <c:pt idx="5">
                  <c:v>#N/A</c:v>
                </c:pt>
                <c:pt idx="6">
                  <c:v>#N/A</c:v>
                </c:pt>
                <c:pt idx="7">
                  <c:v>131</c:v>
                </c:pt>
                <c:pt idx="8">
                  <c:v>#N/A</c:v>
                </c:pt>
                <c:pt idx="9">
                  <c:v>#N/A</c:v>
                </c:pt>
                <c:pt idx="10">
                  <c:v>170</c:v>
                </c:pt>
                <c:pt idx="11">
                  <c:v>#N/A</c:v>
                </c:pt>
                <c:pt idx="12">
                  <c:v>#N/A</c:v>
                </c:pt>
                <c:pt idx="13">
                  <c:v>208</c:v>
                </c:pt>
                <c:pt idx="14">
                  <c:v>#N/A</c:v>
                </c:pt>
              </c:numCache>
            </c:numRef>
          </c:val>
          <c:smooth val="0"/>
          <c:extLst>
            <c:ext xmlns:c16="http://schemas.microsoft.com/office/drawing/2014/chart" uri="{C3380CC4-5D6E-409C-BE32-E72D297353CC}">
              <c16:uniqueId val="{00000008-C98E-4985-B405-E109CFE194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3830</c:v>
                </c:pt>
                <c:pt idx="5">
                  <c:v>4044</c:v>
                </c:pt>
                <c:pt idx="8">
                  <c:v>3868</c:v>
                </c:pt>
                <c:pt idx="11">
                  <c:v>4136</c:v>
                </c:pt>
                <c:pt idx="14">
                  <c:v>3915</c:v>
                </c:pt>
              </c:numCache>
            </c:numRef>
          </c:val>
          <c:extLst>
            <c:ext xmlns:c16="http://schemas.microsoft.com/office/drawing/2014/chart" uri="{C3380CC4-5D6E-409C-BE32-E72D297353CC}">
              <c16:uniqueId val="{00000000-40F4-4356-B0D6-DFBE3A3C1F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c:v>
                </c:pt>
                <c:pt idx="5">
                  <c:v>12</c:v>
                </c:pt>
                <c:pt idx="8">
                  <c:v>4</c:v>
                </c:pt>
                <c:pt idx="11">
                  <c:v>0</c:v>
                </c:pt>
                <c:pt idx="14">
                  <c:v>0</c:v>
                </c:pt>
              </c:numCache>
            </c:numRef>
          </c:val>
          <c:extLst>
            <c:ext xmlns:c16="http://schemas.microsoft.com/office/drawing/2014/chart" uri="{C3380CC4-5D6E-409C-BE32-E72D297353CC}">
              <c16:uniqueId val="{00000001-40F4-4356-B0D6-DFBE3A3C1F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2443</c:v>
                </c:pt>
                <c:pt idx="5">
                  <c:v>2790</c:v>
                </c:pt>
                <c:pt idx="8">
                  <c:v>3376</c:v>
                </c:pt>
                <c:pt idx="11">
                  <c:v>3625</c:v>
                </c:pt>
                <c:pt idx="14">
                  <c:v>3848</c:v>
                </c:pt>
              </c:numCache>
            </c:numRef>
          </c:val>
          <c:extLst>
            <c:ext xmlns:c16="http://schemas.microsoft.com/office/drawing/2014/chart" uri="{C3380CC4-5D6E-409C-BE32-E72D297353CC}">
              <c16:uniqueId val="{00000002-40F4-4356-B0D6-DFBE3A3C1F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F4-4356-B0D6-DFBE3A3C1F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4-4356-B0D6-DFBE3A3C1F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4-4356-B0D6-DFBE3A3C1F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c:v>
                </c:pt>
                <c:pt idx="3">
                  <c:v>256</c:v>
                </c:pt>
                <c:pt idx="6">
                  <c:v>238</c:v>
                </c:pt>
                <c:pt idx="9">
                  <c:v>246</c:v>
                </c:pt>
                <c:pt idx="12">
                  <c:v>238</c:v>
                </c:pt>
              </c:numCache>
            </c:numRef>
          </c:val>
          <c:extLst>
            <c:ext xmlns:c16="http://schemas.microsoft.com/office/drawing/2014/chart" uri="{C3380CC4-5D6E-409C-BE32-E72D297353CC}">
              <c16:uniqueId val="{00000006-40F4-4356-B0D6-DFBE3A3C1F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101</c:v>
                </c:pt>
                <c:pt idx="6">
                  <c:v>72</c:v>
                </c:pt>
                <c:pt idx="9">
                  <c:v>48</c:v>
                </c:pt>
                <c:pt idx="12">
                  <c:v>26</c:v>
                </c:pt>
              </c:numCache>
            </c:numRef>
          </c:val>
          <c:extLst>
            <c:ext xmlns:c16="http://schemas.microsoft.com/office/drawing/2014/chart" uri="{C3380CC4-5D6E-409C-BE32-E72D297353CC}">
              <c16:uniqueId val="{00000007-40F4-4356-B0D6-DFBE3A3C1F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1759</c:v>
                </c:pt>
                <c:pt idx="3">
                  <c:v>1640</c:v>
                </c:pt>
                <c:pt idx="6">
                  <c:v>1488</c:v>
                </c:pt>
                <c:pt idx="9">
                  <c:v>1310</c:v>
                </c:pt>
                <c:pt idx="12">
                  <c:v>1128</c:v>
                </c:pt>
              </c:numCache>
            </c:numRef>
          </c:val>
          <c:extLst>
            <c:ext xmlns:c16="http://schemas.microsoft.com/office/drawing/2014/chart" uri="{C3380CC4-5D6E-409C-BE32-E72D297353CC}">
              <c16:uniqueId val="{00000008-40F4-4356-B0D6-DFBE3A3C1F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F4-4356-B0D6-DFBE3A3C1F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2894</c:v>
                </c:pt>
                <c:pt idx="3">
                  <c:v>3083</c:v>
                </c:pt>
                <c:pt idx="6">
                  <c:v>3316</c:v>
                </c:pt>
                <c:pt idx="9">
                  <c:v>3841</c:v>
                </c:pt>
                <c:pt idx="12">
                  <c:v>3650</c:v>
                </c:pt>
              </c:numCache>
            </c:numRef>
          </c:val>
          <c:extLst>
            <c:ext xmlns:c16="http://schemas.microsoft.com/office/drawing/2014/chart" uri="{C3380CC4-5D6E-409C-BE32-E72D297353CC}">
              <c16:uniqueId val="{0000000A-40F4-4356-B0D6-DFBE3A3C1F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F4-4356-B0D6-DFBE3A3C1F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1589</c:v>
                </c:pt>
                <c:pt idx="1">
                  <c:v>1605</c:v>
                </c:pt>
                <c:pt idx="2">
                  <c:v>1605</c:v>
                </c:pt>
              </c:numCache>
            </c:numRef>
          </c:val>
          <c:extLst>
            <c:ext xmlns:c16="http://schemas.microsoft.com/office/drawing/2014/chart" uri="{C3380CC4-5D6E-409C-BE32-E72D297353CC}">
              <c16:uniqueId val="{00000000-3A40-4CB1-930C-4A0D925D1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526</c:v>
                </c:pt>
                <c:pt idx="1">
                  <c:v>722</c:v>
                </c:pt>
                <c:pt idx="2">
                  <c:v>925</c:v>
                </c:pt>
              </c:numCache>
            </c:numRef>
          </c:val>
          <c:extLst>
            <c:ext xmlns:c16="http://schemas.microsoft.com/office/drawing/2014/chart" uri="{C3380CC4-5D6E-409C-BE32-E72D297353CC}">
              <c16:uniqueId val="{00000001-3A40-4CB1-930C-4A0D925D1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1056</c:v>
                </c:pt>
                <c:pt idx="1">
                  <c:v>1080</c:v>
                </c:pt>
                <c:pt idx="2">
                  <c:v>1075</c:v>
                </c:pt>
              </c:numCache>
            </c:numRef>
          </c:val>
          <c:extLst>
            <c:ext xmlns:c16="http://schemas.microsoft.com/office/drawing/2014/chart" uri="{C3380CC4-5D6E-409C-BE32-E72D297353CC}">
              <c16:uniqueId val="{00000002-3A40-4CB1-930C-4A0D925D1B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
2,720
133.98
4,054,662
3,836,401
217,890
2,411,569
3,649,893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人口の減少や全国平均を上回る高齢化率に加え、町内に中心となる産業がないこと等により、財政基盤が弱い。財政力指数は、類似団体平均を下回る状態が続いている。平成</a:t>
          </a:r>
          <a:r>
            <a:rPr kumimoji="1" lang="en-US" altLang="ja-JP" sz="1100" b="0">
              <a:solidFill>
                <a:schemeClr val="dk1"/>
              </a:solidFill>
              <a:effectLst/>
              <a:latin typeface="+mn-lt"/>
              <a:ea typeface="+mn-ea"/>
              <a:cs typeface="+mn-cs"/>
            </a:rPr>
            <a:t>17</a:t>
          </a:r>
          <a:r>
            <a:rPr kumimoji="1" lang="ja-JP" altLang="ja-JP" sz="1100" b="0">
              <a:solidFill>
                <a:schemeClr val="dk1"/>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若干低い値で推移している。今後も事務事業の見直しを行いながら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97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106934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8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832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8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149877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類似団体に比べ人口１人当たり人件費・物件費等決算額は低くなっている。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年度は前年度と比較し約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千円増の決算額となった。今後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物価高による委託費の増や電算システムの運用・セキュリティ対策などにより、物件費は上昇傾向となる見込みであるので、更なる事務事業の見直しによる徹底した歳出削減に努める必要がある。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98873</xdr:rowOff>
    </xdr:from>
    <xdr:to>
      <xdr:col>23</xdr:col>
      <xdr:colOff>133350</xdr:colOff>
      <xdr:row>81</xdr:row>
      <xdr:rowOff>121593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6323"/>
          <a:ext cx="8382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106370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3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80409</xdr:rowOff>
    </xdr:from>
    <xdr:to>
      <xdr:col>19</xdr:col>
      <xdr:colOff>133350</xdr:colOff>
      <xdr:row>81</xdr:row>
      <xdr:rowOff>98873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7859"/>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65401</xdr:rowOff>
    </xdr:from>
    <xdr:to>
      <xdr:col>15</xdr:col>
      <xdr:colOff>82550</xdr:colOff>
      <xdr:row>81</xdr:row>
      <xdr:rowOff>80409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2851"/>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59224</xdr:rowOff>
    </xdr:from>
    <xdr:to>
      <xdr:col>11</xdr:col>
      <xdr:colOff>31750</xdr:colOff>
      <xdr:row>81</xdr:row>
      <xdr:rowOff>65401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6674"/>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70793</xdr:rowOff>
    </xdr:from>
    <xdr:to>
      <xdr:col>23</xdr:col>
      <xdr:colOff>184150</xdr:colOff>
      <xdr:row>82</xdr:row>
      <xdr:rowOff>943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163520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48073</xdr:rowOff>
    </xdr:from>
    <xdr:to>
      <xdr:col>19</xdr:col>
      <xdr:colOff>184150</xdr:colOff>
      <xdr:row>81</xdr:row>
      <xdr:rowOff>149673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159850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29609</xdr:rowOff>
    </xdr:from>
    <xdr:to>
      <xdr:col>15</xdr:col>
      <xdr:colOff>133350</xdr:colOff>
      <xdr:row>81</xdr:row>
      <xdr:rowOff>131209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14601</xdr:rowOff>
    </xdr:from>
    <xdr:to>
      <xdr:col>11</xdr:col>
      <xdr:colOff>82550</xdr:colOff>
      <xdr:row>81</xdr:row>
      <xdr:rowOff>116201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126378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8424</xdr:rowOff>
    </xdr:from>
    <xdr:to>
      <xdr:col>7</xdr:col>
      <xdr:colOff>31750</xdr:colOff>
      <xdr:row>81</xdr:row>
      <xdr:rowOff>110024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120201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年度まで職員の給与カットを実施してきた。令和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％となっており、類似団体と比較すると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87</xdr:row>
      <xdr:rowOff>12192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6560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120904</xdr:rowOff>
    </xdr:from>
    <xdr:to>
      <xdr:col>77</xdr:col>
      <xdr:colOff>44450</xdr:colOff>
      <xdr:row>87</xdr:row>
      <xdr:rowOff>12192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656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12192</xdr:rowOff>
    </xdr:from>
    <xdr:to>
      <xdr:col>72</xdr:col>
      <xdr:colOff>203200</xdr:colOff>
      <xdr:row>87</xdr:row>
      <xdr:rowOff>89408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283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7365</xdr:rowOff>
    </xdr:from>
    <xdr:to>
      <xdr:col>68</xdr:col>
      <xdr:colOff>152400</xdr:colOff>
      <xdr:row>87</xdr:row>
      <xdr:rowOff>89408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3515"/>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132842</xdr:rowOff>
    </xdr:from>
    <xdr:to>
      <xdr:col>81</xdr:col>
      <xdr:colOff>95250</xdr:colOff>
      <xdr:row>87</xdr:row>
      <xdr:rowOff>62992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149369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70104</xdr:rowOff>
    </xdr:from>
    <xdr:to>
      <xdr:col>77</xdr:col>
      <xdr:colOff>95250</xdr:colOff>
      <xdr:row>87</xdr:row>
      <xdr:rowOff>254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10431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8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132842</xdr:rowOff>
    </xdr:from>
    <xdr:to>
      <xdr:col>73</xdr:col>
      <xdr:colOff>44450</xdr:colOff>
      <xdr:row>87</xdr:row>
      <xdr:rowOff>62992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73169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38608</xdr:rowOff>
    </xdr:from>
    <xdr:to>
      <xdr:col>68</xdr:col>
      <xdr:colOff>203200</xdr:colOff>
      <xdr:row>87</xdr:row>
      <xdr:rowOff>140208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150385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128015</xdr:rowOff>
    </xdr:from>
    <xdr:to>
      <xdr:col>64</xdr:col>
      <xdr:colOff>152400</xdr:colOff>
      <xdr:row>87</xdr:row>
      <xdr:rowOff>58165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68342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採用職員数は退職者補充に留めるなどして、職員数の制限などの行財政改革への取り組みを行っており、類似団体に比べ人口千人当たりの職員数は低くなっている。過疎地域に位置する本町では、全国平均を大きく上回る少子高齢化</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に加え、町内に中心となる産業がないこと等により、今後も人口が減少すると見込まれる。今後は更なる事務事業の見直しなどにより、適切な職員の定数管理に努める。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58849</xdr:rowOff>
    </xdr:from>
    <xdr:to>
      <xdr:col>81</xdr:col>
      <xdr:colOff>44450</xdr:colOff>
      <xdr:row>59</xdr:row>
      <xdr:rowOff>69076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74399"/>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54139</xdr:rowOff>
    </xdr:from>
    <xdr:to>
      <xdr:col>77</xdr:col>
      <xdr:colOff>44450</xdr:colOff>
      <xdr:row>59</xdr:row>
      <xdr:rowOff>58849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6968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48278</xdr:rowOff>
    </xdr:from>
    <xdr:to>
      <xdr:col>72</xdr:col>
      <xdr:colOff>203200</xdr:colOff>
      <xdr:row>59</xdr:row>
      <xdr:rowOff>54139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382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47129</xdr:rowOff>
    </xdr:from>
    <xdr:to>
      <xdr:col>68</xdr:col>
      <xdr:colOff>152400</xdr:colOff>
      <xdr:row>59</xdr:row>
      <xdr:rowOff>48278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267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110169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18276</xdr:rowOff>
    </xdr:from>
    <xdr:to>
      <xdr:col>81</xdr:col>
      <xdr:colOff>95250</xdr:colOff>
      <xdr:row>59</xdr:row>
      <xdr:rowOff>119876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34803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8049</xdr:rowOff>
    </xdr:from>
    <xdr:to>
      <xdr:col>77</xdr:col>
      <xdr:colOff>95250</xdr:colOff>
      <xdr:row>59</xdr:row>
      <xdr:rowOff>109649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119826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3339</xdr:rowOff>
    </xdr:from>
    <xdr:to>
      <xdr:col>73</xdr:col>
      <xdr:colOff>44450</xdr:colOff>
      <xdr:row>59</xdr:row>
      <xdr:rowOff>104939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115116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168928</xdr:rowOff>
    </xdr:from>
    <xdr:to>
      <xdr:col>68</xdr:col>
      <xdr:colOff>203200</xdr:colOff>
      <xdr:row>59</xdr:row>
      <xdr:rowOff>99078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109255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167779</xdr:rowOff>
    </xdr:from>
    <xdr:to>
      <xdr:col>64</xdr:col>
      <xdr:colOff>152400</xdr:colOff>
      <xdr:row>59</xdr:row>
      <xdr:rowOff>97929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108106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平成初頭から積極的に起債事業を実施したこと及び鳥取県西部地震（</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による貸付金の借り入れなどの結果、財政規模に比べ多額の公債費となり、類似団体に比べかなり高い数値となった時期もあった。公債費の償還ピークが過ぎ、実質公債費比率は年々減少傾向にあったものの、近年地方債を財源とする大型事業を実施、当該事業の元利償還が始まったことにより今後は上昇していく見込み。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年度の単年では</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ヵ年平均での比率は</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％となった。今後も引き続き適正な地方債の発行に努め、財政健全化を図る。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57573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37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108373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654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地方債残高は増加したものの財政調整基金などの充当可能基金の増額により、長年将来負担比率は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年度決算でも昨年と同様に比率がマイナスとなり類似団体と同じ平均値となった。今後も正な地方債の発行に努め、財政健全化を図る。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
2,720
133.98
4,054,662
3,836,401
217,890
2,411,569
3,649,893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年度から行財政改革に取り組んでいるが、類似団体と比べ人件費の経常収支比率は若干低くなっている。平成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職員の給与カットを行っていないことにより、比率は徐々に高くなってきている傾向にあったが、近年は横ばいで推移している。今後も退職補充を基本として職員の定数管理・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7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35</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4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73660</xdr:rowOff>
    </xdr:from>
    <xdr:to>
      <xdr:col>15</xdr:col>
      <xdr:colOff>98425</xdr:colOff>
      <xdr:row>36</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44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xdr:rowOff>
    </xdr:from>
    <xdr:to>
      <xdr:col>15</xdr:col>
      <xdr:colOff>149225</xdr:colOff>
      <xdr:row>35</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xdr:rowOff>
    </xdr:from>
    <xdr:to>
      <xdr:col>11</xdr:col>
      <xdr:colOff>60325</xdr:colOff>
      <xdr:row>36</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年度から行財政改革に取り組んでおり、類似団体と比べ物件費の経常収支比率は低くなっている。</a:t>
          </a:r>
          <a:endParaRPr lang="ja-JP" altLang="ja-JP" sz="1400">
            <a:effectLst/>
          </a:endParaRPr>
        </a:p>
        <a:p>
          <a:r>
            <a:rPr kumimoji="1" lang="ja-JP" altLang="ja-JP" sz="1100">
              <a:solidFill>
                <a:schemeClr val="dk1"/>
              </a:solidFill>
              <a:effectLst/>
              <a:latin typeface="+mn-lt"/>
              <a:ea typeface="+mn-ea"/>
              <a:cs typeface="+mn-cs"/>
            </a:rPr>
            <a:t>　今後、物価高による委託費の増や電算システムの運用・セキュリティ対策などにより、物件費は上昇傾向となる見込みであるので、更なる事務事業の見直しによる徹底した歳出削減に努める必要がある。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29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29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19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障害者自立支援費などの制度的な扶助費の増加により数値が伸びてきていることと、平成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年度からは福祉事務所が設置されたことから類似団体と比較し扶助費の比率は高くなる傾向にあったが、近年は類似団体と比べ扶助費の比率は低くなっている。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年度に使用料の値上げを実施（約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0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と分析する。その他補助費等については、既に補助金の見直しは実施しており、更なる精査は必要であるが今後も同じような数値で推移する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558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55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平成初頭から積極的に起債事業を実施したこと及び鳥取県西部地震による貸付金の借り入れなどの結果、財政規模を大きく超える公債費となっ</a:t>
          </a:r>
          <a:r>
            <a:rPr kumimoji="1" lang="ja-JP" altLang="en-US" sz="1100">
              <a:solidFill>
                <a:schemeClr val="dk1"/>
              </a:solidFill>
              <a:effectLst/>
              <a:latin typeface="+mn-lt"/>
              <a:ea typeface="+mn-ea"/>
              <a:cs typeface="+mn-cs"/>
            </a:rPr>
            <a:t>た時期もあった</a:t>
          </a:r>
          <a:r>
            <a:rPr kumimoji="1" lang="ja-JP" altLang="ja-JP" sz="1100">
              <a:solidFill>
                <a:schemeClr val="dk1"/>
              </a:solidFill>
              <a:effectLst/>
              <a:latin typeface="+mn-lt"/>
              <a:ea typeface="+mn-ea"/>
              <a:cs typeface="+mn-cs"/>
            </a:rPr>
            <a:t>が、地方債の繰上償還や震災に対する貸付金の借換などにより数値は改善し、類似団体平均値より低い数値となっている。財政難を契機とした起債の抑制により、償還額は減少傾向にあったが、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年度決算を底にして今後は上昇する見込み。これは平成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年度頃から実施してきた大型事業の償還が始まることが主な原因</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0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0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公債費以外については、ここ近年</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、類似団体と比較すれば、高い数値となっている。平成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68218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5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78</xdr:row>
      <xdr:rowOff>22498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466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79</xdr:row>
      <xdr:rowOff>20864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661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20864</xdr:rowOff>
    </xdr:from>
    <xdr:to>
      <xdr:col>69</xdr:col>
      <xdr:colOff>92075</xdr:colOff>
      <xdr:row>79</xdr:row>
      <xdr:rowOff>76381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654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141514</xdr:rowOff>
    </xdr:from>
    <xdr:to>
      <xdr:col>69</xdr:col>
      <xdr:colOff>142875</xdr:colOff>
      <xdr:row>79</xdr:row>
      <xdr:rowOff>71664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34496</xdr:rowOff>
    </xdr:from>
    <xdr:to>
      <xdr:col>29</xdr:col>
      <xdr:colOff>127000</xdr:colOff>
      <xdr:row>18</xdr:row>
      <xdr:rowOff>81671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68221"/>
          <a:ext cx="647700" cy="4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19273</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52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69250</xdr:rowOff>
    </xdr:from>
    <xdr:to>
      <xdr:col>26</xdr:col>
      <xdr:colOff>50800</xdr:colOff>
      <xdr:row>18</xdr:row>
      <xdr:rowOff>81671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202975"/>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69250</xdr:rowOff>
    </xdr:from>
    <xdr:to>
      <xdr:col>22</xdr:col>
      <xdr:colOff>114300</xdr:colOff>
      <xdr:row>18</xdr:row>
      <xdr:rowOff>100237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02975"/>
          <a:ext cx="698500" cy="3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100237</xdr:rowOff>
    </xdr:from>
    <xdr:to>
      <xdr:col>18</xdr:col>
      <xdr:colOff>177800</xdr:colOff>
      <xdr:row>18</xdr:row>
      <xdr:rowOff>126617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33962"/>
          <a:ext cx="698500" cy="2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155146</xdr:rowOff>
    </xdr:from>
    <xdr:to>
      <xdr:col>29</xdr:col>
      <xdr:colOff>177800</xdr:colOff>
      <xdr:row>18</xdr:row>
      <xdr:rowOff>85296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1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30871</xdr:rowOff>
    </xdr:from>
    <xdr:to>
      <xdr:col>26</xdr:col>
      <xdr:colOff>101600</xdr:colOff>
      <xdr:row>18</xdr:row>
      <xdr:rowOff>132471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6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142648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3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18450</xdr:rowOff>
    </xdr:from>
    <xdr:to>
      <xdr:col>22</xdr:col>
      <xdr:colOff>165100</xdr:colOff>
      <xdr:row>18</xdr:row>
      <xdr:rowOff>120050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5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130227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49437</xdr:rowOff>
    </xdr:from>
    <xdr:to>
      <xdr:col>19</xdr:col>
      <xdr:colOff>38100</xdr:colOff>
      <xdr:row>18</xdr:row>
      <xdr:rowOff>151037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8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161214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5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75818</xdr:rowOff>
    </xdr:from>
    <xdr:to>
      <xdr:col>15</xdr:col>
      <xdr:colOff>101600</xdr:colOff>
      <xdr:row>19</xdr:row>
      <xdr:rowOff>5968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0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16145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274767</xdr:rowOff>
    </xdr:from>
    <xdr:to>
      <xdr:col>29</xdr:col>
      <xdr:colOff>127000</xdr:colOff>
      <xdr:row>35</xdr:row>
      <xdr:rowOff>338565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85117"/>
          <a:ext cx="647700" cy="6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338565</xdr:rowOff>
    </xdr:from>
    <xdr:to>
      <xdr:col>26</xdr:col>
      <xdr:colOff>50800</xdr:colOff>
      <xdr:row>36</xdr:row>
      <xdr:rowOff>49966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48915"/>
          <a:ext cx="698500" cy="5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49966</xdr:rowOff>
    </xdr:from>
    <xdr:to>
      <xdr:col>22</xdr:col>
      <xdr:colOff>114300</xdr:colOff>
      <xdr:row>36</xdr:row>
      <xdr:rowOff>78681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03216"/>
          <a:ext cx="69850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78681</xdr:rowOff>
    </xdr:from>
    <xdr:to>
      <xdr:col>18</xdr:col>
      <xdr:colOff>177800</xdr:colOff>
      <xdr:row>36</xdr:row>
      <xdr:rowOff>89079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1931"/>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223967</xdr:rowOff>
    </xdr:from>
    <xdr:to>
      <xdr:col>29</xdr:col>
      <xdr:colOff>177800</xdr:colOff>
      <xdr:row>35</xdr:row>
      <xdr:rowOff>325567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3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69044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287765</xdr:rowOff>
    </xdr:from>
    <xdr:to>
      <xdr:col>26</xdr:col>
      <xdr:colOff>101600</xdr:colOff>
      <xdr:row>36</xdr:row>
      <xdr:rowOff>46465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56642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6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342066</xdr:rowOff>
    </xdr:from>
    <xdr:to>
      <xdr:col>22</xdr:col>
      <xdr:colOff>165100</xdr:colOff>
      <xdr:row>36</xdr:row>
      <xdr:rowOff>100766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110943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2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27881</xdr:rowOff>
    </xdr:from>
    <xdr:to>
      <xdr:col>19</xdr:col>
      <xdr:colOff>38100</xdr:colOff>
      <xdr:row>36</xdr:row>
      <xdr:rowOff>129481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114258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38279</xdr:rowOff>
    </xdr:from>
    <xdr:to>
      <xdr:col>15</xdr:col>
      <xdr:colOff>101600</xdr:colOff>
      <xdr:row>36</xdr:row>
      <xdr:rowOff>139879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9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124656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
2,720
133.98
4,054,662
3,836,401
217,890
2,411,569
3,649,893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35318</xdr:rowOff>
    </xdr:from>
    <xdr:to>
      <xdr:col>24</xdr:col>
      <xdr:colOff>63500</xdr:colOff>
      <xdr:row>37</xdr:row>
      <xdr:rowOff>76415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8968"/>
          <a:ext cx="838200" cy="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76415</xdr:rowOff>
    </xdr:from>
    <xdr:to>
      <xdr:col>19</xdr:col>
      <xdr:colOff>177800</xdr:colOff>
      <xdr:row>37</xdr:row>
      <xdr:rowOff>79785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0065"/>
          <a:ext cx="8890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79785</xdr:rowOff>
    </xdr:from>
    <xdr:to>
      <xdr:col>15</xdr:col>
      <xdr:colOff>50800</xdr:colOff>
      <xdr:row>37</xdr:row>
      <xdr:rowOff>91284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3435"/>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91284</xdr:rowOff>
    </xdr:from>
    <xdr:to>
      <xdr:col>10</xdr:col>
      <xdr:colOff>114300</xdr:colOff>
      <xdr:row>37</xdr:row>
      <xdr:rowOff>122027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34934"/>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143186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14275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155968</xdr:rowOff>
    </xdr:from>
    <xdr:to>
      <xdr:col>24</xdr:col>
      <xdr:colOff>114300</xdr:colOff>
      <xdr:row>37</xdr:row>
      <xdr:rowOff>86118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134395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0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25615</xdr:rowOff>
    </xdr:from>
    <xdr:to>
      <xdr:col>20</xdr:col>
      <xdr:colOff>38100</xdr:colOff>
      <xdr:row>37</xdr:row>
      <xdr:rowOff>127215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118342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28985</xdr:rowOff>
    </xdr:from>
    <xdr:to>
      <xdr:col>15</xdr:col>
      <xdr:colOff>101600</xdr:colOff>
      <xdr:row>37</xdr:row>
      <xdr:rowOff>130585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121712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40484</xdr:rowOff>
    </xdr:from>
    <xdr:to>
      <xdr:col>10</xdr:col>
      <xdr:colOff>165100</xdr:colOff>
      <xdr:row>37</xdr:row>
      <xdr:rowOff>142084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133211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7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71227</xdr:rowOff>
    </xdr:from>
    <xdr:to>
      <xdr:col>6</xdr:col>
      <xdr:colOff>38100</xdr:colOff>
      <xdr:row>38</xdr:row>
      <xdr:rowOff>1377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163954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65869</xdr:rowOff>
    </xdr:from>
    <xdr:to>
      <xdr:col>24</xdr:col>
      <xdr:colOff>63500</xdr:colOff>
      <xdr:row>57</xdr:row>
      <xdr:rowOff>70232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8519"/>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70232</xdr:rowOff>
    </xdr:from>
    <xdr:to>
      <xdr:col>19</xdr:col>
      <xdr:colOff>177800</xdr:colOff>
      <xdr:row>57</xdr:row>
      <xdr:rowOff>86847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2882"/>
          <a:ext cx="8890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86847</xdr:rowOff>
    </xdr:from>
    <xdr:to>
      <xdr:col>15</xdr:col>
      <xdr:colOff>50800</xdr:colOff>
      <xdr:row>57</xdr:row>
      <xdr:rowOff>100077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9497"/>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97392</xdr:rowOff>
    </xdr:from>
    <xdr:to>
      <xdr:col>10</xdr:col>
      <xdr:colOff>114300</xdr:colOff>
      <xdr:row>57</xdr:row>
      <xdr:rowOff>100077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70042"/>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15069</xdr:rowOff>
    </xdr:from>
    <xdr:to>
      <xdr:col>24</xdr:col>
      <xdr:colOff>114300</xdr:colOff>
      <xdr:row>57</xdr:row>
      <xdr:rowOff>116669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19432</xdr:rowOff>
    </xdr:from>
    <xdr:to>
      <xdr:col>20</xdr:col>
      <xdr:colOff>38100</xdr:colOff>
      <xdr:row>57</xdr:row>
      <xdr:rowOff>121032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112159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36047</xdr:rowOff>
    </xdr:from>
    <xdr:to>
      <xdr:col>15</xdr:col>
      <xdr:colOff>101600</xdr:colOff>
      <xdr:row>57</xdr:row>
      <xdr:rowOff>137647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128774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0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49277</xdr:rowOff>
    </xdr:from>
    <xdr:to>
      <xdr:col>10</xdr:col>
      <xdr:colOff>165100</xdr:colOff>
      <xdr:row>57</xdr:row>
      <xdr:rowOff>150877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46592</xdr:rowOff>
    </xdr:from>
    <xdr:to>
      <xdr:col>6</xdr:col>
      <xdr:colOff>38100</xdr:colOff>
      <xdr:row>57</xdr:row>
      <xdr:rowOff>148192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139319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56421</xdr:rowOff>
    </xdr:from>
    <xdr:to>
      <xdr:col>24</xdr:col>
      <xdr:colOff>63500</xdr:colOff>
      <xdr:row>77</xdr:row>
      <xdr:rowOff>163136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8071"/>
          <a:ext cx="838200" cy="1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163136</xdr:rowOff>
    </xdr:from>
    <xdr:to>
      <xdr:col>19</xdr:col>
      <xdr:colOff>177800</xdr:colOff>
      <xdr:row>78</xdr:row>
      <xdr:rowOff>68903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4786"/>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68903</xdr:rowOff>
    </xdr:from>
    <xdr:to>
      <xdr:col>15</xdr:col>
      <xdr:colOff>50800</xdr:colOff>
      <xdr:row>78</xdr:row>
      <xdr:rowOff>82824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2003"/>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82824</xdr:rowOff>
    </xdr:from>
    <xdr:to>
      <xdr:col>10</xdr:col>
      <xdr:colOff>114300</xdr:colOff>
      <xdr:row>78</xdr:row>
      <xdr:rowOff>91480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592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5621</xdr:rowOff>
    </xdr:from>
    <xdr:to>
      <xdr:col>24</xdr:col>
      <xdr:colOff>114300</xdr:colOff>
      <xdr:row>77</xdr:row>
      <xdr:rowOff>107221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28498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112336</xdr:rowOff>
    </xdr:from>
    <xdr:to>
      <xdr:col>20</xdr:col>
      <xdr:colOff>38100</xdr:colOff>
      <xdr:row>78</xdr:row>
      <xdr:rowOff>42486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59013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18103</xdr:rowOff>
    </xdr:from>
    <xdr:to>
      <xdr:col>15</xdr:col>
      <xdr:colOff>101600</xdr:colOff>
      <xdr:row>78</xdr:row>
      <xdr:rowOff>119703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110830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32024</xdr:rowOff>
    </xdr:from>
    <xdr:to>
      <xdr:col>10</xdr:col>
      <xdr:colOff>165100</xdr:colOff>
      <xdr:row>78</xdr:row>
      <xdr:rowOff>133624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124751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40680</xdr:rowOff>
    </xdr:from>
    <xdr:to>
      <xdr:col>6</xdr:col>
      <xdr:colOff>38100</xdr:colOff>
      <xdr:row>78</xdr:row>
      <xdr:rowOff>142280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133407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139190</xdr:rowOff>
    </xdr:from>
    <xdr:to>
      <xdr:col>24</xdr:col>
      <xdr:colOff>63500</xdr:colOff>
      <xdr:row>95</xdr:row>
      <xdr:rowOff>76713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55490"/>
          <a:ext cx="838200" cy="1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49662</xdr:rowOff>
    </xdr:from>
    <xdr:to>
      <xdr:col>19</xdr:col>
      <xdr:colOff>177800</xdr:colOff>
      <xdr:row>95</xdr:row>
      <xdr:rowOff>76713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3741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49662</xdr:rowOff>
    </xdr:from>
    <xdr:to>
      <xdr:col>15</xdr:col>
      <xdr:colOff>50800</xdr:colOff>
      <xdr:row>96</xdr:row>
      <xdr:rowOff>37607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37412"/>
          <a:ext cx="889000" cy="1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37607</xdr:rowOff>
    </xdr:from>
    <xdr:to>
      <xdr:col>10</xdr:col>
      <xdr:colOff>114300</xdr:colOff>
      <xdr:row>96</xdr:row>
      <xdr:rowOff>59576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9680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88390</xdr:rowOff>
    </xdr:from>
    <xdr:to>
      <xdr:col>24</xdr:col>
      <xdr:colOff>114300</xdr:colOff>
      <xdr:row>95</xdr:row>
      <xdr:rowOff>18540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111267</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5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25913</xdr:rowOff>
    </xdr:from>
    <xdr:to>
      <xdr:col>20</xdr:col>
      <xdr:colOff>38100</xdr:colOff>
      <xdr:row>95</xdr:row>
      <xdr:rowOff>127513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144040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170312</xdr:rowOff>
    </xdr:from>
    <xdr:to>
      <xdr:col>15</xdr:col>
      <xdr:colOff>101600</xdr:colOff>
      <xdr:row>95</xdr:row>
      <xdr:rowOff>100462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91589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158257</xdr:rowOff>
    </xdr:from>
    <xdr:to>
      <xdr:col>10</xdr:col>
      <xdr:colOff>165100</xdr:colOff>
      <xdr:row>96</xdr:row>
      <xdr:rowOff>88407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8776</xdr:rowOff>
    </xdr:from>
    <xdr:to>
      <xdr:col>6</xdr:col>
      <xdr:colOff>38100</xdr:colOff>
      <xdr:row>96</xdr:row>
      <xdr:rowOff>110376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148315</xdr:rowOff>
    </xdr:from>
    <xdr:to>
      <xdr:col>55</xdr:col>
      <xdr:colOff>0</xdr:colOff>
      <xdr:row>37</xdr:row>
      <xdr:rowOff>6188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20515"/>
          <a:ext cx="8382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6188</xdr:rowOff>
    </xdr:from>
    <xdr:to>
      <xdr:col>50</xdr:col>
      <xdr:colOff>114300</xdr:colOff>
      <xdr:row>37</xdr:row>
      <xdr:rowOff>9370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49838"/>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107017</xdr:rowOff>
    </xdr:from>
    <xdr:to>
      <xdr:col>45</xdr:col>
      <xdr:colOff>177800</xdr:colOff>
      <xdr:row>37</xdr:row>
      <xdr:rowOff>9370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79217"/>
          <a:ext cx="889000" cy="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107017</xdr:rowOff>
    </xdr:from>
    <xdr:to>
      <xdr:col>41</xdr:col>
      <xdr:colOff>50800</xdr:colOff>
      <xdr:row>37</xdr:row>
      <xdr:rowOff>73374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79217"/>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97515</xdr:rowOff>
    </xdr:from>
    <xdr:to>
      <xdr:col>55</xdr:col>
      <xdr:colOff>50800</xdr:colOff>
      <xdr:row>37</xdr:row>
      <xdr:rowOff>27665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120392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2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126838</xdr:rowOff>
    </xdr:from>
    <xdr:to>
      <xdr:col>50</xdr:col>
      <xdr:colOff>165100</xdr:colOff>
      <xdr:row>37</xdr:row>
      <xdr:rowOff>56988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7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130020</xdr:rowOff>
    </xdr:from>
    <xdr:to>
      <xdr:col>46</xdr:col>
      <xdr:colOff>38100</xdr:colOff>
      <xdr:row>37</xdr:row>
      <xdr:rowOff>60170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76697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7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56217</xdr:rowOff>
    </xdr:from>
    <xdr:to>
      <xdr:col>41</xdr:col>
      <xdr:colOff>101600</xdr:colOff>
      <xdr:row>36</xdr:row>
      <xdr:rowOff>157817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2894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0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22574</xdr:rowOff>
    </xdr:from>
    <xdr:to>
      <xdr:col>36</xdr:col>
      <xdr:colOff>165100</xdr:colOff>
      <xdr:row>37</xdr:row>
      <xdr:rowOff>124174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140701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4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48978</xdr:rowOff>
    </xdr:from>
    <xdr:to>
      <xdr:col>55</xdr:col>
      <xdr:colOff>0</xdr:colOff>
      <xdr:row>58</xdr:row>
      <xdr:rowOff>130861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93078"/>
          <a:ext cx="838200" cy="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48978</xdr:rowOff>
    </xdr:from>
    <xdr:to>
      <xdr:col>50</xdr:col>
      <xdr:colOff>114300</xdr:colOff>
      <xdr:row>58</xdr:row>
      <xdr:rowOff>93332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93078"/>
          <a:ext cx="889000" cy="4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93332</xdr:rowOff>
    </xdr:from>
    <xdr:to>
      <xdr:col>45</xdr:col>
      <xdr:colOff>177800</xdr:colOff>
      <xdr:row>58</xdr:row>
      <xdr:rowOff>103263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37432"/>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103263</xdr:rowOff>
    </xdr:from>
    <xdr:to>
      <xdr:col>41</xdr:col>
      <xdr:colOff>50800</xdr:colOff>
      <xdr:row>58</xdr:row>
      <xdr:rowOff>117122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47363"/>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145676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80061</xdr:rowOff>
    </xdr:from>
    <xdr:to>
      <xdr:col>55</xdr:col>
      <xdr:colOff>50800</xdr:colOff>
      <xdr:row>59</xdr:row>
      <xdr:rowOff>10211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169628</xdr:rowOff>
    </xdr:from>
    <xdr:to>
      <xdr:col>50</xdr:col>
      <xdr:colOff>165100</xdr:colOff>
      <xdr:row>58</xdr:row>
      <xdr:rowOff>99778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116305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1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42532</xdr:rowOff>
    </xdr:from>
    <xdr:to>
      <xdr:col>46</xdr:col>
      <xdr:colOff>38100</xdr:colOff>
      <xdr:row>58</xdr:row>
      <xdr:rowOff>144132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135259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52463</xdr:rowOff>
    </xdr:from>
    <xdr:to>
      <xdr:col>41</xdr:col>
      <xdr:colOff>101600</xdr:colOff>
      <xdr:row>58</xdr:row>
      <xdr:rowOff>154063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145190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66322</xdr:rowOff>
    </xdr:from>
    <xdr:to>
      <xdr:col>36</xdr:col>
      <xdr:colOff>165100</xdr:colOff>
      <xdr:row>58</xdr:row>
      <xdr:rowOff>167922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159049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129180</xdr:rowOff>
    </xdr:from>
    <xdr:to>
      <xdr:col>55</xdr:col>
      <xdr:colOff>0</xdr:colOff>
      <xdr:row>78</xdr:row>
      <xdr:rowOff>135865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02280"/>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87818</xdr:rowOff>
    </xdr:from>
    <xdr:to>
      <xdr:col>50</xdr:col>
      <xdr:colOff>114300</xdr:colOff>
      <xdr:row>78</xdr:row>
      <xdr:rowOff>129180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60918"/>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87818</xdr:rowOff>
    </xdr:from>
    <xdr:to>
      <xdr:col>45</xdr:col>
      <xdr:colOff>177800</xdr:colOff>
      <xdr:row>78</xdr:row>
      <xdr:rowOff>90478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60918"/>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90478</xdr:rowOff>
    </xdr:from>
    <xdr:to>
      <xdr:col>41</xdr:col>
      <xdr:colOff>50800</xdr:colOff>
      <xdr:row>78</xdr:row>
      <xdr:rowOff>114050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63578"/>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85065</xdr:rowOff>
    </xdr:from>
    <xdr:to>
      <xdr:col>55</xdr:col>
      <xdr:colOff>50800</xdr:colOff>
      <xdr:row>79</xdr:row>
      <xdr:rowOff>15215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171442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78380</xdr:rowOff>
    </xdr:from>
    <xdr:to>
      <xdr:col>50</xdr:col>
      <xdr:colOff>165100</xdr:colOff>
      <xdr:row>79</xdr:row>
      <xdr:rowOff>8530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171107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37018</xdr:rowOff>
    </xdr:from>
    <xdr:to>
      <xdr:col>46</xdr:col>
      <xdr:colOff>38100</xdr:colOff>
      <xdr:row>78</xdr:row>
      <xdr:rowOff>138618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129745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39678</xdr:rowOff>
    </xdr:from>
    <xdr:to>
      <xdr:col>41</xdr:col>
      <xdr:colOff>101600</xdr:colOff>
      <xdr:row>78</xdr:row>
      <xdr:rowOff>141278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63250</xdr:rowOff>
    </xdr:from>
    <xdr:to>
      <xdr:col>36</xdr:col>
      <xdr:colOff>165100</xdr:colOff>
      <xdr:row>78</xdr:row>
      <xdr:rowOff>164850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155977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52257</xdr:rowOff>
    </xdr:from>
    <xdr:to>
      <xdr:col>55</xdr:col>
      <xdr:colOff>0</xdr:colOff>
      <xdr:row>98</xdr:row>
      <xdr:rowOff>133713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54357"/>
          <a:ext cx="8382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52257</xdr:rowOff>
    </xdr:from>
    <xdr:to>
      <xdr:col>50</xdr:col>
      <xdr:colOff>114300</xdr:colOff>
      <xdr:row>98</xdr:row>
      <xdr:rowOff>107223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54357"/>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107223</xdr:rowOff>
    </xdr:from>
    <xdr:to>
      <xdr:col>45</xdr:col>
      <xdr:colOff>177800</xdr:colOff>
      <xdr:row>98</xdr:row>
      <xdr:rowOff>117959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09323"/>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117959</xdr:rowOff>
    </xdr:from>
    <xdr:to>
      <xdr:col>41</xdr:col>
      <xdr:colOff>50800</xdr:colOff>
      <xdr:row>98</xdr:row>
      <xdr:rowOff>124713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0059"/>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3029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82913</xdr:rowOff>
    </xdr:from>
    <xdr:to>
      <xdr:col>55</xdr:col>
      <xdr:colOff>50800</xdr:colOff>
      <xdr:row>99</xdr:row>
      <xdr:rowOff>13063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1457</xdr:rowOff>
    </xdr:from>
    <xdr:to>
      <xdr:col>50</xdr:col>
      <xdr:colOff>165100</xdr:colOff>
      <xdr:row>98</xdr:row>
      <xdr:rowOff>103057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119584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56423</xdr:rowOff>
    </xdr:from>
    <xdr:to>
      <xdr:col>46</xdr:col>
      <xdr:colOff>38100</xdr:colOff>
      <xdr:row>98</xdr:row>
      <xdr:rowOff>158023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149150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67159</xdr:rowOff>
    </xdr:from>
    <xdr:to>
      <xdr:col>41</xdr:col>
      <xdr:colOff>101600</xdr:colOff>
      <xdr:row>98</xdr:row>
      <xdr:rowOff>168759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159886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73913</xdr:rowOff>
    </xdr:from>
    <xdr:to>
      <xdr:col>36</xdr:col>
      <xdr:colOff>165100</xdr:colOff>
      <xdr:row>99</xdr:row>
      <xdr:rowOff>4063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166640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33455</xdr:rowOff>
    </xdr:from>
    <xdr:to>
      <xdr:col>85</xdr:col>
      <xdr:colOff>127000</xdr:colOff>
      <xdr:row>39</xdr:row>
      <xdr:rowOff>37832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20005"/>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12785</xdr:rowOff>
    </xdr:from>
    <xdr:to>
      <xdr:col>81</xdr:col>
      <xdr:colOff>50800</xdr:colOff>
      <xdr:row>39</xdr:row>
      <xdr:rowOff>33455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9335"/>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12785</xdr:rowOff>
    </xdr:from>
    <xdr:to>
      <xdr:col>76</xdr:col>
      <xdr:colOff>114300</xdr:colOff>
      <xdr:row>39</xdr:row>
      <xdr:rowOff>39264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9933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162892</xdr:rowOff>
    </xdr:from>
    <xdr:to>
      <xdr:col>71</xdr:col>
      <xdr:colOff>177800</xdr:colOff>
      <xdr:row>39</xdr:row>
      <xdr:rowOff>39264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06542"/>
          <a:ext cx="889000" cy="2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158482</xdr:rowOff>
    </xdr:from>
    <xdr:to>
      <xdr:col>85</xdr:col>
      <xdr:colOff>177800</xdr:colOff>
      <xdr:row>39</xdr:row>
      <xdr:rowOff>88632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73409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154105</xdr:rowOff>
    </xdr:from>
    <xdr:to>
      <xdr:col>81</xdr:col>
      <xdr:colOff>101600</xdr:colOff>
      <xdr:row>39</xdr:row>
      <xdr:rowOff>84255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75382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133435</xdr:rowOff>
    </xdr:from>
    <xdr:to>
      <xdr:col>76</xdr:col>
      <xdr:colOff>165100</xdr:colOff>
      <xdr:row>39</xdr:row>
      <xdr:rowOff>63585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54712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159914</xdr:rowOff>
    </xdr:from>
    <xdr:to>
      <xdr:col>72</xdr:col>
      <xdr:colOff>38100</xdr:colOff>
      <xdr:row>39</xdr:row>
      <xdr:rowOff>90064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112092</xdr:rowOff>
    </xdr:from>
    <xdr:to>
      <xdr:col>67</xdr:col>
      <xdr:colOff>101600</xdr:colOff>
      <xdr:row>38</xdr:row>
      <xdr:rowOff>42242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58769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2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135998</xdr:rowOff>
    </xdr:from>
    <xdr:to>
      <xdr:col>85</xdr:col>
      <xdr:colOff>127000</xdr:colOff>
      <xdr:row>78</xdr:row>
      <xdr:rowOff>4176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37648"/>
          <a:ext cx="838200" cy="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4176</xdr:rowOff>
    </xdr:from>
    <xdr:to>
      <xdr:col>81</xdr:col>
      <xdr:colOff>50800</xdr:colOff>
      <xdr:row>78</xdr:row>
      <xdr:rowOff>51039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7727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51039</xdr:rowOff>
    </xdr:from>
    <xdr:to>
      <xdr:col>76</xdr:col>
      <xdr:colOff>114300</xdr:colOff>
      <xdr:row>78</xdr:row>
      <xdr:rowOff>104446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24139"/>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104446</xdr:rowOff>
    </xdr:from>
    <xdr:to>
      <xdr:col>71</xdr:col>
      <xdr:colOff>177800</xdr:colOff>
      <xdr:row>78</xdr:row>
      <xdr:rowOff>108736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77546"/>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85198</xdr:rowOff>
    </xdr:from>
    <xdr:to>
      <xdr:col>85</xdr:col>
      <xdr:colOff>177800</xdr:colOff>
      <xdr:row>78</xdr:row>
      <xdr:rowOff>15348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63625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6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124826</xdr:rowOff>
    </xdr:from>
    <xdr:to>
      <xdr:col>81</xdr:col>
      <xdr:colOff>101600</xdr:colOff>
      <xdr:row>78</xdr:row>
      <xdr:rowOff>54976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46103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xdr:rowOff>
    </xdr:from>
    <xdr:to>
      <xdr:col>76</xdr:col>
      <xdr:colOff>165100</xdr:colOff>
      <xdr:row>78</xdr:row>
      <xdr:rowOff>101839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92966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6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53646</xdr:rowOff>
    </xdr:from>
    <xdr:to>
      <xdr:col>72</xdr:col>
      <xdr:colOff>38100</xdr:colOff>
      <xdr:row>78</xdr:row>
      <xdr:rowOff>155246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146373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57936</xdr:rowOff>
    </xdr:from>
    <xdr:to>
      <xdr:col>67</xdr:col>
      <xdr:colOff>101600</xdr:colOff>
      <xdr:row>78</xdr:row>
      <xdr:rowOff>159536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150663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78654</xdr:rowOff>
    </xdr:from>
    <xdr:to>
      <xdr:col>85</xdr:col>
      <xdr:colOff>127000</xdr:colOff>
      <xdr:row>98</xdr:row>
      <xdr:rowOff>91019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80754"/>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119538</xdr:rowOff>
    </xdr:from>
    <xdr:to>
      <xdr:col>81</xdr:col>
      <xdr:colOff>50800</xdr:colOff>
      <xdr:row>98</xdr:row>
      <xdr:rowOff>91019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50188"/>
          <a:ext cx="889000" cy="1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119538</xdr:rowOff>
    </xdr:from>
    <xdr:to>
      <xdr:col>76</xdr:col>
      <xdr:colOff>114300</xdr:colOff>
      <xdr:row>98</xdr:row>
      <xdr:rowOff>69834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50188"/>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69834</xdr:rowOff>
    </xdr:from>
    <xdr:to>
      <xdr:col>71</xdr:col>
      <xdr:colOff>177800</xdr:colOff>
      <xdr:row>98</xdr:row>
      <xdr:rowOff>155164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71934"/>
          <a:ext cx="889000" cy="8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27854</xdr:rowOff>
    </xdr:from>
    <xdr:to>
      <xdr:col>85</xdr:col>
      <xdr:colOff>177800</xdr:colOff>
      <xdr:row>98</xdr:row>
      <xdr:rowOff>129454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40219</xdr:rowOff>
    </xdr:from>
    <xdr:to>
      <xdr:col>81</xdr:col>
      <xdr:colOff>101600</xdr:colOff>
      <xdr:row>98</xdr:row>
      <xdr:rowOff>141819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132946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68738</xdr:rowOff>
    </xdr:from>
    <xdr:to>
      <xdr:col>76</xdr:col>
      <xdr:colOff>165100</xdr:colOff>
      <xdr:row>97</xdr:row>
      <xdr:rowOff>170338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161465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9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19034</xdr:rowOff>
    </xdr:from>
    <xdr:to>
      <xdr:col>72</xdr:col>
      <xdr:colOff>38100</xdr:colOff>
      <xdr:row>98</xdr:row>
      <xdr:rowOff>120634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137161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104364</xdr:rowOff>
    </xdr:from>
    <xdr:to>
      <xdr:col>67</xdr:col>
      <xdr:colOff>101600</xdr:colOff>
      <xdr:row>99</xdr:row>
      <xdr:rowOff>34514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107719</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51819"/>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107719</xdr:rowOff>
    </xdr:from>
    <xdr:to>
      <xdr:col>111</xdr:col>
      <xdr:colOff>177800</xdr:colOff>
      <xdr:row>58</xdr:row>
      <xdr:rowOff>139654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51819"/>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137561</xdr:rowOff>
    </xdr:from>
    <xdr:to>
      <xdr:col>107</xdr:col>
      <xdr:colOff>50800</xdr:colOff>
      <xdr:row>58</xdr:row>
      <xdr:rowOff>139654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1661"/>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137561</xdr:rowOff>
    </xdr:from>
    <xdr:to>
      <xdr:col>102</xdr:col>
      <xdr:colOff>114300</xdr:colOff>
      <xdr:row>58</xdr:row>
      <xdr:rowOff>137606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166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56919</xdr:rowOff>
    </xdr:from>
    <xdr:to>
      <xdr:col>112</xdr:col>
      <xdr:colOff>38100</xdr:colOff>
      <xdr:row>58</xdr:row>
      <xdr:rowOff>158519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88854</xdr:rowOff>
    </xdr:from>
    <xdr:to>
      <xdr:col>107</xdr:col>
      <xdr:colOff>101600</xdr:colOff>
      <xdr:row>59</xdr:row>
      <xdr:rowOff>19004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10131</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125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86761</xdr:rowOff>
    </xdr:from>
    <xdr:to>
      <xdr:col>102</xdr:col>
      <xdr:colOff>165100</xdr:colOff>
      <xdr:row>59</xdr:row>
      <xdr:rowOff>16911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86806</xdr:rowOff>
    </xdr:from>
    <xdr:to>
      <xdr:col>98</xdr:col>
      <xdr:colOff>38100</xdr:colOff>
      <xdr:row>59</xdr:row>
      <xdr:rowOff>16956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52381</xdr:rowOff>
    </xdr:from>
    <xdr:to>
      <xdr:col>116</xdr:col>
      <xdr:colOff>63500</xdr:colOff>
      <xdr:row>77</xdr:row>
      <xdr:rowOff>71284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54031"/>
          <a:ext cx="838200" cy="1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71284</xdr:rowOff>
    </xdr:from>
    <xdr:to>
      <xdr:col>111</xdr:col>
      <xdr:colOff>177800</xdr:colOff>
      <xdr:row>77</xdr:row>
      <xdr:rowOff>94822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7293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77518</xdr:rowOff>
    </xdr:from>
    <xdr:to>
      <xdr:col>107</xdr:col>
      <xdr:colOff>50800</xdr:colOff>
      <xdr:row>77</xdr:row>
      <xdr:rowOff>94822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79168"/>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77518</xdr:rowOff>
    </xdr:from>
    <xdr:to>
      <xdr:col>102</xdr:col>
      <xdr:colOff>114300</xdr:colOff>
      <xdr:row>77</xdr:row>
      <xdr:rowOff>83246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7916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142029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148691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1581</xdr:rowOff>
    </xdr:from>
    <xdr:to>
      <xdr:col>116</xdr:col>
      <xdr:colOff>114300</xdr:colOff>
      <xdr:row>77</xdr:row>
      <xdr:rowOff>103181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151458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8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20484</xdr:rowOff>
    </xdr:from>
    <xdr:to>
      <xdr:col>112</xdr:col>
      <xdr:colOff>38100</xdr:colOff>
      <xdr:row>77</xdr:row>
      <xdr:rowOff>122084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113211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1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44022</xdr:rowOff>
    </xdr:from>
    <xdr:to>
      <xdr:col>107</xdr:col>
      <xdr:colOff>101600</xdr:colOff>
      <xdr:row>77</xdr:row>
      <xdr:rowOff>145622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136749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26718</xdr:rowOff>
    </xdr:from>
    <xdr:to>
      <xdr:col>102</xdr:col>
      <xdr:colOff>165100</xdr:colOff>
      <xdr:row>77</xdr:row>
      <xdr:rowOff>128318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119445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32446</xdr:rowOff>
    </xdr:from>
    <xdr:to>
      <xdr:col>98</xdr:col>
      <xdr:colOff>38100</xdr:colOff>
      <xdr:row>77</xdr:row>
      <xdr:rowOff>134046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125173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　普通建設事業費について、</a:t>
          </a:r>
          <a:r>
            <a:rPr lang="en-US" altLang="ja-JP" sz="1400">
              <a:effectLst/>
            </a:rPr>
            <a:t>R4</a:t>
          </a:r>
          <a:r>
            <a:rPr lang="ja-JP" altLang="en-US" sz="1400">
              <a:effectLst/>
            </a:rPr>
            <a:t>年度は義務教育学校建設事業（</a:t>
          </a:r>
          <a:r>
            <a:rPr lang="en-US" altLang="ja-JP" sz="1400">
              <a:effectLst/>
            </a:rPr>
            <a:t>3</a:t>
          </a:r>
          <a:r>
            <a:rPr lang="ja-JP" altLang="en-US" sz="1400">
              <a:effectLst/>
            </a:rPr>
            <a:t>校あった小中学校を義務教育学校として統合）の実施により例年より突出した金額となっていたが、</a:t>
          </a:r>
          <a:r>
            <a:rPr lang="en-US" altLang="ja-JP" sz="1400">
              <a:effectLst/>
            </a:rPr>
            <a:t>R5</a:t>
          </a:r>
          <a:r>
            <a:rPr lang="ja-JP" altLang="en-US" sz="1400">
              <a:effectLst/>
            </a:rPr>
            <a:t>年度は一転、類似団体と比較してもかなり低い金額となった。代わりに、維持補修費が近年増加傾向であることから、新規施設への投資が控えられ、既存施設にかかる維持補修費がかさんできていることが読み取れる。</a:t>
          </a:r>
        </a:p>
        <a:p>
          <a:pPr eaLnBrk="1" fontAlgn="auto" latinLnBrk="0" hangingPunct="1"/>
          <a:r>
            <a:rPr lang="ja-JP" altLang="en-US" sz="1400">
              <a:effectLst/>
            </a:rPr>
            <a:t>　令和</a:t>
          </a:r>
          <a:r>
            <a:rPr lang="en-US" altLang="ja-JP" sz="1400">
              <a:effectLst/>
            </a:rPr>
            <a:t>5</a:t>
          </a:r>
          <a:r>
            <a:rPr lang="ja-JP" altLang="en-US" sz="1400">
              <a:effectLst/>
            </a:rPr>
            <a:t>年度決算においては実質公債費比率が</a:t>
          </a:r>
          <a:r>
            <a:rPr lang="en-US" altLang="ja-JP" sz="1400">
              <a:effectLst/>
            </a:rPr>
            <a:t>8.4</a:t>
          </a:r>
          <a:r>
            <a:rPr lang="ja-JP" altLang="en-US" sz="1400">
              <a:effectLst/>
            </a:rPr>
            <a:t>％となり、健全化が図られたことから、近年は遅れている公共投資を積極的に行っているため公債費が増加傾向にある。</a:t>
          </a:r>
        </a:p>
        <a:p>
          <a:pPr eaLnBrk="1" fontAlgn="auto" latinLnBrk="0" hangingPunct="1"/>
          <a:r>
            <a:rPr lang="ja-JP" altLang="en-US" sz="1400">
              <a:effectLst/>
            </a:rPr>
            <a:t>　また、補助費等については、住民一人当たりコストは例年、類似団団体より高い数値となっているが、これは一部事務組合としての日野病院への負担金が主な要因である。</a:t>
          </a: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
2,720
133.98
4,054,662
3,836,401
217,890
2,411,569
3,649,893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90678</xdr:rowOff>
    </xdr:from>
    <xdr:to>
      <xdr:col>24</xdr:col>
      <xdr:colOff>63500</xdr:colOff>
      <xdr:row>37</xdr:row>
      <xdr:rowOff>107963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4328"/>
          <a:ext cx="8382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107963</xdr:rowOff>
    </xdr:from>
    <xdr:to>
      <xdr:col>19</xdr:col>
      <xdr:colOff>177800</xdr:colOff>
      <xdr:row>37</xdr:row>
      <xdr:rowOff>124066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1613"/>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124066</xdr:rowOff>
    </xdr:from>
    <xdr:to>
      <xdr:col>15</xdr:col>
      <xdr:colOff>50800</xdr:colOff>
      <xdr:row>37</xdr:row>
      <xdr:rowOff>125717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771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125717</xdr:rowOff>
    </xdr:from>
    <xdr:to>
      <xdr:col>10</xdr:col>
      <xdr:colOff>114300</xdr:colOff>
      <xdr:row>37</xdr:row>
      <xdr:rowOff>126848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936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39878</xdr:rowOff>
    </xdr:from>
    <xdr:to>
      <xdr:col>24</xdr:col>
      <xdr:colOff>114300</xdr:colOff>
      <xdr:row>37</xdr:row>
      <xdr:rowOff>141478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57163</xdr:rowOff>
    </xdr:from>
    <xdr:to>
      <xdr:col>20</xdr:col>
      <xdr:colOff>38100</xdr:colOff>
      <xdr:row>37</xdr:row>
      <xdr:rowOff>158762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3840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73266</xdr:rowOff>
    </xdr:from>
    <xdr:to>
      <xdr:col>15</xdr:col>
      <xdr:colOff>101600</xdr:colOff>
      <xdr:row>38</xdr:row>
      <xdr:rowOff>3417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6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74917</xdr:rowOff>
    </xdr:from>
    <xdr:to>
      <xdr:col>10</xdr:col>
      <xdr:colOff>165100</xdr:colOff>
      <xdr:row>38</xdr:row>
      <xdr:rowOff>5067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21594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76048</xdr:rowOff>
    </xdr:from>
    <xdr:to>
      <xdr:col>6</xdr:col>
      <xdr:colOff>38100</xdr:colOff>
      <xdr:row>38</xdr:row>
      <xdr:rowOff>6198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22725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60777</xdr:rowOff>
    </xdr:from>
    <xdr:to>
      <xdr:col>24</xdr:col>
      <xdr:colOff>63500</xdr:colOff>
      <xdr:row>58</xdr:row>
      <xdr:rowOff>68341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4877"/>
          <a:ext cx="8382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27701</xdr:rowOff>
    </xdr:from>
    <xdr:to>
      <xdr:col>19</xdr:col>
      <xdr:colOff>177800</xdr:colOff>
      <xdr:row>58</xdr:row>
      <xdr:rowOff>68341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1801"/>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27701</xdr:rowOff>
    </xdr:from>
    <xdr:to>
      <xdr:col>15</xdr:col>
      <xdr:colOff>50800</xdr:colOff>
      <xdr:row>58</xdr:row>
      <xdr:rowOff>43026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1801"/>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43026</xdr:rowOff>
    </xdr:from>
    <xdr:to>
      <xdr:col>10</xdr:col>
      <xdr:colOff>114300</xdr:colOff>
      <xdr:row>58</xdr:row>
      <xdr:rowOff>77573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7126"/>
          <a:ext cx="889000" cy="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9977</xdr:rowOff>
    </xdr:from>
    <xdr:to>
      <xdr:col>24</xdr:col>
      <xdr:colOff>114300</xdr:colOff>
      <xdr:row>58</xdr:row>
      <xdr:rowOff>111577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17541</xdr:rowOff>
    </xdr:from>
    <xdr:to>
      <xdr:col>20</xdr:col>
      <xdr:colOff>38100</xdr:colOff>
      <xdr:row>58</xdr:row>
      <xdr:rowOff>119141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110268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148351</xdr:rowOff>
    </xdr:from>
    <xdr:to>
      <xdr:col>15</xdr:col>
      <xdr:colOff>101600</xdr:colOff>
      <xdr:row>58</xdr:row>
      <xdr:rowOff>78501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69628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163676</xdr:rowOff>
    </xdr:from>
    <xdr:to>
      <xdr:col>10</xdr:col>
      <xdr:colOff>165100</xdr:colOff>
      <xdr:row>58</xdr:row>
      <xdr:rowOff>93826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110353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26773</xdr:rowOff>
    </xdr:from>
    <xdr:to>
      <xdr:col>6</xdr:col>
      <xdr:colOff>38100</xdr:colOff>
      <xdr:row>58</xdr:row>
      <xdr:rowOff>128373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119500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37161</xdr:rowOff>
    </xdr:from>
    <xdr:to>
      <xdr:col>24</xdr:col>
      <xdr:colOff>63500</xdr:colOff>
      <xdr:row>76</xdr:row>
      <xdr:rowOff>160879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67361"/>
          <a:ext cx="8382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160879</xdr:rowOff>
    </xdr:from>
    <xdr:to>
      <xdr:col>19</xdr:col>
      <xdr:colOff>177800</xdr:colOff>
      <xdr:row>76</xdr:row>
      <xdr:rowOff>161851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9107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161851</xdr:rowOff>
    </xdr:from>
    <xdr:to>
      <xdr:col>15</xdr:col>
      <xdr:colOff>50800</xdr:colOff>
      <xdr:row>77</xdr:row>
      <xdr:rowOff>70904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92051"/>
          <a:ext cx="889000" cy="8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70904</xdr:rowOff>
    </xdr:from>
    <xdr:to>
      <xdr:col>10</xdr:col>
      <xdr:colOff>114300</xdr:colOff>
      <xdr:row>77</xdr:row>
      <xdr:rowOff>108133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7255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157811</xdr:rowOff>
    </xdr:from>
    <xdr:to>
      <xdr:col>24</xdr:col>
      <xdr:colOff>114300</xdr:colOff>
      <xdr:row>76</xdr:row>
      <xdr:rowOff>87961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136238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9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110079</xdr:rowOff>
    </xdr:from>
    <xdr:to>
      <xdr:col>20</xdr:col>
      <xdr:colOff>38100</xdr:colOff>
      <xdr:row>77</xdr:row>
      <xdr:rowOff>40229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31356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111051</xdr:rowOff>
    </xdr:from>
    <xdr:to>
      <xdr:col>15</xdr:col>
      <xdr:colOff>101600</xdr:colOff>
      <xdr:row>77</xdr:row>
      <xdr:rowOff>41201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32328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20104</xdr:rowOff>
    </xdr:from>
    <xdr:to>
      <xdr:col>10</xdr:col>
      <xdr:colOff>165100</xdr:colOff>
      <xdr:row>77</xdr:row>
      <xdr:rowOff>121704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112831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1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57333</xdr:rowOff>
    </xdr:from>
    <xdr:to>
      <xdr:col>6</xdr:col>
      <xdr:colOff>38100</xdr:colOff>
      <xdr:row>77</xdr:row>
      <xdr:rowOff>158933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150060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106217</xdr:rowOff>
    </xdr:from>
    <xdr:to>
      <xdr:col>24</xdr:col>
      <xdr:colOff>63500</xdr:colOff>
      <xdr:row>95</xdr:row>
      <xdr:rowOff>155963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93967"/>
          <a:ext cx="8382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142673</xdr:rowOff>
    </xdr:from>
    <xdr:to>
      <xdr:col>19</xdr:col>
      <xdr:colOff>177800</xdr:colOff>
      <xdr:row>95</xdr:row>
      <xdr:rowOff>155963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430423"/>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142673</xdr:rowOff>
    </xdr:from>
    <xdr:to>
      <xdr:col>15</xdr:col>
      <xdr:colOff>50800</xdr:colOff>
      <xdr:row>96</xdr:row>
      <xdr:rowOff>39457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430423"/>
          <a:ext cx="889000" cy="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39457</xdr:rowOff>
    </xdr:from>
    <xdr:to>
      <xdr:col>10</xdr:col>
      <xdr:colOff>114300</xdr:colOff>
      <xdr:row>96</xdr:row>
      <xdr:rowOff>79770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98657"/>
          <a:ext cx="889000" cy="4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63079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55417</xdr:rowOff>
    </xdr:from>
    <xdr:to>
      <xdr:col>24</xdr:col>
      <xdr:colOff>114300</xdr:colOff>
      <xdr:row>95</xdr:row>
      <xdr:rowOff>157017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78294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9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105163</xdr:rowOff>
    </xdr:from>
    <xdr:to>
      <xdr:col>20</xdr:col>
      <xdr:colOff>38100</xdr:colOff>
      <xdr:row>96</xdr:row>
      <xdr:rowOff>35313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51840</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6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91873</xdr:rowOff>
    </xdr:from>
    <xdr:to>
      <xdr:col>15</xdr:col>
      <xdr:colOff>101600</xdr:colOff>
      <xdr:row>96</xdr:row>
      <xdr:rowOff>22023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38550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160107</xdr:rowOff>
    </xdr:from>
    <xdr:to>
      <xdr:col>10</xdr:col>
      <xdr:colOff>165100</xdr:colOff>
      <xdr:row>96</xdr:row>
      <xdr:rowOff>90257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106784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28970</xdr:rowOff>
    </xdr:from>
    <xdr:to>
      <xdr:col>6</xdr:col>
      <xdr:colOff>38100</xdr:colOff>
      <xdr:row>96</xdr:row>
      <xdr:rowOff>130570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147097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145815</xdr:rowOff>
    </xdr:from>
    <xdr:to>
      <xdr:col>55</xdr:col>
      <xdr:colOff>0</xdr:colOff>
      <xdr:row>38</xdr:row>
      <xdr:rowOff>157779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60915"/>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157779</xdr:rowOff>
    </xdr:from>
    <xdr:to>
      <xdr:col>50</xdr:col>
      <xdr:colOff>114300</xdr:colOff>
      <xdr:row>39</xdr:row>
      <xdr:rowOff>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72879"/>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163950</xdr:rowOff>
    </xdr:from>
    <xdr:to>
      <xdr:col>45</xdr:col>
      <xdr:colOff>177800</xdr:colOff>
      <xdr:row>39</xdr:row>
      <xdr:rowOff>82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7905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163950</xdr:rowOff>
    </xdr:from>
    <xdr:to>
      <xdr:col>41</xdr:col>
      <xdr:colOff>50800</xdr:colOff>
      <xdr:row>39</xdr:row>
      <xdr:rowOff>4235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7905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72451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75633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95015</xdr:rowOff>
    </xdr:from>
    <xdr:to>
      <xdr:col>55</xdr:col>
      <xdr:colOff>50800</xdr:colOff>
      <xdr:row>39</xdr:row>
      <xdr:rowOff>25165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54392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106979</xdr:rowOff>
    </xdr:from>
    <xdr:to>
      <xdr:col>50</xdr:col>
      <xdr:colOff>165100</xdr:colOff>
      <xdr:row>39</xdr:row>
      <xdr:rowOff>37129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53655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120732</xdr:rowOff>
    </xdr:from>
    <xdr:to>
      <xdr:col>46</xdr:col>
      <xdr:colOff>38100</xdr:colOff>
      <xdr:row>39</xdr:row>
      <xdr:rowOff>50882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42009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7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113150</xdr:rowOff>
    </xdr:from>
    <xdr:to>
      <xdr:col>41</xdr:col>
      <xdr:colOff>101600</xdr:colOff>
      <xdr:row>39</xdr:row>
      <xdr:rowOff>43300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59827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4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124885</xdr:rowOff>
    </xdr:from>
    <xdr:to>
      <xdr:col>36</xdr:col>
      <xdr:colOff>165100</xdr:colOff>
      <xdr:row>39</xdr:row>
      <xdr:rowOff>55035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71562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4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118401</xdr:rowOff>
    </xdr:from>
    <xdr:to>
      <xdr:col>55</xdr:col>
      <xdr:colOff>0</xdr:colOff>
      <xdr:row>58</xdr:row>
      <xdr:rowOff>120131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2501"/>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118401</xdr:rowOff>
    </xdr:from>
    <xdr:to>
      <xdr:col>50</xdr:col>
      <xdr:colOff>114300</xdr:colOff>
      <xdr:row>58</xdr:row>
      <xdr:rowOff>125384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2501"/>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125384</xdr:rowOff>
    </xdr:from>
    <xdr:to>
      <xdr:col>45</xdr:col>
      <xdr:colOff>177800</xdr:colOff>
      <xdr:row>58</xdr:row>
      <xdr:rowOff>140750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9484"/>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140750</xdr:rowOff>
    </xdr:from>
    <xdr:to>
      <xdr:col>41</xdr:col>
      <xdr:colOff>50800</xdr:colOff>
      <xdr:row>58</xdr:row>
      <xdr:rowOff>152703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485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69331</xdr:rowOff>
    </xdr:from>
    <xdr:to>
      <xdr:col>55</xdr:col>
      <xdr:colOff>50800</xdr:colOff>
      <xdr:row>58</xdr:row>
      <xdr:rowOff>170931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92208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67601</xdr:rowOff>
    </xdr:from>
    <xdr:to>
      <xdr:col>50</xdr:col>
      <xdr:colOff>165100</xdr:colOff>
      <xdr:row>58</xdr:row>
      <xdr:rowOff>169201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14278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74584</xdr:rowOff>
    </xdr:from>
    <xdr:to>
      <xdr:col>46</xdr:col>
      <xdr:colOff>38100</xdr:colOff>
      <xdr:row>59</xdr:row>
      <xdr:rowOff>4734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21261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89950</xdr:rowOff>
    </xdr:from>
    <xdr:to>
      <xdr:col>41</xdr:col>
      <xdr:colOff>101600</xdr:colOff>
      <xdr:row>59</xdr:row>
      <xdr:rowOff>20100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11227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101903</xdr:rowOff>
    </xdr:from>
    <xdr:to>
      <xdr:col>36</xdr:col>
      <xdr:colOff>165100</xdr:colOff>
      <xdr:row>59</xdr:row>
      <xdr:rowOff>32053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23180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111263</xdr:rowOff>
    </xdr:from>
    <xdr:to>
      <xdr:col>55</xdr:col>
      <xdr:colOff>0</xdr:colOff>
      <xdr:row>78</xdr:row>
      <xdr:rowOff>121870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8436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111263</xdr:rowOff>
    </xdr:from>
    <xdr:to>
      <xdr:col>50</xdr:col>
      <xdr:colOff>114300</xdr:colOff>
      <xdr:row>78</xdr:row>
      <xdr:rowOff>119332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84363"/>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98836</xdr:rowOff>
    </xdr:from>
    <xdr:to>
      <xdr:col>45</xdr:col>
      <xdr:colOff>177800</xdr:colOff>
      <xdr:row>78</xdr:row>
      <xdr:rowOff>119332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1936"/>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98836</xdr:rowOff>
    </xdr:from>
    <xdr:to>
      <xdr:col>41</xdr:col>
      <xdr:colOff>50800</xdr:colOff>
      <xdr:row>78</xdr:row>
      <xdr:rowOff>131660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1936"/>
          <a:ext cx="8890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71070</xdr:rowOff>
    </xdr:from>
    <xdr:to>
      <xdr:col>55</xdr:col>
      <xdr:colOff>50800</xdr:colOff>
      <xdr:row>79</xdr:row>
      <xdr:rowOff>1220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157447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60463</xdr:rowOff>
    </xdr:from>
    <xdr:to>
      <xdr:col>50</xdr:col>
      <xdr:colOff>165100</xdr:colOff>
      <xdr:row>78</xdr:row>
      <xdr:rowOff>162063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153190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68532</xdr:rowOff>
    </xdr:from>
    <xdr:to>
      <xdr:col>46</xdr:col>
      <xdr:colOff>38100</xdr:colOff>
      <xdr:row>78</xdr:row>
      <xdr:rowOff>170132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48036</xdr:rowOff>
    </xdr:from>
    <xdr:to>
      <xdr:col>41</xdr:col>
      <xdr:colOff>101600</xdr:colOff>
      <xdr:row>78</xdr:row>
      <xdr:rowOff>149636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80860</xdr:rowOff>
    </xdr:from>
    <xdr:to>
      <xdr:col>36</xdr:col>
      <xdr:colOff>165100</xdr:colOff>
      <xdr:row>79</xdr:row>
      <xdr:rowOff>11010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2137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158269</xdr:rowOff>
    </xdr:from>
    <xdr:to>
      <xdr:col>55</xdr:col>
      <xdr:colOff>0</xdr:colOff>
      <xdr:row>98</xdr:row>
      <xdr:rowOff>158938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60369"/>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135372</xdr:rowOff>
    </xdr:from>
    <xdr:to>
      <xdr:col>50</xdr:col>
      <xdr:colOff>114300</xdr:colOff>
      <xdr:row>98</xdr:row>
      <xdr:rowOff>158269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37472"/>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119938</xdr:rowOff>
    </xdr:from>
    <xdr:to>
      <xdr:col>45</xdr:col>
      <xdr:colOff>177800</xdr:colOff>
      <xdr:row>98</xdr:row>
      <xdr:rowOff>135372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22038"/>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119938</xdr:rowOff>
    </xdr:from>
    <xdr:to>
      <xdr:col>41</xdr:col>
      <xdr:colOff>50800</xdr:colOff>
      <xdr:row>99</xdr:row>
      <xdr:rowOff>4153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22038"/>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108138</xdr:rowOff>
    </xdr:from>
    <xdr:to>
      <xdr:col>55</xdr:col>
      <xdr:colOff>50800</xdr:colOff>
      <xdr:row>99</xdr:row>
      <xdr:rowOff>38288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23065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107469</xdr:rowOff>
    </xdr:from>
    <xdr:to>
      <xdr:col>50</xdr:col>
      <xdr:colOff>165100</xdr:colOff>
      <xdr:row>99</xdr:row>
      <xdr:rowOff>37619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28746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84572</xdr:rowOff>
    </xdr:from>
    <xdr:to>
      <xdr:col>46</xdr:col>
      <xdr:colOff>38100</xdr:colOff>
      <xdr:row>99</xdr:row>
      <xdr:rowOff>14722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5849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69138</xdr:rowOff>
    </xdr:from>
    <xdr:to>
      <xdr:col>41</xdr:col>
      <xdr:colOff>101600</xdr:colOff>
      <xdr:row>98</xdr:row>
      <xdr:rowOff>170738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161865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124803</xdr:rowOff>
    </xdr:from>
    <xdr:to>
      <xdr:col>36</xdr:col>
      <xdr:colOff>165100</xdr:colOff>
      <xdr:row>99</xdr:row>
      <xdr:rowOff>54953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46080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5686</xdr:rowOff>
    </xdr:from>
    <xdr:to>
      <xdr:col>85</xdr:col>
      <xdr:colOff>127000</xdr:colOff>
      <xdr:row>38</xdr:row>
      <xdr:rowOff>23535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20786"/>
          <a:ext cx="8382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23535</xdr:rowOff>
    </xdr:from>
    <xdr:to>
      <xdr:col>81</xdr:col>
      <xdr:colOff>50800</xdr:colOff>
      <xdr:row>38</xdr:row>
      <xdr:rowOff>24211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38635"/>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2704</xdr:rowOff>
    </xdr:from>
    <xdr:to>
      <xdr:col>76</xdr:col>
      <xdr:colOff>114300</xdr:colOff>
      <xdr:row>38</xdr:row>
      <xdr:rowOff>24211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17804"/>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2704</xdr:rowOff>
    </xdr:from>
    <xdr:to>
      <xdr:col>71</xdr:col>
      <xdr:colOff>177800</xdr:colOff>
      <xdr:row>38</xdr:row>
      <xdr:rowOff>17125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1780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126336</xdr:rowOff>
    </xdr:from>
    <xdr:to>
      <xdr:col>85</xdr:col>
      <xdr:colOff>177800</xdr:colOff>
      <xdr:row>38</xdr:row>
      <xdr:rowOff>56486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41263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144185</xdr:rowOff>
    </xdr:from>
    <xdr:to>
      <xdr:col>81</xdr:col>
      <xdr:colOff>101600</xdr:colOff>
      <xdr:row>38</xdr:row>
      <xdr:rowOff>74335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65462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144861</xdr:rowOff>
    </xdr:from>
    <xdr:to>
      <xdr:col>76</xdr:col>
      <xdr:colOff>165100</xdr:colOff>
      <xdr:row>38</xdr:row>
      <xdr:rowOff>75011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66138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123354</xdr:rowOff>
    </xdr:from>
    <xdr:to>
      <xdr:col>72</xdr:col>
      <xdr:colOff>38100</xdr:colOff>
      <xdr:row>38</xdr:row>
      <xdr:rowOff>53504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137775</xdr:rowOff>
    </xdr:from>
    <xdr:to>
      <xdr:col>67</xdr:col>
      <xdr:colOff>101600</xdr:colOff>
      <xdr:row>38</xdr:row>
      <xdr:rowOff>67925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59052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46518</xdr:rowOff>
    </xdr:from>
    <xdr:to>
      <xdr:col>85</xdr:col>
      <xdr:colOff>127000</xdr:colOff>
      <xdr:row>58</xdr:row>
      <xdr:rowOff>127833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19168"/>
          <a:ext cx="838200" cy="2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46518</xdr:rowOff>
    </xdr:from>
    <xdr:to>
      <xdr:col>81</xdr:col>
      <xdr:colOff>50800</xdr:colOff>
      <xdr:row>58</xdr:row>
      <xdr:rowOff>133843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9168"/>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133843</xdr:rowOff>
    </xdr:from>
    <xdr:to>
      <xdr:col>76</xdr:col>
      <xdr:colOff>114300</xdr:colOff>
      <xdr:row>58</xdr:row>
      <xdr:rowOff>148302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77943"/>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144674</xdr:rowOff>
    </xdr:from>
    <xdr:to>
      <xdr:col>71</xdr:col>
      <xdr:colOff>177800</xdr:colOff>
      <xdr:row>58</xdr:row>
      <xdr:rowOff>148302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88774"/>
          <a:ext cx="8890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18656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77033</xdr:rowOff>
    </xdr:from>
    <xdr:to>
      <xdr:col>85</xdr:col>
      <xdr:colOff>177800</xdr:colOff>
      <xdr:row>59</xdr:row>
      <xdr:rowOff>7183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167168</xdr:rowOff>
    </xdr:from>
    <xdr:to>
      <xdr:col>81</xdr:col>
      <xdr:colOff>101600</xdr:colOff>
      <xdr:row>57</xdr:row>
      <xdr:rowOff>97318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113845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4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83043</xdr:rowOff>
    </xdr:from>
    <xdr:to>
      <xdr:col>76</xdr:col>
      <xdr:colOff>165100</xdr:colOff>
      <xdr:row>59</xdr:row>
      <xdr:rowOff>13193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4320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1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97502</xdr:rowOff>
    </xdr:from>
    <xdr:to>
      <xdr:col>72</xdr:col>
      <xdr:colOff>38100</xdr:colOff>
      <xdr:row>59</xdr:row>
      <xdr:rowOff>27652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18779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93874</xdr:rowOff>
    </xdr:from>
    <xdr:to>
      <xdr:col>67</xdr:col>
      <xdr:colOff>101600</xdr:colOff>
      <xdr:row>59</xdr:row>
      <xdr:rowOff>24024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15151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33454</xdr:rowOff>
    </xdr:from>
    <xdr:to>
      <xdr:col>85</xdr:col>
      <xdr:colOff>127000</xdr:colOff>
      <xdr:row>79</xdr:row>
      <xdr:rowOff>37832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8004"/>
          <a:ext cx="8382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12785</xdr:rowOff>
    </xdr:from>
    <xdr:to>
      <xdr:col>81</xdr:col>
      <xdr:colOff>50800</xdr:colOff>
      <xdr:row>79</xdr:row>
      <xdr:rowOff>33454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7335"/>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12785</xdr:rowOff>
    </xdr:from>
    <xdr:to>
      <xdr:col>76</xdr:col>
      <xdr:colOff>114300</xdr:colOff>
      <xdr:row>79</xdr:row>
      <xdr:rowOff>39264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5733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162891</xdr:rowOff>
    </xdr:from>
    <xdr:to>
      <xdr:col>71</xdr:col>
      <xdr:colOff>177800</xdr:colOff>
      <xdr:row>79</xdr:row>
      <xdr:rowOff>39264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64541"/>
          <a:ext cx="8890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158482</xdr:rowOff>
    </xdr:from>
    <xdr:to>
      <xdr:col>85</xdr:col>
      <xdr:colOff>177800</xdr:colOff>
      <xdr:row>79</xdr:row>
      <xdr:rowOff>88632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73409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154104</xdr:rowOff>
    </xdr:from>
    <xdr:to>
      <xdr:col>81</xdr:col>
      <xdr:colOff>101600</xdr:colOff>
      <xdr:row>79</xdr:row>
      <xdr:rowOff>84254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75381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133435</xdr:rowOff>
    </xdr:from>
    <xdr:to>
      <xdr:col>76</xdr:col>
      <xdr:colOff>165100</xdr:colOff>
      <xdr:row>79</xdr:row>
      <xdr:rowOff>63585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54712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9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159914</xdr:rowOff>
    </xdr:from>
    <xdr:to>
      <xdr:col>72</xdr:col>
      <xdr:colOff>38100</xdr:colOff>
      <xdr:row>79</xdr:row>
      <xdr:rowOff>90064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112091</xdr:rowOff>
    </xdr:from>
    <xdr:to>
      <xdr:col>67</xdr:col>
      <xdr:colOff>101600</xdr:colOff>
      <xdr:row>78</xdr:row>
      <xdr:rowOff>42241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58768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135998</xdr:rowOff>
    </xdr:from>
    <xdr:to>
      <xdr:col>85</xdr:col>
      <xdr:colOff>127000</xdr:colOff>
      <xdr:row>98</xdr:row>
      <xdr:rowOff>4176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66648"/>
          <a:ext cx="838200" cy="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4176</xdr:rowOff>
    </xdr:from>
    <xdr:to>
      <xdr:col>81</xdr:col>
      <xdr:colOff>50800</xdr:colOff>
      <xdr:row>98</xdr:row>
      <xdr:rowOff>51039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627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51039</xdr:rowOff>
    </xdr:from>
    <xdr:to>
      <xdr:col>76</xdr:col>
      <xdr:colOff>114300</xdr:colOff>
      <xdr:row>98</xdr:row>
      <xdr:rowOff>104446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53139"/>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104446</xdr:rowOff>
    </xdr:from>
    <xdr:to>
      <xdr:col>71</xdr:col>
      <xdr:colOff>177800</xdr:colOff>
      <xdr:row>98</xdr:row>
      <xdr:rowOff>108736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06546"/>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85198</xdr:rowOff>
    </xdr:from>
    <xdr:to>
      <xdr:col>85</xdr:col>
      <xdr:colOff>177800</xdr:colOff>
      <xdr:row>98</xdr:row>
      <xdr:rowOff>15348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63625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124826</xdr:rowOff>
    </xdr:from>
    <xdr:to>
      <xdr:col>81</xdr:col>
      <xdr:colOff>101600</xdr:colOff>
      <xdr:row>98</xdr:row>
      <xdr:rowOff>54976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46103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xdr:rowOff>
    </xdr:from>
    <xdr:to>
      <xdr:col>76</xdr:col>
      <xdr:colOff>165100</xdr:colOff>
      <xdr:row>98</xdr:row>
      <xdr:rowOff>101839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0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53646</xdr:rowOff>
    </xdr:from>
    <xdr:to>
      <xdr:col>72</xdr:col>
      <xdr:colOff>38100</xdr:colOff>
      <xdr:row>98</xdr:row>
      <xdr:rowOff>155246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146373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57936</xdr:rowOff>
    </xdr:from>
    <xdr:to>
      <xdr:col>67</xdr:col>
      <xdr:colOff>101600</xdr:colOff>
      <xdr:row>98</xdr:row>
      <xdr:rowOff>159536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150663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衛生費については、住民一人当たりの額は、類似団体平均の約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倍となっている。</a:t>
          </a:r>
          <a:r>
            <a:rPr kumimoji="1" lang="ja-JP" altLang="ja-JP" sz="1100" baseline="0">
              <a:solidFill>
                <a:schemeClr val="dk1"/>
              </a:solidFill>
              <a:effectLst/>
              <a:latin typeface="+mn-lt"/>
              <a:ea typeface="+mn-ea"/>
              <a:cs typeface="+mn-cs"/>
            </a:rPr>
            <a:t>これは一部事務組合である日野病院への負担金が主な要因と考えられる。</a:t>
          </a:r>
          <a:endParaRPr lang="ja-JP" altLang="ja-JP" sz="1400">
            <a:effectLst/>
          </a:endParaRPr>
        </a:p>
        <a:p>
          <a:r>
            <a:rPr kumimoji="1" lang="ja-JP" altLang="ja-JP" sz="1100">
              <a:solidFill>
                <a:schemeClr val="dk1"/>
              </a:solidFill>
              <a:effectLst/>
              <a:latin typeface="+mn-lt"/>
              <a:ea typeface="+mn-ea"/>
              <a:cs typeface="+mn-cs"/>
            </a:rPr>
            <a:t>教育費については、住民一人当たりの額は前年度数値の約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となっている。これは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義務教育学校建設事業</a:t>
          </a:r>
          <a:r>
            <a:rPr kumimoji="1" lang="ja-JP" altLang="en-US" sz="1100">
              <a:solidFill>
                <a:schemeClr val="dk1"/>
              </a:solidFill>
              <a:effectLst/>
              <a:latin typeface="+mn-lt"/>
              <a:ea typeface="+mn-ea"/>
              <a:cs typeface="+mn-cs"/>
            </a:rPr>
            <a:t>を実施したため例年より突出した決算額になっていたが、令和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年度決算においては例年程度の決算額にもどったものと思われる。</a:t>
          </a:r>
          <a:endParaRPr lang="ja-JP" altLang="ja-JP" sz="1400">
            <a:effectLst/>
          </a:endParaRPr>
        </a:p>
        <a:p>
          <a:r>
            <a:rPr kumimoji="1" lang="ja-JP" altLang="ja-JP" sz="1100">
              <a:solidFill>
                <a:schemeClr val="dk1"/>
              </a:solidFill>
              <a:effectLst/>
              <a:latin typeface="+mn-lt"/>
              <a:ea typeface="+mn-ea"/>
              <a:cs typeface="+mn-cs"/>
            </a:rPr>
            <a:t>公債費については、住民一人当たりの額は類似団体平均の約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割となっている。公債費の償還のピークが過ぎたことにより令和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年度決算までは減少してきたものの、近年実施した起債事業の償還が始まることにより今後は増加傾向を見込む。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年度決算においては、実質単年度収支はプラスとなった。なお、財政調整基金残高は約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億円を超え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すべての会計で黒字決算となっており、今後もすべての会計において事務事業の点検を行いながら財政の健全化に努める。</a:t>
          </a:r>
          <a:endParaRPr lang="ja-JP" altLang="ja-JP" sz="1400">
            <a:effectLst/>
          </a:endParaRPr>
        </a:p>
        <a:p>
          <a:r>
            <a:rPr kumimoji="1" lang="ja-JP" altLang="ja-JP" sz="1100">
              <a:solidFill>
                <a:schemeClr val="dk1"/>
              </a:solidFill>
              <a:effectLst/>
              <a:latin typeface="+mn-lt"/>
              <a:ea typeface="+mn-ea"/>
              <a:cs typeface="+mn-cs"/>
            </a:rPr>
            <a:t>　公営企業会計では起債の償還がピークを過ぎ、今後は一般会計からの繰出金が年々減少していく見通しであるが、</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基準以上の繰出をすることにより、収支を合わせているのが現状である。町独自の財政推計を基に、一般会計とのバランスを図りながら、施設整備を計画的に実施することとしている。</a:t>
          </a:r>
          <a:endParaRPr lang="ja-JP" altLang="ja-JP" sz="1400">
            <a:effectLst/>
          </a:endParaRPr>
        </a:p>
        <a:p>
          <a:r>
            <a:rPr kumimoji="1" lang="ja-JP" altLang="ja-JP" sz="1100">
              <a:solidFill>
                <a:schemeClr val="dk1"/>
              </a:solidFill>
              <a:effectLst/>
              <a:latin typeface="+mn-lt"/>
              <a:ea typeface="+mn-ea"/>
              <a:cs typeface="+mn-cs"/>
            </a:rPr>
            <a:t>　簡易水道特別会計では地理的に不利な地域であるため、収支を合わせるための水道料値上げには限界がある。平成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年度をもって概ね施設の更新が終了したが、一部の水道施設において供給水量の低下が懸念されている。今後は、新しい水源を確保することが必要と考えられる。</a:t>
          </a:r>
          <a:endParaRPr lang="ja-JP" altLang="ja-JP" sz="1400">
            <a:effectLst/>
          </a:endParaRPr>
        </a:p>
        <a:p>
          <a:r>
            <a:rPr kumimoji="1" lang="ja-JP" altLang="ja-JP" sz="1100">
              <a:solidFill>
                <a:schemeClr val="dk1"/>
              </a:solidFill>
              <a:effectLst/>
              <a:latin typeface="+mn-lt"/>
              <a:ea typeface="+mn-ea"/>
              <a:cs typeface="+mn-cs"/>
            </a:rPr>
            <a:t>　下水道事業・農業集落排水事業特別会計では、使用料を平成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％値上げしており、近隣と比較して高めとなっている。長寿命化計画に基づいて、平成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ヵ年で汚泥処理センター設備更新を実施した。当面は対規模な改修工事は予定していない。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平成初頭から積極的に起債事業を実施したこと及び鳥取県西部地震による貸付金の借り入れなどの結果、財政規模に比べて多額の公債費となっていたが、</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は公債費の償還ピークが過ぎ、行財政改革以降の地方債抑制や繰上償還、震災に対する貸付金の借換えなどにより実質公債費比率は年々減少傾向にあった。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公債費の償還のピークが過ぎたことにより令和</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年度決算までは減少したものの、近年実施した起債事業の償還が始まることから、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年度決算から上昇していくことを見込んでいる。今後も計画的な地方債の発行に努め、財政健全化を図る。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充当可能財源等については、財政調整基金等への積み増しの結果、全体で将来負担額より多く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義務教育学校建設事業にかかる地方債借入により</a:t>
          </a:r>
          <a:r>
            <a:rPr kumimoji="1" lang="ja-JP" altLang="en-US" sz="1100">
              <a:solidFill>
                <a:schemeClr val="dk1"/>
              </a:solidFill>
              <a:effectLst/>
              <a:latin typeface="+mn-lt"/>
              <a:ea typeface="+mn-ea"/>
              <a:cs typeface="+mn-cs"/>
            </a:rPr>
            <a:t>地方債残高が大幅に増加したが、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年度においては償還元金が地方債借入額を上回ったことにより地方債残高が減少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計画的な地方債の発行に努め、今後も財政健全化に努める。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としては年々増加傾向にある。これは、交付税措置のある地方債を積極的に活用してきたものの、ちかく、元利償還金と交付税措置額との間に乖離が発生する期間が見込まれることが判明したので、財源不足を補うため、減債基金への積み立てを行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日野町公共施設等長寿命化計画に基づき、将来の設備更新に充てる財源として、基金積立を行っていくとともに、増加を見込んでいる公債費の財源とするため、減債基金への積み立てを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・公共施設等長寿命化基金：公共施設等の長寿命化を図るための修繕、改修等及び除却に要する経費に充てる。</a:t>
          </a:r>
          <a:endParaRPr lang="ja-JP" altLang="ja-JP" sz="1400">
            <a:effectLst/>
          </a:endParaRPr>
        </a:p>
        <a:p>
          <a:r>
            <a:rPr kumimoji="1" lang="ja-JP" altLang="ja-JP" sz="1100">
              <a:solidFill>
                <a:schemeClr val="dk1"/>
              </a:solidFill>
              <a:effectLst/>
              <a:latin typeface="+mn-lt"/>
              <a:ea typeface="+mn-ea"/>
              <a:cs typeface="+mn-cs"/>
            </a:rPr>
            <a:t>・町営バス購入等基金：町営バスの購入資金等に充てる。</a:t>
          </a:r>
          <a:endParaRPr lang="ja-JP" altLang="ja-JP" sz="1400">
            <a:effectLst/>
          </a:endParaRPr>
        </a:p>
        <a:p>
          <a:r>
            <a:rPr kumimoji="1" lang="ja-JP" altLang="ja-JP" sz="1100">
              <a:solidFill>
                <a:schemeClr val="dk1"/>
              </a:solidFill>
              <a:effectLst/>
              <a:latin typeface="+mn-lt"/>
              <a:ea typeface="+mn-ea"/>
              <a:cs typeface="+mn-cs"/>
            </a:rPr>
            <a:t>・観光振興基金：町観光振興のための経費に充てる。</a:t>
          </a:r>
          <a:endParaRPr lang="ja-JP" altLang="ja-JP" sz="1400">
            <a:effectLst/>
          </a:endParaRPr>
        </a:p>
        <a:p>
          <a:r>
            <a:rPr lang="ja-JP" altLang="ja-JP" sz="1100">
              <a:solidFill>
                <a:schemeClr val="dk1"/>
              </a:solidFill>
              <a:effectLst/>
              <a:latin typeface="+mn-lt"/>
              <a:ea typeface="+mn-ea"/>
              <a:cs typeface="+mn-cs"/>
            </a:rPr>
            <a:t>・森林整備基金：林業振興のための経費に充てる。</a:t>
          </a:r>
          <a:endParaRPr lang="ja-JP" altLang="ja-JP" sz="1400">
            <a:effectLst/>
          </a:endParaRPr>
        </a:p>
        <a:p>
          <a:r>
            <a:rPr lang="ja-JP" altLang="ja-JP" sz="1100">
              <a:solidFill>
                <a:schemeClr val="dk1"/>
              </a:solidFill>
              <a:effectLst/>
              <a:latin typeface="+mn-lt"/>
              <a:ea typeface="+mn-ea"/>
              <a:cs typeface="+mn-cs"/>
            </a:rPr>
            <a:t>・愛と元気の日野町ふるさと基金： 町のまちづくりに資する施策の経費に充てる。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その他特定目的基金全体としては、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年度にかけて約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。主な基金の増減額は以下のとおり。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・愛と元気の日野町ふるさと基金：</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百万円の増（新規積立金</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百万円、取崩</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・森林整備基金：</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百万円の増（新規積立金</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百万円、取崩</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・公共施設等長寿命化基金：</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百万円の減（新規積立金</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百万円、取崩</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町財政推計に基づいて見込まれる事業の財源として充てていく。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基金の使途の明確化を図るために、財政調整基金への積み立ては積極的には行っていない</a:t>
          </a:r>
          <a:r>
            <a:rPr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今後は、残高</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億円を基準に基金の安定的な運営に努める。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交付税措置のある地方債を積極的に活用してきたものの、ちかく、元利償還金と交付税措置額との間に乖離が発生する期間が見込まれることが判明したので、財源不足を補うため、減債基金への積み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今後、地方債償還の増加傾向が続くため、適切な金額を年次的に積立てていく。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topLeftCell="A19" zoomScale="60" zoomScaleNormal="85" workbookViewId="0">
      <selection activeCell="AO40" sqref="AO40:BC40"/>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4054662</v>
      </c>
      <c r="BO4" s="358"/>
      <c r="BP4" s="358"/>
      <c r="BQ4" s="358"/>
      <c r="BR4" s="358"/>
      <c r="BS4" s="358"/>
      <c r="BT4" s="358"/>
      <c r="BU4" s="359"/>
      <c r="BV4" s="357">
        <v>4845965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v>
      </c>
      <c r="CU4" s="364"/>
      <c r="CV4" s="364"/>
      <c r="CW4" s="364"/>
      <c r="CX4" s="364"/>
      <c r="CY4" s="364"/>
      <c r="CZ4" s="364"/>
      <c r="DA4" s="365"/>
      <c r="DB4" s="363">
        <v>7.6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3836401</v>
      </c>
      <c r="BO5" s="395"/>
      <c r="BP5" s="395"/>
      <c r="BQ5" s="395"/>
      <c r="BR5" s="395"/>
      <c r="BS5" s="395"/>
      <c r="BT5" s="395"/>
      <c r="BU5" s="396"/>
      <c r="BV5" s="394">
        <v>4650517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v>
      </c>
      <c r="CU5" s="392"/>
      <c r="CV5" s="392"/>
      <c r="CW5" s="392"/>
      <c r="CX5" s="392"/>
      <c r="CY5" s="392"/>
      <c r="CZ5" s="392"/>
      <c r="DA5" s="393"/>
      <c r="DB5" s="391">
        <v>81.8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218261</v>
      </c>
      <c r="BO6" s="395"/>
      <c r="BP6" s="395"/>
      <c r="BQ6" s="395"/>
      <c r="BR6" s="395"/>
      <c r="BS6" s="395"/>
      <c r="BT6" s="395"/>
      <c r="BU6" s="396"/>
      <c r="BV6" s="394">
        <v>195448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85</v>
      </c>
      <c r="CU6" s="432"/>
      <c r="CV6" s="432"/>
      <c r="CW6" s="432"/>
      <c r="CX6" s="432"/>
      <c r="CY6" s="432"/>
      <c r="CZ6" s="432"/>
      <c r="DA6" s="433"/>
      <c r="DB6" s="431">
        <v>81.8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371</v>
      </c>
      <c r="BO7" s="395"/>
      <c r="BP7" s="395"/>
      <c r="BQ7" s="395"/>
      <c r="BR7" s="395"/>
      <c r="BS7" s="395"/>
      <c r="BT7" s="395"/>
      <c r="BU7" s="396"/>
      <c r="BV7" s="394">
        <v>13543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2411569</v>
      </c>
      <c r="CU7" s="395"/>
      <c r="CV7" s="395"/>
      <c r="CW7" s="395"/>
      <c r="CX7" s="395"/>
      <c r="CY7" s="395"/>
      <c r="CZ7" s="395"/>
      <c r="DA7" s="396"/>
      <c r="DB7" s="394">
        <v>2393781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217890</v>
      </c>
      <c r="BO8" s="395"/>
      <c r="BP8" s="395"/>
      <c r="BQ8" s="395"/>
      <c r="BR8" s="395"/>
      <c r="BS8" s="395"/>
      <c r="BT8" s="395"/>
      <c r="BU8" s="396"/>
      <c r="BV8" s="394">
        <v>181905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2907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35985</v>
      </c>
      <c r="BO9" s="395"/>
      <c r="BP9" s="395"/>
      <c r="BQ9" s="395"/>
      <c r="BR9" s="395"/>
      <c r="BS9" s="395"/>
      <c r="BT9" s="395"/>
      <c r="BU9" s="396"/>
      <c r="BV9" s="394">
        <v>64022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11.4</v>
      </c>
      <c r="CU9" s="392"/>
      <c r="CV9" s="392"/>
      <c r="CW9" s="392"/>
      <c r="CX9" s="392"/>
      <c r="CY9" s="392"/>
      <c r="CZ9" s="392"/>
      <c r="DA9" s="393"/>
      <c r="DB9" s="391">
        <v>10.199999999999999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3278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156</v>
      </c>
      <c r="BO10" s="395"/>
      <c r="BP10" s="395"/>
      <c r="BQ10" s="395"/>
      <c r="BR10" s="395"/>
      <c r="BS10" s="395"/>
      <c r="BT10" s="395"/>
      <c r="BU10" s="396"/>
      <c r="BV10" s="394">
        <v>16482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2742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2720</v>
      </c>
      <c r="S13" s="479"/>
      <c r="T13" s="479"/>
      <c r="U13" s="479"/>
      <c r="V13" s="480"/>
      <c r="W13" s="410" t="s">
        <v>131</v>
      </c>
      <c r="X13" s="411"/>
      <c r="Y13" s="411"/>
      <c r="Z13" s="411"/>
      <c r="AA13" s="411"/>
      <c r="AB13" s="401"/>
      <c r="AC13" s="445">
        <v>224</v>
      </c>
      <c r="AD13" s="446"/>
      <c r="AE13" s="446"/>
      <c r="AF13" s="446"/>
      <c r="AG13" s="488"/>
      <c r="AH13" s="445">
        <v>312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36141</v>
      </c>
      <c r="BO13" s="395"/>
      <c r="BP13" s="395"/>
      <c r="BQ13" s="395"/>
      <c r="BR13" s="395"/>
      <c r="BS13" s="395"/>
      <c r="BT13" s="395"/>
      <c r="BU13" s="396"/>
      <c r="BV13" s="394">
        <v>80504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8.4</v>
      </c>
      <c r="CU13" s="392"/>
      <c r="CV13" s="392"/>
      <c r="CW13" s="392"/>
      <c r="CX13" s="392"/>
      <c r="CY13" s="392"/>
      <c r="CZ13" s="392"/>
      <c r="DA13" s="393"/>
      <c r="DB13" s="391">
        <v>6.9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2859</v>
      </c>
      <c r="S14" s="479"/>
      <c r="T14" s="479"/>
      <c r="U14" s="479"/>
      <c r="V14" s="480"/>
      <c r="W14" s="384"/>
      <c r="X14" s="385"/>
      <c r="Y14" s="385"/>
      <c r="Z14" s="385"/>
      <c r="AA14" s="385"/>
      <c r="AB14" s="374"/>
      <c r="AC14" s="481">
        <v>15.9</v>
      </c>
      <c r="AD14" s="482"/>
      <c r="AE14" s="482"/>
      <c r="AF14" s="482"/>
      <c r="AG14" s="483"/>
      <c r="AH14" s="481">
        <v>19.7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2839</v>
      </c>
      <c r="S15" s="479"/>
      <c r="T15" s="479"/>
      <c r="U15" s="479"/>
      <c r="V15" s="480"/>
      <c r="W15" s="410" t="s">
        <v>137</v>
      </c>
      <c r="X15" s="411"/>
      <c r="Y15" s="411"/>
      <c r="Z15" s="411"/>
      <c r="AA15" s="411"/>
      <c r="AB15" s="401"/>
      <c r="AC15" s="445">
        <v>309</v>
      </c>
      <c r="AD15" s="446"/>
      <c r="AE15" s="446"/>
      <c r="AF15" s="446"/>
      <c r="AG15" s="488"/>
      <c r="AH15" s="445">
        <v>322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372529</v>
      </c>
      <c r="BO15" s="358"/>
      <c r="BP15" s="358"/>
      <c r="BQ15" s="358"/>
      <c r="BR15" s="358"/>
      <c r="BS15" s="358"/>
      <c r="BT15" s="358"/>
      <c r="BU15" s="359"/>
      <c r="BV15" s="357">
        <v>374880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v>
      </c>
      <c r="AD16" s="482"/>
      <c r="AE16" s="482"/>
      <c r="AF16" s="482"/>
      <c r="AG16" s="483"/>
      <c r="AH16" s="481">
        <v>20.3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2320423</v>
      </c>
      <c r="BO16" s="395"/>
      <c r="BP16" s="395"/>
      <c r="BQ16" s="395"/>
      <c r="BR16" s="395"/>
      <c r="BS16" s="395"/>
      <c r="BT16" s="395"/>
      <c r="BU16" s="396"/>
      <c r="BV16" s="394">
        <v>2290765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872</v>
      </c>
      <c r="AD17" s="446"/>
      <c r="AE17" s="446"/>
      <c r="AF17" s="446"/>
      <c r="AG17" s="488"/>
      <c r="AH17" s="445">
        <v>950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454672</v>
      </c>
      <c r="BO17" s="395"/>
      <c r="BP17" s="395"/>
      <c r="BQ17" s="395"/>
      <c r="BR17" s="395"/>
      <c r="BS17" s="395"/>
      <c r="BT17" s="395"/>
      <c r="BU17" s="396"/>
      <c r="BV17" s="394">
        <v>457725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133.97999999999999</v>
      </c>
      <c r="M18" s="521"/>
      <c r="N18" s="521"/>
      <c r="O18" s="521"/>
      <c r="P18" s="521"/>
      <c r="Q18" s="521"/>
      <c r="R18" s="522"/>
      <c r="S18" s="522"/>
      <c r="T18" s="522"/>
      <c r="U18" s="522"/>
      <c r="V18" s="523"/>
      <c r="W18" s="412"/>
      <c r="X18" s="413"/>
      <c r="Y18" s="413"/>
      <c r="Z18" s="413"/>
      <c r="AA18" s="413"/>
      <c r="AB18" s="404"/>
      <c r="AC18" s="524">
        <v>62.1</v>
      </c>
      <c r="AD18" s="525"/>
      <c r="AE18" s="525"/>
      <c r="AF18" s="525"/>
      <c r="AG18" s="526"/>
      <c r="AH18" s="524">
        <v>60</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2060726</v>
      </c>
      <c r="BO18" s="395"/>
      <c r="BP18" s="395"/>
      <c r="BQ18" s="395"/>
      <c r="BR18" s="395"/>
      <c r="BS18" s="395"/>
      <c r="BT18" s="395"/>
      <c r="BU18" s="396"/>
      <c r="BV18" s="394">
        <v>1956085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22</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3136784</v>
      </c>
      <c r="BO19" s="395"/>
      <c r="BP19" s="395"/>
      <c r="BQ19" s="395"/>
      <c r="BR19" s="395"/>
      <c r="BS19" s="395"/>
      <c r="BT19" s="395"/>
      <c r="BU19" s="396"/>
      <c r="BV19" s="394">
        <v>3040607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1210</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3649893</v>
      </c>
      <c r="BO22" s="358"/>
      <c r="BP22" s="358"/>
      <c r="BQ22" s="358"/>
      <c r="BR22" s="358"/>
      <c r="BS22" s="358"/>
      <c r="BT22" s="358"/>
      <c r="BU22" s="359"/>
      <c r="BV22" s="357">
        <v>3840886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3396260</v>
      </c>
      <c r="BO23" s="395"/>
      <c r="BP23" s="395"/>
      <c r="BQ23" s="395"/>
      <c r="BR23" s="395"/>
      <c r="BS23" s="395"/>
      <c r="BT23" s="395"/>
      <c r="BU23" s="396"/>
      <c r="BV23" s="394">
        <v>3570586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8100</v>
      </c>
      <c r="R24" s="446"/>
      <c r="S24" s="446"/>
      <c r="T24" s="446"/>
      <c r="U24" s="446"/>
      <c r="V24" s="488"/>
      <c r="W24" s="540"/>
      <c r="X24" s="541"/>
      <c r="Y24" s="542"/>
      <c r="Z24" s="444" t="s">
        <v>162</v>
      </c>
      <c r="AA24" s="424"/>
      <c r="AB24" s="424"/>
      <c r="AC24" s="424"/>
      <c r="AD24" s="424"/>
      <c r="AE24" s="424"/>
      <c r="AF24" s="424"/>
      <c r="AG24" s="425"/>
      <c r="AH24" s="445">
        <v>60</v>
      </c>
      <c r="AI24" s="446"/>
      <c r="AJ24" s="446"/>
      <c r="AK24" s="446"/>
      <c r="AL24" s="488"/>
      <c r="AM24" s="445">
        <v>171540</v>
      </c>
      <c r="AN24" s="446"/>
      <c r="AO24" s="446"/>
      <c r="AP24" s="446"/>
      <c r="AQ24" s="446"/>
      <c r="AR24" s="488"/>
      <c r="AS24" s="445">
        <v>2859</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3251517</v>
      </c>
      <c r="BO24" s="395"/>
      <c r="BP24" s="395"/>
      <c r="BQ24" s="395"/>
      <c r="BR24" s="395"/>
      <c r="BS24" s="395"/>
      <c r="BT24" s="395"/>
      <c r="BU24" s="396"/>
      <c r="BV24" s="394">
        <v>3368221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6480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449425</v>
      </c>
      <c r="BO25" s="358"/>
      <c r="BP25" s="358"/>
      <c r="BQ25" s="358"/>
      <c r="BR25" s="358"/>
      <c r="BS25" s="358"/>
      <c r="BT25" s="358"/>
      <c r="BU25" s="359"/>
      <c r="BV25" s="357">
        <v>360352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5790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3160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2350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1605264</v>
      </c>
      <c r="BO28" s="358"/>
      <c r="BP28" s="358"/>
      <c r="BQ28" s="358"/>
      <c r="BR28" s="358"/>
      <c r="BS28" s="358"/>
      <c r="BT28" s="358"/>
      <c r="BU28" s="359"/>
      <c r="BV28" s="357">
        <v>1605108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8</v>
      </c>
      <c r="M29" s="446"/>
      <c r="N29" s="446"/>
      <c r="O29" s="446"/>
      <c r="P29" s="488"/>
      <c r="Q29" s="445">
        <v>2210</v>
      </c>
      <c r="R29" s="446"/>
      <c r="S29" s="446"/>
      <c r="T29" s="446"/>
      <c r="U29" s="446"/>
      <c r="V29" s="488"/>
      <c r="W29" s="543"/>
      <c r="X29" s="544"/>
      <c r="Y29" s="545"/>
      <c r="Z29" s="444" t="s">
        <v>177</v>
      </c>
      <c r="AA29" s="424"/>
      <c r="AB29" s="424"/>
      <c r="AC29" s="424"/>
      <c r="AD29" s="424"/>
      <c r="AE29" s="424"/>
      <c r="AF29" s="424"/>
      <c r="AG29" s="425"/>
      <c r="AH29" s="445">
        <v>60</v>
      </c>
      <c r="AI29" s="446"/>
      <c r="AJ29" s="446"/>
      <c r="AK29" s="446"/>
      <c r="AL29" s="488"/>
      <c r="AM29" s="445">
        <v>171540</v>
      </c>
      <c r="AN29" s="446"/>
      <c r="AO29" s="446"/>
      <c r="AP29" s="446"/>
      <c r="AQ29" s="446"/>
      <c r="AR29" s="488"/>
      <c r="AS29" s="445">
        <v>2859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924822</v>
      </c>
      <c r="BO29" s="395"/>
      <c r="BP29" s="395"/>
      <c r="BQ29" s="395"/>
      <c r="BR29" s="395"/>
      <c r="BS29" s="395"/>
      <c r="BT29" s="395"/>
      <c r="BU29" s="396"/>
      <c r="BV29" s="394">
        <v>722203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91.7</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1075120</v>
      </c>
      <c r="BO30" s="517"/>
      <c r="BP30" s="517"/>
      <c r="BQ30" s="517"/>
      <c r="BR30" s="517"/>
      <c r="BS30" s="517"/>
      <c r="BT30" s="517"/>
      <c r="BU30" s="518"/>
      <c r="BV30" s="516">
        <v>1080286</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鳥取県町村総合事務組合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日野町農林振興公社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日野町江府町日南町衛生施設組合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まちづくり日野</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7</v>
      </c>
      <c r="BF36" s="584"/>
      <c r="BG36" s="585" t="str">
        <f>IF('各会計、関係団体の財政状況及び健全化判断比率'!B33="","",'各会計、関係団体の財政状況及び健全化判断比率'!B33)</f>
        <v>農業集落排水事業特別会計</v>
      </c>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鳥取県西部広域行政管理組合</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奥日野土地開発公社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鳥取県後期高齢者医療広域連合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鳥取県後期高齢者医療広域連合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日野病院</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PE8zzy+SMQWr7hZUqTvcb2srEI9U50/hoo3U5+1uUiTz3dKGEGUj8plVvkB1VLHI74CM/TcbjsCB9pR06R1wA==" saltValue="gWyATHD1Cj+WiRew9tAY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85" zoomScaleNormal="85" zoomScaleSheetLayoutView="85" workbookViewId="0">
      <selection activeCell="B57" sqref="H57"/>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327337</v>
      </c>
      <c r="S5" s="600"/>
      <c r="T5" s="600"/>
      <c r="U5" s="600"/>
      <c r="V5" s="600"/>
      <c r="W5" s="600"/>
      <c r="X5" s="600"/>
      <c r="Y5" s="601"/>
      <c r="Z5" s="602">
        <v>8.1</v>
      </c>
      <c r="AA5" s="602"/>
      <c r="AB5" s="602"/>
      <c r="AC5" s="602"/>
      <c r="AD5" s="603">
        <v>327337</v>
      </c>
      <c r="AE5" s="603"/>
      <c r="AF5" s="603"/>
      <c r="AG5" s="603"/>
      <c r="AH5" s="603"/>
      <c r="AI5" s="603"/>
      <c r="AJ5" s="603"/>
      <c r="AK5" s="603"/>
      <c r="AL5" s="604">
        <v>13.5</v>
      </c>
      <c r="AM5" s="605"/>
      <c r="AN5" s="605"/>
      <c r="AO5" s="606"/>
      <c r="AP5" s="596" t="s">
        <v>216</v>
      </c>
      <c r="AQ5" s="597"/>
      <c r="AR5" s="597"/>
      <c r="AS5" s="597"/>
      <c r="AT5" s="597"/>
      <c r="AU5" s="597"/>
      <c r="AV5" s="597"/>
      <c r="AW5" s="597"/>
      <c r="AX5" s="597"/>
      <c r="AY5" s="597"/>
      <c r="AZ5" s="597"/>
      <c r="BA5" s="597"/>
      <c r="BB5" s="597"/>
      <c r="BC5" s="597"/>
      <c r="BD5" s="597"/>
      <c r="BE5" s="597"/>
      <c r="BF5" s="598"/>
      <c r="BG5" s="610">
        <v>327337</v>
      </c>
      <c r="BH5" s="611"/>
      <c r="BI5" s="611"/>
      <c r="BJ5" s="611"/>
      <c r="BK5" s="611"/>
      <c r="BL5" s="611"/>
      <c r="BM5" s="611"/>
      <c r="BN5" s="612"/>
      <c r="BO5" s="613">
        <v>100</v>
      </c>
      <c r="BP5" s="613"/>
      <c r="BQ5" s="613"/>
      <c r="BR5" s="613"/>
      <c r="BS5" s="614">
        <v>13062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61064</v>
      </c>
      <c r="S6" s="611"/>
      <c r="T6" s="611"/>
      <c r="U6" s="611"/>
      <c r="V6" s="611"/>
      <c r="W6" s="611"/>
      <c r="X6" s="611"/>
      <c r="Y6" s="612"/>
      <c r="Z6" s="613">
        <v>1.5</v>
      </c>
      <c r="AA6" s="613"/>
      <c r="AB6" s="613"/>
      <c r="AC6" s="613"/>
      <c r="AD6" s="614">
        <v>61064</v>
      </c>
      <c r="AE6" s="614"/>
      <c r="AF6" s="614"/>
      <c r="AG6" s="614"/>
      <c r="AH6" s="614"/>
      <c r="AI6" s="614"/>
      <c r="AJ6" s="614"/>
      <c r="AK6" s="614"/>
      <c r="AL6" s="615">
        <v>2.5</v>
      </c>
      <c r="AM6" s="616"/>
      <c r="AN6" s="616"/>
      <c r="AO6" s="617"/>
      <c r="AP6" s="607" t="s">
        <v>221</v>
      </c>
      <c r="AQ6" s="608"/>
      <c r="AR6" s="608"/>
      <c r="AS6" s="608"/>
      <c r="AT6" s="608"/>
      <c r="AU6" s="608"/>
      <c r="AV6" s="608"/>
      <c r="AW6" s="608"/>
      <c r="AX6" s="608"/>
      <c r="AY6" s="608"/>
      <c r="AZ6" s="608"/>
      <c r="BA6" s="608"/>
      <c r="BB6" s="608"/>
      <c r="BC6" s="608"/>
      <c r="BD6" s="608"/>
      <c r="BE6" s="608"/>
      <c r="BF6" s="609"/>
      <c r="BG6" s="610">
        <v>327337</v>
      </c>
      <c r="BH6" s="611"/>
      <c r="BI6" s="611"/>
      <c r="BJ6" s="611"/>
      <c r="BK6" s="611"/>
      <c r="BL6" s="611"/>
      <c r="BM6" s="611"/>
      <c r="BN6" s="612"/>
      <c r="BO6" s="613">
        <v>100</v>
      </c>
      <c r="BP6" s="613"/>
      <c r="BQ6" s="613"/>
      <c r="BR6" s="613"/>
      <c r="BS6" s="614">
        <v>13062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64052</v>
      </c>
      <c r="CS6" s="611"/>
      <c r="CT6" s="611"/>
      <c r="CU6" s="611"/>
      <c r="CV6" s="611"/>
      <c r="CW6" s="611"/>
      <c r="CX6" s="611"/>
      <c r="CY6" s="612"/>
      <c r="CZ6" s="604">
        <v>1.7</v>
      </c>
      <c r="DA6" s="605"/>
      <c r="DB6" s="605"/>
      <c r="DC6" s="621"/>
      <c r="DD6" s="619" t="s">
        <v>122</v>
      </c>
      <c r="DE6" s="611"/>
      <c r="DF6" s="611"/>
      <c r="DG6" s="611"/>
      <c r="DH6" s="611"/>
      <c r="DI6" s="611"/>
      <c r="DJ6" s="611"/>
      <c r="DK6" s="611"/>
      <c r="DL6" s="611"/>
      <c r="DM6" s="611"/>
      <c r="DN6" s="611"/>
      <c r="DO6" s="611"/>
      <c r="DP6" s="612"/>
      <c r="DQ6" s="619">
        <v>64052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142</v>
      </c>
      <c r="S7" s="611"/>
      <c r="T7" s="611"/>
      <c r="U7" s="611"/>
      <c r="V7" s="611"/>
      <c r="W7" s="611"/>
      <c r="X7" s="611"/>
      <c r="Y7" s="612"/>
      <c r="Z7" s="613">
        <v>0</v>
      </c>
      <c r="AA7" s="613"/>
      <c r="AB7" s="613"/>
      <c r="AC7" s="613"/>
      <c r="AD7" s="614">
        <v>142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98331</v>
      </c>
      <c r="BH7" s="611"/>
      <c r="BI7" s="611"/>
      <c r="BJ7" s="611"/>
      <c r="BK7" s="611"/>
      <c r="BL7" s="611"/>
      <c r="BM7" s="611"/>
      <c r="BN7" s="612"/>
      <c r="BO7" s="613">
        <v>30</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946664</v>
      </c>
      <c r="CS7" s="611"/>
      <c r="CT7" s="611"/>
      <c r="CU7" s="611"/>
      <c r="CV7" s="611"/>
      <c r="CW7" s="611"/>
      <c r="CX7" s="611"/>
      <c r="CY7" s="612"/>
      <c r="CZ7" s="613">
        <v>24.7</v>
      </c>
      <c r="DA7" s="613"/>
      <c r="DB7" s="613"/>
      <c r="DC7" s="613"/>
      <c r="DD7" s="619">
        <v>13740</v>
      </c>
      <c r="DE7" s="611"/>
      <c r="DF7" s="611"/>
      <c r="DG7" s="611"/>
      <c r="DH7" s="611"/>
      <c r="DI7" s="611"/>
      <c r="DJ7" s="611"/>
      <c r="DK7" s="611"/>
      <c r="DL7" s="611"/>
      <c r="DM7" s="611"/>
      <c r="DN7" s="611"/>
      <c r="DO7" s="611"/>
      <c r="DP7" s="612"/>
      <c r="DQ7" s="619">
        <v>746262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1381</v>
      </c>
      <c r="S8" s="611"/>
      <c r="T8" s="611"/>
      <c r="U8" s="611"/>
      <c r="V8" s="611"/>
      <c r="W8" s="611"/>
      <c r="X8" s="611"/>
      <c r="Y8" s="612"/>
      <c r="Z8" s="613">
        <v>0</v>
      </c>
      <c r="AA8" s="613"/>
      <c r="AB8" s="613"/>
      <c r="AC8" s="613"/>
      <c r="AD8" s="614">
        <v>1381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4714</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757886</v>
      </c>
      <c r="CS8" s="611"/>
      <c r="CT8" s="611"/>
      <c r="CU8" s="611"/>
      <c r="CV8" s="611"/>
      <c r="CW8" s="611"/>
      <c r="CX8" s="611"/>
      <c r="CY8" s="612"/>
      <c r="CZ8" s="613">
        <v>19.8</v>
      </c>
      <c r="DA8" s="613"/>
      <c r="DB8" s="613"/>
      <c r="DC8" s="613"/>
      <c r="DD8" s="619" t="s">
        <v>122</v>
      </c>
      <c r="DE8" s="611"/>
      <c r="DF8" s="611"/>
      <c r="DG8" s="611"/>
      <c r="DH8" s="611"/>
      <c r="DI8" s="611"/>
      <c r="DJ8" s="611"/>
      <c r="DK8" s="611"/>
      <c r="DL8" s="611"/>
      <c r="DM8" s="611"/>
      <c r="DN8" s="611"/>
      <c r="DO8" s="611"/>
      <c r="DP8" s="612"/>
      <c r="DQ8" s="619">
        <v>491794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1592</v>
      </c>
      <c r="S9" s="611"/>
      <c r="T9" s="611"/>
      <c r="U9" s="611"/>
      <c r="V9" s="611"/>
      <c r="W9" s="611"/>
      <c r="X9" s="611"/>
      <c r="Y9" s="612"/>
      <c r="Z9" s="613">
        <v>0</v>
      </c>
      <c r="AA9" s="613"/>
      <c r="AB9" s="613"/>
      <c r="AC9" s="613"/>
      <c r="AD9" s="614">
        <v>1592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82099</v>
      </c>
      <c r="BH9" s="611"/>
      <c r="BI9" s="611"/>
      <c r="BJ9" s="611"/>
      <c r="BK9" s="611"/>
      <c r="BL9" s="611"/>
      <c r="BM9" s="611"/>
      <c r="BN9" s="612"/>
      <c r="BO9" s="613">
        <v>25.1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657113</v>
      </c>
      <c r="CS9" s="611"/>
      <c r="CT9" s="611"/>
      <c r="CU9" s="611"/>
      <c r="CV9" s="611"/>
      <c r="CW9" s="611"/>
      <c r="CX9" s="611"/>
      <c r="CY9" s="612"/>
      <c r="CZ9" s="613">
        <v>17.100000000000001</v>
      </c>
      <c r="DA9" s="613"/>
      <c r="DB9" s="613"/>
      <c r="DC9" s="613"/>
      <c r="DD9" s="619" t="s">
        <v>122</v>
      </c>
      <c r="DE9" s="611"/>
      <c r="DF9" s="611"/>
      <c r="DG9" s="611"/>
      <c r="DH9" s="611"/>
      <c r="DI9" s="611"/>
      <c r="DJ9" s="611"/>
      <c r="DK9" s="611"/>
      <c r="DL9" s="611"/>
      <c r="DM9" s="611"/>
      <c r="DN9" s="611"/>
      <c r="DO9" s="611"/>
      <c r="DP9" s="612"/>
      <c r="DQ9" s="619">
        <v>603582</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9065</v>
      </c>
      <c r="BH10" s="611"/>
      <c r="BI10" s="611"/>
      <c r="BJ10" s="611"/>
      <c r="BK10" s="611"/>
      <c r="BL10" s="611"/>
      <c r="BM10" s="611"/>
      <c r="BN10" s="612"/>
      <c r="BO10" s="613">
        <v>2.8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10089</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10089</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72250</v>
      </c>
      <c r="S11" s="611"/>
      <c r="T11" s="611"/>
      <c r="U11" s="611"/>
      <c r="V11" s="611"/>
      <c r="W11" s="611"/>
      <c r="X11" s="611"/>
      <c r="Y11" s="612"/>
      <c r="Z11" s="615">
        <v>1.8</v>
      </c>
      <c r="AA11" s="616"/>
      <c r="AB11" s="616"/>
      <c r="AC11" s="622"/>
      <c r="AD11" s="619">
        <v>72250</v>
      </c>
      <c r="AE11" s="611"/>
      <c r="AF11" s="611"/>
      <c r="AG11" s="611"/>
      <c r="AH11" s="611"/>
      <c r="AI11" s="611"/>
      <c r="AJ11" s="611"/>
      <c r="AK11" s="612"/>
      <c r="AL11" s="615">
        <v>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2453</v>
      </c>
      <c r="BH11" s="611"/>
      <c r="BI11" s="611"/>
      <c r="BJ11" s="611"/>
      <c r="BK11" s="611"/>
      <c r="BL11" s="611"/>
      <c r="BM11" s="611"/>
      <c r="BN11" s="612"/>
      <c r="BO11" s="613">
        <v>0.7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378332</v>
      </c>
      <c r="CS11" s="611"/>
      <c r="CT11" s="611"/>
      <c r="CU11" s="611"/>
      <c r="CV11" s="611"/>
      <c r="CW11" s="611"/>
      <c r="CX11" s="611"/>
      <c r="CY11" s="612"/>
      <c r="CZ11" s="613">
        <v>9.9</v>
      </c>
      <c r="DA11" s="613"/>
      <c r="DB11" s="613"/>
      <c r="DC11" s="613"/>
      <c r="DD11" s="619">
        <v>50683</v>
      </c>
      <c r="DE11" s="611"/>
      <c r="DF11" s="611"/>
      <c r="DG11" s="611"/>
      <c r="DH11" s="611"/>
      <c r="DI11" s="611"/>
      <c r="DJ11" s="611"/>
      <c r="DK11" s="611"/>
      <c r="DL11" s="611"/>
      <c r="DM11" s="611"/>
      <c r="DN11" s="611"/>
      <c r="DO11" s="611"/>
      <c r="DP11" s="612"/>
      <c r="DQ11" s="619">
        <v>188727</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198277</v>
      </c>
      <c r="BH12" s="611"/>
      <c r="BI12" s="611"/>
      <c r="BJ12" s="611"/>
      <c r="BK12" s="611"/>
      <c r="BL12" s="611"/>
      <c r="BM12" s="611"/>
      <c r="BN12" s="612"/>
      <c r="BO12" s="613">
        <v>60.6</v>
      </c>
      <c r="BP12" s="613"/>
      <c r="BQ12" s="613"/>
      <c r="BR12" s="613"/>
      <c r="BS12" s="614">
        <v>13062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53465</v>
      </c>
      <c r="CS12" s="611"/>
      <c r="CT12" s="611"/>
      <c r="CU12" s="611"/>
      <c r="CV12" s="611"/>
      <c r="CW12" s="611"/>
      <c r="CX12" s="611"/>
      <c r="CY12" s="612"/>
      <c r="CZ12" s="613">
        <v>1.4</v>
      </c>
      <c r="DA12" s="613"/>
      <c r="DB12" s="613"/>
      <c r="DC12" s="613"/>
      <c r="DD12" s="619" t="s">
        <v>122</v>
      </c>
      <c r="DE12" s="611"/>
      <c r="DF12" s="611"/>
      <c r="DG12" s="611"/>
      <c r="DH12" s="611"/>
      <c r="DI12" s="611"/>
      <c r="DJ12" s="611"/>
      <c r="DK12" s="611"/>
      <c r="DL12" s="611"/>
      <c r="DM12" s="611"/>
      <c r="DN12" s="611"/>
      <c r="DO12" s="611"/>
      <c r="DP12" s="612"/>
      <c r="DQ12" s="619">
        <v>42353</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195937</v>
      </c>
      <c r="BH13" s="611"/>
      <c r="BI13" s="611"/>
      <c r="BJ13" s="611"/>
      <c r="BK13" s="611"/>
      <c r="BL13" s="611"/>
      <c r="BM13" s="611"/>
      <c r="BN13" s="612"/>
      <c r="BO13" s="613">
        <v>59.9</v>
      </c>
      <c r="BP13" s="613"/>
      <c r="BQ13" s="613"/>
      <c r="BR13" s="613"/>
      <c r="BS13" s="614">
        <v>13062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204974</v>
      </c>
      <c r="CS13" s="611"/>
      <c r="CT13" s="611"/>
      <c r="CU13" s="611"/>
      <c r="CV13" s="611"/>
      <c r="CW13" s="611"/>
      <c r="CX13" s="611"/>
      <c r="CY13" s="612"/>
      <c r="CZ13" s="613">
        <v>5.3</v>
      </c>
      <c r="DA13" s="613"/>
      <c r="DB13" s="613"/>
      <c r="DC13" s="613"/>
      <c r="DD13" s="619">
        <v>10245</v>
      </c>
      <c r="DE13" s="611"/>
      <c r="DF13" s="611"/>
      <c r="DG13" s="611"/>
      <c r="DH13" s="611"/>
      <c r="DI13" s="611"/>
      <c r="DJ13" s="611"/>
      <c r="DK13" s="611"/>
      <c r="DL13" s="611"/>
      <c r="DM13" s="611"/>
      <c r="DN13" s="611"/>
      <c r="DO13" s="611"/>
      <c r="DP13" s="612"/>
      <c r="DQ13" s="619">
        <v>124717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334</v>
      </c>
      <c r="S14" s="611"/>
      <c r="T14" s="611"/>
      <c r="U14" s="611"/>
      <c r="V14" s="611"/>
      <c r="W14" s="611"/>
      <c r="X14" s="611"/>
      <c r="Y14" s="612"/>
      <c r="Z14" s="613">
        <v>0</v>
      </c>
      <c r="AA14" s="613"/>
      <c r="AB14" s="613"/>
      <c r="AC14" s="613"/>
      <c r="AD14" s="614">
        <v>334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14639</v>
      </c>
      <c r="BH14" s="611"/>
      <c r="BI14" s="611"/>
      <c r="BJ14" s="611"/>
      <c r="BK14" s="611"/>
      <c r="BL14" s="611"/>
      <c r="BM14" s="611"/>
      <c r="BN14" s="612"/>
      <c r="BO14" s="613">
        <v>4.5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80374</v>
      </c>
      <c r="CS14" s="611"/>
      <c r="CT14" s="611"/>
      <c r="CU14" s="611"/>
      <c r="CV14" s="611"/>
      <c r="CW14" s="611"/>
      <c r="CX14" s="611"/>
      <c r="CY14" s="612"/>
      <c r="CZ14" s="613">
        <v>2.1</v>
      </c>
      <c r="DA14" s="613"/>
      <c r="DB14" s="613"/>
      <c r="DC14" s="613"/>
      <c r="DD14" s="619" t="s">
        <v>122</v>
      </c>
      <c r="DE14" s="611"/>
      <c r="DF14" s="611"/>
      <c r="DG14" s="611"/>
      <c r="DH14" s="611"/>
      <c r="DI14" s="611"/>
      <c r="DJ14" s="611"/>
      <c r="DK14" s="611"/>
      <c r="DL14" s="611"/>
      <c r="DM14" s="611"/>
      <c r="DN14" s="611"/>
      <c r="DO14" s="611"/>
      <c r="DP14" s="612"/>
      <c r="DQ14" s="619">
        <v>79987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16090</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316900</v>
      </c>
      <c r="CS15" s="611"/>
      <c r="CT15" s="611"/>
      <c r="CU15" s="611"/>
      <c r="CV15" s="611"/>
      <c r="CW15" s="611"/>
      <c r="CX15" s="611"/>
      <c r="CY15" s="612"/>
      <c r="CZ15" s="613">
        <v>8.3000000000000007</v>
      </c>
      <c r="DA15" s="613"/>
      <c r="DB15" s="613"/>
      <c r="DC15" s="613"/>
      <c r="DD15" s="619">
        <v>31352</v>
      </c>
      <c r="DE15" s="611"/>
      <c r="DF15" s="611"/>
      <c r="DG15" s="611"/>
      <c r="DH15" s="611"/>
      <c r="DI15" s="611"/>
      <c r="DJ15" s="611"/>
      <c r="DK15" s="611"/>
      <c r="DL15" s="611"/>
      <c r="DM15" s="611"/>
      <c r="DN15" s="611"/>
      <c r="DO15" s="611"/>
      <c r="DP15" s="612"/>
      <c r="DQ15" s="619">
        <v>207783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3528</v>
      </c>
      <c r="S16" s="611"/>
      <c r="T16" s="611"/>
      <c r="U16" s="611"/>
      <c r="V16" s="611"/>
      <c r="W16" s="611"/>
      <c r="X16" s="611"/>
      <c r="Y16" s="612"/>
      <c r="Z16" s="613">
        <v>0.1</v>
      </c>
      <c r="AA16" s="613"/>
      <c r="AB16" s="613"/>
      <c r="AC16" s="613"/>
      <c r="AD16" s="614">
        <v>3528</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4763</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1643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5456</v>
      </c>
      <c r="S17" s="611"/>
      <c r="T17" s="611"/>
      <c r="U17" s="611"/>
      <c r="V17" s="611"/>
      <c r="W17" s="611"/>
      <c r="X17" s="611"/>
      <c r="Y17" s="612"/>
      <c r="Z17" s="613">
        <v>0.1</v>
      </c>
      <c r="AA17" s="613"/>
      <c r="AB17" s="613"/>
      <c r="AC17" s="613"/>
      <c r="AD17" s="614">
        <v>5456</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361789</v>
      </c>
      <c r="CS17" s="611"/>
      <c r="CT17" s="611"/>
      <c r="CU17" s="611"/>
      <c r="CV17" s="611"/>
      <c r="CW17" s="611"/>
      <c r="CX17" s="611"/>
      <c r="CY17" s="612"/>
      <c r="CZ17" s="613">
        <v>9.4</v>
      </c>
      <c r="DA17" s="613"/>
      <c r="DB17" s="613"/>
      <c r="DC17" s="613"/>
      <c r="DD17" s="619" t="s">
        <v>122</v>
      </c>
      <c r="DE17" s="611"/>
      <c r="DF17" s="611"/>
      <c r="DG17" s="611"/>
      <c r="DH17" s="611"/>
      <c r="DI17" s="611"/>
      <c r="DJ17" s="611"/>
      <c r="DK17" s="611"/>
      <c r="DL17" s="611"/>
      <c r="DM17" s="611"/>
      <c r="DN17" s="611"/>
      <c r="DO17" s="611"/>
      <c r="DP17" s="612"/>
      <c r="DQ17" s="619">
        <v>357534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393</v>
      </c>
      <c r="S18" s="611"/>
      <c r="T18" s="611"/>
      <c r="U18" s="611"/>
      <c r="V18" s="611"/>
      <c r="W18" s="611"/>
      <c r="X18" s="611"/>
      <c r="Y18" s="612"/>
      <c r="Z18" s="613">
        <v>0</v>
      </c>
      <c r="AA18" s="613"/>
      <c r="AB18" s="613"/>
      <c r="AC18" s="613"/>
      <c r="AD18" s="614">
        <v>393</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393</v>
      </c>
      <c r="S19" s="611"/>
      <c r="T19" s="611"/>
      <c r="U19" s="611"/>
      <c r="V19" s="611"/>
      <c r="W19" s="611"/>
      <c r="X19" s="611"/>
      <c r="Y19" s="612"/>
      <c r="Z19" s="613">
        <v>0</v>
      </c>
      <c r="AA19" s="613"/>
      <c r="AB19" s="613"/>
      <c r="AC19" s="613"/>
      <c r="AD19" s="614">
        <v>393</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3836401</v>
      </c>
      <c r="CS20" s="611"/>
      <c r="CT20" s="611"/>
      <c r="CU20" s="611"/>
      <c r="CV20" s="611"/>
      <c r="CW20" s="611"/>
      <c r="CX20" s="611"/>
      <c r="CY20" s="612"/>
      <c r="CZ20" s="613">
        <v>100</v>
      </c>
      <c r="DA20" s="613"/>
      <c r="DB20" s="613"/>
      <c r="DC20" s="613"/>
      <c r="DD20" s="619">
        <v>106020</v>
      </c>
      <c r="DE20" s="611"/>
      <c r="DF20" s="611"/>
      <c r="DG20" s="611"/>
      <c r="DH20" s="611"/>
      <c r="DI20" s="611"/>
      <c r="DJ20" s="611"/>
      <c r="DK20" s="611"/>
      <c r="DL20" s="611"/>
      <c r="DM20" s="611"/>
      <c r="DN20" s="611"/>
      <c r="DO20" s="611"/>
      <c r="DP20" s="612"/>
      <c r="DQ20" s="619">
        <v>2918523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2314975</v>
      </c>
      <c r="S21" s="611"/>
      <c r="T21" s="611"/>
      <c r="U21" s="611"/>
      <c r="V21" s="611"/>
      <c r="W21" s="611"/>
      <c r="X21" s="611"/>
      <c r="Y21" s="612"/>
      <c r="Z21" s="613">
        <v>57.1</v>
      </c>
      <c r="AA21" s="613"/>
      <c r="AB21" s="613"/>
      <c r="AC21" s="613"/>
      <c r="AD21" s="614">
        <v>1947562</v>
      </c>
      <c r="AE21" s="614"/>
      <c r="AF21" s="614"/>
      <c r="AG21" s="614"/>
      <c r="AH21" s="614"/>
      <c r="AI21" s="614"/>
      <c r="AJ21" s="614"/>
      <c r="AK21" s="614"/>
      <c r="AL21" s="615">
        <v>80.400000000000006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1947562</v>
      </c>
      <c r="S22" s="611"/>
      <c r="T22" s="611"/>
      <c r="U22" s="611"/>
      <c r="V22" s="611"/>
      <c r="W22" s="611"/>
      <c r="X22" s="611"/>
      <c r="Y22" s="612"/>
      <c r="Z22" s="613">
        <v>48</v>
      </c>
      <c r="AA22" s="613"/>
      <c r="AB22" s="613"/>
      <c r="AC22" s="613"/>
      <c r="AD22" s="614">
        <v>1947562</v>
      </c>
      <c r="AE22" s="614"/>
      <c r="AF22" s="614"/>
      <c r="AG22" s="614"/>
      <c r="AH22" s="614"/>
      <c r="AI22" s="614"/>
      <c r="AJ22" s="614"/>
      <c r="AK22" s="614"/>
      <c r="AL22" s="615">
        <v>80.400000000000006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367413</v>
      </c>
      <c r="S23" s="611"/>
      <c r="T23" s="611"/>
      <c r="U23" s="611"/>
      <c r="V23" s="611"/>
      <c r="W23" s="611"/>
      <c r="X23" s="611"/>
      <c r="Y23" s="612"/>
      <c r="Z23" s="613">
        <v>9.1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1318727</v>
      </c>
      <c r="CS24" s="600"/>
      <c r="CT24" s="600"/>
      <c r="CU24" s="600"/>
      <c r="CV24" s="600"/>
      <c r="CW24" s="600"/>
      <c r="CX24" s="600"/>
      <c r="CY24" s="601"/>
      <c r="CZ24" s="604">
        <v>34.4</v>
      </c>
      <c r="DA24" s="605"/>
      <c r="DB24" s="605"/>
      <c r="DC24" s="621"/>
      <c r="DD24" s="644">
        <v>1064076</v>
      </c>
      <c r="DE24" s="600"/>
      <c r="DF24" s="600"/>
      <c r="DG24" s="600"/>
      <c r="DH24" s="600"/>
      <c r="DI24" s="600"/>
      <c r="DJ24" s="600"/>
      <c r="DK24" s="601"/>
      <c r="DL24" s="644">
        <v>961872</v>
      </c>
      <c r="DM24" s="600"/>
      <c r="DN24" s="600"/>
      <c r="DO24" s="600"/>
      <c r="DP24" s="600"/>
      <c r="DQ24" s="600"/>
      <c r="DR24" s="600"/>
      <c r="DS24" s="600"/>
      <c r="DT24" s="600"/>
      <c r="DU24" s="600"/>
      <c r="DV24" s="601"/>
      <c r="DW24" s="604">
        <v>39.700000000000003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2788452</v>
      </c>
      <c r="S25" s="611"/>
      <c r="T25" s="611"/>
      <c r="U25" s="611"/>
      <c r="V25" s="611"/>
      <c r="W25" s="611"/>
      <c r="X25" s="611"/>
      <c r="Y25" s="612"/>
      <c r="Z25" s="613">
        <v>68.8</v>
      </c>
      <c r="AA25" s="613"/>
      <c r="AB25" s="613"/>
      <c r="AC25" s="613"/>
      <c r="AD25" s="614">
        <v>2421039</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682554</v>
      </c>
      <c r="CS25" s="640"/>
      <c r="CT25" s="640"/>
      <c r="CU25" s="640"/>
      <c r="CV25" s="640"/>
      <c r="CW25" s="640"/>
      <c r="CX25" s="640"/>
      <c r="CY25" s="641"/>
      <c r="CZ25" s="615">
        <v>17.8</v>
      </c>
      <c r="DA25" s="642"/>
      <c r="DB25" s="642"/>
      <c r="DC25" s="645"/>
      <c r="DD25" s="619">
        <v>583899</v>
      </c>
      <c r="DE25" s="640"/>
      <c r="DF25" s="640"/>
      <c r="DG25" s="640"/>
      <c r="DH25" s="640"/>
      <c r="DI25" s="640"/>
      <c r="DJ25" s="640"/>
      <c r="DK25" s="641"/>
      <c r="DL25" s="619">
        <v>552441</v>
      </c>
      <c r="DM25" s="640"/>
      <c r="DN25" s="640"/>
      <c r="DO25" s="640"/>
      <c r="DP25" s="640"/>
      <c r="DQ25" s="640"/>
      <c r="DR25" s="640"/>
      <c r="DS25" s="640"/>
      <c r="DT25" s="640"/>
      <c r="DU25" s="640"/>
      <c r="DV25" s="641"/>
      <c r="DW25" s="615">
        <v>22.8</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410559</v>
      </c>
      <c r="CS26" s="611"/>
      <c r="CT26" s="611"/>
      <c r="CU26" s="611"/>
      <c r="CV26" s="611"/>
      <c r="CW26" s="611"/>
      <c r="CX26" s="611"/>
      <c r="CY26" s="612"/>
      <c r="CZ26" s="615">
        <v>10.7</v>
      </c>
      <c r="DA26" s="642"/>
      <c r="DB26" s="642"/>
      <c r="DC26" s="645"/>
      <c r="DD26" s="619">
        <v>335141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5346</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327337</v>
      </c>
      <c r="BH27" s="611"/>
      <c r="BI27" s="611"/>
      <c r="BJ27" s="611"/>
      <c r="BK27" s="611"/>
      <c r="BL27" s="611"/>
      <c r="BM27" s="611"/>
      <c r="BN27" s="612"/>
      <c r="BO27" s="613">
        <v>100</v>
      </c>
      <c r="BP27" s="613"/>
      <c r="BQ27" s="613"/>
      <c r="BR27" s="613"/>
      <c r="BS27" s="614">
        <v>13062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274384</v>
      </c>
      <c r="CS27" s="640"/>
      <c r="CT27" s="640"/>
      <c r="CU27" s="640"/>
      <c r="CV27" s="640"/>
      <c r="CW27" s="640"/>
      <c r="CX27" s="640"/>
      <c r="CY27" s="641"/>
      <c r="CZ27" s="615">
        <v>7.2</v>
      </c>
      <c r="DA27" s="642"/>
      <c r="DB27" s="642"/>
      <c r="DC27" s="645"/>
      <c r="DD27" s="619">
        <v>122643</v>
      </c>
      <c r="DE27" s="640"/>
      <c r="DF27" s="640"/>
      <c r="DG27" s="640"/>
      <c r="DH27" s="640"/>
      <c r="DI27" s="640"/>
      <c r="DJ27" s="640"/>
      <c r="DK27" s="641"/>
      <c r="DL27" s="619">
        <v>51897</v>
      </c>
      <c r="DM27" s="640"/>
      <c r="DN27" s="640"/>
      <c r="DO27" s="640"/>
      <c r="DP27" s="640"/>
      <c r="DQ27" s="640"/>
      <c r="DR27" s="640"/>
      <c r="DS27" s="640"/>
      <c r="DT27" s="640"/>
      <c r="DU27" s="640"/>
      <c r="DV27" s="641"/>
      <c r="DW27" s="615">
        <v>2.1</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26738</v>
      </c>
      <c r="S28" s="611"/>
      <c r="T28" s="611"/>
      <c r="U28" s="611"/>
      <c r="V28" s="611"/>
      <c r="W28" s="611"/>
      <c r="X28" s="611"/>
      <c r="Y28" s="612"/>
      <c r="Z28" s="613">
        <v>0.7</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361789</v>
      </c>
      <c r="CS28" s="611"/>
      <c r="CT28" s="611"/>
      <c r="CU28" s="611"/>
      <c r="CV28" s="611"/>
      <c r="CW28" s="611"/>
      <c r="CX28" s="611"/>
      <c r="CY28" s="612"/>
      <c r="CZ28" s="615">
        <v>9.4</v>
      </c>
      <c r="DA28" s="642"/>
      <c r="DB28" s="642"/>
      <c r="DC28" s="645"/>
      <c r="DD28" s="619">
        <v>357534</v>
      </c>
      <c r="DE28" s="611"/>
      <c r="DF28" s="611"/>
      <c r="DG28" s="611"/>
      <c r="DH28" s="611"/>
      <c r="DI28" s="611"/>
      <c r="DJ28" s="611"/>
      <c r="DK28" s="612"/>
      <c r="DL28" s="619">
        <v>357534</v>
      </c>
      <c r="DM28" s="611"/>
      <c r="DN28" s="611"/>
      <c r="DO28" s="611"/>
      <c r="DP28" s="611"/>
      <c r="DQ28" s="611"/>
      <c r="DR28" s="611"/>
      <c r="DS28" s="611"/>
      <c r="DT28" s="611"/>
      <c r="DU28" s="611"/>
      <c r="DV28" s="612"/>
      <c r="DW28" s="615">
        <v>14.8</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10458</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361789</v>
      </c>
      <c r="CS29" s="640"/>
      <c r="CT29" s="640"/>
      <c r="CU29" s="640"/>
      <c r="CV29" s="640"/>
      <c r="CW29" s="640"/>
      <c r="CX29" s="640"/>
      <c r="CY29" s="641"/>
      <c r="CZ29" s="615">
        <v>9.4</v>
      </c>
      <c r="DA29" s="642"/>
      <c r="DB29" s="642"/>
      <c r="DC29" s="645"/>
      <c r="DD29" s="619">
        <v>357534</v>
      </c>
      <c r="DE29" s="640"/>
      <c r="DF29" s="640"/>
      <c r="DG29" s="640"/>
      <c r="DH29" s="640"/>
      <c r="DI29" s="640"/>
      <c r="DJ29" s="640"/>
      <c r="DK29" s="641"/>
      <c r="DL29" s="619">
        <v>357534</v>
      </c>
      <c r="DM29" s="640"/>
      <c r="DN29" s="640"/>
      <c r="DO29" s="640"/>
      <c r="DP29" s="640"/>
      <c r="DQ29" s="640"/>
      <c r="DR29" s="640"/>
      <c r="DS29" s="640"/>
      <c r="DT29" s="640"/>
      <c r="DU29" s="640"/>
      <c r="DV29" s="641"/>
      <c r="DW29" s="615">
        <v>14.8</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294528</v>
      </c>
      <c r="S30" s="611"/>
      <c r="T30" s="611"/>
      <c r="U30" s="611"/>
      <c r="V30" s="611"/>
      <c r="W30" s="611"/>
      <c r="X30" s="611"/>
      <c r="Y30" s="612"/>
      <c r="Z30" s="613">
        <v>7.3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352093</v>
      </c>
      <c r="CS30" s="611"/>
      <c r="CT30" s="611"/>
      <c r="CU30" s="611"/>
      <c r="CV30" s="611"/>
      <c r="CW30" s="611"/>
      <c r="CX30" s="611"/>
      <c r="CY30" s="612"/>
      <c r="CZ30" s="615">
        <v>9.1999999999999993</v>
      </c>
      <c r="DA30" s="642"/>
      <c r="DB30" s="642"/>
      <c r="DC30" s="645"/>
      <c r="DD30" s="619">
        <v>347838</v>
      </c>
      <c r="DE30" s="611"/>
      <c r="DF30" s="611"/>
      <c r="DG30" s="611"/>
      <c r="DH30" s="611"/>
      <c r="DI30" s="611"/>
      <c r="DJ30" s="611"/>
      <c r="DK30" s="612"/>
      <c r="DL30" s="619">
        <v>347838</v>
      </c>
      <c r="DM30" s="611"/>
      <c r="DN30" s="611"/>
      <c r="DO30" s="611"/>
      <c r="DP30" s="611"/>
      <c r="DQ30" s="611"/>
      <c r="DR30" s="611"/>
      <c r="DS30" s="611"/>
      <c r="DT30" s="611"/>
      <c r="DU30" s="611"/>
      <c r="DV30" s="612"/>
      <c r="DW30" s="615">
        <v>14.4</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99.7</v>
      </c>
      <c r="BH31" s="654"/>
      <c r="BI31" s="654"/>
      <c r="BJ31" s="654"/>
      <c r="BK31" s="654"/>
      <c r="BL31" s="654"/>
      <c r="BM31" s="605">
        <v>96.2</v>
      </c>
      <c r="BN31" s="654"/>
      <c r="BO31" s="654"/>
      <c r="BP31" s="654"/>
      <c r="BQ31" s="655"/>
      <c r="BR31" s="657">
        <v>99.7</v>
      </c>
      <c r="BS31" s="654"/>
      <c r="BT31" s="654"/>
      <c r="BU31" s="654"/>
      <c r="BV31" s="654"/>
      <c r="BW31" s="654"/>
      <c r="BX31" s="605">
        <v>96</v>
      </c>
      <c r="BY31" s="654"/>
      <c r="BZ31" s="654"/>
      <c r="CA31" s="654"/>
      <c r="CB31" s="655"/>
      <c r="CD31" s="650"/>
      <c r="CE31" s="651"/>
      <c r="CF31" s="607" t="s">
        <v>300</v>
      </c>
      <c r="CG31" s="608"/>
      <c r="CH31" s="608"/>
      <c r="CI31" s="608"/>
      <c r="CJ31" s="608"/>
      <c r="CK31" s="608"/>
      <c r="CL31" s="608"/>
      <c r="CM31" s="608"/>
      <c r="CN31" s="608"/>
      <c r="CO31" s="608"/>
      <c r="CP31" s="608"/>
      <c r="CQ31" s="609"/>
      <c r="CR31" s="610">
        <v>9696</v>
      </c>
      <c r="CS31" s="640"/>
      <c r="CT31" s="640"/>
      <c r="CU31" s="640"/>
      <c r="CV31" s="640"/>
      <c r="CW31" s="640"/>
      <c r="CX31" s="640"/>
      <c r="CY31" s="641"/>
      <c r="CZ31" s="615">
        <v>0.3</v>
      </c>
      <c r="DA31" s="642"/>
      <c r="DB31" s="642"/>
      <c r="DC31" s="645"/>
      <c r="DD31" s="619">
        <v>9696</v>
      </c>
      <c r="DE31" s="640"/>
      <c r="DF31" s="640"/>
      <c r="DG31" s="640"/>
      <c r="DH31" s="640"/>
      <c r="DI31" s="640"/>
      <c r="DJ31" s="640"/>
      <c r="DK31" s="641"/>
      <c r="DL31" s="619">
        <v>9696</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342441</v>
      </c>
      <c r="S32" s="611"/>
      <c r="T32" s="611"/>
      <c r="U32" s="611"/>
      <c r="V32" s="611"/>
      <c r="W32" s="611"/>
      <c r="X32" s="611"/>
      <c r="Y32" s="612"/>
      <c r="Z32" s="613">
        <v>8.4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0"/>
      <c r="BI32" s="640"/>
      <c r="BJ32" s="640"/>
      <c r="BK32" s="640"/>
      <c r="BL32" s="640"/>
      <c r="BM32" s="616">
        <v>99.2</v>
      </c>
      <c r="BN32" s="640"/>
      <c r="BO32" s="640"/>
      <c r="BP32" s="640"/>
      <c r="BQ32" s="656"/>
      <c r="BR32" s="667">
        <v>99.4</v>
      </c>
      <c r="BS32" s="640"/>
      <c r="BT32" s="640"/>
      <c r="BU32" s="640"/>
      <c r="BV32" s="640"/>
      <c r="BW32" s="640"/>
      <c r="BX32" s="616">
        <v>99.1</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16358</v>
      </c>
      <c r="S33" s="611"/>
      <c r="T33" s="611"/>
      <c r="U33" s="611"/>
      <c r="V33" s="611"/>
      <c r="W33" s="611"/>
      <c r="X33" s="611"/>
      <c r="Y33" s="612"/>
      <c r="Z33" s="613">
        <v>0.4</v>
      </c>
      <c r="AA33" s="613"/>
      <c r="AB33" s="613"/>
      <c r="AC33" s="613"/>
      <c r="AD33" s="614">
        <v>2314</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94.1</v>
      </c>
      <c r="BN33" s="669"/>
      <c r="BO33" s="669"/>
      <c r="BP33" s="669"/>
      <c r="BQ33" s="671"/>
      <c r="BR33" s="668">
        <v>99.7</v>
      </c>
      <c r="BS33" s="669"/>
      <c r="BT33" s="669"/>
      <c r="BU33" s="669"/>
      <c r="BV33" s="669"/>
      <c r="BW33" s="669"/>
      <c r="BX33" s="670">
        <v>93.8</v>
      </c>
      <c r="BY33" s="669"/>
      <c r="BZ33" s="669"/>
      <c r="CA33" s="669"/>
      <c r="CB33" s="671"/>
      <c r="CD33" s="607" t="s">
        <v>307</v>
      </c>
      <c r="CE33" s="608"/>
      <c r="CF33" s="608"/>
      <c r="CG33" s="608"/>
      <c r="CH33" s="608"/>
      <c r="CI33" s="608"/>
      <c r="CJ33" s="608"/>
      <c r="CK33" s="608"/>
      <c r="CL33" s="608"/>
      <c r="CM33" s="608"/>
      <c r="CN33" s="608"/>
      <c r="CO33" s="608"/>
      <c r="CP33" s="608"/>
      <c r="CQ33" s="609"/>
      <c r="CR33" s="610">
        <v>2406891</v>
      </c>
      <c r="CS33" s="640"/>
      <c r="CT33" s="640"/>
      <c r="CU33" s="640"/>
      <c r="CV33" s="640"/>
      <c r="CW33" s="640"/>
      <c r="CX33" s="640"/>
      <c r="CY33" s="641"/>
      <c r="CZ33" s="615">
        <v>62.7</v>
      </c>
      <c r="DA33" s="642"/>
      <c r="DB33" s="642"/>
      <c r="DC33" s="645"/>
      <c r="DD33" s="619">
        <v>1828061</v>
      </c>
      <c r="DE33" s="640"/>
      <c r="DF33" s="640"/>
      <c r="DG33" s="640"/>
      <c r="DH33" s="640"/>
      <c r="DI33" s="640"/>
      <c r="DJ33" s="640"/>
      <c r="DK33" s="641"/>
      <c r="DL33" s="619">
        <v>1098854</v>
      </c>
      <c r="DM33" s="640"/>
      <c r="DN33" s="640"/>
      <c r="DO33" s="640"/>
      <c r="DP33" s="640"/>
      <c r="DQ33" s="640"/>
      <c r="DR33" s="640"/>
      <c r="DS33" s="640"/>
      <c r="DT33" s="640"/>
      <c r="DU33" s="640"/>
      <c r="DV33" s="641"/>
      <c r="DW33" s="615">
        <v>45.3</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46453</v>
      </c>
      <c r="S34" s="611"/>
      <c r="T34" s="611"/>
      <c r="U34" s="611"/>
      <c r="V34" s="611"/>
      <c r="W34" s="611"/>
      <c r="X34" s="611"/>
      <c r="Y34" s="612"/>
      <c r="Z34" s="613">
        <v>1.1000000000000001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628434</v>
      </c>
      <c r="CS34" s="611"/>
      <c r="CT34" s="611"/>
      <c r="CU34" s="611"/>
      <c r="CV34" s="611"/>
      <c r="CW34" s="611"/>
      <c r="CX34" s="611"/>
      <c r="CY34" s="612"/>
      <c r="CZ34" s="615">
        <v>16.399999999999999</v>
      </c>
      <c r="DA34" s="642"/>
      <c r="DB34" s="642"/>
      <c r="DC34" s="645"/>
      <c r="DD34" s="619">
        <v>419658</v>
      </c>
      <c r="DE34" s="611"/>
      <c r="DF34" s="611"/>
      <c r="DG34" s="611"/>
      <c r="DH34" s="611"/>
      <c r="DI34" s="611"/>
      <c r="DJ34" s="611"/>
      <c r="DK34" s="612"/>
      <c r="DL34" s="619">
        <v>280898</v>
      </c>
      <c r="DM34" s="611"/>
      <c r="DN34" s="611"/>
      <c r="DO34" s="611"/>
      <c r="DP34" s="611"/>
      <c r="DQ34" s="611"/>
      <c r="DR34" s="611"/>
      <c r="DS34" s="611"/>
      <c r="DT34" s="611"/>
      <c r="DU34" s="611"/>
      <c r="DV34" s="612"/>
      <c r="DW34" s="615">
        <v>11.6</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107713</v>
      </c>
      <c r="S35" s="611"/>
      <c r="T35" s="611"/>
      <c r="U35" s="611"/>
      <c r="V35" s="611"/>
      <c r="W35" s="611"/>
      <c r="X35" s="611"/>
      <c r="Y35" s="612"/>
      <c r="Z35" s="613">
        <v>2.7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152771</v>
      </c>
      <c r="CS35" s="640"/>
      <c r="CT35" s="640"/>
      <c r="CU35" s="640"/>
      <c r="CV35" s="640"/>
      <c r="CW35" s="640"/>
      <c r="CX35" s="640"/>
      <c r="CY35" s="641"/>
      <c r="CZ35" s="615">
        <v>4</v>
      </c>
      <c r="DA35" s="642"/>
      <c r="DB35" s="642"/>
      <c r="DC35" s="645"/>
      <c r="DD35" s="619">
        <v>44630</v>
      </c>
      <c r="DE35" s="640"/>
      <c r="DF35" s="640"/>
      <c r="DG35" s="640"/>
      <c r="DH35" s="640"/>
      <c r="DI35" s="640"/>
      <c r="DJ35" s="640"/>
      <c r="DK35" s="641"/>
      <c r="DL35" s="619">
        <v>21145</v>
      </c>
      <c r="DM35" s="640"/>
      <c r="DN35" s="640"/>
      <c r="DO35" s="640"/>
      <c r="DP35" s="640"/>
      <c r="DQ35" s="640"/>
      <c r="DR35" s="640"/>
      <c r="DS35" s="640"/>
      <c r="DT35" s="640"/>
      <c r="DU35" s="640"/>
      <c r="DV35" s="641"/>
      <c r="DW35" s="615">
        <v>0.9</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195448</v>
      </c>
      <c r="S36" s="611"/>
      <c r="T36" s="611"/>
      <c r="U36" s="611"/>
      <c r="V36" s="611"/>
      <c r="W36" s="611"/>
      <c r="X36" s="611"/>
      <c r="Y36" s="612"/>
      <c r="Z36" s="613">
        <v>4.8</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746925</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3546</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1002414</v>
      </c>
      <c r="CS36" s="611"/>
      <c r="CT36" s="611"/>
      <c r="CU36" s="611"/>
      <c r="CV36" s="611"/>
      <c r="CW36" s="611"/>
      <c r="CX36" s="611"/>
      <c r="CY36" s="612"/>
      <c r="CZ36" s="615">
        <v>26.1</v>
      </c>
      <c r="DA36" s="642"/>
      <c r="DB36" s="642"/>
      <c r="DC36" s="645"/>
      <c r="DD36" s="619">
        <v>805128</v>
      </c>
      <c r="DE36" s="611"/>
      <c r="DF36" s="611"/>
      <c r="DG36" s="611"/>
      <c r="DH36" s="611"/>
      <c r="DI36" s="611"/>
      <c r="DJ36" s="611"/>
      <c r="DK36" s="612"/>
      <c r="DL36" s="619">
        <v>523480</v>
      </c>
      <c r="DM36" s="611"/>
      <c r="DN36" s="611"/>
      <c r="DO36" s="611"/>
      <c r="DP36" s="611"/>
      <c r="DQ36" s="611"/>
      <c r="DR36" s="611"/>
      <c r="DS36" s="611"/>
      <c r="DT36" s="611"/>
      <c r="DU36" s="611"/>
      <c r="DV36" s="612"/>
      <c r="DW36" s="615">
        <v>21.6</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59627</v>
      </c>
      <c r="S37" s="611"/>
      <c r="T37" s="611"/>
      <c r="U37" s="611"/>
      <c r="V37" s="611"/>
      <c r="W37" s="611"/>
      <c r="X37" s="611"/>
      <c r="Y37" s="612"/>
      <c r="Z37" s="613">
        <v>1.5</v>
      </c>
      <c r="AA37" s="613"/>
      <c r="AB37" s="613"/>
      <c r="AC37" s="613"/>
      <c r="AD37" s="614">
        <v>8</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419975</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3546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205104</v>
      </c>
      <c r="CS37" s="640"/>
      <c r="CT37" s="640"/>
      <c r="CU37" s="640"/>
      <c r="CV37" s="640"/>
      <c r="CW37" s="640"/>
      <c r="CX37" s="640"/>
      <c r="CY37" s="641"/>
      <c r="CZ37" s="615">
        <v>5.3</v>
      </c>
      <c r="DA37" s="642"/>
      <c r="DB37" s="642"/>
      <c r="DC37" s="645"/>
      <c r="DD37" s="619">
        <v>191182</v>
      </c>
      <c r="DE37" s="640"/>
      <c r="DF37" s="640"/>
      <c r="DG37" s="640"/>
      <c r="DH37" s="640"/>
      <c r="DI37" s="640"/>
      <c r="DJ37" s="640"/>
      <c r="DK37" s="641"/>
      <c r="DL37" s="619">
        <v>184051</v>
      </c>
      <c r="DM37" s="640"/>
      <c r="DN37" s="640"/>
      <c r="DO37" s="640"/>
      <c r="DP37" s="640"/>
      <c r="DQ37" s="640"/>
      <c r="DR37" s="640"/>
      <c r="DS37" s="640"/>
      <c r="DT37" s="640"/>
      <c r="DU37" s="640"/>
      <c r="DV37" s="641"/>
      <c r="DW37" s="615">
        <v>7.6</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161100</v>
      </c>
      <c r="S38" s="611"/>
      <c r="T38" s="611"/>
      <c r="U38" s="611"/>
      <c r="V38" s="611"/>
      <c r="W38" s="611"/>
      <c r="X38" s="611"/>
      <c r="Y38" s="612"/>
      <c r="Z38" s="613">
        <v>4</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87361</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392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326950</v>
      </c>
      <c r="CS38" s="611"/>
      <c r="CT38" s="611"/>
      <c r="CU38" s="611"/>
      <c r="CV38" s="611"/>
      <c r="CW38" s="611"/>
      <c r="CX38" s="611"/>
      <c r="CY38" s="612"/>
      <c r="CZ38" s="615">
        <v>8.5</v>
      </c>
      <c r="DA38" s="642"/>
      <c r="DB38" s="642"/>
      <c r="DC38" s="645"/>
      <c r="DD38" s="619">
        <v>295524</v>
      </c>
      <c r="DE38" s="611"/>
      <c r="DF38" s="611"/>
      <c r="DG38" s="611"/>
      <c r="DH38" s="611"/>
      <c r="DI38" s="611"/>
      <c r="DJ38" s="611"/>
      <c r="DK38" s="612"/>
      <c r="DL38" s="619">
        <v>273331</v>
      </c>
      <c r="DM38" s="611"/>
      <c r="DN38" s="611"/>
      <c r="DO38" s="611"/>
      <c r="DP38" s="611"/>
      <c r="DQ38" s="611"/>
      <c r="DR38" s="611"/>
      <c r="DS38" s="611"/>
      <c r="DT38" s="611"/>
      <c r="DU38" s="611"/>
      <c r="DV38" s="612"/>
      <c r="DW38" s="615">
        <v>11.3</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29075</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560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296322</v>
      </c>
      <c r="CS39" s="640"/>
      <c r="CT39" s="640"/>
      <c r="CU39" s="640"/>
      <c r="CV39" s="640"/>
      <c r="CW39" s="640"/>
      <c r="CX39" s="640"/>
      <c r="CY39" s="641"/>
      <c r="CZ39" s="615">
        <v>7.7</v>
      </c>
      <c r="DA39" s="642"/>
      <c r="DB39" s="642"/>
      <c r="DC39" s="645"/>
      <c r="DD39" s="619">
        <v>263121</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79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4054662</v>
      </c>
      <c r="S41" s="686"/>
      <c r="T41" s="686"/>
      <c r="U41" s="686"/>
      <c r="V41" s="686"/>
      <c r="W41" s="686"/>
      <c r="X41" s="686"/>
      <c r="Y41" s="687"/>
      <c r="Z41" s="688">
        <v>100</v>
      </c>
      <c r="AA41" s="688"/>
      <c r="AB41" s="688"/>
      <c r="AC41" s="688"/>
      <c r="AD41" s="689">
        <v>2423361</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32028</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178486</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477</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110783</v>
      </c>
      <c r="CS42" s="640"/>
      <c r="CT42" s="640"/>
      <c r="CU42" s="640"/>
      <c r="CV42" s="640"/>
      <c r="CW42" s="640"/>
      <c r="CX42" s="640"/>
      <c r="CY42" s="641"/>
      <c r="CZ42" s="615">
        <v>2.9</v>
      </c>
      <c r="DA42" s="642"/>
      <c r="DB42" s="642"/>
      <c r="DC42" s="645"/>
      <c r="DD42" s="619">
        <v>26386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t="s">
        <v>122</v>
      </c>
      <c r="CS43" s="640"/>
      <c r="CT43" s="640"/>
      <c r="CU43" s="640"/>
      <c r="CV43" s="640"/>
      <c r="CW43" s="640"/>
      <c r="CX43" s="640"/>
      <c r="CY43" s="641"/>
      <c r="CZ43" s="615" t="s">
        <v>122</v>
      </c>
      <c r="DA43" s="642"/>
      <c r="DB43" s="642"/>
      <c r="DC43" s="645"/>
      <c r="DD43" s="619" t="s">
        <v>122</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106020</v>
      </c>
      <c r="CS44" s="611"/>
      <c r="CT44" s="611"/>
      <c r="CU44" s="611"/>
      <c r="CV44" s="611"/>
      <c r="CW44" s="611"/>
      <c r="CX44" s="611"/>
      <c r="CY44" s="612"/>
      <c r="CZ44" s="615">
        <v>2.8</v>
      </c>
      <c r="DA44" s="616"/>
      <c r="DB44" s="616"/>
      <c r="DC44" s="622"/>
      <c r="DD44" s="619">
        <v>24743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51964</v>
      </c>
      <c r="CS45" s="640"/>
      <c r="CT45" s="640"/>
      <c r="CU45" s="640"/>
      <c r="CV45" s="640"/>
      <c r="CW45" s="640"/>
      <c r="CX45" s="640"/>
      <c r="CY45" s="641"/>
      <c r="CZ45" s="615">
        <v>1.4</v>
      </c>
      <c r="DA45" s="642"/>
      <c r="DB45" s="642"/>
      <c r="DC45" s="645"/>
      <c r="DD45" s="619">
        <v>4487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49043</v>
      </c>
      <c r="CS46" s="611"/>
      <c r="CT46" s="611"/>
      <c r="CU46" s="611"/>
      <c r="CV46" s="611"/>
      <c r="CW46" s="611"/>
      <c r="CX46" s="611"/>
      <c r="CY46" s="612"/>
      <c r="CZ46" s="615">
        <v>1.3</v>
      </c>
      <c r="DA46" s="616"/>
      <c r="DB46" s="616"/>
      <c r="DC46" s="622"/>
      <c r="DD46" s="619">
        <v>20222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4763</v>
      </c>
      <c r="CS47" s="640"/>
      <c r="CT47" s="640"/>
      <c r="CU47" s="640"/>
      <c r="CV47" s="640"/>
      <c r="CW47" s="640"/>
      <c r="CX47" s="640"/>
      <c r="CY47" s="641"/>
      <c r="CZ47" s="615">
        <v>0.1</v>
      </c>
      <c r="DA47" s="642"/>
      <c r="DB47" s="642"/>
      <c r="DC47" s="645"/>
      <c r="DD47" s="619">
        <v>1643</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3836401</v>
      </c>
      <c r="CS49" s="669"/>
      <c r="CT49" s="669"/>
      <c r="CU49" s="669"/>
      <c r="CV49" s="669"/>
      <c r="CW49" s="669"/>
      <c r="CX49" s="669"/>
      <c r="CY49" s="698"/>
      <c r="CZ49" s="690">
        <v>100</v>
      </c>
      <c r="DA49" s="699"/>
      <c r="DB49" s="699"/>
      <c r="DC49" s="700"/>
      <c r="DD49" s="701">
        <v>2918523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1Z0tTmztHHYrkpSXZI9wzjdlEaJLWoC1ro2PpJ+YTcYGbqmoieYoLGJqpNLXYVBCDEiMPOua23o3V6umel12A==" saltValue="Aep2RhIMKosu+R9/hNAe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EA135"/>
  <sheetViews>
    <sheetView view="pageBreakPreview" topLeftCell="A46" zoomScale="55" zoomScaleNormal="70" zoomScaleSheetLayoutView="55" workbookViewId="0">
      <selection activeCell="B57" sqref="B57:P5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4054</v>
      </c>
      <c r="R7" s="740"/>
      <c r="S7" s="740"/>
      <c r="T7" s="740"/>
      <c r="U7" s="740"/>
      <c r="V7" s="740">
        <v>3836</v>
      </c>
      <c r="W7" s="740"/>
      <c r="X7" s="740"/>
      <c r="Y7" s="740"/>
      <c r="Z7" s="740"/>
      <c r="AA7" s="740">
        <v>218</v>
      </c>
      <c r="AB7" s="740"/>
      <c r="AC7" s="740"/>
      <c r="AD7" s="740"/>
      <c r="AE7" s="741"/>
      <c r="AF7" s="742">
        <v>218</v>
      </c>
      <c r="AG7" s="743"/>
      <c r="AH7" s="743"/>
      <c r="AI7" s="743"/>
      <c r="AJ7" s="744"/>
      <c r="AK7" s="745">
        <v>9</v>
      </c>
      <c r="AL7" s="746"/>
      <c r="AM7" s="746"/>
      <c r="AN7" s="746"/>
      <c r="AO7" s="746"/>
      <c r="AP7" s="746">
        <v>3650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553</v>
      </c>
      <c r="BT7" s="734"/>
      <c r="BU7" s="734"/>
      <c r="BV7" s="734"/>
      <c r="BW7" s="734"/>
      <c r="BX7" s="734"/>
      <c r="BY7" s="734"/>
      <c r="BZ7" s="734"/>
      <c r="CA7" s="734"/>
      <c r="CB7" s="734"/>
      <c r="CC7" s="734"/>
      <c r="CD7" s="734"/>
      <c r="CE7" s="734"/>
      <c r="CF7" s="734"/>
      <c r="CG7" s="749"/>
      <c r="CH7" s="730">
        <v>5</v>
      </c>
      <c r="CI7" s="731"/>
      <c r="CJ7" s="731"/>
      <c r="CK7" s="731"/>
      <c r="CL7" s="732"/>
      <c r="CM7" s="730">
        <v>55</v>
      </c>
      <c r="CN7" s="731"/>
      <c r="CO7" s="731"/>
      <c r="CP7" s="731"/>
      <c r="CQ7" s="732"/>
      <c r="CR7" s="730">
        <v>7</v>
      </c>
      <c r="CS7" s="731"/>
      <c r="CT7" s="731"/>
      <c r="CU7" s="731"/>
      <c r="CV7" s="732"/>
      <c r="CW7" s="730">
        <v>14</v>
      </c>
      <c r="CX7" s="731"/>
      <c r="CY7" s="731"/>
      <c r="CZ7" s="731"/>
      <c r="DA7" s="732"/>
      <c r="DB7" s="730" t="s">
        <v>487</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554</v>
      </c>
      <c r="BT8" s="761"/>
      <c r="BU8" s="761"/>
      <c r="BV8" s="761"/>
      <c r="BW8" s="761"/>
      <c r="BX8" s="761"/>
      <c r="BY8" s="761"/>
      <c r="BZ8" s="761"/>
      <c r="CA8" s="761"/>
      <c r="CB8" s="761"/>
      <c r="CC8" s="761"/>
      <c r="CD8" s="761"/>
      <c r="CE8" s="761"/>
      <c r="CF8" s="761"/>
      <c r="CG8" s="762"/>
      <c r="CH8" s="763">
        <v>1</v>
      </c>
      <c r="CI8" s="764"/>
      <c r="CJ8" s="764"/>
      <c r="CK8" s="764"/>
      <c r="CL8" s="765"/>
      <c r="CM8" s="763">
        <v>11</v>
      </c>
      <c r="CN8" s="764"/>
      <c r="CO8" s="764"/>
      <c r="CP8" s="764"/>
      <c r="CQ8" s="765"/>
      <c r="CR8" s="763">
        <v>8</v>
      </c>
      <c r="CS8" s="764"/>
      <c r="CT8" s="764"/>
      <c r="CU8" s="764"/>
      <c r="CV8" s="765"/>
      <c r="CW8" s="763" t="s">
        <v>487</v>
      </c>
      <c r="CX8" s="764"/>
      <c r="CY8" s="764"/>
      <c r="CZ8" s="764"/>
      <c r="DA8" s="765"/>
      <c r="DB8" s="763" t="s">
        <v>487</v>
      </c>
      <c r="DC8" s="764"/>
      <c r="DD8" s="764"/>
      <c r="DE8" s="764"/>
      <c r="DF8" s="765"/>
      <c r="DG8" s="763" t="s">
        <v>487</v>
      </c>
      <c r="DH8" s="764"/>
      <c r="DI8" s="764"/>
      <c r="DJ8" s="764"/>
      <c r="DK8" s="765"/>
      <c r="DL8" s="763" t="s">
        <v>487</v>
      </c>
      <c r="DM8" s="764"/>
      <c r="DN8" s="764"/>
      <c r="DO8" s="764"/>
      <c r="DP8" s="765"/>
      <c r="DQ8" s="763" t="s">
        <v>487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555</v>
      </c>
      <c r="BT9" s="761"/>
      <c r="BU9" s="761"/>
      <c r="BV9" s="761"/>
      <c r="BW9" s="761"/>
      <c r="BX9" s="761"/>
      <c r="BY9" s="761"/>
      <c r="BZ9" s="761"/>
      <c r="CA9" s="761"/>
      <c r="CB9" s="761"/>
      <c r="CC9" s="761"/>
      <c r="CD9" s="761"/>
      <c r="CE9" s="761"/>
      <c r="CF9" s="761"/>
      <c r="CG9" s="762"/>
      <c r="CH9" s="763">
        <v>0</v>
      </c>
      <c r="CI9" s="764"/>
      <c r="CJ9" s="764"/>
      <c r="CK9" s="764"/>
      <c r="CL9" s="765"/>
      <c r="CM9" s="763">
        <v>1</v>
      </c>
      <c r="CN9" s="764"/>
      <c r="CO9" s="764"/>
      <c r="CP9" s="764"/>
      <c r="CQ9" s="765"/>
      <c r="CR9" s="763">
        <v>1</v>
      </c>
      <c r="CS9" s="764"/>
      <c r="CT9" s="764"/>
      <c r="CU9" s="764"/>
      <c r="CV9" s="765"/>
      <c r="CW9" s="763">
        <v>0</v>
      </c>
      <c r="CX9" s="764"/>
      <c r="CY9" s="764"/>
      <c r="CZ9" s="764"/>
      <c r="DA9" s="765"/>
      <c r="DB9" s="763" t="s">
        <v>487</v>
      </c>
      <c r="DC9" s="764"/>
      <c r="DD9" s="764"/>
      <c r="DE9" s="764"/>
      <c r="DF9" s="765"/>
      <c r="DG9" s="763" t="s">
        <v>487</v>
      </c>
      <c r="DH9" s="764"/>
      <c r="DI9" s="764"/>
      <c r="DJ9" s="764"/>
      <c r="DK9" s="765"/>
      <c r="DL9" s="763" t="s">
        <v>487</v>
      </c>
      <c r="DM9" s="764"/>
      <c r="DN9" s="764"/>
      <c r="DO9" s="764"/>
      <c r="DP9" s="765"/>
      <c r="DQ9" s="763" t="s">
        <v>487</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4054</v>
      </c>
      <c r="R23" s="780"/>
      <c r="S23" s="780"/>
      <c r="T23" s="780"/>
      <c r="U23" s="780"/>
      <c r="V23" s="780">
        <v>3836</v>
      </c>
      <c r="W23" s="780"/>
      <c r="X23" s="780"/>
      <c r="Y23" s="780"/>
      <c r="Z23" s="780"/>
      <c r="AA23" s="780">
        <v>218</v>
      </c>
      <c r="AB23" s="780"/>
      <c r="AC23" s="780"/>
      <c r="AD23" s="780"/>
      <c r="AE23" s="781"/>
      <c r="AF23" s="782">
        <v>218</v>
      </c>
      <c r="AG23" s="780"/>
      <c r="AH23" s="780"/>
      <c r="AI23" s="780"/>
      <c r="AJ23" s="783"/>
      <c r="AK23" s="784"/>
      <c r="AL23" s="785"/>
      <c r="AM23" s="785"/>
      <c r="AN23" s="785"/>
      <c r="AO23" s="785"/>
      <c r="AP23" s="780">
        <v>3650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348</v>
      </c>
      <c r="R28" s="810"/>
      <c r="S28" s="810"/>
      <c r="T28" s="810"/>
      <c r="U28" s="810"/>
      <c r="V28" s="810">
        <v>344</v>
      </c>
      <c r="W28" s="810"/>
      <c r="X28" s="810"/>
      <c r="Y28" s="810"/>
      <c r="Z28" s="810"/>
      <c r="AA28" s="810">
        <v>4</v>
      </c>
      <c r="AB28" s="810"/>
      <c r="AC28" s="810"/>
      <c r="AD28" s="810"/>
      <c r="AE28" s="811"/>
      <c r="AF28" s="812">
        <v>4</v>
      </c>
      <c r="AG28" s="810"/>
      <c r="AH28" s="810"/>
      <c r="AI28" s="810"/>
      <c r="AJ28" s="813"/>
      <c r="AK28" s="814">
        <v>24</v>
      </c>
      <c r="AL28" s="815"/>
      <c r="AM28" s="815"/>
      <c r="AN28" s="815"/>
      <c r="AO28" s="815"/>
      <c r="AP28" s="815" t="s">
        <v>556</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625</v>
      </c>
      <c r="R29" s="771"/>
      <c r="S29" s="771"/>
      <c r="T29" s="771"/>
      <c r="U29" s="771"/>
      <c r="V29" s="771">
        <v>576</v>
      </c>
      <c r="W29" s="771"/>
      <c r="X29" s="771"/>
      <c r="Y29" s="771"/>
      <c r="Z29" s="771"/>
      <c r="AA29" s="771">
        <v>49</v>
      </c>
      <c r="AB29" s="771"/>
      <c r="AC29" s="771"/>
      <c r="AD29" s="771"/>
      <c r="AE29" s="772"/>
      <c r="AF29" s="773">
        <v>49</v>
      </c>
      <c r="AG29" s="774"/>
      <c r="AH29" s="774"/>
      <c r="AI29" s="774"/>
      <c r="AJ29" s="775"/>
      <c r="AK29" s="821">
        <v>79</v>
      </c>
      <c r="AL29" s="817"/>
      <c r="AM29" s="817"/>
      <c r="AN29" s="817"/>
      <c r="AO29" s="817"/>
      <c r="AP29" s="817" t="s">
        <v>556</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57</v>
      </c>
      <c r="R30" s="771"/>
      <c r="S30" s="771"/>
      <c r="T30" s="771"/>
      <c r="U30" s="771"/>
      <c r="V30" s="771">
        <v>57</v>
      </c>
      <c r="W30" s="771"/>
      <c r="X30" s="771"/>
      <c r="Y30" s="771"/>
      <c r="Z30" s="771"/>
      <c r="AA30" s="771">
        <v>0</v>
      </c>
      <c r="AB30" s="771"/>
      <c r="AC30" s="771"/>
      <c r="AD30" s="771"/>
      <c r="AE30" s="772"/>
      <c r="AF30" s="773">
        <v>0</v>
      </c>
      <c r="AG30" s="774"/>
      <c r="AH30" s="774"/>
      <c r="AI30" s="774"/>
      <c r="AJ30" s="775"/>
      <c r="AK30" s="821">
        <v>19</v>
      </c>
      <c r="AL30" s="817"/>
      <c r="AM30" s="817"/>
      <c r="AN30" s="817"/>
      <c r="AO30" s="817"/>
      <c r="AP30" s="817" t="s">
        <v>556</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73</v>
      </c>
      <c r="R31" s="771"/>
      <c r="S31" s="771"/>
      <c r="T31" s="771"/>
      <c r="U31" s="771"/>
      <c r="V31" s="771">
        <v>72</v>
      </c>
      <c r="W31" s="771"/>
      <c r="X31" s="771"/>
      <c r="Y31" s="771"/>
      <c r="Z31" s="771"/>
      <c r="AA31" s="771">
        <v>1</v>
      </c>
      <c r="AB31" s="771"/>
      <c r="AC31" s="771"/>
      <c r="AD31" s="771"/>
      <c r="AE31" s="772"/>
      <c r="AF31" s="773">
        <v>1</v>
      </c>
      <c r="AG31" s="774"/>
      <c r="AH31" s="774"/>
      <c r="AI31" s="774"/>
      <c r="AJ31" s="775"/>
      <c r="AK31" s="821">
        <v>29</v>
      </c>
      <c r="AL31" s="817"/>
      <c r="AM31" s="817"/>
      <c r="AN31" s="817"/>
      <c r="AO31" s="817"/>
      <c r="AP31" s="817">
        <v>294</v>
      </c>
      <c r="AQ31" s="817"/>
      <c r="AR31" s="817"/>
      <c r="AS31" s="817"/>
      <c r="AT31" s="817"/>
      <c r="AU31" s="817">
        <v>154</v>
      </c>
      <c r="AV31" s="817"/>
      <c r="AW31" s="817"/>
      <c r="AX31" s="817"/>
      <c r="AY31" s="817"/>
      <c r="AZ31" s="818" t="s">
        <v>556</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91</v>
      </c>
      <c r="R32" s="771"/>
      <c r="S32" s="771"/>
      <c r="T32" s="771"/>
      <c r="U32" s="771"/>
      <c r="V32" s="771">
        <v>91</v>
      </c>
      <c r="W32" s="771"/>
      <c r="X32" s="771"/>
      <c r="Y32" s="771"/>
      <c r="Z32" s="771"/>
      <c r="AA32" s="771">
        <v>0</v>
      </c>
      <c r="AB32" s="771"/>
      <c r="AC32" s="771"/>
      <c r="AD32" s="771"/>
      <c r="AE32" s="772"/>
      <c r="AF32" s="773">
        <v>0</v>
      </c>
      <c r="AG32" s="774"/>
      <c r="AH32" s="774"/>
      <c r="AI32" s="774"/>
      <c r="AJ32" s="775"/>
      <c r="AK32" s="821">
        <v>60</v>
      </c>
      <c r="AL32" s="817"/>
      <c r="AM32" s="817"/>
      <c r="AN32" s="817"/>
      <c r="AO32" s="817"/>
      <c r="AP32" s="817">
        <v>333</v>
      </c>
      <c r="AQ32" s="817"/>
      <c r="AR32" s="817"/>
      <c r="AS32" s="817"/>
      <c r="AT32" s="817"/>
      <c r="AU32" s="817">
        <v>305</v>
      </c>
      <c r="AV32" s="817"/>
      <c r="AW32" s="817"/>
      <c r="AX32" s="817"/>
      <c r="AY32" s="817"/>
      <c r="AZ32" s="818" t="s">
        <v>556</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40</v>
      </c>
      <c r="R33" s="771"/>
      <c r="S33" s="771"/>
      <c r="T33" s="771"/>
      <c r="U33" s="771"/>
      <c r="V33" s="771">
        <v>39</v>
      </c>
      <c r="W33" s="771"/>
      <c r="X33" s="771"/>
      <c r="Y33" s="771"/>
      <c r="Z33" s="771"/>
      <c r="AA33" s="771">
        <v>1</v>
      </c>
      <c r="AB33" s="771"/>
      <c r="AC33" s="771"/>
      <c r="AD33" s="771"/>
      <c r="AE33" s="772"/>
      <c r="AF33" s="773">
        <v>1</v>
      </c>
      <c r="AG33" s="774"/>
      <c r="AH33" s="774"/>
      <c r="AI33" s="774"/>
      <c r="AJ33" s="775"/>
      <c r="AK33" s="821">
        <v>28</v>
      </c>
      <c r="AL33" s="817"/>
      <c r="AM33" s="817"/>
      <c r="AN33" s="817"/>
      <c r="AO33" s="817"/>
      <c r="AP33" s="817">
        <v>141</v>
      </c>
      <c r="AQ33" s="817"/>
      <c r="AR33" s="817"/>
      <c r="AS33" s="817"/>
      <c r="AT33" s="817"/>
      <c r="AU33" s="817">
        <v>141</v>
      </c>
      <c r="AV33" s="817"/>
      <c r="AW33" s="817"/>
      <c r="AX33" s="817"/>
      <c r="AY33" s="817"/>
      <c r="AZ33" s="818" t="s">
        <v>556</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55</v>
      </c>
      <c r="AG63" s="831"/>
      <c r="AH63" s="831"/>
      <c r="AI63" s="831"/>
      <c r="AJ63" s="832"/>
      <c r="AK63" s="833"/>
      <c r="AL63" s="828"/>
      <c r="AM63" s="828"/>
      <c r="AN63" s="828"/>
      <c r="AO63" s="828"/>
      <c r="AP63" s="831">
        <v>768</v>
      </c>
      <c r="AQ63" s="831"/>
      <c r="AR63" s="831"/>
      <c r="AS63" s="831"/>
      <c r="AT63" s="831"/>
      <c r="AU63" s="831">
        <v>600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546</v>
      </c>
      <c r="C68" s="857"/>
      <c r="D68" s="857"/>
      <c r="E68" s="857"/>
      <c r="F68" s="857"/>
      <c r="G68" s="857"/>
      <c r="H68" s="857"/>
      <c r="I68" s="857"/>
      <c r="J68" s="857"/>
      <c r="K68" s="857"/>
      <c r="L68" s="857"/>
      <c r="M68" s="857"/>
      <c r="N68" s="857"/>
      <c r="O68" s="857"/>
      <c r="P68" s="858"/>
      <c r="Q68" s="859">
        <v>1897</v>
      </c>
      <c r="R68" s="853"/>
      <c r="S68" s="853"/>
      <c r="T68" s="853"/>
      <c r="U68" s="853"/>
      <c r="V68" s="853">
        <v>1841</v>
      </c>
      <c r="W68" s="853"/>
      <c r="X68" s="853"/>
      <c r="Y68" s="853"/>
      <c r="Z68" s="853"/>
      <c r="AA68" s="853">
        <v>57</v>
      </c>
      <c r="AB68" s="853"/>
      <c r="AC68" s="853"/>
      <c r="AD68" s="853"/>
      <c r="AE68" s="853"/>
      <c r="AF68" s="853">
        <v>57</v>
      </c>
      <c r="AG68" s="853"/>
      <c r="AH68" s="853"/>
      <c r="AI68" s="853"/>
      <c r="AJ68" s="853"/>
      <c r="AK68" s="853" t="s">
        <v>487</v>
      </c>
      <c r="AL68" s="853"/>
      <c r="AM68" s="853"/>
      <c r="AN68" s="853"/>
      <c r="AO68" s="853"/>
      <c r="AP68" s="853" t="s">
        <v>556</v>
      </c>
      <c r="AQ68" s="853"/>
      <c r="AR68" s="853"/>
      <c r="AS68" s="853"/>
      <c r="AT68" s="853"/>
      <c r="AU68" s="853" t="s">
        <v>556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547</v>
      </c>
      <c r="C69" s="861"/>
      <c r="D69" s="861"/>
      <c r="E69" s="861"/>
      <c r="F69" s="861"/>
      <c r="G69" s="861"/>
      <c r="H69" s="861"/>
      <c r="I69" s="861"/>
      <c r="J69" s="861"/>
      <c r="K69" s="861"/>
      <c r="L69" s="861"/>
      <c r="M69" s="861"/>
      <c r="N69" s="861"/>
      <c r="O69" s="861"/>
      <c r="P69" s="862"/>
      <c r="Q69" s="863">
        <v>215</v>
      </c>
      <c r="R69" s="817"/>
      <c r="S69" s="817"/>
      <c r="T69" s="817"/>
      <c r="U69" s="817"/>
      <c r="V69" s="817">
        <v>190</v>
      </c>
      <c r="W69" s="817"/>
      <c r="X69" s="817"/>
      <c r="Y69" s="817"/>
      <c r="Z69" s="817"/>
      <c r="AA69" s="817">
        <v>25</v>
      </c>
      <c r="AB69" s="817"/>
      <c r="AC69" s="817"/>
      <c r="AD69" s="817"/>
      <c r="AE69" s="817"/>
      <c r="AF69" s="817">
        <v>25</v>
      </c>
      <c r="AG69" s="817"/>
      <c r="AH69" s="817"/>
      <c r="AI69" s="817"/>
      <c r="AJ69" s="817"/>
      <c r="AK69" s="817" t="s">
        <v>487</v>
      </c>
      <c r="AL69" s="817"/>
      <c r="AM69" s="817"/>
      <c r="AN69" s="817"/>
      <c r="AO69" s="817"/>
      <c r="AP69" s="817">
        <v>7</v>
      </c>
      <c r="AQ69" s="817"/>
      <c r="AR69" s="817"/>
      <c r="AS69" s="817"/>
      <c r="AT69" s="817"/>
      <c r="AU69" s="817">
        <v>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548</v>
      </c>
      <c r="C70" s="861"/>
      <c r="D70" s="861"/>
      <c r="E70" s="861"/>
      <c r="F70" s="861"/>
      <c r="G70" s="861"/>
      <c r="H70" s="861"/>
      <c r="I70" s="861"/>
      <c r="J70" s="861"/>
      <c r="K70" s="861"/>
      <c r="L70" s="861"/>
      <c r="M70" s="861"/>
      <c r="N70" s="861"/>
      <c r="O70" s="861"/>
      <c r="P70" s="862"/>
      <c r="Q70" s="863">
        <v>5705</v>
      </c>
      <c r="R70" s="817"/>
      <c r="S70" s="817"/>
      <c r="T70" s="817"/>
      <c r="U70" s="817"/>
      <c r="V70" s="817">
        <v>5625</v>
      </c>
      <c r="W70" s="817"/>
      <c r="X70" s="817"/>
      <c r="Y70" s="817"/>
      <c r="Z70" s="817"/>
      <c r="AA70" s="817">
        <v>80</v>
      </c>
      <c r="AB70" s="817"/>
      <c r="AC70" s="817"/>
      <c r="AD70" s="817"/>
      <c r="AE70" s="817"/>
      <c r="AF70" s="817">
        <v>2</v>
      </c>
      <c r="AG70" s="817"/>
      <c r="AH70" s="817"/>
      <c r="AI70" s="817"/>
      <c r="AJ70" s="817"/>
      <c r="AK70" s="817">
        <v>110</v>
      </c>
      <c r="AL70" s="817"/>
      <c r="AM70" s="817"/>
      <c r="AN70" s="817"/>
      <c r="AO70" s="817"/>
      <c r="AP70" s="817">
        <v>1443</v>
      </c>
      <c r="AQ70" s="817"/>
      <c r="AR70" s="817"/>
      <c r="AS70" s="817"/>
      <c r="AT70" s="817"/>
      <c r="AU70" s="817">
        <v>24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549</v>
      </c>
      <c r="C71" s="861"/>
      <c r="D71" s="861"/>
      <c r="E71" s="861"/>
      <c r="F71" s="861"/>
      <c r="G71" s="861"/>
      <c r="H71" s="861"/>
      <c r="I71" s="861"/>
      <c r="J71" s="861"/>
      <c r="K71" s="861"/>
      <c r="L71" s="861"/>
      <c r="M71" s="861"/>
      <c r="N71" s="861"/>
      <c r="O71" s="861"/>
      <c r="P71" s="862"/>
      <c r="Q71" s="863">
        <v>115</v>
      </c>
      <c r="R71" s="817"/>
      <c r="S71" s="817"/>
      <c r="T71" s="817"/>
      <c r="U71" s="817"/>
      <c r="V71" s="817">
        <v>107</v>
      </c>
      <c r="W71" s="817"/>
      <c r="X71" s="817"/>
      <c r="Y71" s="817"/>
      <c r="Z71" s="817"/>
      <c r="AA71" s="817">
        <v>8</v>
      </c>
      <c r="AB71" s="817"/>
      <c r="AC71" s="817"/>
      <c r="AD71" s="817"/>
      <c r="AE71" s="817"/>
      <c r="AF71" s="817">
        <v>2</v>
      </c>
      <c r="AG71" s="817"/>
      <c r="AH71" s="817"/>
      <c r="AI71" s="817"/>
      <c r="AJ71" s="817"/>
      <c r="AK71" s="817">
        <v>34</v>
      </c>
      <c r="AL71" s="817"/>
      <c r="AM71" s="817"/>
      <c r="AN71" s="817"/>
      <c r="AO71" s="817"/>
      <c r="AP71" s="817" t="s">
        <v>556</v>
      </c>
      <c r="AQ71" s="817"/>
      <c r="AR71" s="817"/>
      <c r="AS71" s="817"/>
      <c r="AT71" s="817"/>
      <c r="AU71" s="817" t="s">
        <v>556</v>
      </c>
      <c r="AV71" s="817"/>
      <c r="AW71" s="817"/>
      <c r="AX71" s="817"/>
      <c r="AY71" s="817"/>
      <c r="AZ71" s="819" t="s">
        <v>551</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549</v>
      </c>
      <c r="C72" s="861"/>
      <c r="D72" s="861"/>
      <c r="E72" s="861"/>
      <c r="F72" s="861"/>
      <c r="G72" s="861"/>
      <c r="H72" s="861"/>
      <c r="I72" s="861"/>
      <c r="J72" s="861"/>
      <c r="K72" s="861"/>
      <c r="L72" s="861"/>
      <c r="M72" s="861"/>
      <c r="N72" s="861"/>
      <c r="O72" s="861"/>
      <c r="P72" s="862"/>
      <c r="Q72" s="863">
        <v>88193</v>
      </c>
      <c r="R72" s="817"/>
      <c r="S72" s="817"/>
      <c r="T72" s="817"/>
      <c r="U72" s="817"/>
      <c r="V72" s="817">
        <v>87571</v>
      </c>
      <c r="W72" s="817"/>
      <c r="X72" s="817"/>
      <c r="Y72" s="817"/>
      <c r="Z72" s="817"/>
      <c r="AA72" s="817">
        <v>622</v>
      </c>
      <c r="AB72" s="817"/>
      <c r="AC72" s="817"/>
      <c r="AD72" s="817"/>
      <c r="AE72" s="817"/>
      <c r="AF72" s="817">
        <v>1</v>
      </c>
      <c r="AG72" s="817"/>
      <c r="AH72" s="817"/>
      <c r="AI72" s="817"/>
      <c r="AJ72" s="817"/>
      <c r="AK72" s="817">
        <v>242</v>
      </c>
      <c r="AL72" s="817"/>
      <c r="AM72" s="817"/>
      <c r="AN72" s="817"/>
      <c r="AO72" s="817"/>
      <c r="AP72" s="817" t="s">
        <v>556</v>
      </c>
      <c r="AQ72" s="817"/>
      <c r="AR72" s="817"/>
      <c r="AS72" s="817"/>
      <c r="AT72" s="817"/>
      <c r="AU72" s="817" t="s">
        <v>556</v>
      </c>
      <c r="AV72" s="817"/>
      <c r="AW72" s="817"/>
      <c r="AX72" s="817"/>
      <c r="AY72" s="817"/>
      <c r="AZ72" s="819" t="s">
        <v>552</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550</v>
      </c>
      <c r="C73" s="861"/>
      <c r="D73" s="861"/>
      <c r="E73" s="861"/>
      <c r="F73" s="861"/>
      <c r="G73" s="861"/>
      <c r="H73" s="861"/>
      <c r="I73" s="861"/>
      <c r="J73" s="861"/>
      <c r="K73" s="861"/>
      <c r="L73" s="861"/>
      <c r="M73" s="861"/>
      <c r="N73" s="861"/>
      <c r="O73" s="861"/>
      <c r="P73" s="862"/>
      <c r="Q73" s="863">
        <v>2045</v>
      </c>
      <c r="R73" s="817"/>
      <c r="S73" s="817"/>
      <c r="T73" s="817"/>
      <c r="U73" s="817"/>
      <c r="V73" s="817">
        <v>1972</v>
      </c>
      <c r="W73" s="817"/>
      <c r="X73" s="817"/>
      <c r="Y73" s="817"/>
      <c r="Z73" s="817"/>
      <c r="AA73" s="817">
        <v>74</v>
      </c>
      <c r="AB73" s="817"/>
      <c r="AC73" s="817"/>
      <c r="AD73" s="817"/>
      <c r="AE73" s="817"/>
      <c r="AF73" s="817" t="s">
        <v>556</v>
      </c>
      <c r="AG73" s="817"/>
      <c r="AH73" s="817"/>
      <c r="AI73" s="817"/>
      <c r="AJ73" s="817"/>
      <c r="AK73" s="817">
        <v>435</v>
      </c>
      <c r="AL73" s="817"/>
      <c r="AM73" s="817"/>
      <c r="AN73" s="817"/>
      <c r="AO73" s="817"/>
      <c r="AP73" s="817">
        <v>829</v>
      </c>
      <c r="AQ73" s="817"/>
      <c r="AR73" s="817"/>
      <c r="AS73" s="817"/>
      <c r="AT73" s="817"/>
      <c r="AU73" s="817">
        <v>529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87</v>
      </c>
      <c r="AG88" s="831"/>
      <c r="AH88" s="831"/>
      <c r="AI88" s="831"/>
      <c r="AJ88" s="831"/>
      <c r="AK88" s="828"/>
      <c r="AL88" s="828"/>
      <c r="AM88" s="828"/>
      <c r="AN88" s="828"/>
      <c r="AO88" s="828"/>
      <c r="AP88" s="831">
        <v>2279</v>
      </c>
      <c r="AQ88" s="831"/>
      <c r="AR88" s="831"/>
      <c r="AS88" s="831"/>
      <c r="AT88" s="831"/>
      <c r="AU88" s="831">
        <v>555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16</v>
      </c>
      <c r="CS102" s="839"/>
      <c r="CT102" s="839"/>
      <c r="CU102" s="839"/>
      <c r="CV102" s="878"/>
      <c r="CW102" s="877">
        <v>14</v>
      </c>
      <c r="CX102" s="839"/>
      <c r="CY102" s="839"/>
      <c r="CZ102" s="839"/>
      <c r="DA102" s="878"/>
      <c r="DB102" s="877" t="s">
        <v>556</v>
      </c>
      <c r="DC102" s="839"/>
      <c r="DD102" s="839"/>
      <c r="DE102" s="839"/>
      <c r="DF102" s="878"/>
      <c r="DG102" s="877" t="s">
        <v>487</v>
      </c>
      <c r="DH102" s="839"/>
      <c r="DI102" s="839"/>
      <c r="DJ102" s="839"/>
      <c r="DK102" s="878"/>
      <c r="DL102" s="877" t="s">
        <v>487</v>
      </c>
      <c r="DM102" s="839"/>
      <c r="DN102" s="839"/>
      <c r="DO102" s="839"/>
      <c r="DP102" s="878"/>
      <c r="DQ102" s="877" t="s">
        <v>487</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252353</v>
      </c>
      <c r="AB110" s="887"/>
      <c r="AC110" s="887"/>
      <c r="AD110" s="887"/>
      <c r="AE110" s="888"/>
      <c r="AF110" s="889">
        <v>317752</v>
      </c>
      <c r="AG110" s="887"/>
      <c r="AH110" s="887"/>
      <c r="AI110" s="887"/>
      <c r="AJ110" s="888"/>
      <c r="AK110" s="889">
        <v>361789</v>
      </c>
      <c r="AL110" s="887"/>
      <c r="AM110" s="887"/>
      <c r="AN110" s="887"/>
      <c r="AO110" s="888"/>
      <c r="AP110" s="890">
        <v>18.100000000000001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3316351</v>
      </c>
      <c r="BR110" s="918"/>
      <c r="BS110" s="918"/>
      <c r="BT110" s="918"/>
      <c r="BU110" s="918"/>
      <c r="BV110" s="918">
        <v>3840886</v>
      </c>
      <c r="BW110" s="918"/>
      <c r="BX110" s="918"/>
      <c r="BY110" s="918"/>
      <c r="BZ110" s="918"/>
      <c r="CA110" s="918">
        <v>3649893</v>
      </c>
      <c r="CB110" s="918"/>
      <c r="CC110" s="918"/>
      <c r="CD110" s="918"/>
      <c r="CE110" s="918"/>
      <c r="CF110" s="931">
        <v>182.7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1487574</v>
      </c>
      <c r="BR112" s="913"/>
      <c r="BS112" s="913"/>
      <c r="BT112" s="913"/>
      <c r="BU112" s="913"/>
      <c r="BV112" s="913">
        <v>1309942</v>
      </c>
      <c r="BW112" s="913"/>
      <c r="BX112" s="913"/>
      <c r="BY112" s="913"/>
      <c r="BZ112" s="913"/>
      <c r="CA112" s="913">
        <v>1127758</v>
      </c>
      <c r="CB112" s="913"/>
      <c r="CC112" s="913"/>
      <c r="CD112" s="913"/>
      <c r="CE112" s="913"/>
      <c r="CF112" s="907">
        <v>56.5</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83265</v>
      </c>
      <c r="AB113" s="925"/>
      <c r="AC113" s="925"/>
      <c r="AD113" s="925"/>
      <c r="AE113" s="926"/>
      <c r="AF113" s="927">
        <v>102070</v>
      </c>
      <c r="AG113" s="925"/>
      <c r="AH113" s="925"/>
      <c r="AI113" s="925"/>
      <c r="AJ113" s="926"/>
      <c r="AK113" s="927">
        <v>108121</v>
      </c>
      <c r="AL113" s="925"/>
      <c r="AM113" s="925"/>
      <c r="AN113" s="925"/>
      <c r="AO113" s="926"/>
      <c r="AP113" s="928">
        <v>5.4</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72391</v>
      </c>
      <c r="BR113" s="913"/>
      <c r="BS113" s="913"/>
      <c r="BT113" s="913"/>
      <c r="BU113" s="913"/>
      <c r="BV113" s="913">
        <v>47552</v>
      </c>
      <c r="BW113" s="913"/>
      <c r="BX113" s="913"/>
      <c r="BY113" s="913"/>
      <c r="BZ113" s="913"/>
      <c r="CA113" s="913">
        <v>25775</v>
      </c>
      <c r="CB113" s="913"/>
      <c r="CC113" s="913"/>
      <c r="CD113" s="913"/>
      <c r="CE113" s="913"/>
      <c r="CF113" s="907">
        <v>1.3</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141446</v>
      </c>
      <c r="AB114" s="946"/>
      <c r="AC114" s="946"/>
      <c r="AD114" s="946"/>
      <c r="AE114" s="947"/>
      <c r="AF114" s="948">
        <v>146996</v>
      </c>
      <c r="AG114" s="946"/>
      <c r="AH114" s="946"/>
      <c r="AI114" s="946"/>
      <c r="AJ114" s="947"/>
      <c r="AK114" s="948">
        <v>153148</v>
      </c>
      <c r="AL114" s="946"/>
      <c r="AM114" s="946"/>
      <c r="AN114" s="946"/>
      <c r="AO114" s="947"/>
      <c r="AP114" s="949">
        <v>7.7</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237994</v>
      </c>
      <c r="BR114" s="913"/>
      <c r="BS114" s="913"/>
      <c r="BT114" s="913"/>
      <c r="BU114" s="913"/>
      <c r="BV114" s="913">
        <v>246107</v>
      </c>
      <c r="BW114" s="913"/>
      <c r="BX114" s="913"/>
      <c r="BY114" s="913"/>
      <c r="BZ114" s="913"/>
      <c r="CA114" s="913">
        <v>237763</v>
      </c>
      <c r="CB114" s="913"/>
      <c r="CC114" s="913"/>
      <c r="CD114" s="913"/>
      <c r="CE114" s="913"/>
      <c r="CF114" s="907">
        <v>11.9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477064</v>
      </c>
      <c r="AB117" s="966"/>
      <c r="AC117" s="966"/>
      <c r="AD117" s="966"/>
      <c r="AE117" s="967"/>
      <c r="AF117" s="968">
        <v>566818</v>
      </c>
      <c r="AG117" s="966"/>
      <c r="AH117" s="966"/>
      <c r="AI117" s="966"/>
      <c r="AJ117" s="967"/>
      <c r="AK117" s="968">
        <v>623058</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5114310</v>
      </c>
      <c r="BR119" s="987"/>
      <c r="BS119" s="987"/>
      <c r="BT119" s="987"/>
      <c r="BU119" s="987"/>
      <c r="BV119" s="987">
        <v>5444487</v>
      </c>
      <c r="BW119" s="987"/>
      <c r="BX119" s="987"/>
      <c r="BY119" s="987"/>
      <c r="BZ119" s="987"/>
      <c r="CA119" s="987">
        <v>5041189</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3376360</v>
      </c>
      <c r="BR120" s="918"/>
      <c r="BS120" s="918"/>
      <c r="BT120" s="918"/>
      <c r="BU120" s="918"/>
      <c r="BV120" s="918">
        <v>3625004</v>
      </c>
      <c r="BW120" s="918"/>
      <c r="BX120" s="918"/>
      <c r="BY120" s="918"/>
      <c r="BZ120" s="918"/>
      <c r="CA120" s="918">
        <v>3848053</v>
      </c>
      <c r="CB120" s="918"/>
      <c r="CC120" s="918"/>
      <c r="CD120" s="918"/>
      <c r="CE120" s="918"/>
      <c r="CF120" s="931">
        <v>192.6</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388427</v>
      </c>
      <c r="DH120" s="918"/>
      <c r="DI120" s="918"/>
      <c r="DJ120" s="918"/>
      <c r="DK120" s="918"/>
      <c r="DL120" s="918">
        <v>345581</v>
      </c>
      <c r="DM120" s="918"/>
      <c r="DN120" s="918"/>
      <c r="DO120" s="918"/>
      <c r="DP120" s="918"/>
      <c r="DQ120" s="918">
        <v>304731</v>
      </c>
      <c r="DR120" s="918"/>
      <c r="DS120" s="918"/>
      <c r="DT120" s="918"/>
      <c r="DU120" s="918"/>
      <c r="DV120" s="919">
        <v>15.3</v>
      </c>
      <c r="DW120" s="919"/>
      <c r="DX120" s="919"/>
      <c r="DY120" s="919"/>
      <c r="DZ120" s="920"/>
    </row>
    <row r="121" spans="1:130" s="224" customFormat="1" ht="26.25" customHeight="1" x14ac:dyDescent="0.2">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3871</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180922</v>
      </c>
      <c r="DH121" s="913"/>
      <c r="DI121" s="913"/>
      <c r="DJ121" s="913"/>
      <c r="DK121" s="913"/>
      <c r="DL121" s="913">
        <v>158596</v>
      </c>
      <c r="DM121" s="913"/>
      <c r="DN121" s="913"/>
      <c r="DO121" s="913"/>
      <c r="DP121" s="913"/>
      <c r="DQ121" s="913">
        <v>153684</v>
      </c>
      <c r="DR121" s="913"/>
      <c r="DS121" s="913"/>
      <c r="DT121" s="913"/>
      <c r="DU121" s="913"/>
      <c r="DV121" s="914">
        <v>7.7</v>
      </c>
      <c r="DW121" s="914"/>
      <c r="DX121" s="914"/>
      <c r="DY121" s="914"/>
      <c r="DZ121" s="915"/>
    </row>
    <row r="122" spans="1:130" s="224" customFormat="1" ht="26.25" customHeight="1" x14ac:dyDescent="0.2">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3867507</v>
      </c>
      <c r="BR122" s="987"/>
      <c r="BS122" s="987"/>
      <c r="BT122" s="987"/>
      <c r="BU122" s="987"/>
      <c r="BV122" s="987">
        <v>4136135</v>
      </c>
      <c r="BW122" s="987"/>
      <c r="BX122" s="987"/>
      <c r="BY122" s="987"/>
      <c r="BZ122" s="987"/>
      <c r="CA122" s="987">
        <v>3914603</v>
      </c>
      <c r="CB122" s="987"/>
      <c r="CC122" s="987"/>
      <c r="CD122" s="987"/>
      <c r="CE122" s="987"/>
      <c r="CF122" s="1004">
        <v>196</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176842</v>
      </c>
      <c r="DH122" s="913"/>
      <c r="DI122" s="913"/>
      <c r="DJ122" s="913"/>
      <c r="DK122" s="913"/>
      <c r="DL122" s="913">
        <v>161640</v>
      </c>
      <c r="DM122" s="913"/>
      <c r="DN122" s="913"/>
      <c r="DO122" s="913"/>
      <c r="DP122" s="913"/>
      <c r="DQ122" s="913">
        <v>140720</v>
      </c>
      <c r="DR122" s="913"/>
      <c r="DS122" s="913"/>
      <c r="DT122" s="913"/>
      <c r="DU122" s="913"/>
      <c r="DV122" s="914">
        <v>7</v>
      </c>
      <c r="DW122" s="914"/>
      <c r="DX122" s="914"/>
      <c r="DY122" s="914"/>
      <c r="DZ122" s="915"/>
    </row>
    <row r="123" spans="1:130" s="224" customFormat="1" ht="26.25" customHeight="1" x14ac:dyDescent="0.2">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7247738</v>
      </c>
      <c r="BR123" s="1018"/>
      <c r="BS123" s="1018"/>
      <c r="BT123" s="1018"/>
      <c r="BU123" s="1018"/>
      <c r="BV123" s="1018">
        <v>7761139</v>
      </c>
      <c r="BW123" s="1018"/>
      <c r="BX123" s="1018"/>
      <c r="BY123" s="1018"/>
      <c r="BZ123" s="1018"/>
      <c r="CA123" s="1018">
        <v>7762656</v>
      </c>
      <c r="CB123" s="1018"/>
      <c r="CC123" s="1018"/>
      <c r="CD123" s="1018"/>
      <c r="CE123" s="1018"/>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t="s">
        <v>122</v>
      </c>
      <c r="AB128" s="1034"/>
      <c r="AC128" s="1034"/>
      <c r="AD128" s="1034"/>
      <c r="AE128" s="1035"/>
      <c r="AF128" s="1036">
        <v>3032</v>
      </c>
      <c r="AG128" s="1034"/>
      <c r="AH128" s="1034"/>
      <c r="AI128" s="1034"/>
      <c r="AJ128" s="1035"/>
      <c r="AK128" s="1036" t="s">
        <v>122</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2423944</v>
      </c>
      <c r="AB129" s="946"/>
      <c r="AC129" s="946"/>
      <c r="AD129" s="946"/>
      <c r="AE129" s="947"/>
      <c r="AF129" s="948">
        <v>2393781</v>
      </c>
      <c r="AG129" s="946"/>
      <c r="AH129" s="946"/>
      <c r="AI129" s="946"/>
      <c r="AJ129" s="947"/>
      <c r="AK129" s="948">
        <v>2411569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345205</v>
      </c>
      <c r="AB130" s="946"/>
      <c r="AC130" s="946"/>
      <c r="AD130" s="946"/>
      <c r="AE130" s="947"/>
      <c r="AF130" s="948">
        <v>393757</v>
      </c>
      <c r="AG130" s="946"/>
      <c r="AH130" s="946"/>
      <c r="AI130" s="946"/>
      <c r="AJ130" s="947"/>
      <c r="AK130" s="948">
        <v>414074</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8.4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2078739</v>
      </c>
      <c r="AB131" s="973"/>
      <c r="AC131" s="973"/>
      <c r="AD131" s="973"/>
      <c r="AE131" s="974"/>
      <c r="AF131" s="972">
        <v>2000024</v>
      </c>
      <c r="AG131" s="973"/>
      <c r="AH131" s="973"/>
      <c r="AI131" s="973"/>
      <c r="AJ131" s="974"/>
      <c r="AK131" s="972">
        <v>1997495</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6.3432205770000003</v>
      </c>
      <c r="AB132" s="1084"/>
      <c r="AC132" s="1084"/>
      <c r="AD132" s="1084"/>
      <c r="AE132" s="1085"/>
      <c r="AF132" s="1086">
        <v>8.5013479840000006</v>
      </c>
      <c r="AG132" s="1084"/>
      <c r="AH132" s="1084"/>
      <c r="AI132" s="1084"/>
      <c r="AJ132" s="1085"/>
      <c r="AK132" s="1086">
        <v>10.462304039999999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v>
      </c>
      <c r="AB133" s="1067"/>
      <c r="AC133" s="1067"/>
      <c r="AD133" s="1067"/>
      <c r="AE133" s="1068"/>
      <c r="AF133" s="1066">
        <v>6.9</v>
      </c>
      <c r="AG133" s="1067"/>
      <c r="AH133" s="1067"/>
      <c r="AI133" s="1067"/>
      <c r="AJ133" s="1068"/>
      <c r="AK133" s="1066">
        <v>8.4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nMebhicEI8gECVVpVZ2vkOZtsnAE16ZjNcu3EwqZQ3pTLtsZlvYwXQLBaSJjhlBxnP+hmwq3b67A7NuJiRAjA==" saltValue="11DDfUjLXBXGgxFMW0TA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Q105"/>
  <sheetViews>
    <sheetView showGridLines="0" view="pageBreakPreview" topLeftCell="R28" zoomScale="70" zoomScaleNormal="85" zoomScaleSheetLayoutView="70" workbookViewId="0">
      <selection activeCell="B57" sqref="H57"/>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rPPDQO3KNST/iyq0tegLnP3F2T6hyWbRSemU6Xk5vOs4q8MqDpNMAoDPTs8WB8/YlcGDHwiBXBZ/IjEJv+ndw==" saltValue="7GUC7XGqot78poNdak0p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L89"/>
  <sheetViews>
    <sheetView showGridLines="0" topLeftCell="Z49" zoomScale="85" zoomScaleNormal="85" zoomScaleSheetLayoutView="55" workbookViewId="0">
      <selection activeCell="B57" sqref="H57"/>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lfw/aCH1FRehMobOYYASGk2A3SV5Zi5ITFOZ1rVy35p6vQCsNf0Vj/1W5wuNYwvGtEWKpdj/MtsxHHuzyrw5Q==" saltValue="KzXY/hiSp+k/e5buXXrwF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Z73"/>
  <sheetViews>
    <sheetView showGridLines="0" view="pageBreakPreview" topLeftCell="A22" zoomScale="70" zoomScaleSheetLayoutView="70" workbookViewId="0">
      <selection activeCell="B57" sqref="H57"/>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682554</v>
      </c>
      <c r="AP9" s="274">
        <v>248926</v>
      </c>
      <c r="AQ9" s="275">
        <v>273733</v>
      </c>
      <c r="AR9" s="276">
        <v>-9.1</v>
      </c>
    </row>
    <row r="10" spans="1:46" ht="13.5" customHeight="1" x14ac:dyDescent="0.2">
      <c r="A10" s="259"/>
      <c r="AK10" s="1103" t="s">
        <v>484</v>
      </c>
      <c r="AL10" s="1104"/>
      <c r="AM10" s="1104"/>
      <c r="AN10" s="1105"/>
      <c r="AO10" s="277">
        <v>73565</v>
      </c>
      <c r="AP10" s="277">
        <v>26829</v>
      </c>
      <c r="AQ10" s="278">
        <v>30345</v>
      </c>
      <c r="AR10" s="279">
        <v>-11.6</v>
      </c>
    </row>
    <row r="11" spans="1:46" ht="13.5" customHeight="1" x14ac:dyDescent="0.2">
      <c r="A11" s="259"/>
      <c r="AK11" s="1103" t="s">
        <v>485</v>
      </c>
      <c r="AL11" s="1104"/>
      <c r="AM11" s="1104"/>
      <c r="AN11" s="1105"/>
      <c r="AO11" s="277">
        <v>193801</v>
      </c>
      <c r="AP11" s="277">
        <v>70679</v>
      </c>
      <c r="AQ11" s="278">
        <v>4149</v>
      </c>
      <c r="AR11" s="279">
        <v>1603.5</v>
      </c>
    </row>
    <row r="12" spans="1:46" ht="13.5" customHeight="1" x14ac:dyDescent="0.2">
      <c r="A12" s="259"/>
      <c r="AK12" s="1103" t="s">
        <v>486</v>
      </c>
      <c r="AL12" s="1104"/>
      <c r="AM12" s="1104"/>
      <c r="AN12" s="1105"/>
      <c r="AO12" s="277" t="s">
        <v>487</v>
      </c>
      <c r="AP12" s="277" t="s">
        <v>487</v>
      </c>
      <c r="AQ12" s="278" t="s">
        <v>487</v>
      </c>
      <c r="AR12" s="279" t="s">
        <v>487</v>
      </c>
    </row>
    <row r="13" spans="1:46" ht="13.5" customHeight="1" x14ac:dyDescent="0.2">
      <c r="A13" s="259"/>
      <c r="AK13" s="1103" t="s">
        <v>488</v>
      </c>
      <c r="AL13" s="1104"/>
      <c r="AM13" s="1104"/>
      <c r="AN13" s="1105"/>
      <c r="AO13" s="277">
        <v>20127</v>
      </c>
      <c r="AP13" s="277">
        <v>7340</v>
      </c>
      <c r="AQ13" s="278">
        <v>9494</v>
      </c>
      <c r="AR13" s="279">
        <v>-22.7</v>
      </c>
    </row>
    <row r="14" spans="1:46" ht="13.5" customHeight="1" x14ac:dyDescent="0.2">
      <c r="A14" s="259"/>
      <c r="AK14" s="1103" t="s">
        <v>489</v>
      </c>
      <c r="AL14" s="1104"/>
      <c r="AM14" s="1104"/>
      <c r="AN14" s="1105"/>
      <c r="AO14" s="277" t="s">
        <v>487</v>
      </c>
      <c r="AP14" s="277" t="s">
        <v>487</v>
      </c>
      <c r="AQ14" s="278">
        <v>5033</v>
      </c>
      <c r="AR14" s="279" t="s">
        <v>487</v>
      </c>
    </row>
    <row r="15" spans="1:46" ht="13.5" customHeight="1" x14ac:dyDescent="0.2">
      <c r="A15" s="259"/>
      <c r="AK15" s="1106" t="s">
        <v>490</v>
      </c>
      <c r="AL15" s="1107"/>
      <c r="AM15" s="1107"/>
      <c r="AN15" s="1108"/>
      <c r="AO15" s="277">
        <v>-43038</v>
      </c>
      <c r="AP15" s="277">
        <v>-15696</v>
      </c>
      <c r="AQ15" s="278">
        <v>-17000</v>
      </c>
      <c r="AR15" s="279">
        <v>-7.7</v>
      </c>
    </row>
    <row r="16" spans="1:46" ht="13.2" x14ac:dyDescent="0.2">
      <c r="A16" s="259"/>
      <c r="AK16" s="1106" t="s">
        <v>177</v>
      </c>
      <c r="AL16" s="1107"/>
      <c r="AM16" s="1107"/>
      <c r="AN16" s="1108"/>
      <c r="AO16" s="277">
        <v>927009</v>
      </c>
      <c r="AP16" s="277">
        <v>338078</v>
      </c>
      <c r="AQ16" s="278">
        <v>305754</v>
      </c>
      <c r="AR16" s="279">
        <v>10.6</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21.88</v>
      </c>
      <c r="AP21" s="290">
        <v>26.54</v>
      </c>
      <c r="AQ21" s="291">
        <v>-4.66</v>
      </c>
      <c r="AS21" s="292"/>
      <c r="AT21" s="288"/>
    </row>
    <row r="22" spans="1:46" s="260" customFormat="1" ht="13.2" x14ac:dyDescent="0.2">
      <c r="A22" s="288"/>
      <c r="AK22" s="1109" t="s">
        <v>496</v>
      </c>
      <c r="AL22" s="1110"/>
      <c r="AM22" s="1110"/>
      <c r="AN22" s="1111"/>
      <c r="AO22" s="293">
        <v>91.7</v>
      </c>
      <c r="AP22" s="294">
        <v>93.9</v>
      </c>
      <c r="AQ22" s="295">
        <v>-2.2000000000000002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361789</v>
      </c>
      <c r="AP32" s="303">
        <v>131943</v>
      </c>
      <c r="AQ32" s="304">
        <v>170830</v>
      </c>
      <c r="AR32" s="305">
        <v>-22.8</v>
      </c>
    </row>
    <row r="33" spans="1:46" ht="13.5" customHeight="1" x14ac:dyDescent="0.2">
      <c r="A33" s="259"/>
      <c r="AK33" s="1117" t="s">
        <v>501</v>
      </c>
      <c r="AL33" s="1118"/>
      <c r="AM33" s="1118"/>
      <c r="AN33" s="1119"/>
      <c r="AO33" s="303" t="s">
        <v>487</v>
      </c>
      <c r="AP33" s="303" t="s">
        <v>487</v>
      </c>
      <c r="AQ33" s="304" t="s">
        <v>487</v>
      </c>
      <c r="AR33" s="305" t="s">
        <v>487</v>
      </c>
    </row>
    <row r="34" spans="1:46" ht="27" customHeight="1" x14ac:dyDescent="0.2">
      <c r="A34" s="259"/>
      <c r="AK34" s="1117" t="s">
        <v>502</v>
      </c>
      <c r="AL34" s="1118"/>
      <c r="AM34" s="1118"/>
      <c r="AN34" s="1119"/>
      <c r="AO34" s="303" t="s">
        <v>487</v>
      </c>
      <c r="AP34" s="303" t="s">
        <v>487</v>
      </c>
      <c r="AQ34" s="304" t="s">
        <v>487</v>
      </c>
      <c r="AR34" s="305" t="s">
        <v>487</v>
      </c>
    </row>
    <row r="35" spans="1:46" ht="27" customHeight="1" x14ac:dyDescent="0.2">
      <c r="A35" s="259"/>
      <c r="AK35" s="1117" t="s">
        <v>503</v>
      </c>
      <c r="AL35" s="1118"/>
      <c r="AM35" s="1118"/>
      <c r="AN35" s="1119"/>
      <c r="AO35" s="303">
        <v>108121</v>
      </c>
      <c r="AP35" s="303">
        <v>39431</v>
      </c>
      <c r="AQ35" s="304">
        <v>32606</v>
      </c>
      <c r="AR35" s="305">
        <v>20.9</v>
      </c>
    </row>
    <row r="36" spans="1:46" ht="27" customHeight="1" x14ac:dyDescent="0.2">
      <c r="A36" s="259"/>
      <c r="AK36" s="1117" t="s">
        <v>504</v>
      </c>
      <c r="AL36" s="1118"/>
      <c r="AM36" s="1118"/>
      <c r="AN36" s="1119"/>
      <c r="AO36" s="303">
        <v>153148</v>
      </c>
      <c r="AP36" s="303">
        <v>55853</v>
      </c>
      <c r="AQ36" s="304">
        <v>4875</v>
      </c>
      <c r="AR36" s="305">
        <v>1045.7</v>
      </c>
    </row>
    <row r="37" spans="1:46" ht="13.5" customHeight="1" x14ac:dyDescent="0.2">
      <c r="A37" s="259"/>
      <c r="AK37" s="1117" t="s">
        <v>505</v>
      </c>
      <c r="AL37" s="1118"/>
      <c r="AM37" s="1118"/>
      <c r="AN37" s="1119"/>
      <c r="AO37" s="303" t="s">
        <v>487</v>
      </c>
      <c r="AP37" s="303" t="s">
        <v>487</v>
      </c>
      <c r="AQ37" s="304">
        <v>993</v>
      </c>
      <c r="AR37" s="305" t="s">
        <v>487</v>
      </c>
    </row>
    <row r="38" spans="1:46" ht="27" customHeight="1" x14ac:dyDescent="0.2">
      <c r="A38" s="259"/>
      <c r="AK38" s="1120" t="s">
        <v>506</v>
      </c>
      <c r="AL38" s="1121"/>
      <c r="AM38" s="1121"/>
      <c r="AN38" s="1122"/>
      <c r="AO38" s="306" t="s">
        <v>487</v>
      </c>
      <c r="AP38" s="306" t="s">
        <v>487</v>
      </c>
      <c r="AQ38" s="307">
        <v>50</v>
      </c>
      <c r="AR38" s="295" t="s">
        <v>487</v>
      </c>
      <c r="AS38" s="302"/>
    </row>
    <row r="39" spans="1:46" ht="13.2" x14ac:dyDescent="0.2">
      <c r="A39" s="259"/>
      <c r="AK39" s="1120" t="s">
        <v>507</v>
      </c>
      <c r="AL39" s="1121"/>
      <c r="AM39" s="1121"/>
      <c r="AN39" s="1122"/>
      <c r="AO39" s="303" t="s">
        <v>487</v>
      </c>
      <c r="AP39" s="303" t="s">
        <v>487</v>
      </c>
      <c r="AQ39" s="304">
        <v>-6626</v>
      </c>
      <c r="AR39" s="305" t="s">
        <v>487</v>
      </c>
      <c r="AS39" s="302"/>
    </row>
    <row r="40" spans="1:46" ht="27" customHeight="1" x14ac:dyDescent="0.2">
      <c r="A40" s="259"/>
      <c r="AK40" s="1117" t="s">
        <v>508</v>
      </c>
      <c r="AL40" s="1118"/>
      <c r="AM40" s="1118"/>
      <c r="AN40" s="1119"/>
      <c r="AO40" s="303">
        <v>-414074</v>
      </c>
      <c r="AP40" s="303">
        <v>-151012</v>
      </c>
      <c r="AQ40" s="304">
        <v>-145454</v>
      </c>
      <c r="AR40" s="305">
        <v>3.8</v>
      </c>
      <c r="AS40" s="302"/>
    </row>
    <row r="41" spans="1:46" ht="13.2" x14ac:dyDescent="0.2">
      <c r="A41" s="259"/>
      <c r="AK41" s="1123" t="s">
        <v>287</v>
      </c>
      <c r="AL41" s="1124"/>
      <c r="AM41" s="1124"/>
      <c r="AN41" s="1125"/>
      <c r="AO41" s="303">
        <v>208984</v>
      </c>
      <c r="AP41" s="303">
        <v>76216</v>
      </c>
      <c r="AQ41" s="304">
        <v>57274</v>
      </c>
      <c r="AR41" s="305">
        <v>33.1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301644</v>
      </c>
      <c r="AN51" s="325">
        <v>98770</v>
      </c>
      <c r="AO51" s="326">
        <v>-29.8</v>
      </c>
      <c r="AP51" s="327">
        <v>268375</v>
      </c>
      <c r="AQ51" s="328">
        <v>-1.2</v>
      </c>
      <c r="AR51" s="329">
        <v>-28.6</v>
      </c>
    </row>
    <row r="52" spans="1:44" ht="13.2" x14ac:dyDescent="0.2">
      <c r="A52" s="259"/>
      <c r="AK52" s="330"/>
      <c r="AL52" s="331" t="s">
        <v>518</v>
      </c>
      <c r="AM52" s="332">
        <v>288238</v>
      </c>
      <c r="AN52" s="333">
        <v>94380</v>
      </c>
      <c r="AO52" s="334">
        <v>-27</v>
      </c>
      <c r="AP52" s="335">
        <v>119602</v>
      </c>
      <c r="AQ52" s="336">
        <v>1.5</v>
      </c>
      <c r="AR52" s="337">
        <v>-28.5</v>
      </c>
    </row>
    <row r="53" spans="1:44" ht="13.2" x14ac:dyDescent="0.2">
      <c r="A53" s="259"/>
      <c r="AK53" s="315" t="s">
        <v>519</v>
      </c>
      <c r="AL53" s="316"/>
      <c r="AM53" s="324">
        <v>476589</v>
      </c>
      <c r="AN53" s="325">
        <v>159394</v>
      </c>
      <c r="AO53" s="326">
        <v>61.4</v>
      </c>
      <c r="AP53" s="327">
        <v>301035</v>
      </c>
      <c r="AQ53" s="328">
        <v>12.2</v>
      </c>
      <c r="AR53" s="329">
        <v>49.2</v>
      </c>
    </row>
    <row r="54" spans="1:44" ht="13.2" x14ac:dyDescent="0.2">
      <c r="A54" s="259"/>
      <c r="AK54" s="330"/>
      <c r="AL54" s="331" t="s">
        <v>518</v>
      </c>
      <c r="AM54" s="332">
        <v>363210</v>
      </c>
      <c r="AN54" s="333">
        <v>121475</v>
      </c>
      <c r="AO54" s="334">
        <v>28.7</v>
      </c>
      <c r="AP54" s="335">
        <v>154376</v>
      </c>
      <c r="AQ54" s="336">
        <v>29.1</v>
      </c>
      <c r="AR54" s="337">
        <v>-0.4</v>
      </c>
    </row>
    <row r="55" spans="1:44" ht="13.2" x14ac:dyDescent="0.2">
      <c r="A55" s="259"/>
      <c r="AK55" s="315" t="s">
        <v>520</v>
      </c>
      <c r="AL55" s="316"/>
      <c r="AM55" s="324">
        <v>591460</v>
      </c>
      <c r="AN55" s="325">
        <v>202833</v>
      </c>
      <c r="AO55" s="326">
        <v>27.3</v>
      </c>
      <c r="AP55" s="327">
        <v>362690</v>
      </c>
      <c r="AQ55" s="328">
        <v>20.5</v>
      </c>
      <c r="AR55" s="329">
        <v>6.8</v>
      </c>
    </row>
    <row r="56" spans="1:44" ht="13.2" x14ac:dyDescent="0.2">
      <c r="A56" s="259"/>
      <c r="AK56" s="330"/>
      <c r="AL56" s="331" t="s">
        <v>518</v>
      </c>
      <c r="AM56" s="332">
        <v>496307</v>
      </c>
      <c r="AN56" s="333">
        <v>170201</v>
      </c>
      <c r="AO56" s="334">
        <v>40.1</v>
      </c>
      <c r="AP56" s="335">
        <v>172580</v>
      </c>
      <c r="AQ56" s="336">
        <v>11.8</v>
      </c>
      <c r="AR56" s="337">
        <v>28.3</v>
      </c>
    </row>
    <row r="57" spans="1:44" ht="13.2" x14ac:dyDescent="0.2">
      <c r="A57" s="259"/>
      <c r="AK57" s="315" t="s">
        <v>521</v>
      </c>
      <c r="AL57" s="316"/>
      <c r="AM57" s="324">
        <v>1134619</v>
      </c>
      <c r="AN57" s="325">
        <v>396859</v>
      </c>
      <c r="AO57" s="326">
        <v>95.7</v>
      </c>
      <c r="AP57" s="327">
        <v>296093</v>
      </c>
      <c r="AQ57" s="328">
        <v>-18.399999999999999</v>
      </c>
      <c r="AR57" s="329">
        <v>114.1</v>
      </c>
    </row>
    <row r="58" spans="1:44" ht="13.2" x14ac:dyDescent="0.2">
      <c r="A58" s="259"/>
      <c r="AK58" s="330"/>
      <c r="AL58" s="331" t="s">
        <v>518</v>
      </c>
      <c r="AM58" s="332">
        <v>28735</v>
      </c>
      <c r="AN58" s="333">
        <v>10051</v>
      </c>
      <c r="AO58" s="334">
        <v>-94.1</v>
      </c>
      <c r="AP58" s="335">
        <v>140545</v>
      </c>
      <c r="AQ58" s="336">
        <v>-18.600000000000001</v>
      </c>
      <c r="AR58" s="337">
        <v>-75.5</v>
      </c>
    </row>
    <row r="59" spans="1:44" ht="13.2" x14ac:dyDescent="0.2">
      <c r="A59" s="259"/>
      <c r="AK59" s="315" t="s">
        <v>522</v>
      </c>
      <c r="AL59" s="316"/>
      <c r="AM59" s="324">
        <v>106020</v>
      </c>
      <c r="AN59" s="325">
        <v>38665</v>
      </c>
      <c r="AO59" s="326">
        <v>-90.3</v>
      </c>
      <c r="AP59" s="327">
        <v>308655</v>
      </c>
      <c r="AQ59" s="328">
        <v>4.2</v>
      </c>
      <c r="AR59" s="329">
        <v>-94.5</v>
      </c>
    </row>
    <row r="60" spans="1:44" ht="13.2" x14ac:dyDescent="0.2">
      <c r="A60" s="259"/>
      <c r="AK60" s="330"/>
      <c r="AL60" s="331" t="s">
        <v>518</v>
      </c>
      <c r="AM60" s="332">
        <v>49043</v>
      </c>
      <c r="AN60" s="333">
        <v>17886</v>
      </c>
      <c r="AO60" s="334">
        <v>78</v>
      </c>
      <c r="AP60" s="335">
        <v>169887</v>
      </c>
      <c r="AQ60" s="336">
        <v>20.9</v>
      </c>
      <c r="AR60" s="337">
        <v>57.1</v>
      </c>
    </row>
    <row r="61" spans="1:44" ht="13.2" x14ac:dyDescent="0.2">
      <c r="A61" s="259"/>
      <c r="AK61" s="315" t="s">
        <v>523</v>
      </c>
      <c r="AL61" s="338"/>
      <c r="AM61" s="324">
        <v>522066</v>
      </c>
      <c r="AN61" s="325">
        <v>179304</v>
      </c>
      <c r="AO61" s="326">
        <v>12.9</v>
      </c>
      <c r="AP61" s="327">
        <v>307370</v>
      </c>
      <c r="AQ61" s="339">
        <v>3.5</v>
      </c>
      <c r="AR61" s="329">
        <v>9.4</v>
      </c>
    </row>
    <row r="62" spans="1:44" ht="13.2" x14ac:dyDescent="0.2">
      <c r="A62" s="259"/>
      <c r="AK62" s="330"/>
      <c r="AL62" s="331" t="s">
        <v>518</v>
      </c>
      <c r="AM62" s="332">
        <v>245107</v>
      </c>
      <c r="AN62" s="333">
        <v>82799</v>
      </c>
      <c r="AO62" s="334">
        <v>5.0999999999999996</v>
      </c>
      <c r="AP62" s="335">
        <v>151398</v>
      </c>
      <c r="AQ62" s="336">
        <v>8.9</v>
      </c>
      <c r="AR62" s="337">
        <v>-3.8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Qj3nQps9B4fU6m0bt+C5av160/rbwaxdnOdCqffmZBw/Db9oYmYHN1GbNh6NsglhauMdOgIqdKyJfttBwOPng==" saltValue="jUGKNMB53whrDAshwAqd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DU121"/>
  <sheetViews>
    <sheetView showGridLines="0" topLeftCell="B73" zoomScale="70" zoomScaleNormal="70" zoomScaleSheetLayoutView="55" workbookViewId="0">
      <selection activeCell="B57" sqref="H57"/>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3cdv1Upy/0nRTR/jcGL4TIjWkXm41fGnwlvpDzgnxL3ZVn/N5CupyOABtctbJ2AlkCZHyL3SinctyoeEHXpiLg==" saltValue="e5jvU0CA/rTOlxQPJRAKl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EL116"/>
  <sheetViews>
    <sheetView showGridLines="0" topLeftCell="B67" zoomScale="70" zoomScaleNormal="70" zoomScaleSheetLayoutView="55" workbookViewId="0">
      <selection activeCell="B57" sqref="H5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YMpp5/spiNa4wYffHxktueyftvPlCqVqVzg/y3btc0dFZIcL9oQttsrFKe5dR9qo2imIGQdj1DzOdBz5enHV3w==" saltValue="ITcG/YEqCxIacmvWoilOR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99"/>
    <pageSetUpPr fitToPage="1"/>
  </sheetPr>
  <dimension ref="B1:J50"/>
  <sheetViews>
    <sheetView showGridLines="0" topLeftCell="A16" zoomScale="55" zoomScaleNormal="55" zoomScaleSheetLayoutView="100" workbookViewId="0">
      <selection activeCell="B57" sqref="H5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75.540000000000006</v>
      </c>
      <c r="G47" s="12">
        <v>71.75</v>
      </c>
      <c r="H47" s="12">
        <v>65.540000000000006</v>
      </c>
      <c r="I47" s="12">
        <v>67.05</v>
      </c>
      <c r="J47" s="13">
        <v>66.569999999999993</v>
      </c>
    </row>
    <row r="48" spans="2:10" ht="57.75" customHeight="1" x14ac:dyDescent="0.2">
      <c r="B48" s="14"/>
      <c r="C48" s="1128" t="s">
        <v>4</v>
      </c>
      <c r="D48" s="1128"/>
      <c r="E48" s="1129"/>
      <c r="F48" s="15">
        <v>13.59</v>
      </c>
      <c r="G48" s="16">
        <v>8.67</v>
      </c>
      <c r="H48" s="16">
        <v>4.8600000000000003</v>
      </c>
      <c r="I48" s="16">
        <v>7.6</v>
      </c>
      <c r="J48" s="17">
        <v>9.0399999999999991</v>
      </c>
    </row>
    <row r="49" spans="2:10" ht="57.75" customHeight="1" thickBot="1" x14ac:dyDescent="0.25">
      <c r="B49" s="18"/>
      <c r="C49" s="1130" t="s">
        <v>5</v>
      </c>
      <c r="D49" s="1130"/>
      <c r="E49" s="1131"/>
      <c r="F49" s="19">
        <v>2.4500000000000002</v>
      </c>
      <c r="G49" s="20" t="s">
        <v>530</v>
      </c>
      <c r="H49" s="20" t="s">
        <v>531</v>
      </c>
      <c r="I49" s="20">
        <v>3.36</v>
      </c>
      <c r="J49" s="21">
        <v>1.5</v>
      </c>
    </row>
    <row r="50" spans="2:10" ht="13.2" x14ac:dyDescent="0.2"/>
  </sheetData>
  <sheetProtection algorithmName="SHA-512" hashValue="Jt1heIl697pt+RAOM/ZfyRX9s0AQT+GlIErKqPxh9UlWGRb0Wl80QhyQHj5xxee+rmLeDUbdxPZueWyCTp+Mkg==" saltValue="poyDBT+IRAVcwVTCv/Ak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99"/>
    <pageSetUpPr fitToPage="1"/>
  </sheetPr>
  <dimension ref="A1:P45"/>
  <sheetViews>
    <sheetView showGridLines="0" topLeftCell="A7" zoomScale="55" zoomScaleNormal="55" zoomScaleSheetLayoutView="100" workbookViewId="0">
      <selection activeCell="B57" sqref="H5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13.54</v>
      </c>
      <c r="G34" s="33">
        <v>8.66</v>
      </c>
      <c r="H34" s="33">
        <v>4.8600000000000003</v>
      </c>
      <c r="I34" s="33">
        <v>7.59</v>
      </c>
      <c r="J34" s="34">
        <v>9.0299999999999994</v>
      </c>
      <c r="K34" s="22"/>
      <c r="L34" s="22"/>
      <c r="M34" s="22"/>
      <c r="N34" s="22"/>
      <c r="O34" s="22"/>
      <c r="P34" s="22"/>
    </row>
    <row r="35" spans="1:16" ht="39" customHeight="1" x14ac:dyDescent="0.2">
      <c r="A35" s="22"/>
      <c r="B35" s="35"/>
      <c r="C35" s="1132" t="s">
        <v>533</v>
      </c>
      <c r="D35" s="1132"/>
      <c r="E35" s="1133"/>
      <c r="F35" s="36">
        <v>1.57</v>
      </c>
      <c r="G35" s="37">
        <v>1.08</v>
      </c>
      <c r="H35" s="37">
        <v>1.6</v>
      </c>
      <c r="I35" s="37">
        <v>2.2599999999999998</v>
      </c>
      <c r="J35" s="38">
        <v>2.0099999999999998</v>
      </c>
      <c r="K35" s="22"/>
      <c r="L35" s="22"/>
      <c r="M35" s="22"/>
      <c r="N35" s="22"/>
      <c r="O35" s="22"/>
      <c r="P35" s="22"/>
    </row>
    <row r="36" spans="1:16" ht="39" customHeight="1" x14ac:dyDescent="0.2">
      <c r="A36" s="22"/>
      <c r="B36" s="35"/>
      <c r="C36" s="1132" t="s">
        <v>534</v>
      </c>
      <c r="D36" s="1132"/>
      <c r="E36" s="1133"/>
      <c r="F36" s="36">
        <v>0.08</v>
      </c>
      <c r="G36" s="37">
        <v>0.31</v>
      </c>
      <c r="H36" s="37">
        <v>0.3</v>
      </c>
      <c r="I36" s="37">
        <v>0.32</v>
      </c>
      <c r="J36" s="38">
        <v>0.14000000000000001</v>
      </c>
      <c r="K36" s="22"/>
      <c r="L36" s="22"/>
      <c r="M36" s="22"/>
      <c r="N36" s="22"/>
      <c r="O36" s="22"/>
      <c r="P36" s="22"/>
    </row>
    <row r="37" spans="1:16" ht="39" customHeight="1" x14ac:dyDescent="0.2">
      <c r="A37" s="22"/>
      <c r="B37" s="35"/>
      <c r="C37" s="1132" t="s">
        <v>535</v>
      </c>
      <c r="D37" s="1132"/>
      <c r="E37" s="1133"/>
      <c r="F37" s="36">
        <v>0</v>
      </c>
      <c r="G37" s="37">
        <v>0</v>
      </c>
      <c r="H37" s="37">
        <v>0</v>
      </c>
      <c r="I37" s="37">
        <v>0</v>
      </c>
      <c r="J37" s="38">
        <v>0.04</v>
      </c>
      <c r="K37" s="22"/>
      <c r="L37" s="22"/>
      <c r="M37" s="22"/>
      <c r="N37" s="22"/>
      <c r="O37" s="22"/>
      <c r="P37" s="22"/>
    </row>
    <row r="38" spans="1:16" ht="39" customHeight="1" x14ac:dyDescent="0.2">
      <c r="A38" s="22"/>
      <c r="B38" s="35"/>
      <c r="C38" s="1132" t="s">
        <v>536</v>
      </c>
      <c r="D38" s="1132"/>
      <c r="E38" s="1133"/>
      <c r="F38" s="36">
        <v>0</v>
      </c>
      <c r="G38" s="37">
        <v>0</v>
      </c>
      <c r="H38" s="37">
        <v>0</v>
      </c>
      <c r="I38" s="37">
        <v>0</v>
      </c>
      <c r="J38" s="38">
        <v>0.03</v>
      </c>
      <c r="K38" s="22"/>
      <c r="L38" s="22"/>
      <c r="M38" s="22"/>
      <c r="N38" s="22"/>
      <c r="O38" s="22"/>
      <c r="P38" s="22"/>
    </row>
    <row r="39" spans="1:16" ht="39" customHeight="1" x14ac:dyDescent="0.2">
      <c r="A39" s="22"/>
      <c r="B39" s="35"/>
      <c r="C39" s="1132" t="s">
        <v>537</v>
      </c>
      <c r="D39" s="1132"/>
      <c r="E39" s="1133"/>
      <c r="F39" s="36">
        <v>0</v>
      </c>
      <c r="G39" s="37">
        <v>0</v>
      </c>
      <c r="H39" s="37">
        <v>0</v>
      </c>
      <c r="I39" s="37">
        <v>0</v>
      </c>
      <c r="J39" s="38">
        <v>0.01</v>
      </c>
      <c r="K39" s="22"/>
      <c r="L39" s="22"/>
      <c r="M39" s="22"/>
      <c r="N39" s="22"/>
      <c r="O39" s="22"/>
      <c r="P39" s="22"/>
    </row>
    <row r="40" spans="1:16" ht="39" customHeight="1" x14ac:dyDescent="0.2">
      <c r="A40" s="22"/>
      <c r="B40" s="35"/>
      <c r="C40" s="1132" t="s">
        <v>538</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LUljgOgBP1DRHI5ZZgY5HPnZJVEcHwqZb8LIzNWf8sNl+Mo4ClzxYF6lSEU13QzOZBEktW7uMvYbVkDIl3VBg==" saltValue="rdjjZcKQVzCDOT8lGIBy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99"/>
    <pageSetUpPr fitToPage="1"/>
  </sheetPr>
  <dimension ref="A1:U64"/>
  <sheetViews>
    <sheetView showGridLines="0" topLeftCell="A31" zoomScale="70" zoomScaleNormal="70" zoomScaleSheetLayoutView="55" workbookViewId="0">
      <selection activeCell="B57" sqref="H57"/>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172</v>
      </c>
      <c r="L45" s="58">
        <v>175</v>
      </c>
      <c r="M45" s="58">
        <v>252</v>
      </c>
      <c r="N45" s="58">
        <v>318</v>
      </c>
      <c r="O45" s="59">
        <v>362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95</v>
      </c>
      <c r="L48" s="62">
        <v>89</v>
      </c>
      <c r="M48" s="62">
        <v>83</v>
      </c>
      <c r="N48" s="62">
        <v>102</v>
      </c>
      <c r="O48" s="63">
        <v>108</v>
      </c>
      <c r="P48" s="46"/>
      <c r="Q48" s="46"/>
      <c r="R48" s="46"/>
      <c r="S48" s="46"/>
      <c r="T48" s="46"/>
      <c r="U48" s="46"/>
    </row>
    <row r="49" spans="1:21" ht="30.75" customHeight="1" x14ac:dyDescent="0.2">
      <c r="A49" s="46"/>
      <c r="B49" s="1140"/>
      <c r="C49" s="1141"/>
      <c r="D49" s="60"/>
      <c r="E49" s="1146" t="s">
        <v>14</v>
      </c>
      <c r="F49" s="1146"/>
      <c r="G49" s="1146"/>
      <c r="H49" s="1146"/>
      <c r="I49" s="1146"/>
      <c r="J49" s="1147"/>
      <c r="K49" s="61">
        <v>129</v>
      </c>
      <c r="L49" s="62">
        <v>144</v>
      </c>
      <c r="M49" s="62">
        <v>141</v>
      </c>
      <c r="N49" s="62">
        <v>147</v>
      </c>
      <c r="O49" s="63">
        <v>153</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289</v>
      </c>
      <c r="L52" s="62">
        <v>295</v>
      </c>
      <c r="M52" s="62">
        <v>345</v>
      </c>
      <c r="N52" s="62">
        <v>397</v>
      </c>
      <c r="O52" s="63">
        <v>415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107</v>
      </c>
      <c r="L53" s="67">
        <v>113</v>
      </c>
      <c r="M53" s="67">
        <v>131</v>
      </c>
      <c r="N53" s="67">
        <v>170</v>
      </c>
      <c r="O53" s="68">
        <v>208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wrJw3T+btdC9xOgl/Q3hBxPQclYvemTGt7o1S3yZeSGOZx/snJ6a5MvRkco6YygfG7LRKd/rQOnCaIGuDcEMw==" saltValue="Bj/lrRpWskXiitCvSoef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99"/>
    <pageSetUpPr fitToPage="1"/>
  </sheetPr>
  <dimension ref="B1:M55"/>
  <sheetViews>
    <sheetView showGridLines="0" topLeftCell="A28" zoomScale="70" zoomScaleNormal="70" zoomScaleSheetLayoutView="100" workbookViewId="0">
      <selection activeCell="B57" sqref="H57"/>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2894</v>
      </c>
      <c r="J41" s="343">
        <v>3083</v>
      </c>
      <c r="K41" s="343">
        <v>3316</v>
      </c>
      <c r="L41" s="343">
        <v>3841</v>
      </c>
      <c r="M41" s="344">
        <v>3650</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1759</v>
      </c>
      <c r="J43" s="346">
        <v>1640</v>
      </c>
      <c r="K43" s="346">
        <v>1488</v>
      </c>
      <c r="L43" s="346">
        <v>1310</v>
      </c>
      <c r="M43" s="347">
        <v>1128</v>
      </c>
    </row>
    <row r="44" spans="2:13" ht="27.75" customHeight="1" x14ac:dyDescent="0.2">
      <c r="B44" s="1171"/>
      <c r="C44" s="1172"/>
      <c r="D44" s="104"/>
      <c r="E44" s="1177" t="s">
        <v>34</v>
      </c>
      <c r="F44" s="1177"/>
      <c r="G44" s="1177"/>
      <c r="H44" s="1178"/>
      <c r="I44" s="345">
        <v>130</v>
      </c>
      <c r="J44" s="346">
        <v>101</v>
      </c>
      <c r="K44" s="346">
        <v>72</v>
      </c>
      <c r="L44" s="346">
        <v>48</v>
      </c>
      <c r="M44" s="347">
        <v>26</v>
      </c>
    </row>
    <row r="45" spans="2:13" ht="27.75" customHeight="1" x14ac:dyDescent="0.2">
      <c r="B45" s="1171"/>
      <c r="C45" s="1172"/>
      <c r="D45" s="104"/>
      <c r="E45" s="1177" t="s">
        <v>35</v>
      </c>
      <c r="F45" s="1177"/>
      <c r="G45" s="1177"/>
      <c r="H45" s="1178"/>
      <c r="I45" s="345">
        <v>288</v>
      </c>
      <c r="J45" s="346">
        <v>256</v>
      </c>
      <c r="K45" s="346">
        <v>238</v>
      </c>
      <c r="L45" s="346">
        <v>246</v>
      </c>
      <c r="M45" s="347">
        <v>238</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2443</v>
      </c>
      <c r="J50" s="346">
        <v>2790</v>
      </c>
      <c r="K50" s="346">
        <v>3376</v>
      </c>
      <c r="L50" s="346">
        <v>3625</v>
      </c>
      <c r="M50" s="347">
        <v>3848</v>
      </c>
    </row>
    <row r="51" spans="2:13" ht="27.75" customHeight="1" x14ac:dyDescent="0.2">
      <c r="B51" s="1171"/>
      <c r="C51" s="1172"/>
      <c r="D51" s="104"/>
      <c r="E51" s="1177" t="s">
        <v>42</v>
      </c>
      <c r="F51" s="1177"/>
      <c r="G51" s="1177"/>
      <c r="H51" s="1178"/>
      <c r="I51" s="345">
        <v>19</v>
      </c>
      <c r="J51" s="346">
        <v>12</v>
      </c>
      <c r="K51" s="346">
        <v>4</v>
      </c>
      <c r="L51" s="346" t="s">
        <v>487</v>
      </c>
      <c r="M51" s="347" t="s">
        <v>487</v>
      </c>
    </row>
    <row r="52" spans="2:13" ht="27.75" customHeight="1" x14ac:dyDescent="0.2">
      <c r="B52" s="1173"/>
      <c r="C52" s="1174"/>
      <c r="D52" s="104"/>
      <c r="E52" s="1177" t="s">
        <v>43</v>
      </c>
      <c r="F52" s="1177"/>
      <c r="G52" s="1177"/>
      <c r="H52" s="1178"/>
      <c r="I52" s="345">
        <v>3830</v>
      </c>
      <c r="J52" s="346">
        <v>4044</v>
      </c>
      <c r="K52" s="346">
        <v>3868</v>
      </c>
      <c r="L52" s="346">
        <v>4136</v>
      </c>
      <c r="M52" s="347">
        <v>3915</v>
      </c>
    </row>
    <row r="53" spans="2:13" ht="27.75" customHeight="1" thickBot="1" x14ac:dyDescent="0.25">
      <c r="B53" s="1184" t="s">
        <v>19</v>
      </c>
      <c r="C53" s="1185"/>
      <c r="D53" s="108"/>
      <c r="E53" s="1186" t="s">
        <v>44</v>
      </c>
      <c r="F53" s="1186"/>
      <c r="G53" s="1186"/>
      <c r="H53" s="1187"/>
      <c r="I53" s="348">
        <v>-1222</v>
      </c>
      <c r="J53" s="349">
        <v>-1766</v>
      </c>
      <c r="K53" s="349">
        <v>-2133</v>
      </c>
      <c r="L53" s="349">
        <v>-2317</v>
      </c>
      <c r="M53" s="350">
        <v>-2721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xbk0vVHBqIGHvhygpeYQStw/QAfPgZgx/vV8hwm2nNtclJ8zelmgUACS4oFZCpq6c9RfkYJ4tIG0Xp14HJvPQ==" saltValue="tZPSjRF84uqNHVZIiJzg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B1:W64"/>
  <sheetViews>
    <sheetView showGridLines="0" zoomScale="55" zoomScaleNormal="55" zoomScaleSheetLayoutView="100" workbookViewId="0">
      <selection activeCell="B57" sqref="H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1589</v>
      </c>
      <c r="G55" s="120">
        <v>1605</v>
      </c>
      <c r="H55" s="121">
        <v>1605</v>
      </c>
    </row>
    <row r="56" spans="2:8" ht="52.5" customHeight="1" x14ac:dyDescent="0.2">
      <c r="B56" s="122"/>
      <c r="C56" s="1198" t="s">
        <v>47</v>
      </c>
      <c r="D56" s="1198"/>
      <c r="E56" s="1199"/>
      <c r="F56" s="123">
        <v>526</v>
      </c>
      <c r="G56" s="123">
        <v>722</v>
      </c>
      <c r="H56" s="124">
        <v>925</v>
      </c>
    </row>
    <row r="57" spans="2:8" ht="53.25" customHeight="1" x14ac:dyDescent="0.2">
      <c r="B57" s="122"/>
      <c r="C57" s="1200" t="s">
        <v>48</v>
      </c>
      <c r="D57" s="1200"/>
      <c r="E57" s="1201"/>
      <c r="F57" s="125">
        <v>1056</v>
      </c>
      <c r="G57" s="125">
        <v>1080</v>
      </c>
      <c r="H57" s="126">
        <v>1075</v>
      </c>
    </row>
    <row r="58" spans="2:8" ht="45.75" customHeight="1" x14ac:dyDescent="0.2">
      <c r="B58" s="127"/>
      <c r="C58" s="1188" t="s">
        <v>557</v>
      </c>
      <c r="D58" s="1189"/>
      <c r="E58" s="1190"/>
      <c r="F58" s="128">
        <v>940</v>
      </c>
      <c r="G58" s="128">
        <v>940</v>
      </c>
      <c r="H58" s="129">
        <v>900</v>
      </c>
    </row>
    <row r="59" spans="2:8" ht="45.75" customHeight="1" x14ac:dyDescent="0.2">
      <c r="B59" s="127"/>
      <c r="C59" s="1188" t="s">
        <v>558</v>
      </c>
      <c r="D59" s="1189"/>
      <c r="E59" s="1190"/>
      <c r="F59" s="128">
        <v>28</v>
      </c>
      <c r="G59" s="128">
        <v>57</v>
      </c>
      <c r="H59" s="129">
        <v>83</v>
      </c>
    </row>
    <row r="60" spans="2:8" ht="45.75" customHeight="1" x14ac:dyDescent="0.2">
      <c r="B60" s="127"/>
      <c r="C60" s="1188" t="s">
        <v>559</v>
      </c>
      <c r="D60" s="1189"/>
      <c r="E60" s="1190"/>
      <c r="F60" s="128">
        <v>33</v>
      </c>
      <c r="G60" s="128">
        <v>33</v>
      </c>
      <c r="H60" s="129">
        <v>43</v>
      </c>
    </row>
    <row r="61" spans="2:8" ht="45.75" customHeight="1" x14ac:dyDescent="0.2">
      <c r="B61" s="127"/>
      <c r="C61" s="1188" t="s">
        <v>560</v>
      </c>
      <c r="D61" s="1189"/>
      <c r="E61" s="1190"/>
      <c r="F61" s="128">
        <v>22</v>
      </c>
      <c r="G61" s="128">
        <v>22</v>
      </c>
      <c r="H61" s="129">
        <v>23</v>
      </c>
    </row>
    <row r="62" spans="2:8" ht="45.75" customHeight="1" thickBot="1" x14ac:dyDescent="0.25">
      <c r="B62" s="130"/>
      <c r="C62" s="1191" t="s">
        <v>561</v>
      </c>
      <c r="D62" s="1192"/>
      <c r="E62" s="1193"/>
      <c r="F62" s="131">
        <v>20</v>
      </c>
      <c r="G62" s="131">
        <v>15</v>
      </c>
      <c r="H62" s="132">
        <v>14</v>
      </c>
    </row>
    <row r="63" spans="2:8" ht="52.5" customHeight="1" thickBot="1" x14ac:dyDescent="0.25">
      <c r="B63" s="133"/>
      <c r="C63" s="1194" t="s">
        <v>49</v>
      </c>
      <c r="D63" s="1194"/>
      <c r="E63" s="1195"/>
      <c r="F63" s="134">
        <v>3171</v>
      </c>
      <c r="G63" s="134">
        <v>3408</v>
      </c>
      <c r="H63" s="135">
        <v>3605</v>
      </c>
    </row>
    <row r="64" spans="2:8" ht="13.2" x14ac:dyDescent="0.2"/>
  </sheetData>
  <sheetProtection algorithmName="SHA-512" hashValue="NS8qt3GN8hcXAQDCn2//+QiNmzyQWhvmqnUtnQ7vDxZ1DSDZHeeiXjTLQk3wt6N3Jc2Q5uM9pSQbUQdujCvWgg==" saltValue="s/E9WmwFSCdtCfWJuQ8u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98770</v>
      </c>
      <c r="E3" s="154"/>
      <c r="F3" s="155">
        <v>268375</v>
      </c>
      <c r="G3" s="156"/>
      <c r="H3" s="157"/>
    </row>
    <row r="4" spans="1:8" x14ac:dyDescent="0.2">
      <c r="A4" s="158"/>
      <c r="B4" s="159"/>
      <c r="C4" s="160"/>
      <c r="D4" s="161">
        <v>94380</v>
      </c>
      <c r="E4" s="162"/>
      <c r="F4" s="163">
        <v>119602</v>
      </c>
      <c r="G4" s="164"/>
      <c r="H4" s="165"/>
    </row>
    <row r="5" spans="1:8" x14ac:dyDescent="0.2">
      <c r="A5" s="146" t="s">
        <v>519</v>
      </c>
      <c r="B5" s="151"/>
      <c r="C5" s="152"/>
      <c r="D5" s="153">
        <v>159394</v>
      </c>
      <c r="E5" s="154"/>
      <c r="F5" s="155">
        <v>301035</v>
      </c>
      <c r="G5" s="156"/>
      <c r="H5" s="157"/>
    </row>
    <row r="6" spans="1:8" x14ac:dyDescent="0.2">
      <c r="A6" s="158"/>
      <c r="B6" s="159"/>
      <c r="C6" s="160"/>
      <c r="D6" s="161">
        <v>121475</v>
      </c>
      <c r="E6" s="162"/>
      <c r="F6" s="163">
        <v>154376</v>
      </c>
      <c r="G6" s="164"/>
      <c r="H6" s="165"/>
    </row>
    <row r="7" spans="1:8" x14ac:dyDescent="0.2">
      <c r="A7" s="146" t="s">
        <v>520</v>
      </c>
      <c r="B7" s="151"/>
      <c r="C7" s="152"/>
      <c r="D7" s="153">
        <v>202833</v>
      </c>
      <c r="E7" s="154"/>
      <c r="F7" s="155">
        <v>362690</v>
      </c>
      <c r="G7" s="156"/>
      <c r="H7" s="157"/>
    </row>
    <row r="8" spans="1:8" x14ac:dyDescent="0.2">
      <c r="A8" s="158"/>
      <c r="B8" s="159"/>
      <c r="C8" s="160"/>
      <c r="D8" s="161">
        <v>170201</v>
      </c>
      <c r="E8" s="162"/>
      <c r="F8" s="163">
        <v>172580</v>
      </c>
      <c r="G8" s="164"/>
      <c r="H8" s="165"/>
    </row>
    <row r="9" spans="1:8" x14ac:dyDescent="0.2">
      <c r="A9" s="146" t="s">
        <v>521</v>
      </c>
      <c r="B9" s="151"/>
      <c r="C9" s="152"/>
      <c r="D9" s="153">
        <v>396859</v>
      </c>
      <c r="E9" s="154"/>
      <c r="F9" s="155">
        <v>296093</v>
      </c>
      <c r="G9" s="156"/>
      <c r="H9" s="157"/>
    </row>
    <row r="10" spans="1:8" x14ac:dyDescent="0.2">
      <c r="A10" s="158"/>
      <c r="B10" s="159"/>
      <c r="C10" s="160"/>
      <c r="D10" s="161">
        <v>10051</v>
      </c>
      <c r="E10" s="162"/>
      <c r="F10" s="163">
        <v>140545</v>
      </c>
      <c r="G10" s="164"/>
      <c r="H10" s="165"/>
    </row>
    <row r="11" spans="1:8" x14ac:dyDescent="0.2">
      <c r="A11" s="146" t="s">
        <v>522</v>
      </c>
      <c r="B11" s="151"/>
      <c r="C11" s="152"/>
      <c r="D11" s="153">
        <v>38665</v>
      </c>
      <c r="E11" s="154"/>
      <c r="F11" s="155">
        <v>308655</v>
      </c>
      <c r="G11" s="156"/>
      <c r="H11" s="157"/>
    </row>
    <row r="12" spans="1:8" x14ac:dyDescent="0.2">
      <c r="A12" s="158"/>
      <c r="B12" s="159"/>
      <c r="C12" s="166"/>
      <c r="D12" s="161">
        <v>17886</v>
      </c>
      <c r="E12" s="162"/>
      <c r="F12" s="163">
        <v>169887</v>
      </c>
      <c r="G12" s="164"/>
      <c r="H12" s="165"/>
    </row>
    <row r="13" spans="1:8" x14ac:dyDescent="0.2">
      <c r="A13" s="146"/>
      <c r="B13" s="151"/>
      <c r="C13" s="152"/>
      <c r="D13" s="153">
        <v>179304</v>
      </c>
      <c r="E13" s="154"/>
      <c r="F13" s="155">
        <v>307370</v>
      </c>
      <c r="G13" s="167"/>
      <c r="H13" s="157"/>
    </row>
    <row r="14" spans="1:8" x14ac:dyDescent="0.2">
      <c r="A14" s="158"/>
      <c r="B14" s="159"/>
      <c r="C14" s="160"/>
      <c r="D14" s="161">
        <v>82799</v>
      </c>
      <c r="E14" s="162"/>
      <c r="F14" s="163">
        <v>151398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13.59</v>
      </c>
      <c r="C19" s="168">
        <f>ROUND(VALUE(SUBSTITUTE(実質収支比率等に係る経年分析!G$48,"▲","-")),2)</f>
        <v>8.67</v>
      </c>
      <c r="D19" s="168">
        <f>ROUND(VALUE(SUBSTITUTE(実質収支比率等に係る経年分析!H$48,"▲","-")),2)</f>
        <v>4.8600000000000003</v>
      </c>
      <c r="E19" s="168">
        <f>ROUND(VALUE(SUBSTITUTE(実質収支比率等に係る経年分析!I$48,"▲","-")),2)</f>
        <v>7.6</v>
      </c>
      <c r="F19" s="168">
        <f>ROUND(VALUE(SUBSTITUTE(実質収支比率等に係る経年分析!J$48,"▲","-")),2)</f>
        <v>9.0399999999999991</v>
      </c>
    </row>
    <row r="20" spans="1:11" x14ac:dyDescent="0.2">
      <c r="A20" s="168" t="s">
        <v>53</v>
      </c>
      <c r="B20" s="168">
        <f>ROUND(VALUE(SUBSTITUTE(実質収支比率等に係る経年分析!F$47,"▲","-")),2)</f>
        <v>75.540000000000006</v>
      </c>
      <c r="C20" s="168">
        <f>ROUND(VALUE(SUBSTITUTE(実質収支比率等に係る経年分析!G$47,"▲","-")),2)</f>
        <v>71.75</v>
      </c>
      <c r="D20" s="168">
        <f>ROUND(VALUE(SUBSTITUTE(実質収支比率等に係る経年分析!H$47,"▲","-")),2)</f>
        <v>65.540000000000006</v>
      </c>
      <c r="E20" s="168">
        <f>ROUND(VALUE(SUBSTITUTE(実質収支比率等に係る経年分析!I$47,"▲","-")),2)</f>
        <v>67.05</v>
      </c>
      <c r="F20" s="168">
        <f>ROUND(VALUE(SUBSTITUTE(実質収支比率等に係る経年分析!J$47,"▲","-")),2)</f>
        <v>66.569999999999993</v>
      </c>
    </row>
    <row r="21" spans="1:11" x14ac:dyDescent="0.2">
      <c r="A21" s="168" t="s">
        <v>54</v>
      </c>
      <c r="B21" s="168">
        <f>IF(ISNUMBER(VALUE(SUBSTITUTE(実質収支比率等に係る経年分析!F$49,"▲","-"))),ROUND(VALUE(SUBSTITUTE(実質収支比率等に係る経年分析!F$49,"▲","-")),2),NA())</f>
        <v>2.4500000000000002</v>
      </c>
      <c r="C21" s="168">
        <f>IF(ISNUMBER(VALUE(SUBSTITUTE(実質収支比率等に係る経年分析!G$49,"▲","-"))),ROUND(VALUE(SUBSTITUTE(実質収支比率等に係る経年分析!G$49,"▲","-")),2),NA())</f>
        <v>-4.18</v>
      </c>
      <c r="D21" s="168">
        <f>IF(ISNUMBER(VALUE(SUBSTITUTE(実質収支比率等に係る経年分析!H$49,"▲","-"))),ROUND(VALUE(SUBSTITUTE(実質収支比率等に係る経年分析!H$49,"▲","-")),2),NA())</f>
        <v>-2.02</v>
      </c>
      <c r="E21" s="168">
        <f>IF(ISNUMBER(VALUE(SUBSTITUTE(実質収支比率等に係る経年分析!I$49,"▲","-"))),ROUND(VALUE(SUBSTITUTE(実質収支比率等に係る経年分析!I$49,"▲","-")),2),NA())</f>
        <v>3.36</v>
      </c>
      <c r="F21" s="168">
        <f>IF(ISNUMBER(VALUE(SUBSTITUTE(実質収支比率等に係る経年分析!J$49,"▲","-"))),ROUND(VALUE(SUBSTITUTE(実質収支比率等に係る経年分析!J$49,"▲","-")),2),NA())</f>
        <v>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簡易水道特別会計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0.04</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0.14000000000000001</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2.2599999999999998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2.0099999999999998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4.8600000000000003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9.0299999999999994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289</v>
      </c>
      <c r="E42" s="170"/>
      <c r="F42" s="170"/>
      <c r="G42" s="170">
        <f>'実質公債費比率（分子）の構造'!L$52</f>
        <v>295</v>
      </c>
      <c r="H42" s="170"/>
      <c r="I42" s="170"/>
      <c r="J42" s="170">
        <f>'実質公債費比率（分子）の構造'!M$52</f>
        <v>345</v>
      </c>
      <c r="K42" s="170"/>
      <c r="L42" s="170"/>
      <c r="M42" s="170">
        <f>'実質公債費比率（分子）の構造'!N$52</f>
        <v>397</v>
      </c>
      <c r="N42" s="170"/>
      <c r="O42" s="170"/>
      <c r="P42" s="170">
        <f>'実質公債費比率（分子）の構造'!O$52</f>
        <v>415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129</v>
      </c>
      <c r="C45" s="170"/>
      <c r="D45" s="170"/>
      <c r="E45" s="170">
        <f>'実質公債費比率（分子）の構造'!L$49</f>
        <v>144</v>
      </c>
      <c r="F45" s="170"/>
      <c r="G45" s="170"/>
      <c r="H45" s="170">
        <f>'実質公債費比率（分子）の構造'!M$49</f>
        <v>141</v>
      </c>
      <c r="I45" s="170"/>
      <c r="J45" s="170"/>
      <c r="K45" s="170">
        <f>'実質公債費比率（分子）の構造'!N$49</f>
        <v>147</v>
      </c>
      <c r="L45" s="170"/>
      <c r="M45" s="170"/>
      <c r="N45" s="170">
        <f>'実質公債費比率（分子）の構造'!O$49</f>
        <v>153</v>
      </c>
      <c r="O45" s="170"/>
      <c r="P45" s="170"/>
    </row>
    <row r="46" spans="1:16" x14ac:dyDescent="0.2">
      <c r="A46" s="170" t="s">
        <v>64</v>
      </c>
      <c r="B46" s="170">
        <f>'実質公債費比率（分子）の構造'!K$48</f>
        <v>95</v>
      </c>
      <c r="C46" s="170"/>
      <c r="D46" s="170"/>
      <c r="E46" s="170">
        <f>'実質公債費比率（分子）の構造'!L$48</f>
        <v>89</v>
      </c>
      <c r="F46" s="170"/>
      <c r="G46" s="170"/>
      <c r="H46" s="170">
        <f>'実質公債費比率（分子）の構造'!M$48</f>
        <v>83</v>
      </c>
      <c r="I46" s="170"/>
      <c r="J46" s="170"/>
      <c r="K46" s="170">
        <f>'実質公債費比率（分子）の構造'!N$48</f>
        <v>102</v>
      </c>
      <c r="L46" s="170"/>
      <c r="M46" s="170"/>
      <c r="N46" s="170">
        <f>'実質公債費比率（分子）の構造'!O$48</f>
        <v>108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172</v>
      </c>
      <c r="C49" s="170"/>
      <c r="D49" s="170"/>
      <c r="E49" s="170">
        <f>'実質公債費比率（分子）の構造'!L$45</f>
        <v>175</v>
      </c>
      <c r="F49" s="170"/>
      <c r="G49" s="170"/>
      <c r="H49" s="170">
        <f>'実質公債費比率（分子）の構造'!M$45</f>
        <v>252</v>
      </c>
      <c r="I49" s="170"/>
      <c r="J49" s="170"/>
      <c r="K49" s="170">
        <f>'実質公債費比率（分子）の構造'!N$45</f>
        <v>318</v>
      </c>
      <c r="L49" s="170"/>
      <c r="M49" s="170"/>
      <c r="N49" s="170">
        <f>'実質公債費比率（分子）の構造'!O$45</f>
        <v>362</v>
      </c>
      <c r="O49" s="170"/>
      <c r="P49" s="170"/>
    </row>
    <row r="50" spans="1:16" x14ac:dyDescent="0.2">
      <c r="A50" s="170" t="s">
        <v>67</v>
      </c>
      <c r="B50" s="170" t="e">
        <f>NA()</f>
        <v>#N/A</v>
      </c>
      <c r="C50" s="170">
        <f>IF(ISNUMBER('実質公債費比率（分子）の構造'!K$53),'実質公債費比率（分子）の構造'!K$53,NA())</f>
        <v>107</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131</v>
      </c>
      <c r="J50" s="170" t="e">
        <f>NA()</f>
        <v>#N/A</v>
      </c>
      <c r="K50" s="170" t="e">
        <f>NA()</f>
        <v>#N/A</v>
      </c>
      <c r="L50" s="170">
        <f>IF(ISNUMBER('実質公債費比率（分子）の構造'!N$53),'実質公債費比率（分子）の構造'!N$53,NA())</f>
        <v>170</v>
      </c>
      <c r="M50" s="170" t="e">
        <f>NA()</f>
        <v>#N/A</v>
      </c>
      <c r="N50" s="170" t="e">
        <f>NA()</f>
        <v>#N/A</v>
      </c>
      <c r="O50" s="170">
        <f>IF(ISNUMBER('実質公債費比率（分子）の構造'!O$53),'実質公債費比率（分子）の構造'!O$53,NA())</f>
        <v>208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3830</v>
      </c>
      <c r="E56" s="169"/>
      <c r="F56" s="169"/>
      <c r="G56" s="169">
        <f>'将来負担比率（分子）の構造'!J$52</f>
        <v>4044</v>
      </c>
      <c r="H56" s="169"/>
      <c r="I56" s="169"/>
      <c r="J56" s="169">
        <f>'将来負担比率（分子）の構造'!K$52</f>
        <v>3868</v>
      </c>
      <c r="K56" s="169"/>
      <c r="L56" s="169"/>
      <c r="M56" s="169">
        <f>'将来負担比率（分子）の構造'!L$52</f>
        <v>4136</v>
      </c>
      <c r="N56" s="169"/>
      <c r="O56" s="169"/>
      <c r="P56" s="169">
        <f>'将来負担比率（分子）の構造'!M$52</f>
        <v>3915</v>
      </c>
    </row>
    <row r="57" spans="1:16" x14ac:dyDescent="0.2">
      <c r="A57" s="169" t="s">
        <v>42</v>
      </c>
      <c r="B57" s="169"/>
      <c r="C57" s="169"/>
      <c r="D57" s="169">
        <f>'将来負担比率（分子）の構造'!I$51</f>
        <v>19</v>
      </c>
      <c r="E57" s="169"/>
      <c r="F57" s="169"/>
      <c r="G57" s="169">
        <f>'将来負担比率（分子）の構造'!J$51</f>
        <v>12</v>
      </c>
      <c r="H57" s="169"/>
      <c r="I57" s="169"/>
      <c r="J57" s="169">
        <f>'将来負担比率（分子）の構造'!K$51</f>
        <v>4</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2443</v>
      </c>
      <c r="E58" s="169"/>
      <c r="F58" s="169"/>
      <c r="G58" s="169">
        <f>'将来負担比率（分子）の構造'!J$50</f>
        <v>2790</v>
      </c>
      <c r="H58" s="169"/>
      <c r="I58" s="169"/>
      <c r="J58" s="169">
        <f>'将来負担比率（分子）の構造'!K$50</f>
        <v>3376</v>
      </c>
      <c r="K58" s="169"/>
      <c r="L58" s="169"/>
      <c r="M58" s="169">
        <f>'将来負担比率（分子）の構造'!L$50</f>
        <v>3625</v>
      </c>
      <c r="N58" s="169"/>
      <c r="O58" s="169"/>
      <c r="P58" s="169">
        <f>'将来負担比率（分子）の構造'!M$50</f>
        <v>3848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288</v>
      </c>
      <c r="C62" s="169"/>
      <c r="D62" s="169"/>
      <c r="E62" s="169">
        <f>'将来負担比率（分子）の構造'!J$45</f>
        <v>256</v>
      </c>
      <c r="F62" s="169"/>
      <c r="G62" s="169"/>
      <c r="H62" s="169">
        <f>'将来負担比率（分子）の構造'!K$45</f>
        <v>238</v>
      </c>
      <c r="I62" s="169"/>
      <c r="J62" s="169"/>
      <c r="K62" s="169">
        <f>'将来負担比率（分子）の構造'!L$45</f>
        <v>246</v>
      </c>
      <c r="L62" s="169"/>
      <c r="M62" s="169"/>
      <c r="N62" s="169">
        <f>'将来負担比率（分子）の構造'!M$45</f>
        <v>238</v>
      </c>
      <c r="O62" s="169"/>
      <c r="P62" s="169"/>
    </row>
    <row r="63" spans="1:16" x14ac:dyDescent="0.2">
      <c r="A63" s="169" t="s">
        <v>34</v>
      </c>
      <c r="B63" s="169">
        <f>'将来負担比率（分子）の構造'!I$44</f>
        <v>130</v>
      </c>
      <c r="C63" s="169"/>
      <c r="D63" s="169"/>
      <c r="E63" s="169">
        <f>'将来負担比率（分子）の構造'!J$44</f>
        <v>101</v>
      </c>
      <c r="F63" s="169"/>
      <c r="G63" s="169"/>
      <c r="H63" s="169">
        <f>'将来負担比率（分子）の構造'!K$44</f>
        <v>72</v>
      </c>
      <c r="I63" s="169"/>
      <c r="J63" s="169"/>
      <c r="K63" s="169">
        <f>'将来負担比率（分子）の構造'!L$44</f>
        <v>48</v>
      </c>
      <c r="L63" s="169"/>
      <c r="M63" s="169"/>
      <c r="N63" s="169">
        <f>'将来負担比率（分子）の構造'!M$44</f>
        <v>26</v>
      </c>
      <c r="O63" s="169"/>
      <c r="P63" s="169"/>
    </row>
    <row r="64" spans="1:16" x14ac:dyDescent="0.2">
      <c r="A64" s="169" t="s">
        <v>33</v>
      </c>
      <c r="B64" s="169">
        <f>'将来負担比率（分子）の構造'!I$43</f>
        <v>1759</v>
      </c>
      <c r="C64" s="169"/>
      <c r="D64" s="169"/>
      <c r="E64" s="169">
        <f>'将来負担比率（分子）の構造'!J$43</f>
        <v>1640</v>
      </c>
      <c r="F64" s="169"/>
      <c r="G64" s="169"/>
      <c r="H64" s="169">
        <f>'将来負担比率（分子）の構造'!K$43</f>
        <v>1488</v>
      </c>
      <c r="I64" s="169"/>
      <c r="J64" s="169"/>
      <c r="K64" s="169">
        <f>'将来負担比率（分子）の構造'!L$43</f>
        <v>1310</v>
      </c>
      <c r="L64" s="169"/>
      <c r="M64" s="169"/>
      <c r="N64" s="169">
        <f>'将来負担比率（分子）の構造'!M$43</f>
        <v>1128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2894</v>
      </c>
      <c r="C66" s="169"/>
      <c r="D66" s="169"/>
      <c r="E66" s="169">
        <f>'将来負担比率（分子）の構造'!J$41</f>
        <v>3083</v>
      </c>
      <c r="F66" s="169"/>
      <c r="G66" s="169"/>
      <c r="H66" s="169">
        <f>'将来負担比率（分子）の構造'!K$41</f>
        <v>3316</v>
      </c>
      <c r="I66" s="169"/>
      <c r="J66" s="169"/>
      <c r="K66" s="169">
        <f>'将来負担比率（分子）の構造'!L$41</f>
        <v>3841</v>
      </c>
      <c r="L66" s="169"/>
      <c r="M66" s="169"/>
      <c r="N66" s="169">
        <f>'将来負担比率（分子）の構造'!M$41</f>
        <v>3650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1589</v>
      </c>
      <c r="C72" s="173">
        <f>基金残高に係る経年分析!G55</f>
        <v>1605</v>
      </c>
      <c r="D72" s="173">
        <f>基金残高に係る経年分析!H55</f>
        <v>1605</v>
      </c>
    </row>
    <row r="73" spans="1:16" x14ac:dyDescent="0.2">
      <c r="A73" s="172" t="s">
        <v>74</v>
      </c>
      <c r="B73" s="173">
        <f>基金残高に係る経年分析!F56</f>
        <v>526</v>
      </c>
      <c r="C73" s="173">
        <f>基金残高に係る経年分析!G56</f>
        <v>722</v>
      </c>
      <c r="D73" s="173">
        <f>基金残高に係る経年分析!H56</f>
        <v>925</v>
      </c>
    </row>
    <row r="74" spans="1:16" x14ac:dyDescent="0.2">
      <c r="A74" s="172" t="s">
        <v>75</v>
      </c>
      <c r="B74" s="173">
        <f>基金残高に係る経年分析!F57</f>
        <v>1056</v>
      </c>
      <c r="C74" s="173">
        <f>基金残高に係る経年分析!G57</f>
        <v>1080</v>
      </c>
      <c r="D74" s="173">
        <f>基金残高に係る経年分析!H57</f>
        <v>1075</v>
      </c>
    </row>
  </sheetData>
  <sheetProtection algorithmName="SHA-512" hashValue="WlPvAIn7gzLKx3lFfuCYJQIxDLJWkg29AWl7jCcPYQhp+FZ3fRnOVk4hSvDLCu02wYPfRIEVJDzL21mtcunFKw==" saltValue="5pbOtAVSC7p45I5kjPXx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U0095@DM402E.LOCALTASK</cp:lastModifiedBy>
  <cp:lastPrinted>2025-03-07T05:57:27Z</cp:lastPrinted>
  <dcterms:created xsi:type="dcterms:W3CDTF">2025-02-19T04:02:47Z</dcterms:created>
  <dcterms:modified xsi:type="dcterms:W3CDTF">2025-03-07T05:58:11Z</dcterms:modified>
  <cp:category/>
</cp:coreProperties>
</file>