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FileSV\01 総務課\01　財政関係\10公会計制度\●各種調査・アンケート\R06年度\【R07.3.19期限】令和５年度財政状況資料集の作成・公表について（依頼）\02_町→県\"/>
    </mc:Choice>
  </mc:AlternateContent>
  <xr:revisionPtr revIDLastSave="0" documentId="13_ncr:1_{FD794ECA-4037-4A47-B95E-3707C288F3D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U36" i="10"/>
  <c r="CO35" i="10"/>
  <c r="CO34" i="10"/>
  <c r="BW34" i="10"/>
  <c r="BW35" i="10" s="1"/>
  <c r="BW36" i="10" s="1"/>
  <c r="BW37" i="10" s="1"/>
  <c r="BW38" i="10" s="1"/>
  <c r="BW39" i="10" s="1"/>
  <c r="BW40" i="10" s="1"/>
  <c r="BW41" i="10" s="1"/>
  <c r="C34" i="10"/>
  <c r="C35" i="10" l="1"/>
  <c r="C36" i="10" s="1"/>
  <c r="C37" i="10" s="1"/>
  <c r="C38"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<sst xmlns="http://schemas.openxmlformats.org/spreadsheetml/2006/main" count="1129" uniqueCount="572">
  <si>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</si>
  <si>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</si>
  <si>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</si>
  <si>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</si>
  <si>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</si>
  <si>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</si>
  <si>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</si>
  <si>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</si>
  <si>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</si>
  <si>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</si>
  <si>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</si>
  <si>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</si>
  <si>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</si>
  <si>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</si>
  <si>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</si>
  <si>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</si>
  <si>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</si>
  <si>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</si>
  <si>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</si>
  <si>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</si>
  <si>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</si>
  <si>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</si>
  <si>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</si>
  <si>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</si>
  <si>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</si>
  <si>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</si>
  <si>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</si>
  <si>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</si>
  <si>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</si>
  <si>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</si>
  <si>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</si>
  <si>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</si>
  <si>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</si>
  <si>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</si>
  <si>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</si>
  <si>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</si>
  <si>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</si>
  <si>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</si>
  <si>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</si>
  <si>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</si>
  <si>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</si>
  <si>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</si>
  <si>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</si>
  <si>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</si>
  <si>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</si>
  <si>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</si>
  <si>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</si>
  <si>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</si>
  <si>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</si>
  <si>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</si>
  <si>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</si>
  <si>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</si>
  <si>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</si>
  <si>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</si>
  <si>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</si>
  <si>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</si>
  <si>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</si>
  <si>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</si>
  <si>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</si>
  <si>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</si>
  <si>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</si>
  <si>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</si>
  <si>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</si>
  <si>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</si>
  <si>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</si>
  <si>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</si>
  <si>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</si>
  <si>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</si>
  <si>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</si>
  <si>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</si>
  <si>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</si>
  <si>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</si>
  <si>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</si>
  <si>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</si>
  <si>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</si>
  <si>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</si>
  <si>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</si>
  <si>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</si>
  <si>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</si>
  <si>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</si>
  <si>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</si>
  <si>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</si>
  <si>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</si>
  <si>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</si>
  <si>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</si>
  <si>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</si>
  <si>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</si>
  <si>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</si>
  <si>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</si>
  <si>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</si>
  <si>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</si>
  <si>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</si>
  <si>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</si>
  <si>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</si>
  <si>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伯耆町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</si>
  <si>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</si>
  <si>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</si>
  <si>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</si>
  <si>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</si>
  <si>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</si>
  <si>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</si>
  <si>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</si>
  <si>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</si>
  <si>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</si>
  <si>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</si>
  <si>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</si>
  <si>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</si>
  <si>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</si>
  <si>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</si>
  <si>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</si>
  <si>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</si>
  <si>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</si>
  <si>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</si>
  <si>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</si>
  <si>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</si>
  <si>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</si>
  <si>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</si>
  <si>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</si>
  <si>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</si>
  <si>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</si>
  <si>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</si>
  <si>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</si>
  <si>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</si>
  <si>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</si>
  <si>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</si>
  <si>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</si>
  <si>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</si>
  <si>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</si>
  <si>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</si>
  <si>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</si>
  <si>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</si>
  <si>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</si>
  <si>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</si>
  <si>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</si>
  <si>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</si>
  <si>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</si>
  <si>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</si>
  <si>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</si>
  <si>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</si>
  <si>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</si>
  <si>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</si>
  <si>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</si>
  <si>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</si>
  <si>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</si>
  <si>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</si>
  <si>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</si>
  <si>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</si>
  <si>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</si>
  <si>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</si>
  <si>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</si>
  <si>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</si>
  <si>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</si>
  <si>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</si>
  <si>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</si>
  <si>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</si>
  <si>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</si>
  <si>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</si>
  <si>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</si>
  <si>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</si>
  <si>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</si>
  <si>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</si>
  <si>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</si>
  <si>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</si>
  <si>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</si>
  <si>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</si>
  <si>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</si>
  <si>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</si>
  <si>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</si>
  <si>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</si>
  <si>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</si>
  <si>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</si>
  <si>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</si>
  <si>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</si>
  <si>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</si>
  <si>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</si>
  <si>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</si>
  <si>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</si>
  <si>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</si>
  <si>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</si>
  <si>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</si>
  <si>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</si>
  <si>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</si>
  <si>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</si>
  <si>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</si>
  <si>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</si>
  <si>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</si>
  <si>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</si>
  <si>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</si>
  <si>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</si>
  <si>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</si>
  <si>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</si>
  <si>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</si>
  <si>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</si>
  <si>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</si>
  <si>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</si>
  <si>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</si>
  <si>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</si>
  <si>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</si>
  <si>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</si>
  <si>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</si>
  <si>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</si>
  <si>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</si>
  <si>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</si>
  <si>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鳥取県伯耆町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</si>
  <si>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</si>
  <si>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</si>
  <si>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</si>
  <si>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</si>
  <si>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</si>
  <si>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</si>
  <si>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</si>
  <si>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</si>
  <si>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</si>
  <si>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</si>
  <si>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</si>
  <si>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</si>
  <si>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</si>
  <si>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</si>
  <si>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</si>
  <si>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</si>
  <si>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</si>
  <si>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</si>
  <si>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</si>
  <si>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</si>
  <si>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</si>
  <si>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</si>
  <si>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</si>
  <si>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</si>
  <si>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</si>
  <si>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</si>
  <si>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</si>
  <si>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</si>
  <si>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</si>
  <si>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</si>
  <si>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</si>
  <si>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</si>
  <si>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</si>
  <si>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</si>
  <si>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</si>
  <si>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</si>
  <si>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</si>
  <si>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</si>
  <si>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</si>
  <si>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</si>
  <si>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</si>
  <si>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</si>
  <si>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</si>
  <si>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</si>
  <si>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</si>
  <si>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</si>
  <si>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</si>
  <si>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</si>
  <si>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</si>
  <si>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</si>
  <si>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</si>
  <si>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</si>
  <si>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</si>
  <si>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</si>
  <si>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</si>
  <si>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</si>
  <si>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</si>
  <si>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</si>
  <si>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</si>
  <si>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</si>
  <si>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</si>
  <si>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</si>
  <si>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</si>
  <si>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</si>
  <si>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</si>
  <si>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</si>
  <si>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</si>
  <si>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</si>
  <si>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</si>
  <si>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</si>
  <si>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</si>
  <si>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</si>
  <si>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</si>
  <si>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</si>
  <si>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</si>
  <si>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</si>
  <si>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</si>
  <si>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</si>
  <si>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</si>
  <si>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</si>
  <si>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</si>
  <si>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</si>
  <si>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</si>
  <si>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</si>
  <si>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</si>
  <si>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</si>
  <si>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</si>
  <si>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</si>
  <si>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</si>
  <si>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</si>
  <si>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</si>
  <si>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</si>
  <si>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</si>
  <si>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</si>
  <si>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</si>
  <si>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</si>
  <si>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</si>
  <si>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</si>
  <si>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</si>
  <si>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</si>
  <si>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</si>
  <si>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</si>
  <si>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</si>
  <si>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</si>
  <si>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</si>
  <si>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</si>
  <si>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</si>
  <si>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</si>
  <si>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</si>
  <si>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</si>
  <si>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</si>
  <si>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</si>
  <si>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</si>
  <si>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</si>
  <si>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</si>
  <si>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</si>
  <si>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</si>
  <si>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</si>
  <si>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</si>
  <si>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</si>
  <si>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</si>
  <si>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</si>
  <si>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</si>
  <si>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</si>
  <si>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</si>
  <si>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</si>
  <si>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</si>
  <si>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</si>
  <si>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</si>
  <si>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</si>
  <si>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</si>
  <si>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</si>
  <si>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</si>
  <si>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</si>
  <si>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</si>
  <si>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</si>
  <si>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</si>
  <si>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</si>
  <si>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</si>
  <si>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</si>
  <si>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</si>
  <si>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</si>
  <si>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</si>
  <si>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</si>
  <si>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</si>
  <si>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</si>
  <si>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</si>
  <si>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</si>
  <si>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</si>
  <si>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</si>
  <si>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鳥取県伯耆町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</si>
  <si>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</si>
  <si>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</si>
  <si>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</si>
  <si>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</si>
  <si>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</si>
  <si>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</si>
  <si>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</si>
  <si>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</si>
  <si>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</si>
  <si>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</si>
  <si>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</si>
  <si>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</si>
  <si>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</si>
  <si>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</si>
  <si>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</si>
  <si>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</si>
  <si>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</si>
  <si>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</si>
  <si>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</si>
  <si>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</si>
  <si>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</si>
  <si>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住宅新築資金等貸付事業特別会計</t>
    <phoneticPr fontId="5"/>
  </si>
  <si>
    <t>地域交通特別会計</t>
    <phoneticPr fontId="5"/>
  </si>
  <si>
    <t>丸山地区専用水道事業特別会計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</si>
  <si>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</si>
  <si>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</si>
  <si>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</si>
  <si>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</si>
  <si>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</si>
  <si>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</si>
  <si>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</si>
  <si>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</si>
  <si>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</si>
  <si>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</si>
  <si>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</si>
  <si>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</si>
  <si>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</si>
  <si>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</si>
  <si>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</si>
  <si>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</si>
  <si>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</si>
  <si>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</si>
  <si>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</si>
  <si>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</si>
  <si>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</si>
  <si>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</si>
  <si>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</si>
  <si>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</si>
  <si>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</si>
  <si>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</si>
  <si>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</si>
  <si>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</si>
  <si>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</si>
  <si>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</si>
  <si>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</si>
  <si>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</si>
  <si>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</si>
  <si>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</si>
  <si>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</si>
  <si>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</si>
  <si>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</si>
  <si>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</si>
  <si>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</si>
  <si>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</si>
  <si>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</si>
  <si>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</si>
  <si>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</si>
  <si>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</si>
  <si>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</si>
  <si>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</si>
  <si>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</si>
  <si>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</si>
  <si>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</si>
  <si>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</si>
  <si>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</si>
  <si>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</si>
  <si>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</si>
  <si>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</si>
  <si>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</si>
  <si>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</si>
  <si>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</si>
  <si>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</si>
  <si>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</si>
  <si>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</si>
  <si>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</si>
  <si>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</si>
  <si>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</si>
  <si>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</si>
  <si>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</si>
  <si>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</si>
  <si>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</si>
  <si>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</si>
  <si>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</si>
  <si>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</si>
  <si>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</si>
  <si>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</si>
  <si>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</si>
  <si>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</si>
  <si>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</si>
  <si>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</si>
  <si>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</si>
  <si>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</si>
  <si>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</si>
  <si>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</si>
  <si>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</si>
  <si>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</si>
  <si>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</si>
  <si>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</si>
  <si>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</si>
  <si>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</si>
  <si>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</si>
  <si>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</si>
  <si>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</si>
  <si>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</si>
  <si>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</si>
  <si>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</si>
  <si>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</si>
  <si>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</si>
  <si>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</si>
  <si>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</si>
  <si>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</si>
  <si>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</si>
  <si>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</si>
  <si>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</si>
  <si>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</si>
  <si>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</si>
  <si>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</si>
  <si>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</si>
  <si>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</si>
  <si>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</si>
  <si>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</si>
  <si>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</si>
  <si>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</si>
  <si>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</si>
  <si>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</si>
  <si>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</si>
  <si>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</si>
  <si>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</si>
  <si>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</si>
  <si>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</si>
  <si>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</si>
  <si>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</si>
  <si>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</si>
  <si>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</si>
  <si>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</si>
  <si>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</si>
  <si>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</si>
  <si>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</si>
  <si>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</si>
  <si>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</si>
  <si>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</si>
  <si>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</si>
  <si>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</si>
  <si>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</si>
  <si>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</si>
  <si>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</si>
  <si>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</si>
  <si>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</si>
  <si>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</si>
  <si>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</si>
  <si>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</si>
  <si>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</si>
  <si>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</si>
  <si>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</si>
  <si>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</si>
  <si>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</si>
  <si>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</si>
  <si>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</si>
  <si>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</si>
  <si>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</si>
  <si>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</si>
  <si>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</si>
  <si>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</si>
  <si>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</si>
  <si>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</si>
  <si>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</si>
  <si>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</si>
  <si>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</si>
  <si>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</si>
  <si>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</si>
  <si>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</si>
  <si>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 1.34</t>
  </si>
  <si>
    <t>住宅新築資金等貸付事業特別会計</t>
  </si>
  <si>
    <t>▲ 0.48</t>
  </si>
  <si>
    <t>▲ 0.45</t>
  </si>
  <si>
    <t>▲ 0.42</t>
  </si>
  <si>
    <t>▲ 0.43</t>
  </si>
  <si>
    <t>一般会計</t>
  </si>
  <si>
    <t>水道事業会計</t>
  </si>
  <si>
    <t>下水道事業会計</t>
  </si>
  <si>
    <t>国民健康保険特別会計</t>
  </si>
  <si>
    <t>浄化槽整備事業特別会計</t>
  </si>
  <si>
    <t>町営公園墓地事業特別会計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</si>
  <si>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</si>
  <si>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</si>
  <si>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</si>
  <si>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</si>
  <si>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</si>
  <si>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</si>
  <si>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</si>
  <si>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</si>
  <si>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鳥取県町村総合事務組合</t>
    <rPh sb="0" eb="3">
      <t>トットリケン</t>
    </rPh>
    <rPh sb="3" eb="5">
      <t>チョウソン</t>
    </rPh>
    <rPh sb="5" eb="7">
      <t>ソウゴウ</t>
    </rPh>
    <rPh sb="7" eb="9">
      <t>ジム</t>
    </rPh>
    <rPh sb="9" eb="11">
      <t>クミアイ</t>
    </rPh>
    <phoneticPr fontId="10"/>
  </si>
  <si>
    <t>南部町・伯耆町清掃施設管理組合</t>
    <rPh sb="0" eb="3">
      <t>ナンブチョウ</t>
    </rPh>
    <rPh sb="4" eb="7">
      <t>ホウキチョウ</t>
    </rPh>
    <rPh sb="7" eb="9">
      <t>セイソウ</t>
    </rPh>
    <rPh sb="9" eb="11">
      <t>シセツ</t>
    </rPh>
    <rPh sb="11" eb="13">
      <t>カンリ</t>
    </rPh>
    <rPh sb="13" eb="15">
      <t>クミアイ</t>
    </rPh>
    <phoneticPr fontId="10"/>
  </si>
  <si>
    <t>鳥取県西部広域行政管理組合</t>
    <rPh sb="0" eb="3">
      <t>トットリケン</t>
    </rPh>
    <rPh sb="3" eb="5">
      <t>セイブ</t>
    </rPh>
    <rPh sb="5" eb="7">
      <t>コウイキ</t>
    </rPh>
    <rPh sb="7" eb="9">
      <t>ギョウセイ</t>
    </rPh>
    <rPh sb="9" eb="11">
      <t>カンリ</t>
    </rPh>
    <rPh sb="11" eb="13">
      <t>クミアイ</t>
    </rPh>
    <phoneticPr fontId="10"/>
  </si>
  <si>
    <t>南部箕蚊屋広域連合</t>
    <rPh sb="0" eb="2">
      <t>ナンブ</t>
    </rPh>
    <rPh sb="2" eb="5">
      <t>ミノカヤ</t>
    </rPh>
    <rPh sb="5" eb="7">
      <t>コウイキ</t>
    </rPh>
    <rPh sb="7" eb="9">
      <t>レンゴウ</t>
    </rPh>
    <phoneticPr fontId="10"/>
  </si>
  <si>
    <t>鳥取県後期高齢者医療広域連合</t>
    <rPh sb="0" eb="3">
      <t>トットリケン</t>
    </rPh>
    <rPh sb="3" eb="5">
      <t>コウキ</t>
    </rPh>
    <rPh sb="5" eb="8">
      <t>コウレイシャ</t>
    </rPh>
    <rPh sb="8" eb="10">
      <t>イリョウ</t>
    </rPh>
    <rPh sb="10" eb="12">
      <t>コウイキ</t>
    </rPh>
    <rPh sb="12" eb="14">
      <t>レンゴウ</t>
    </rPh>
    <phoneticPr fontId="10"/>
  </si>
  <si>
    <t>日野病院組合</t>
    <rPh sb="0" eb="2">
      <t>ヒノ</t>
    </rPh>
    <rPh sb="2" eb="4">
      <t>ビョウイン</t>
    </rPh>
    <rPh sb="4" eb="6">
      <t>クミアイ</t>
    </rPh>
    <phoneticPr fontId="10"/>
  </si>
  <si>
    <t>-</t>
    <phoneticPr fontId="2"/>
  </si>
  <si>
    <t>一般会計</t>
    <rPh sb="0" eb="2">
      <t>イッパン</t>
    </rPh>
    <rPh sb="2" eb="4">
      <t>カイケイ</t>
    </rPh>
    <phoneticPr fontId="10"/>
  </si>
  <si>
    <t>特別会計</t>
    <rPh sb="0" eb="2">
      <t>トクベツ</t>
    </rPh>
    <rPh sb="2" eb="4">
      <t>カイケイ</t>
    </rPh>
    <phoneticPr fontId="10"/>
  </si>
  <si>
    <t>植田正治写真美術財団</t>
  </si>
  <si>
    <t>伯耆町地域振興</t>
  </si>
  <si>
    <t>公共施設等整備基金</t>
    <phoneticPr fontId="5"/>
  </si>
  <si>
    <t>地域振興基金</t>
    <phoneticPr fontId="2"/>
  </si>
  <si>
    <t>農業集落排水事業推進基金</t>
    <phoneticPr fontId="2"/>
  </si>
  <si>
    <t>丸山地区専用水道事業基金</t>
    <phoneticPr fontId="2"/>
  </si>
  <si>
    <t>伯耆町豊かなふるさと創造基金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</si>
</sst>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D6A2-4778-8F26-B248ECACBF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93374</c:v>
                </c:pt>
                <c:pt idx="1">
                  <c:v>79740</c:v>
                </c:pt>
                <c:pt idx="2">
                  <c:v>77562</c:v>
                </c:pt>
                <c:pt idx="3">
                  <c:v>74896</c:v>
                </c:pt>
                <c:pt idx="4">
                  <c:v>56084</c:v>
                </c:pt>
              </c:numCache>
            </c:numRef>
          </c:val>
          <c:smooth val="0"/>
          <c:extLst>
            <c:ext xmlns:c16="http://schemas.microsoft.com/office/drawing/2014/chart" uri="{C3380CC4-5D6E-409C-BE32-E72D297353CC}">
              <c16:uniqueId val="{00000001-D6A2-4778-8F26-B248ECACBF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5.19</c:v>
                </c:pt>
                <c:pt idx="1">
                  <c:v>8.0299999999999994</c:v>
                </c:pt>
                <c:pt idx="2">
                  <c:v>5.89</c:v>
                </c:pt>
                <c:pt idx="3">
                  <c:v>9.16</c:v>
                </c:pt>
                <c:pt idx="4">
                  <c:v>7.98</c:v>
                </c:pt>
              </c:numCache>
            </c:numRef>
          </c:val>
          <c:extLst>
            <c:ext xmlns:c16="http://schemas.microsoft.com/office/drawing/2014/chart" uri="{C3380CC4-5D6E-409C-BE32-E72D297353CC}">
              <c16:uniqueId val="{00000000-43EC-4AA8-9B48-B17A1768D0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20.58</c:v>
                </c:pt>
                <c:pt idx="1">
                  <c:v>19.53</c:v>
                </c:pt>
                <c:pt idx="2">
                  <c:v>18.28</c:v>
                </c:pt>
                <c:pt idx="3">
                  <c:v>18.61</c:v>
                </c:pt>
                <c:pt idx="4">
                  <c:v>18.95</c:v>
                </c:pt>
              </c:numCache>
            </c:numRef>
          </c:val>
          <c:extLst>
            <c:ext xmlns:c16="http://schemas.microsoft.com/office/drawing/2014/chart" uri="{C3380CC4-5D6E-409C-BE32-E72D297353CC}">
              <c16:uniqueId val="{00000001-43EC-4AA8-9B48-B17A1768D0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3.11</c:v>
                </c:pt>
                <c:pt idx="2">
                  <c:v>-1.62</c:v>
                </c:pt>
                <c:pt idx="3">
                  <c:v>3.17</c:v>
                </c:pt>
                <c:pt idx="4">
                  <c:v>-1.34</c:v>
                </c:pt>
              </c:numCache>
            </c:numRef>
          </c:val>
          <c:smooth val="0"/>
          <c:extLst>
            <c:ext xmlns:c16="http://schemas.microsoft.com/office/drawing/2014/chart" uri="{C3380CC4-5D6E-409C-BE32-E72D297353CC}">
              <c16:uniqueId val="{00000002-43EC-4AA8-9B48-B17A1768D0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0.46</c:v>
                </c:pt>
                <c:pt idx="2">
                  <c:v>#N/A</c:v>
                </c:pt>
                <c:pt idx="3">
                  <c:v>0.34</c:v>
                </c:pt>
                <c:pt idx="4">
                  <c:v>#N/A</c:v>
                </c:pt>
                <c:pt idx="5">
                  <c:v>0.01</c:v>
                </c:pt>
                <c:pt idx="6">
                  <c:v>#N/A</c:v>
                </c:pt>
                <c:pt idx="7">
                  <c:v>0</c:v>
                </c:pt>
                <c:pt idx="8">
                  <c:v>#N/A</c:v>
                </c:pt>
                <c:pt idx="9">
                  <c:v>0</c:v>
                </c:pt>
              </c:numCache>
            </c:numRef>
          </c:val>
          <c:extLst>
            <c:ext xmlns:c16="http://schemas.microsoft.com/office/drawing/2014/chart" uri="{C3380CC4-5D6E-409C-BE32-E72D297353CC}">
              <c16:uniqueId val="{00000000-DC94-4A00-9882-58AB7FF9F6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94-4A00-9882-58AB7FF9F67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DC94-4A00-9882-58AB7FF9F675}"/>
            </c:ext>
          </c:extLst>
        </c:ser>
        <c:ser>
          <c:idx val="3"/>
          <c:order val="3"/>
          <c:tx>
            <c:strRef>
              <c:f>データシート!$A$30</c:f>
              <c:strCache>
                <c:ptCount val="1"/>
                <c:pt idx="0">
                  <c:v>町営公園墓地事業特別会計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0.14000000000000001</c:v>
                </c:pt>
                <c:pt idx="4">
                  <c:v>#N/A</c:v>
                </c:pt>
                <c:pt idx="5">
                  <c:v>0.16</c:v>
                </c:pt>
                <c:pt idx="6">
                  <c:v>#N/A</c:v>
                </c:pt>
                <c:pt idx="7">
                  <c:v>0.16</c:v>
                </c:pt>
                <c:pt idx="8">
                  <c:v>#N/A</c:v>
                </c:pt>
                <c:pt idx="9">
                  <c:v>0.15</c:v>
                </c:pt>
              </c:numCache>
            </c:numRef>
          </c:val>
          <c:extLst>
            <c:ext xmlns:c16="http://schemas.microsoft.com/office/drawing/2014/chart" uri="{C3380CC4-5D6E-409C-BE32-E72D297353CC}">
              <c16:uniqueId val="{00000003-DC94-4A00-9882-58AB7FF9F675}"/>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c:ext xmlns:c16="http://schemas.microsoft.com/office/drawing/2014/chart" uri="{C3380CC4-5D6E-409C-BE32-E72D297353CC}">
              <c16:uniqueId val="{00000004-DC94-4A00-9882-58AB7FF9F67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0.96</c:v>
                </c:pt>
                <c:pt idx="2">
                  <c:v>#N/A</c:v>
                </c:pt>
                <c:pt idx="3">
                  <c:v>0.75</c:v>
                </c:pt>
                <c:pt idx="4">
                  <c:v>#N/A</c:v>
                </c:pt>
                <c:pt idx="5">
                  <c:v>0.98</c:v>
                </c:pt>
                <c:pt idx="6">
                  <c:v>#N/A</c:v>
                </c:pt>
                <c:pt idx="7">
                  <c:v>1.26</c:v>
                </c:pt>
                <c:pt idx="8">
                  <c:v>#N/A</c:v>
                </c:pt>
                <c:pt idx="9">
                  <c:v>0.46</c:v>
                </c:pt>
              </c:numCache>
            </c:numRef>
          </c:val>
          <c:extLst>
            <c:ext xmlns:c16="http://schemas.microsoft.com/office/drawing/2014/chart" uri="{C3380CC4-5D6E-409C-BE32-E72D297353CC}">
              <c16:uniqueId val="{00000005-DC94-4A00-9882-58AB7FF9F67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0.15</c:v>
                </c:pt>
                <c:pt idx="6">
                  <c:v>#N/A</c:v>
                </c:pt>
                <c:pt idx="7">
                  <c:v>0.22</c:v>
                </c:pt>
                <c:pt idx="8">
                  <c:v>#N/A</c:v>
                </c:pt>
                <c:pt idx="9">
                  <c:v>0.71</c:v>
                </c:pt>
              </c:numCache>
            </c:numRef>
          </c:val>
          <c:extLst>
            <c:ext xmlns:c16="http://schemas.microsoft.com/office/drawing/2014/chart" uri="{C3380CC4-5D6E-409C-BE32-E72D297353CC}">
              <c16:uniqueId val="{00000006-DC94-4A00-9882-58AB7FF9F67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1.02</c:v>
                </c:pt>
                <c:pt idx="2">
                  <c:v>#N/A</c:v>
                </c:pt>
                <c:pt idx="3">
                  <c:v>1.32</c:v>
                </c:pt>
                <c:pt idx="4">
                  <c:v>#N/A</c:v>
                </c:pt>
                <c:pt idx="5">
                  <c:v>1.65</c:v>
                </c:pt>
                <c:pt idx="6">
                  <c:v>#N/A</c:v>
                </c:pt>
                <c:pt idx="7">
                  <c:v>2.37</c:v>
                </c:pt>
                <c:pt idx="8">
                  <c:v>#N/A</c:v>
                </c:pt>
                <c:pt idx="9">
                  <c:v>3.53</c:v>
                </c:pt>
              </c:numCache>
            </c:numRef>
          </c:val>
          <c:extLst>
            <c:ext xmlns:c16="http://schemas.microsoft.com/office/drawing/2014/chart" uri="{C3380CC4-5D6E-409C-BE32-E72D297353CC}">
              <c16:uniqueId val="{00000007-DC94-4A00-9882-58AB7FF9F6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5.48</c:v>
                </c:pt>
                <c:pt idx="2">
                  <c:v>#N/A</c:v>
                </c:pt>
                <c:pt idx="3">
                  <c:v>8.06</c:v>
                </c:pt>
                <c:pt idx="4">
                  <c:v>#N/A</c:v>
                </c:pt>
                <c:pt idx="5">
                  <c:v>6.13</c:v>
                </c:pt>
                <c:pt idx="6">
                  <c:v>#N/A</c:v>
                </c:pt>
                <c:pt idx="7">
                  <c:v>9.4</c:v>
                </c:pt>
                <c:pt idx="8">
                  <c:v>#N/A</c:v>
                </c:pt>
                <c:pt idx="9">
                  <c:v>8.25</c:v>
                </c:pt>
              </c:numCache>
            </c:numRef>
          </c:val>
          <c:extLst>
            <c:ext xmlns:c16="http://schemas.microsoft.com/office/drawing/2014/chart" uri="{C3380CC4-5D6E-409C-BE32-E72D297353CC}">
              <c16:uniqueId val="{00000008-DC94-4A00-9882-58AB7FF9F675}"/>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0.48</c:v>
                </c:pt>
                <c:pt idx="1">
                  <c:v>#N/A</c:v>
                </c:pt>
                <c:pt idx="2">
                  <c:v>0.45</c:v>
                </c:pt>
                <c:pt idx="3">
                  <c:v>#N/A</c:v>
                </c:pt>
                <c:pt idx="4">
                  <c:v>0.42</c:v>
                </c:pt>
                <c:pt idx="5">
                  <c:v>#N/A</c:v>
                </c:pt>
                <c:pt idx="6">
                  <c:v>0.43</c:v>
                </c:pt>
                <c:pt idx="7">
                  <c:v>#N/A</c:v>
                </c:pt>
                <c:pt idx="8">
                  <c:v>0.43</c:v>
                </c:pt>
                <c:pt idx="9">
                  <c:v>#N/A</c:v>
                </c:pt>
              </c:numCache>
            </c:numRef>
          </c:val>
          <c:extLst>
            <c:ext xmlns:c16="http://schemas.microsoft.com/office/drawing/2014/chart" uri="{C3380CC4-5D6E-409C-BE32-E72D297353CC}">
              <c16:uniqueId val="{00000009-DC94-4A00-9882-58AB7FF9F6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1024</c:v>
                </c:pt>
                <c:pt idx="5">
                  <c:v>1036</c:v>
                </c:pt>
                <c:pt idx="8">
                  <c:v>1061</c:v>
                </c:pt>
                <c:pt idx="11">
                  <c:v>1127</c:v>
                </c:pt>
                <c:pt idx="14">
                  <c:v>1032</c:v>
                </c:pt>
              </c:numCache>
            </c:numRef>
          </c:val>
          <c:extLst>
            <c:ext xmlns:c16="http://schemas.microsoft.com/office/drawing/2014/chart" uri="{C3380CC4-5D6E-409C-BE32-E72D297353CC}">
              <c16:uniqueId val="{00000000-B73A-462A-9F57-9A3C53BE09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3A-462A-9F57-9A3C53BE09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7</c:v>
                </c:pt>
                <c:pt idx="6">
                  <c:v>0</c:v>
                </c:pt>
                <c:pt idx="9">
                  <c:v>0</c:v>
                </c:pt>
                <c:pt idx="12">
                  <c:v>0</c:v>
                </c:pt>
              </c:numCache>
            </c:numRef>
          </c:val>
          <c:extLst>
            <c:ext xmlns:c16="http://schemas.microsoft.com/office/drawing/2014/chart" uri="{C3380CC4-5D6E-409C-BE32-E72D297353CC}">
              <c16:uniqueId val="{00000002-B73A-462A-9F57-9A3C53BE09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26</c:v>
                </c:pt>
                <c:pt idx="6">
                  <c:v>26</c:v>
                </c:pt>
                <c:pt idx="9">
                  <c:v>23</c:v>
                </c:pt>
                <c:pt idx="12">
                  <c:v>25</c:v>
                </c:pt>
              </c:numCache>
            </c:numRef>
          </c:val>
          <c:extLst>
            <c:ext xmlns:c16="http://schemas.microsoft.com/office/drawing/2014/chart" uri="{C3380CC4-5D6E-409C-BE32-E72D297353CC}">
              <c16:uniqueId val="{00000003-B73A-462A-9F57-9A3C53BE09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349</c:v>
                </c:pt>
                <c:pt idx="3">
                  <c:v>298</c:v>
                </c:pt>
                <c:pt idx="6">
                  <c:v>303</c:v>
                </c:pt>
                <c:pt idx="9">
                  <c:v>363</c:v>
                </c:pt>
                <c:pt idx="12">
                  <c:v>397</c:v>
                </c:pt>
              </c:numCache>
            </c:numRef>
          </c:val>
          <c:extLst>
            <c:ext xmlns:c16="http://schemas.microsoft.com/office/drawing/2014/chart" uri="{C3380CC4-5D6E-409C-BE32-E72D297353CC}">
              <c16:uniqueId val="{00000004-B73A-462A-9F57-9A3C53BE09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3A-462A-9F57-9A3C53BE09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3A-462A-9F57-9A3C53BE09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952</c:v>
                </c:pt>
                <c:pt idx="3">
                  <c:v>966</c:v>
                </c:pt>
                <c:pt idx="6">
                  <c:v>991</c:v>
                </c:pt>
                <c:pt idx="9">
                  <c:v>1096</c:v>
                </c:pt>
                <c:pt idx="12">
                  <c:v>1006</c:v>
                </c:pt>
              </c:numCache>
            </c:numRef>
          </c:val>
          <c:extLst>
            <c:ext xmlns:c16="http://schemas.microsoft.com/office/drawing/2014/chart" uri="{C3380CC4-5D6E-409C-BE32-E72D297353CC}">
              <c16:uniqueId val="{00000007-B73A-462A-9F57-9A3C53BE09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304</c:v>
                </c:pt>
                <c:pt idx="2">
                  <c:v>#N/A</c:v>
                </c:pt>
                <c:pt idx="3">
                  <c:v>#N/A</c:v>
                </c:pt>
                <c:pt idx="4">
                  <c:v>261</c:v>
                </c:pt>
                <c:pt idx="5">
                  <c:v>#N/A</c:v>
                </c:pt>
                <c:pt idx="6">
                  <c:v>#N/A</c:v>
                </c:pt>
                <c:pt idx="7">
                  <c:v>259</c:v>
                </c:pt>
                <c:pt idx="8">
                  <c:v>#N/A</c:v>
                </c:pt>
                <c:pt idx="9">
                  <c:v>#N/A</c:v>
                </c:pt>
                <c:pt idx="10">
                  <c:v>355</c:v>
                </c:pt>
                <c:pt idx="11">
                  <c:v>#N/A</c:v>
                </c:pt>
                <c:pt idx="12">
                  <c:v>#N/A</c:v>
                </c:pt>
                <c:pt idx="13">
                  <c:v>396</c:v>
                </c:pt>
                <c:pt idx="14">
                  <c:v>#N/A</c:v>
                </c:pt>
              </c:numCache>
            </c:numRef>
          </c:val>
          <c:smooth val="0"/>
          <c:extLst>
            <c:ext xmlns:c16="http://schemas.microsoft.com/office/drawing/2014/chart" uri="{C3380CC4-5D6E-409C-BE32-E72D297353CC}">
              <c16:uniqueId val="{00000008-B73A-462A-9F57-9A3C53BE09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8798</c:v>
                </c:pt>
                <c:pt idx="5">
                  <c:v>8417</c:v>
                </c:pt>
                <c:pt idx="8">
                  <c:v>7948</c:v>
                </c:pt>
                <c:pt idx="11">
                  <c:v>7251</c:v>
                </c:pt>
                <c:pt idx="14">
                  <c:v>6474</c:v>
                </c:pt>
              </c:numCache>
            </c:numRef>
          </c:val>
          <c:extLst>
            <c:ext xmlns:c16="http://schemas.microsoft.com/office/drawing/2014/chart" uri="{C3380CC4-5D6E-409C-BE32-E72D297353CC}">
              <c16:uniqueId val="{00000000-2DB6-4D59-9152-CC69F7B36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63</c:v>
                </c:pt>
                <c:pt idx="8">
                  <c:v>59</c:v>
                </c:pt>
                <c:pt idx="11">
                  <c:v>55</c:v>
                </c:pt>
                <c:pt idx="14">
                  <c:v>47</c:v>
                </c:pt>
              </c:numCache>
            </c:numRef>
          </c:val>
          <c:extLst>
            <c:ext xmlns:c16="http://schemas.microsoft.com/office/drawing/2014/chart" uri="{C3380CC4-5D6E-409C-BE32-E72D297353CC}">
              <c16:uniqueId val="{00000001-2DB6-4D59-9152-CC69F7B36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2928</c:v>
                </c:pt>
                <c:pt idx="5">
                  <c:v>2927</c:v>
                </c:pt>
                <c:pt idx="8">
                  <c:v>3290</c:v>
                </c:pt>
                <c:pt idx="11">
                  <c:v>3400</c:v>
                </c:pt>
                <c:pt idx="14">
                  <c:v>3625</c:v>
                </c:pt>
              </c:numCache>
            </c:numRef>
          </c:val>
          <c:extLst>
            <c:ext xmlns:c16="http://schemas.microsoft.com/office/drawing/2014/chart" uri="{C3380CC4-5D6E-409C-BE32-E72D297353CC}">
              <c16:uniqueId val="{00000002-2DB6-4D59-9152-CC69F7B36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B6-4D59-9152-CC69F7B36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B6-4D59-9152-CC69F7B36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B6-4D59-9152-CC69F7B36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656</c:v>
                </c:pt>
                <c:pt idx="3">
                  <c:v>599</c:v>
                </c:pt>
                <c:pt idx="6">
                  <c:v>596</c:v>
                </c:pt>
                <c:pt idx="9">
                  <c:v>595</c:v>
                </c:pt>
                <c:pt idx="12">
                  <c:v>601</c:v>
                </c:pt>
              </c:numCache>
            </c:numRef>
          </c:val>
          <c:extLst>
            <c:ext xmlns:c16="http://schemas.microsoft.com/office/drawing/2014/chart" uri="{C3380CC4-5D6E-409C-BE32-E72D297353CC}">
              <c16:uniqueId val="{00000006-2DB6-4D59-9152-CC69F7B36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110</c:v>
                </c:pt>
                <c:pt idx="3">
                  <c:v>103</c:v>
                </c:pt>
                <c:pt idx="6">
                  <c:v>81</c:v>
                </c:pt>
                <c:pt idx="9">
                  <c:v>73</c:v>
                </c:pt>
                <c:pt idx="12">
                  <c:v>70</c:v>
                </c:pt>
              </c:numCache>
            </c:numRef>
          </c:val>
          <c:extLst>
            <c:ext xmlns:c16="http://schemas.microsoft.com/office/drawing/2014/chart" uri="{C3380CC4-5D6E-409C-BE32-E72D297353CC}">
              <c16:uniqueId val="{00000007-2DB6-4D59-9152-CC69F7B36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3092</c:v>
                </c:pt>
                <c:pt idx="3">
                  <c:v>2832</c:v>
                </c:pt>
                <c:pt idx="6">
                  <c:v>2443</c:v>
                </c:pt>
                <c:pt idx="9">
                  <c:v>2348</c:v>
                </c:pt>
                <c:pt idx="12">
                  <c:v>2440</c:v>
                </c:pt>
              </c:numCache>
            </c:numRef>
          </c:val>
          <c:extLst>
            <c:ext xmlns:c16="http://schemas.microsoft.com/office/drawing/2014/chart" uri="{C3380CC4-5D6E-409C-BE32-E72D297353CC}">
              <c16:uniqueId val="{00000008-2DB6-4D59-9152-CC69F7B36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9-2DB6-4D59-9152-CC69F7B36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6121</c:v>
                </c:pt>
                <c:pt idx="3">
                  <c:v>5839</c:v>
                </c:pt>
                <c:pt idx="6">
                  <c:v>5377</c:v>
                </c:pt>
                <c:pt idx="9">
                  <c:v>4765</c:v>
                </c:pt>
                <c:pt idx="12">
                  <c:v>4059</c:v>
                </c:pt>
              </c:numCache>
            </c:numRef>
          </c:val>
          <c:extLst>
            <c:ext xmlns:c16="http://schemas.microsoft.com/office/drawing/2014/chart" uri="{C3380CC4-5D6E-409C-BE32-E72D297353CC}">
              <c16:uniqueId val="{0000000A-2DB6-4D59-9152-CC69F7B36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B6-4D59-9152-CC69F7B36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998</c:v>
                </c:pt>
                <c:pt idx="1">
                  <c:v>998</c:v>
                </c:pt>
                <c:pt idx="2">
                  <c:v>998</c:v>
                </c:pt>
              </c:numCache>
            </c:numRef>
          </c:val>
          <c:extLst>
            <c:ext xmlns:c16="http://schemas.microsoft.com/office/drawing/2014/chart" uri="{C3380CC4-5D6E-409C-BE32-E72D297353CC}">
              <c16:uniqueId val="{00000000-EAFE-4872-AF59-34F63D572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781</c:v>
                </c:pt>
                <c:pt idx="1">
                  <c:v>783</c:v>
                </c:pt>
                <c:pt idx="2">
                  <c:v>817</c:v>
                </c:pt>
              </c:numCache>
            </c:numRef>
          </c:val>
          <c:extLst>
            <c:ext xmlns:c16="http://schemas.microsoft.com/office/drawing/2014/chart" uri="{C3380CC4-5D6E-409C-BE32-E72D297353CC}">
              <c16:uniqueId val="{00000001-EAFE-4872-AF59-34F63D572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2482</c:v>
                </c:pt>
                <c:pt idx="1">
                  <c:v>2610</c:v>
                </c:pt>
                <c:pt idx="2">
                  <c:v>2782</c:v>
                </c:pt>
              </c:numCache>
            </c:numRef>
          </c:val>
          <c:extLst>
            <c:ext xmlns:c16="http://schemas.microsoft.com/office/drawing/2014/chart" uri="{C3380CC4-5D6E-409C-BE32-E72D297353CC}">
              <c16:uniqueId val="{00000002-EAFE-4872-AF59-34F63D572B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10,297
10,253
139.44
8,080,180
7,634,323
420,195
5,265,670
4,058,716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財政力指数は</a:t>
          </a:r>
          <a:r>
            <a:rPr lang="en-US" altLang="ja-JP" sz="1200" b="0" i="0" baseline="0">
              <a:solidFill>
                <a:schemeClr val="dk1"/>
              </a:solidFill>
              <a:effectLst/>
              <a:latin typeface="+mn-lt"/>
              <a:ea typeface="+mn-ea"/>
              <a:cs typeface="+mn-cs"/>
            </a:rPr>
            <a:t>0.27</a:t>
          </a:r>
          <a:r>
            <a:rPr lang="ja-JP" altLang="ja-JP" sz="1200" b="0" i="0" baseline="0">
              <a:solidFill>
                <a:schemeClr val="dk1"/>
              </a:solidFill>
              <a:effectLst/>
              <a:latin typeface="+mn-lt"/>
              <a:ea typeface="+mn-ea"/>
              <a:cs typeface="+mn-cs"/>
            </a:rPr>
            <a:t>となり、類似団体平均を大きく下回っている状況となっている。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人口の減少や全国平均を上回る高齢化率（令和</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年度末</a:t>
          </a:r>
          <a:r>
            <a:rPr lang="en-US" altLang="ja-JP" sz="1200" b="0" i="0" baseline="0">
              <a:solidFill>
                <a:schemeClr val="dk1"/>
              </a:solidFill>
              <a:effectLst/>
              <a:latin typeface="+mn-lt"/>
              <a:ea typeface="+mn-ea"/>
              <a:cs typeface="+mn-cs"/>
            </a:rPr>
            <a:t>40.3</a:t>
          </a:r>
          <a:r>
            <a:rPr lang="ja-JP" altLang="ja-JP" sz="1200" b="0" i="0" baseline="0">
              <a:solidFill>
                <a:schemeClr val="dk1"/>
              </a:solidFill>
              <a:effectLst/>
              <a:latin typeface="+mn-lt"/>
              <a:ea typeface="+mn-ea"/>
              <a:cs typeface="+mn-cs"/>
            </a:rPr>
            <a:t>％）の影響により町民税は減少傾向にあるものの、</a:t>
          </a:r>
          <a:r>
            <a:rPr lang="ja-JP" altLang="en-US" sz="1200" b="0" i="0" baseline="0">
              <a:solidFill>
                <a:schemeClr val="dk1"/>
              </a:solidFill>
              <a:effectLst/>
              <a:latin typeface="+mn-lt"/>
              <a:ea typeface="+mn-ea"/>
              <a:cs typeface="+mn-cs"/>
            </a:rPr>
            <a:t>大規模工場の新設、新築家屋の増加等</a:t>
          </a:r>
          <a:r>
            <a:rPr lang="ja-JP" altLang="ja-JP" sz="1200" b="0" i="0" baseline="0">
              <a:solidFill>
                <a:schemeClr val="dk1"/>
              </a:solidFill>
              <a:effectLst/>
              <a:latin typeface="+mn-lt"/>
              <a:ea typeface="+mn-ea"/>
              <a:cs typeface="+mn-cs"/>
            </a:rPr>
            <a:t>により固定資産税が増額となっており、財政力指数は前年度とほぼ同程度となっている。</a:t>
          </a:r>
          <a:endParaRPr lang="ja-JP" altLang="ja-JP" sz="1200">
            <a:effectLst/>
          </a:endParaRPr>
        </a:p>
        <a:p>
          <a:pPr rtl="0" eaLnBrk="1" fontAlgn="auto" latinLnBrk="0" hangingPunct="1"/>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経常経費充当一般財源（歳出）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経常一般財源総額（歳入）</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減額となり、経常収支比率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低利率で借入することを目的に償還期間を短縮したため、単年度当たりの元利償還金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経常経費充当一般財源が増となった。</a:t>
          </a:r>
          <a:endParaRPr lang="ja-JP" altLang="ja-JP">
            <a:effectLst/>
          </a:endParaRPr>
        </a:p>
        <a:p>
          <a:r>
            <a:rPr kumimoji="1" lang="ja-JP" altLang="en-US" sz="1100">
              <a:solidFill>
                <a:schemeClr val="dk1"/>
              </a:solidFill>
              <a:effectLst/>
              <a:latin typeface="+mn-lt"/>
              <a:ea typeface="+mn-ea"/>
              <a:cs typeface="+mn-cs"/>
            </a:rPr>
            <a:t>　なお、臨時財政対策債の発行可能額を満額発行した場合、経常収支比率は</a:t>
          </a:r>
          <a:r>
            <a:rPr kumimoji="1" lang="en-US" altLang="ja-JP" sz="1100">
              <a:solidFill>
                <a:schemeClr val="dk1"/>
              </a:solidFill>
              <a:effectLst/>
              <a:latin typeface="+mn-lt"/>
              <a:ea typeface="+mn-ea"/>
              <a:cs typeface="+mn-cs"/>
            </a:rPr>
            <a:t>87.1</a:t>
          </a:r>
          <a:r>
            <a:rPr kumimoji="1" lang="ja-JP" altLang="en-US" sz="1100">
              <a:solidFill>
                <a:schemeClr val="dk1"/>
              </a:solidFill>
              <a:effectLst/>
              <a:latin typeface="+mn-lt"/>
              <a:ea typeface="+mn-ea"/>
              <a:cs typeface="+mn-cs"/>
            </a:rPr>
            <a:t>％（前年度と同率）だった。本町は経常収支比率</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％以下の水準を維持しており、直ちに財政ひっ迫する状況ではないと考える。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109474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63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94996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2261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2261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92456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590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保育所等において直営で施設運営を行い</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多くの会計年度任用職員を雇用している本町では、人件費の割合が高くなっている。</a:t>
          </a:r>
          <a:endParaRPr lang="ja-JP" altLang="ja-JP" sz="1400">
            <a:effectLst/>
          </a:endParaRPr>
        </a:p>
        <a:p>
          <a:r>
            <a:rPr kumimoji="1" lang="ja-JP" altLang="ja-JP" sz="1100" baseline="0">
              <a:solidFill>
                <a:schemeClr val="dk1"/>
              </a:solidFill>
              <a:effectLst/>
              <a:latin typeface="+mn-lt"/>
              <a:ea typeface="+mn-ea"/>
              <a:cs typeface="+mn-cs"/>
            </a:rPr>
            <a:t>　上記要因に加え、</a:t>
          </a:r>
          <a:r>
            <a:rPr kumimoji="1" lang="ja-JP" altLang="ja-JP" sz="1100">
              <a:solidFill>
                <a:schemeClr val="dk1"/>
              </a:solidFill>
              <a:effectLst/>
              <a:latin typeface="+mn-lt"/>
              <a:ea typeface="+mn-ea"/>
              <a:cs typeface="+mn-cs"/>
            </a:rPr>
            <a:t>算出の分母となる本町の人口が減少し続けていることもあり、当該決算額は</a:t>
          </a:r>
          <a:r>
            <a:rPr kumimoji="1" lang="ja-JP" altLang="en-US" sz="1100">
              <a:solidFill>
                <a:schemeClr val="dk1"/>
              </a:solidFill>
              <a:effectLst/>
              <a:latin typeface="+mn-lt"/>
              <a:ea typeface="+mn-ea"/>
              <a:cs typeface="+mn-cs"/>
            </a:rPr>
            <a:t>類似団体と比較して高い水準</a:t>
          </a:r>
          <a:r>
            <a:rPr kumimoji="1" lang="ja-JP" altLang="ja-JP" sz="1100">
              <a:solidFill>
                <a:schemeClr val="dk1"/>
              </a:solidFill>
              <a:effectLst/>
              <a:latin typeface="+mn-lt"/>
              <a:ea typeface="+mn-ea"/>
              <a:cs typeface="+mn-cs"/>
            </a:rPr>
            <a:t>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55276</xdr:rowOff>
    </xdr:from>
    <xdr:to>
      <xdr:col>23</xdr:col>
      <xdr:colOff>133350</xdr:colOff>
      <xdr:row>83</xdr:row>
      <xdr:rowOff>57688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85626"/>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25338</xdr:rowOff>
    </xdr:from>
    <xdr:to>
      <xdr:col>19</xdr:col>
      <xdr:colOff>133350</xdr:colOff>
      <xdr:row>83</xdr:row>
      <xdr:rowOff>57688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55688"/>
          <a:ext cx="889000" cy="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170455</xdr:rowOff>
    </xdr:from>
    <xdr:to>
      <xdr:col>15</xdr:col>
      <xdr:colOff>82550</xdr:colOff>
      <xdr:row>83</xdr:row>
      <xdr:rowOff>25338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29355"/>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110364</xdr:rowOff>
    </xdr:from>
    <xdr:to>
      <xdr:col>11</xdr:col>
      <xdr:colOff>31750</xdr:colOff>
      <xdr:row>82</xdr:row>
      <xdr:rowOff>170455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9264"/>
          <a:ext cx="889000" cy="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4476</xdr:rowOff>
    </xdr:from>
    <xdr:to>
      <xdr:col>23</xdr:col>
      <xdr:colOff>184150</xdr:colOff>
      <xdr:row>83</xdr:row>
      <xdr:rowOff>106076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148003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6888</xdr:rowOff>
    </xdr:from>
    <xdr:to>
      <xdr:col>19</xdr:col>
      <xdr:colOff>184150</xdr:colOff>
      <xdr:row>83</xdr:row>
      <xdr:rowOff>108488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3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93265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145988</xdr:rowOff>
    </xdr:from>
    <xdr:to>
      <xdr:col>15</xdr:col>
      <xdr:colOff>133350</xdr:colOff>
      <xdr:row>83</xdr:row>
      <xdr:rowOff>76138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60915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9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119655</xdr:rowOff>
    </xdr:from>
    <xdr:to>
      <xdr:col>11</xdr:col>
      <xdr:colOff>82550</xdr:colOff>
      <xdr:row>83</xdr:row>
      <xdr:rowOff>49805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34582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6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59564</xdr:rowOff>
    </xdr:from>
    <xdr:to>
      <xdr:col>7</xdr:col>
      <xdr:colOff>31750</xdr:colOff>
      <xdr:row>82</xdr:row>
      <xdr:rowOff>161164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145941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0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類似団体と比較すると、やや低い数値となっている。</a:t>
          </a:r>
          <a:endParaRPr lang="ja-JP" altLang="ja-JP" sz="1300">
            <a:effectLst/>
          </a:endParaRPr>
        </a:p>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年度末退職者と新規採用職員が同数であったことから、当該指数算定の基礎となる経験年数階層や職員構成はほぼ変動せず、その結果前年度と同程度となった。</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106539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234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146755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234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69145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69145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年度末退職者と令和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度新規採用職員は同数だったため、前年度と比べ職員数は変動はなかった。</a:t>
          </a:r>
          <a:endParaRPr lang="ja-JP" altLang="ja-JP" sz="1300">
            <a:effectLst/>
          </a:endParaRPr>
        </a:p>
        <a:p>
          <a:r>
            <a:rPr kumimoji="1" lang="ja-JP" altLang="ja-JP" sz="1300">
              <a:solidFill>
                <a:schemeClr val="dk1"/>
              </a:solidFill>
              <a:effectLst/>
              <a:latin typeface="+mn-lt"/>
              <a:ea typeface="+mn-ea"/>
              <a:cs typeface="+mn-cs"/>
            </a:rPr>
            <a:t>　しかし、人口</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人当たり職員数算出の分母となる本町の人口は減少し続けているため、結果的に当該数値は微増となった。</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10668</xdr:rowOff>
    </xdr:from>
    <xdr:to>
      <xdr:col>81</xdr:col>
      <xdr:colOff>44450</xdr:colOff>
      <xdr:row>62</xdr:row>
      <xdr:rowOff>13081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056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xdr:rowOff>
    </xdr:from>
    <xdr:to>
      <xdr:col>77</xdr:col>
      <xdr:colOff>44450</xdr:colOff>
      <xdr:row>62</xdr:row>
      <xdr:rowOff>10668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2995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163779</xdr:rowOff>
    </xdr:from>
    <xdr:to>
      <xdr:col>72</xdr:col>
      <xdr:colOff>203200</xdr:colOff>
      <xdr:row>62</xdr:row>
      <xdr:rowOff>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222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163779</xdr:rowOff>
    </xdr:from>
    <xdr:to>
      <xdr:col>68</xdr:col>
      <xdr:colOff>152400</xdr:colOff>
      <xdr:row>62</xdr:row>
      <xdr:rowOff>18872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2222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133731</xdr:rowOff>
    </xdr:from>
    <xdr:to>
      <xdr:col>81</xdr:col>
      <xdr:colOff>95250</xdr:colOff>
      <xdr:row>62</xdr:row>
      <xdr:rowOff>63881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105808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131318</xdr:rowOff>
    </xdr:from>
    <xdr:to>
      <xdr:col>77</xdr:col>
      <xdr:colOff>95250</xdr:colOff>
      <xdr:row>62</xdr:row>
      <xdr:rowOff>61468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46245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120701</xdr:rowOff>
    </xdr:from>
    <xdr:to>
      <xdr:col>73</xdr:col>
      <xdr:colOff>44450</xdr:colOff>
      <xdr:row>62</xdr:row>
      <xdr:rowOff>50851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35628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112979</xdr:rowOff>
    </xdr:from>
    <xdr:to>
      <xdr:col>68</xdr:col>
      <xdr:colOff>203200</xdr:colOff>
      <xdr:row>62</xdr:row>
      <xdr:rowOff>43129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27906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139522</xdr:rowOff>
    </xdr:from>
    <xdr:to>
      <xdr:col>64</xdr:col>
      <xdr:colOff>152400</xdr:colOff>
      <xdr:row>62</xdr:row>
      <xdr:rowOff>69672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54449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年度の実質公債費比率は、令和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年度単年度で</a:t>
          </a:r>
          <a:r>
            <a:rPr kumimoji="1" lang="en-US" altLang="ja-JP" sz="1300">
              <a:solidFill>
                <a:schemeClr val="dk1"/>
              </a:solidFill>
              <a:effectLst/>
              <a:latin typeface="+mn-lt"/>
              <a:ea typeface="+mn-ea"/>
              <a:cs typeface="+mn-cs"/>
            </a:rPr>
            <a:t>9.3</a:t>
          </a:r>
          <a:r>
            <a:rPr kumimoji="1" lang="ja-JP" altLang="ja-JP" sz="1300">
              <a:solidFill>
                <a:schemeClr val="dk1"/>
              </a:solidFill>
              <a:effectLst/>
              <a:latin typeface="+mn-lt"/>
              <a:ea typeface="+mn-ea"/>
              <a:cs typeface="+mn-cs"/>
            </a:rPr>
            <a:t>％となった（令和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年度単年度は</a:t>
          </a:r>
          <a:r>
            <a:rPr kumimoji="1" lang="en-US" altLang="ja-JP" sz="1300">
              <a:solidFill>
                <a:schemeClr val="dk1"/>
              </a:solidFill>
              <a:effectLst/>
              <a:latin typeface="+mn-lt"/>
              <a:ea typeface="+mn-ea"/>
              <a:cs typeface="+mn-cs"/>
            </a:rPr>
            <a:t>8.4</a:t>
          </a:r>
          <a:r>
            <a:rPr kumimoji="1" lang="ja-JP" altLang="ja-JP" sz="130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実質公債費比率</a:t>
          </a:r>
          <a:r>
            <a:rPr kumimoji="1" lang="ja-JP" altLang="en-US" sz="1300">
              <a:solidFill>
                <a:schemeClr val="dk1"/>
              </a:solidFill>
              <a:effectLst/>
              <a:latin typeface="+mn-lt"/>
              <a:ea typeface="+mn-ea"/>
              <a:cs typeface="+mn-cs"/>
            </a:rPr>
            <a:t>は上昇しているが、これは</a:t>
          </a:r>
          <a:r>
            <a:rPr kumimoji="1" lang="ja-JP" altLang="ja-JP" sz="1300">
              <a:solidFill>
                <a:schemeClr val="dk1"/>
              </a:solidFill>
              <a:effectLst/>
              <a:latin typeface="+mn-lt"/>
              <a:ea typeface="+mn-ea"/>
              <a:cs typeface="+mn-cs"/>
            </a:rPr>
            <a:t>低利率で借入することを目的に、借入期間を短縮したことが要因となっている。単年度でみると負担が大きく見えるが、その分将来負担比率は大きく下がっており、健全な状態を維持できていると考えてい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165608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1743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59436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0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146304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32766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0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低利率で借入することを目的に借入期間を短縮したため、年度末元利償還金残高が減少し、将来負担比率が大きく減少している。</a:t>
          </a:r>
          <a:endParaRPr lang="ja-JP" altLang="ja-JP" sz="1300">
            <a:effectLst/>
          </a:endParaRPr>
        </a:p>
        <a:p>
          <a:r>
            <a:rPr kumimoji="1" lang="ja-JP" altLang="ja-JP" sz="1300">
              <a:solidFill>
                <a:schemeClr val="dk1"/>
              </a:solidFill>
              <a:effectLst/>
              <a:latin typeface="+mn-lt"/>
              <a:ea typeface="+mn-ea"/>
              <a:cs typeface="+mn-cs"/>
            </a:rPr>
            <a:t>　単年度当たり</a:t>
          </a:r>
          <a:r>
            <a:rPr kumimoji="1" lang="ja-JP" altLang="en-US" sz="1300">
              <a:solidFill>
                <a:schemeClr val="dk1"/>
              </a:solidFill>
              <a:effectLst/>
              <a:latin typeface="+mn-lt"/>
              <a:ea typeface="+mn-ea"/>
              <a:cs typeface="+mn-cs"/>
            </a:rPr>
            <a:t>実質公債費比率</a:t>
          </a:r>
          <a:r>
            <a:rPr kumimoji="1" lang="ja-JP" altLang="ja-JP" sz="1300">
              <a:solidFill>
                <a:schemeClr val="dk1"/>
              </a:solidFill>
              <a:effectLst/>
              <a:latin typeface="+mn-lt"/>
              <a:ea typeface="+mn-ea"/>
              <a:cs typeface="+mn-cs"/>
            </a:rPr>
            <a:t>は前年度比</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し、負担が大きく見えるが、その分将来負担比率は大きく下がっており、健全な状態を維持できていると考えている。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10,297
10,253
139.44
8,080,180
7,634,323
420,195
5,265,670
4,058,716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保育所等において直営</a:t>
          </a:r>
          <a:r>
            <a:rPr kumimoji="1" lang="ja-JP" altLang="ja-JP" sz="1100" baseline="0">
              <a:solidFill>
                <a:schemeClr val="dk1"/>
              </a:solidFill>
              <a:effectLst/>
              <a:latin typeface="+mn-lt"/>
              <a:ea typeface="+mn-ea"/>
              <a:cs typeface="+mn-cs"/>
            </a:rPr>
            <a:t>で施設運営を行い</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多くの会計年度任用職員を雇用している本町</a:t>
          </a:r>
          <a:r>
            <a:rPr kumimoji="1" lang="ja-JP" altLang="en-US" sz="1100" baseline="0">
              <a:solidFill>
                <a:schemeClr val="dk1"/>
              </a:solidFill>
              <a:effectLst/>
              <a:latin typeface="+mn-lt"/>
              <a:ea typeface="+mn-ea"/>
              <a:cs typeface="+mn-cs"/>
            </a:rPr>
            <a:t>では、人件費の割合が高くなっている</a:t>
          </a:r>
          <a:r>
            <a:rPr kumimoji="1" lang="ja-JP" altLang="ja-JP" sz="1100" baseline="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100" baseline="0">
              <a:solidFill>
                <a:schemeClr val="dk1"/>
              </a:solidFill>
              <a:effectLst/>
              <a:latin typeface="+mn-lt"/>
              <a:ea typeface="+mn-ea"/>
              <a:cs typeface="+mn-cs"/>
            </a:rPr>
            <a:t>　今後も行財政改革への取り組みを通じて、人件費の削減に努める。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791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140716</xdr:rowOff>
    </xdr:from>
    <xdr:to>
      <xdr:col>19</xdr:col>
      <xdr:colOff>187325</xdr:colOff>
      <xdr:row>34</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70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140716</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7001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120142</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7799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131064</xdr:rowOff>
    </xdr:from>
    <xdr:to>
      <xdr:col>24</xdr:col>
      <xdr:colOff>76200</xdr:colOff>
      <xdr:row>35</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89916</xdr:rowOff>
    </xdr:from>
    <xdr:to>
      <xdr:col>15</xdr:col>
      <xdr:colOff>149225</xdr:colOff>
      <xdr:row>35</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69342</xdr:rowOff>
    </xdr:from>
    <xdr:to>
      <xdr:col>6</xdr:col>
      <xdr:colOff>171450</xdr:colOff>
      <xdr:row>33</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ea"/>
              <a:ea typeface="+mn-ea"/>
              <a:cs typeface="+mn-cs"/>
            </a:rPr>
            <a:t>　物件費は光熱費高騰による単価アップ、新型コロナウイルス感染拡大防止として換気の回数を増やし対策を実施していたため、電気代など各施設の管理に係る経常的な経費が増額した。</a:t>
          </a:r>
          <a:endParaRPr lang="ja-JP" altLang="ja-JP" sz="1100" b="0">
            <a:effectLst/>
            <a:latin typeface="+mn-ea"/>
            <a:ea typeface="+mn-ea"/>
          </a:endParaRPr>
        </a:p>
        <a:p>
          <a:pPr eaLnBrk="1" fontAlgn="auto" latinLnBrk="0" hangingPunct="1"/>
          <a:r>
            <a:rPr kumimoji="1" lang="ja-JP" altLang="ja-JP" sz="1100" b="0">
              <a:solidFill>
                <a:schemeClr val="dk1"/>
              </a:solidFill>
              <a:effectLst/>
              <a:latin typeface="+mn-ea"/>
              <a:ea typeface="+mn-ea"/>
              <a:cs typeface="+mn-cs"/>
            </a:rPr>
            <a:t>　</a:t>
          </a:r>
          <a:r>
            <a:rPr kumimoji="1" lang="ja-JP" altLang="en-US" sz="1100" b="0">
              <a:solidFill>
                <a:schemeClr val="dk1"/>
              </a:solidFill>
              <a:effectLst/>
              <a:latin typeface="+mn-ea"/>
              <a:ea typeface="+mn-ea"/>
              <a:cs typeface="+mn-cs"/>
            </a:rPr>
            <a:t>除雪経費など委託料が減少し、前年度比</a:t>
          </a:r>
          <a:r>
            <a:rPr kumimoji="1" lang="en-US" altLang="ja-JP" sz="1100" b="0">
              <a:solidFill>
                <a:schemeClr val="dk1"/>
              </a:solidFill>
              <a:effectLst/>
              <a:latin typeface="+mn-ea"/>
              <a:ea typeface="+mn-ea"/>
              <a:cs typeface="+mn-cs"/>
            </a:rPr>
            <a:t>13</a:t>
          </a:r>
          <a:r>
            <a:rPr kumimoji="1" lang="ja-JP" altLang="en-US" sz="1100" b="0">
              <a:solidFill>
                <a:schemeClr val="dk1"/>
              </a:solidFill>
              <a:effectLst/>
              <a:latin typeface="+mn-ea"/>
              <a:ea typeface="+mn-ea"/>
              <a:cs typeface="+mn-cs"/>
            </a:rPr>
            <a:t>百万円の減額ではあったが、公債費償還額が減少し一般財源である普通交付税が減額となったことが</a:t>
          </a:r>
          <a:r>
            <a:rPr kumimoji="1" lang="ja-JP" altLang="ja-JP" sz="1100" b="0">
              <a:solidFill>
                <a:schemeClr val="dk1"/>
              </a:solidFill>
              <a:effectLst/>
              <a:latin typeface="+mn-ea"/>
              <a:ea typeface="+mn-ea"/>
              <a:cs typeface="+mn-cs"/>
            </a:rPr>
            <a:t>要因となり、前年度比</a:t>
          </a:r>
          <a:r>
            <a:rPr kumimoji="1" lang="en-US" altLang="ja-JP" sz="1100" b="0">
              <a:solidFill>
                <a:schemeClr val="dk1"/>
              </a:solidFill>
              <a:effectLst/>
              <a:latin typeface="+mn-ea"/>
              <a:ea typeface="+mn-ea"/>
              <a:cs typeface="+mn-cs"/>
            </a:rPr>
            <a:t>0.6</a:t>
          </a:r>
          <a:r>
            <a:rPr kumimoji="1" lang="ja-JP" altLang="ja-JP" sz="1100" b="0">
              <a:solidFill>
                <a:schemeClr val="dk1"/>
              </a:solidFill>
              <a:effectLst/>
              <a:latin typeface="+mn-ea"/>
              <a:ea typeface="+mn-ea"/>
              <a:cs typeface="+mn-cs"/>
            </a:rPr>
            <a:t>％上昇となった。</a:t>
          </a:r>
          <a:endParaRPr lang="ja-JP" altLang="ja-JP" sz="1100" b="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18</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47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障害サービスなどの対象者が増加したことで経常的な支出が大きく増額しており、経常収支比率は前年度から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ポイント増となった。</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8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令和２年度以降、減額となった要因は、下水道事業の法的化による繰出金の性質変更（繰出金→補助金）が挙げられる。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令和２年度以降は大きな変動はなく、同程度で推移している。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12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59</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6630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年度以降、新型コロナウイルス感染症</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の影響を受けた世帯や町内事業所などへの助成事業を引き続き実施した結果、経常的な支出のうち補助費等における一般財源等の占める割合が大きくなっている。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また、令和２年度以降、増額となった要因は、下水道事業の法的化による繰出金の性質変更（繰出金→補助金）が挙げられる。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37</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986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元利償還金が前年度比</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額となり、経常収支比率としては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類似団体と比較して比率が高いが、</a:t>
          </a:r>
          <a:r>
            <a:rPr kumimoji="1" lang="ja-JP" altLang="ja-JP" sz="1100">
              <a:solidFill>
                <a:schemeClr val="dk1"/>
              </a:solidFill>
              <a:effectLst/>
              <a:latin typeface="+mn-lt"/>
              <a:ea typeface="+mn-ea"/>
              <a:cs typeface="+mn-cs"/>
            </a:rPr>
            <a:t>これは低利率で借入することを目的に、借入期間を短縮したことが要因となっている。単年度でみると負担が大きく見えるが、その分将来負担比率は大きく下がっており、健全な状態を維持できていると考えてい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498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108713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公債費以外においては、前年度と比べて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100">
            <a:effectLst/>
          </a:endParaRPr>
        </a:p>
        <a:p>
          <a:pPr eaLnBrk="1" fontAlgn="auto" latinLnBrk="0" hangingPunct="1"/>
          <a:r>
            <a:rPr lang="ja-JP" altLang="en-US" sz="1100">
              <a:solidFill>
                <a:schemeClr val="dk1"/>
              </a:solidFill>
              <a:effectLst/>
              <a:latin typeface="+mn-lt"/>
              <a:ea typeface="+mn-ea"/>
              <a:cs typeface="+mn-cs"/>
            </a:rPr>
            <a:t>歳出は減額となったが、一般財源である普通交付税が公債費償還額減少に伴い減額となったことが要因となり、経常収支比率としては前年度より</a:t>
          </a:r>
          <a:r>
            <a:rPr lang="en-US" altLang="ja-JP" sz="1100">
              <a:solidFill>
                <a:schemeClr val="dk1"/>
              </a:solidFill>
              <a:effectLst/>
              <a:latin typeface="+mn-lt"/>
              <a:ea typeface="+mn-ea"/>
              <a:cs typeface="+mn-cs"/>
            </a:rPr>
            <a:t>1.8%</a:t>
          </a:r>
          <a:r>
            <a:rPr lang="ja-JP" altLang="en-US" sz="1100">
              <a:solidFill>
                <a:schemeClr val="dk1"/>
              </a:solidFill>
              <a:effectLst/>
              <a:latin typeface="+mn-lt"/>
              <a:ea typeface="+mn-ea"/>
              <a:cs typeface="+mn-cs"/>
            </a:rPr>
            <a:t>増となった。</a:t>
          </a:r>
          <a:endParaRPr lang="ja-JP" altLang="ja-JP" sz="1100">
            <a:effectLst/>
          </a:endParaRPr>
        </a:p>
        <a:p>
          <a:pPr eaLnBrk="1" fontAlgn="auto" latinLnBrk="0" hangingPunct="1"/>
          <a:r>
            <a:rPr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今後も、事務事業見直しの実施により歳出削減に努め、健全な行財政運営に努めていく。</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457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81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77</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81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100330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124141</xdr:rowOff>
    </xdr:from>
    <xdr:to>
      <xdr:col>29</xdr:col>
      <xdr:colOff>127000</xdr:colOff>
      <xdr:row>15</xdr:row>
      <xdr:rowOff>134963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43516"/>
          <a:ext cx="647700" cy="1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134963</xdr:rowOff>
    </xdr:from>
    <xdr:to>
      <xdr:col>26</xdr:col>
      <xdr:colOff>50800</xdr:colOff>
      <xdr:row>15</xdr:row>
      <xdr:rowOff>140367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54338"/>
          <a:ext cx="698500" cy="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140367</xdr:rowOff>
    </xdr:from>
    <xdr:to>
      <xdr:col>22</xdr:col>
      <xdr:colOff>114300</xdr:colOff>
      <xdr:row>16</xdr:row>
      <xdr:rowOff>3020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59742"/>
          <a:ext cx="698500" cy="3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3020</xdr:rowOff>
    </xdr:from>
    <xdr:to>
      <xdr:col>18</xdr:col>
      <xdr:colOff>177800</xdr:colOff>
      <xdr:row>16</xdr:row>
      <xdr:rowOff>88466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93845"/>
          <a:ext cx="698500" cy="8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73341</xdr:rowOff>
    </xdr:from>
    <xdr:to>
      <xdr:col>29</xdr:col>
      <xdr:colOff>177800</xdr:colOff>
      <xdr:row>16</xdr:row>
      <xdr:rowOff>3491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9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89868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3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84163</xdr:rowOff>
    </xdr:from>
    <xdr:to>
      <xdr:col>26</xdr:col>
      <xdr:colOff>101600</xdr:colOff>
      <xdr:row>16</xdr:row>
      <xdr:rowOff>14313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0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24490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7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89567</xdr:rowOff>
    </xdr:from>
    <xdr:to>
      <xdr:col>22</xdr:col>
      <xdr:colOff>165100</xdr:colOff>
      <xdr:row>16</xdr:row>
      <xdr:rowOff>19717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0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29894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123670</xdr:rowOff>
    </xdr:from>
    <xdr:to>
      <xdr:col>19</xdr:col>
      <xdr:colOff>38100</xdr:colOff>
      <xdr:row>16</xdr:row>
      <xdr:rowOff>53820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43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63997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1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37666</xdr:rowOff>
    </xdr:from>
    <xdr:to>
      <xdr:col>15</xdr:col>
      <xdr:colOff>101600</xdr:colOff>
      <xdr:row>16</xdr:row>
      <xdr:rowOff>139266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2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149443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9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333060</xdr:rowOff>
    </xdr:from>
    <xdr:to>
      <xdr:col>29</xdr:col>
      <xdr:colOff>127000</xdr:colOff>
      <xdr:row>35</xdr:row>
      <xdr:rowOff>92321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00510"/>
          <a:ext cx="647700" cy="10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92321</xdr:rowOff>
    </xdr:from>
    <xdr:to>
      <xdr:col>26</xdr:col>
      <xdr:colOff>50800</xdr:colOff>
      <xdr:row>35</xdr:row>
      <xdr:rowOff>311869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02671"/>
          <a:ext cx="698500" cy="21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311869</xdr:rowOff>
    </xdr:from>
    <xdr:to>
      <xdr:col>22</xdr:col>
      <xdr:colOff>114300</xdr:colOff>
      <xdr:row>35</xdr:row>
      <xdr:rowOff>319207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22219"/>
          <a:ext cx="6985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231379</xdr:rowOff>
    </xdr:from>
    <xdr:to>
      <xdr:col>18</xdr:col>
      <xdr:colOff>177800</xdr:colOff>
      <xdr:row>35</xdr:row>
      <xdr:rowOff>319207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41729"/>
          <a:ext cx="698500" cy="87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282260</xdr:rowOff>
    </xdr:from>
    <xdr:to>
      <xdr:col>29</xdr:col>
      <xdr:colOff>177800</xdr:colOff>
      <xdr:row>35</xdr:row>
      <xdr:rowOff>40960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4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127337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9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41521</xdr:rowOff>
    </xdr:from>
    <xdr:to>
      <xdr:col>26</xdr:col>
      <xdr:colOff>101600</xdr:colOff>
      <xdr:row>35</xdr:row>
      <xdr:rowOff>143121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5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153298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2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261069</xdr:rowOff>
    </xdr:from>
    <xdr:to>
      <xdr:col>22</xdr:col>
      <xdr:colOff>165100</xdr:colOff>
      <xdr:row>36</xdr:row>
      <xdr:rowOff>19769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7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5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268407</xdr:rowOff>
    </xdr:from>
    <xdr:to>
      <xdr:col>19</xdr:col>
      <xdr:colOff>38100</xdr:colOff>
      <xdr:row>36</xdr:row>
      <xdr:rowOff>27107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7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37284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4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180579</xdr:rowOff>
    </xdr:from>
    <xdr:to>
      <xdr:col>15</xdr:col>
      <xdr:colOff>101600</xdr:colOff>
      <xdr:row>35</xdr:row>
      <xdr:rowOff>282179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9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292356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10,297
10,253
139.44
8,080,180
7,634,323
420,195
5,265,670
4,058,716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142516</xdr:rowOff>
    </xdr:from>
    <xdr:to>
      <xdr:col>24</xdr:col>
      <xdr:colOff>63500</xdr:colOff>
      <xdr:row>34</xdr:row>
      <xdr:rowOff>157362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71816"/>
          <a:ext cx="8382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157362</xdr:rowOff>
    </xdr:from>
    <xdr:to>
      <xdr:col>19</xdr:col>
      <xdr:colOff>177800</xdr:colOff>
      <xdr:row>35</xdr:row>
      <xdr:rowOff>1306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86662"/>
          <a:ext cx="8890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1306</xdr:rowOff>
    </xdr:from>
    <xdr:to>
      <xdr:col>15</xdr:col>
      <xdr:colOff>50800</xdr:colOff>
      <xdr:row>35</xdr:row>
      <xdr:rowOff>14715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02056"/>
          <a:ext cx="889000" cy="1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14715</xdr:rowOff>
    </xdr:from>
    <xdr:to>
      <xdr:col>10</xdr:col>
      <xdr:colOff>114300</xdr:colOff>
      <xdr:row>36</xdr:row>
      <xdr:rowOff>15739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15465"/>
          <a:ext cx="889000" cy="17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91716</xdr:rowOff>
    </xdr:from>
    <xdr:to>
      <xdr:col>24</xdr:col>
      <xdr:colOff>114300</xdr:colOff>
      <xdr:row>35</xdr:row>
      <xdr:rowOff>21866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114593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7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106562</xdr:rowOff>
    </xdr:from>
    <xdr:to>
      <xdr:col>20</xdr:col>
      <xdr:colOff>38100</xdr:colOff>
      <xdr:row>35</xdr:row>
      <xdr:rowOff>36712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53239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1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121956</xdr:rowOff>
    </xdr:from>
    <xdr:to>
      <xdr:col>15</xdr:col>
      <xdr:colOff>101600</xdr:colOff>
      <xdr:row>35</xdr:row>
      <xdr:rowOff>52106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68633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2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135365</xdr:rowOff>
    </xdr:from>
    <xdr:to>
      <xdr:col>10</xdr:col>
      <xdr:colOff>165100</xdr:colOff>
      <xdr:row>35</xdr:row>
      <xdr:rowOff>65515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82042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3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136389</xdr:rowOff>
    </xdr:from>
    <xdr:to>
      <xdr:col>6</xdr:col>
      <xdr:colOff>38100</xdr:colOff>
      <xdr:row>36</xdr:row>
      <xdr:rowOff>66539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83066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142132</xdr:rowOff>
    </xdr:from>
    <xdr:to>
      <xdr:col>24</xdr:col>
      <xdr:colOff>63500</xdr:colOff>
      <xdr:row>55</xdr:row>
      <xdr:rowOff>142987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71882"/>
          <a:ext cx="8382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142132</xdr:rowOff>
    </xdr:from>
    <xdr:to>
      <xdr:col>19</xdr:col>
      <xdr:colOff>177800</xdr:colOff>
      <xdr:row>55</xdr:row>
      <xdr:rowOff>159131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71882"/>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159131</xdr:rowOff>
    </xdr:from>
    <xdr:to>
      <xdr:col>15</xdr:col>
      <xdr:colOff>50800</xdr:colOff>
      <xdr:row>55</xdr:row>
      <xdr:rowOff>168477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88881"/>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80378</xdr:rowOff>
    </xdr:from>
    <xdr:to>
      <xdr:col>10</xdr:col>
      <xdr:colOff>114300</xdr:colOff>
      <xdr:row>55</xdr:row>
      <xdr:rowOff>168477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10128"/>
          <a:ext cx="8890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92187</xdr:rowOff>
    </xdr:from>
    <xdr:to>
      <xdr:col>24</xdr:col>
      <xdr:colOff>114300</xdr:colOff>
      <xdr:row>56</xdr:row>
      <xdr:rowOff>22337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115064</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7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91332</xdr:rowOff>
    </xdr:from>
    <xdr:to>
      <xdr:col>20</xdr:col>
      <xdr:colOff>38100</xdr:colOff>
      <xdr:row>56</xdr:row>
      <xdr:rowOff>21482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38009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108331</xdr:rowOff>
    </xdr:from>
    <xdr:to>
      <xdr:col>15</xdr:col>
      <xdr:colOff>101600</xdr:colOff>
      <xdr:row>56</xdr:row>
      <xdr:rowOff>38481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55008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1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117677</xdr:rowOff>
    </xdr:from>
    <xdr:to>
      <xdr:col>10</xdr:col>
      <xdr:colOff>165100</xdr:colOff>
      <xdr:row>56</xdr:row>
      <xdr:rowOff>47827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64354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2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29578</xdr:rowOff>
    </xdr:from>
    <xdr:to>
      <xdr:col>6</xdr:col>
      <xdr:colOff>38100</xdr:colOff>
      <xdr:row>55</xdr:row>
      <xdr:rowOff>131178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147705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3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147884</xdr:rowOff>
    </xdr:from>
    <xdr:to>
      <xdr:col>24</xdr:col>
      <xdr:colOff>63500</xdr:colOff>
      <xdr:row>77</xdr:row>
      <xdr:rowOff>132476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78084"/>
          <a:ext cx="838200" cy="15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147884</xdr:rowOff>
    </xdr:from>
    <xdr:to>
      <xdr:col>19</xdr:col>
      <xdr:colOff>177800</xdr:colOff>
      <xdr:row>77</xdr:row>
      <xdr:rowOff>73864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78084"/>
          <a:ext cx="889000" cy="9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18084</xdr:rowOff>
    </xdr:from>
    <xdr:to>
      <xdr:col>15</xdr:col>
      <xdr:colOff>50800</xdr:colOff>
      <xdr:row>77</xdr:row>
      <xdr:rowOff>73864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219734"/>
          <a:ext cx="889000" cy="5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18084</xdr:rowOff>
    </xdr:from>
    <xdr:to>
      <xdr:col>10</xdr:col>
      <xdr:colOff>114300</xdr:colOff>
      <xdr:row>78</xdr:row>
      <xdr:rowOff>31618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219734"/>
          <a:ext cx="889000" cy="18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81676</xdr:rowOff>
    </xdr:from>
    <xdr:to>
      <xdr:col>24</xdr:col>
      <xdr:colOff>114300</xdr:colOff>
      <xdr:row>78</xdr:row>
      <xdr:rowOff>11826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60103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97084</xdr:rowOff>
    </xdr:from>
    <xdr:to>
      <xdr:col>20</xdr:col>
      <xdr:colOff>38100</xdr:colOff>
      <xdr:row>77</xdr:row>
      <xdr:rowOff>27234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43761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9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23064</xdr:rowOff>
    </xdr:from>
    <xdr:to>
      <xdr:col>15</xdr:col>
      <xdr:colOff>101600</xdr:colOff>
      <xdr:row>77</xdr:row>
      <xdr:rowOff>124664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115791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138734</xdr:rowOff>
    </xdr:from>
    <xdr:to>
      <xdr:col>10</xdr:col>
      <xdr:colOff>165100</xdr:colOff>
      <xdr:row>77</xdr:row>
      <xdr:rowOff>68884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85412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94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152268</xdr:rowOff>
    </xdr:from>
    <xdr:to>
      <xdr:col>6</xdr:col>
      <xdr:colOff>38100</xdr:colOff>
      <xdr:row>78</xdr:row>
      <xdr:rowOff>82418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73545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4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163757</xdr:rowOff>
    </xdr:from>
    <xdr:to>
      <xdr:col>24</xdr:col>
      <xdr:colOff>63500</xdr:colOff>
      <xdr:row>96</xdr:row>
      <xdr:rowOff>40804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1507"/>
          <a:ext cx="8382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40804</xdr:rowOff>
    </xdr:from>
    <xdr:to>
      <xdr:col>19</xdr:col>
      <xdr:colOff>177800</xdr:colOff>
      <xdr:row>97</xdr:row>
      <xdr:rowOff>31235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00004"/>
          <a:ext cx="889000" cy="1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26586</xdr:rowOff>
    </xdr:from>
    <xdr:to>
      <xdr:col>15</xdr:col>
      <xdr:colOff>50800</xdr:colOff>
      <xdr:row>97</xdr:row>
      <xdr:rowOff>31235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57236"/>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129653</xdr:rowOff>
    </xdr:from>
    <xdr:to>
      <xdr:col>10</xdr:col>
      <xdr:colOff>114300</xdr:colOff>
      <xdr:row>97</xdr:row>
      <xdr:rowOff>26586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588853"/>
          <a:ext cx="8890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112957</xdr:rowOff>
    </xdr:from>
    <xdr:to>
      <xdr:col>24</xdr:col>
      <xdr:colOff>114300</xdr:colOff>
      <xdr:row>96</xdr:row>
      <xdr:rowOff>43107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91384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7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161454</xdr:rowOff>
    </xdr:from>
    <xdr:to>
      <xdr:col>20</xdr:col>
      <xdr:colOff>38100</xdr:colOff>
      <xdr:row>96</xdr:row>
      <xdr:rowOff>91604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82731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151885</xdr:rowOff>
    </xdr:from>
    <xdr:to>
      <xdr:col>15</xdr:col>
      <xdr:colOff>101600</xdr:colOff>
      <xdr:row>97</xdr:row>
      <xdr:rowOff>82035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73162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147236</xdr:rowOff>
    </xdr:from>
    <xdr:to>
      <xdr:col>10</xdr:col>
      <xdr:colOff>165100</xdr:colOff>
      <xdr:row>97</xdr:row>
      <xdr:rowOff>77386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68513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78853</xdr:rowOff>
    </xdr:from>
    <xdr:to>
      <xdr:col>6</xdr:col>
      <xdr:colOff>38100</xdr:colOff>
      <xdr:row>97</xdr:row>
      <xdr:rowOff>9003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76149</xdr:rowOff>
    </xdr:from>
    <xdr:to>
      <xdr:col>55</xdr:col>
      <xdr:colOff>0</xdr:colOff>
      <xdr:row>34</xdr:row>
      <xdr:rowOff>104875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905449"/>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76149</xdr:rowOff>
    </xdr:from>
    <xdr:to>
      <xdr:col>50</xdr:col>
      <xdr:colOff>114300</xdr:colOff>
      <xdr:row>34</xdr:row>
      <xdr:rowOff>110302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05449"/>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3994</xdr:rowOff>
    </xdr:from>
    <xdr:to>
      <xdr:col>45</xdr:col>
      <xdr:colOff>177800</xdr:colOff>
      <xdr:row>34</xdr:row>
      <xdr:rowOff>110302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490394"/>
          <a:ext cx="889000" cy="4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3994</xdr:rowOff>
    </xdr:from>
    <xdr:to>
      <xdr:col>41</xdr:col>
      <xdr:colOff>50800</xdr:colOff>
      <xdr:row>35</xdr:row>
      <xdr:rowOff>167082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490394"/>
          <a:ext cx="889000" cy="6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54075</xdr:rowOff>
    </xdr:from>
    <xdr:to>
      <xdr:col>55</xdr:col>
      <xdr:colOff>50800</xdr:colOff>
      <xdr:row>34</xdr:row>
      <xdr:rowOff>155675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76952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25349</xdr:rowOff>
    </xdr:from>
    <xdr:to>
      <xdr:col>50</xdr:col>
      <xdr:colOff>165100</xdr:colOff>
      <xdr:row>34</xdr:row>
      <xdr:rowOff>126949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143476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2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59502</xdr:rowOff>
    </xdr:from>
    <xdr:to>
      <xdr:col>46</xdr:col>
      <xdr:colOff>38100</xdr:colOff>
      <xdr:row>34</xdr:row>
      <xdr:rowOff>161102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8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6179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66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124644</xdr:rowOff>
    </xdr:from>
    <xdr:to>
      <xdr:col>41</xdr:col>
      <xdr:colOff>101600</xdr:colOff>
      <xdr:row>32</xdr:row>
      <xdr:rowOff>54794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4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71321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21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116282</xdr:rowOff>
    </xdr:from>
    <xdr:to>
      <xdr:col>36</xdr:col>
      <xdr:colOff>165100</xdr:colOff>
      <xdr:row>36</xdr:row>
      <xdr:rowOff>46432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62959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89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25740</xdr:rowOff>
    </xdr:from>
    <xdr:to>
      <xdr:col>55</xdr:col>
      <xdr:colOff>0</xdr:colOff>
      <xdr:row>58</xdr:row>
      <xdr:rowOff>87175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69840"/>
          <a:ext cx="838200" cy="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17033</xdr:rowOff>
    </xdr:from>
    <xdr:to>
      <xdr:col>50</xdr:col>
      <xdr:colOff>114300</xdr:colOff>
      <xdr:row>58</xdr:row>
      <xdr:rowOff>25740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61133"/>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9920</xdr:rowOff>
    </xdr:from>
    <xdr:to>
      <xdr:col>45</xdr:col>
      <xdr:colOff>177800</xdr:colOff>
      <xdr:row>58</xdr:row>
      <xdr:rowOff>17033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54020"/>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136846</xdr:rowOff>
    </xdr:from>
    <xdr:to>
      <xdr:col>41</xdr:col>
      <xdr:colOff>50800</xdr:colOff>
      <xdr:row>58</xdr:row>
      <xdr:rowOff>9920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09496"/>
          <a:ext cx="889000" cy="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36375</xdr:rowOff>
    </xdr:from>
    <xdr:to>
      <xdr:col>55</xdr:col>
      <xdr:colOff>50800</xdr:colOff>
      <xdr:row>58</xdr:row>
      <xdr:rowOff>137975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14802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146390</xdr:rowOff>
    </xdr:from>
    <xdr:to>
      <xdr:col>50</xdr:col>
      <xdr:colOff>165100</xdr:colOff>
      <xdr:row>58</xdr:row>
      <xdr:rowOff>76540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67667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137683</xdr:rowOff>
    </xdr:from>
    <xdr:to>
      <xdr:col>46</xdr:col>
      <xdr:colOff>38100</xdr:colOff>
      <xdr:row>58</xdr:row>
      <xdr:rowOff>67833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58960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130570</xdr:rowOff>
    </xdr:from>
    <xdr:to>
      <xdr:col>41</xdr:col>
      <xdr:colOff>101600</xdr:colOff>
      <xdr:row>58</xdr:row>
      <xdr:rowOff>60720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51847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86046</xdr:rowOff>
    </xdr:from>
    <xdr:to>
      <xdr:col>36</xdr:col>
      <xdr:colOff>165100</xdr:colOff>
      <xdr:row>58</xdr:row>
      <xdr:rowOff>16196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5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39159</xdr:rowOff>
    </xdr:from>
    <xdr:to>
      <xdr:col>55</xdr:col>
      <xdr:colOff>0</xdr:colOff>
      <xdr:row>79</xdr:row>
      <xdr:rowOff>77956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83709"/>
          <a:ext cx="8382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39159</xdr:rowOff>
    </xdr:from>
    <xdr:to>
      <xdr:col>50</xdr:col>
      <xdr:colOff>114300</xdr:colOff>
      <xdr:row>79</xdr:row>
      <xdr:rowOff>60474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83709"/>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31028</xdr:rowOff>
    </xdr:from>
    <xdr:to>
      <xdr:col>45</xdr:col>
      <xdr:colOff>177800</xdr:colOff>
      <xdr:row>79</xdr:row>
      <xdr:rowOff>60474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75578"/>
          <a:ext cx="8890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31028</xdr:rowOff>
    </xdr:from>
    <xdr:to>
      <xdr:col>41</xdr:col>
      <xdr:colOff>50800</xdr:colOff>
      <xdr:row>79</xdr:row>
      <xdr:rowOff>69236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75578"/>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27156</xdr:rowOff>
    </xdr:from>
    <xdr:to>
      <xdr:col>55</xdr:col>
      <xdr:colOff>50800</xdr:colOff>
      <xdr:row>79</xdr:row>
      <xdr:rowOff>128756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113533</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159809</xdr:rowOff>
    </xdr:from>
    <xdr:to>
      <xdr:col>50</xdr:col>
      <xdr:colOff>165100</xdr:colOff>
      <xdr:row>79</xdr:row>
      <xdr:rowOff>89959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2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9674</xdr:rowOff>
    </xdr:from>
    <xdr:to>
      <xdr:col>46</xdr:col>
      <xdr:colOff>38100</xdr:colOff>
      <xdr:row>79</xdr:row>
      <xdr:rowOff>111274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102401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4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151678</xdr:rowOff>
    </xdr:from>
    <xdr:to>
      <xdr:col>41</xdr:col>
      <xdr:colOff>101600</xdr:colOff>
      <xdr:row>79</xdr:row>
      <xdr:rowOff>81828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72955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18436</xdr:rowOff>
    </xdr:from>
    <xdr:to>
      <xdr:col>36</xdr:col>
      <xdr:colOff>165100</xdr:colOff>
      <xdr:row>79</xdr:row>
      <xdr:rowOff>120036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111163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5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29904</xdr:rowOff>
    </xdr:from>
    <xdr:to>
      <xdr:col>55</xdr:col>
      <xdr:colOff>0</xdr:colOff>
      <xdr:row>97</xdr:row>
      <xdr:rowOff>112063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60554"/>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27722</xdr:rowOff>
    </xdr:from>
    <xdr:to>
      <xdr:col>50</xdr:col>
      <xdr:colOff>114300</xdr:colOff>
      <xdr:row>97</xdr:row>
      <xdr:rowOff>29904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58372"/>
          <a:ext cx="8890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7139</xdr:rowOff>
    </xdr:from>
    <xdr:to>
      <xdr:col>45</xdr:col>
      <xdr:colOff>177800</xdr:colOff>
      <xdr:row>97</xdr:row>
      <xdr:rowOff>27722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37789"/>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104958</xdr:rowOff>
    </xdr:from>
    <xdr:to>
      <xdr:col>41</xdr:col>
      <xdr:colOff>50800</xdr:colOff>
      <xdr:row>97</xdr:row>
      <xdr:rowOff>7139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64158"/>
          <a:ext cx="889000" cy="7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61263</xdr:rowOff>
    </xdr:from>
    <xdr:to>
      <xdr:col>55</xdr:col>
      <xdr:colOff>50800</xdr:colOff>
      <xdr:row>97</xdr:row>
      <xdr:rowOff>162863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39690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150554</xdr:rowOff>
    </xdr:from>
    <xdr:to>
      <xdr:col>50</xdr:col>
      <xdr:colOff>165100</xdr:colOff>
      <xdr:row>97</xdr:row>
      <xdr:rowOff>80704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97231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148372</xdr:rowOff>
    </xdr:from>
    <xdr:to>
      <xdr:col>46</xdr:col>
      <xdr:colOff>38100</xdr:colOff>
      <xdr:row>97</xdr:row>
      <xdr:rowOff>78522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95049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127789</xdr:rowOff>
    </xdr:from>
    <xdr:to>
      <xdr:col>41</xdr:col>
      <xdr:colOff>101600</xdr:colOff>
      <xdr:row>97</xdr:row>
      <xdr:rowOff>57939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74466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54158</xdr:rowOff>
    </xdr:from>
    <xdr:to>
      <xdr:col>36</xdr:col>
      <xdr:colOff>165100</xdr:colOff>
      <xdr:row>96</xdr:row>
      <xdr:rowOff>155758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96220</xdr:rowOff>
    </xdr:from>
    <xdr:to>
      <xdr:col>85</xdr:col>
      <xdr:colOff>127000</xdr:colOff>
      <xdr:row>38</xdr:row>
      <xdr:rowOff>113319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11320"/>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106987</xdr:rowOff>
    </xdr:from>
    <xdr:to>
      <xdr:col>81</xdr:col>
      <xdr:colOff>50800</xdr:colOff>
      <xdr:row>38</xdr:row>
      <xdr:rowOff>113319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22087"/>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88814</xdr:rowOff>
    </xdr:from>
    <xdr:to>
      <xdr:col>76</xdr:col>
      <xdr:colOff>114300</xdr:colOff>
      <xdr:row>38</xdr:row>
      <xdr:rowOff>106987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03914"/>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79966</xdr:rowOff>
    </xdr:from>
    <xdr:to>
      <xdr:col>71</xdr:col>
      <xdr:colOff>177800</xdr:colOff>
      <xdr:row>38</xdr:row>
      <xdr:rowOff>88814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9506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45420</xdr:rowOff>
    </xdr:from>
    <xdr:to>
      <xdr:col>85</xdr:col>
      <xdr:colOff>177800</xdr:colOff>
      <xdr:row>38</xdr:row>
      <xdr:rowOff>147020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62519</xdr:rowOff>
    </xdr:from>
    <xdr:to>
      <xdr:col>81</xdr:col>
      <xdr:colOff>101600</xdr:colOff>
      <xdr:row>38</xdr:row>
      <xdr:rowOff>164119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155246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7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56187</xdr:rowOff>
    </xdr:from>
    <xdr:to>
      <xdr:col>76</xdr:col>
      <xdr:colOff>165100</xdr:colOff>
      <xdr:row>38</xdr:row>
      <xdr:rowOff>157787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7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148914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38014</xdr:rowOff>
    </xdr:from>
    <xdr:to>
      <xdr:col>72</xdr:col>
      <xdr:colOff>38100</xdr:colOff>
      <xdr:row>38</xdr:row>
      <xdr:rowOff>139614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130741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4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29166</xdr:rowOff>
    </xdr:from>
    <xdr:to>
      <xdr:col>67</xdr:col>
      <xdr:colOff>101600</xdr:colOff>
      <xdr:row>38</xdr:row>
      <xdr:rowOff>130766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121893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3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110182</xdr:rowOff>
    </xdr:from>
    <xdr:to>
      <xdr:col>85</xdr:col>
      <xdr:colOff>127000</xdr:colOff>
      <xdr:row>74</xdr:row>
      <xdr:rowOff>152581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797482"/>
          <a:ext cx="8382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110182</xdr:rowOff>
    </xdr:from>
    <xdr:to>
      <xdr:col>81</xdr:col>
      <xdr:colOff>50800</xdr:colOff>
      <xdr:row>75</xdr:row>
      <xdr:rowOff>5792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797482"/>
          <a:ext cx="889000" cy="6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5792</xdr:rowOff>
    </xdr:from>
    <xdr:to>
      <xdr:col>76</xdr:col>
      <xdr:colOff>114300</xdr:colOff>
      <xdr:row>75</xdr:row>
      <xdr:rowOff>27081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64542"/>
          <a:ext cx="889000" cy="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27081</xdr:rowOff>
    </xdr:from>
    <xdr:to>
      <xdr:col>71</xdr:col>
      <xdr:colOff>177800</xdr:colOff>
      <xdr:row>75</xdr:row>
      <xdr:rowOff>39053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85831"/>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101781</xdr:rowOff>
    </xdr:from>
    <xdr:to>
      <xdr:col>85</xdr:col>
      <xdr:colOff>177800</xdr:colOff>
      <xdr:row>75</xdr:row>
      <xdr:rowOff>31931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124658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59382</xdr:rowOff>
    </xdr:from>
    <xdr:to>
      <xdr:col>81</xdr:col>
      <xdr:colOff>101600</xdr:colOff>
      <xdr:row>74</xdr:row>
      <xdr:rowOff>160982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7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6059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5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126442</xdr:rowOff>
    </xdr:from>
    <xdr:to>
      <xdr:col>76</xdr:col>
      <xdr:colOff>165100</xdr:colOff>
      <xdr:row>75</xdr:row>
      <xdr:rowOff>56592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8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73119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147731</xdr:rowOff>
    </xdr:from>
    <xdr:to>
      <xdr:col>72</xdr:col>
      <xdr:colOff>38100</xdr:colOff>
      <xdr:row>75</xdr:row>
      <xdr:rowOff>77881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94408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159703</xdr:rowOff>
    </xdr:from>
    <xdr:to>
      <xdr:col>67</xdr:col>
      <xdr:colOff>101600</xdr:colOff>
      <xdr:row>75</xdr:row>
      <xdr:rowOff>89853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106380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128544</xdr:rowOff>
    </xdr:from>
    <xdr:to>
      <xdr:col>85</xdr:col>
      <xdr:colOff>127000</xdr:colOff>
      <xdr:row>98</xdr:row>
      <xdr:rowOff>162854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30644"/>
          <a:ext cx="838200" cy="3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86421</xdr:rowOff>
    </xdr:from>
    <xdr:to>
      <xdr:col>81</xdr:col>
      <xdr:colOff>50800</xdr:colOff>
      <xdr:row>98</xdr:row>
      <xdr:rowOff>162854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88521"/>
          <a:ext cx="889000" cy="7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86421</xdr:rowOff>
    </xdr:from>
    <xdr:to>
      <xdr:col>76</xdr:col>
      <xdr:colOff>114300</xdr:colOff>
      <xdr:row>99</xdr:row>
      <xdr:rowOff>31838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88521"/>
          <a:ext cx="889000" cy="1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31838</xdr:rowOff>
    </xdr:from>
    <xdr:to>
      <xdr:col>71</xdr:col>
      <xdr:colOff>177800</xdr:colOff>
      <xdr:row>99</xdr:row>
      <xdr:rowOff>32525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7005388"/>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77744</xdr:rowOff>
    </xdr:from>
    <xdr:to>
      <xdr:col>85</xdr:col>
      <xdr:colOff>177800</xdr:colOff>
      <xdr:row>99</xdr:row>
      <xdr:rowOff>7894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164121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112054</xdr:rowOff>
    </xdr:from>
    <xdr:to>
      <xdr:col>81</xdr:col>
      <xdr:colOff>101600</xdr:colOff>
      <xdr:row>99</xdr:row>
      <xdr:rowOff>42204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33331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35621</xdr:rowOff>
    </xdr:from>
    <xdr:to>
      <xdr:col>76</xdr:col>
      <xdr:colOff>165100</xdr:colOff>
      <xdr:row>98</xdr:row>
      <xdr:rowOff>137221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128348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3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152488</xdr:rowOff>
    </xdr:from>
    <xdr:to>
      <xdr:col>72</xdr:col>
      <xdr:colOff>38100</xdr:colOff>
      <xdr:row>99</xdr:row>
      <xdr:rowOff>82638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73765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153175</xdr:rowOff>
    </xdr:from>
    <xdr:to>
      <xdr:col>67</xdr:col>
      <xdr:colOff>101600</xdr:colOff>
      <xdr:row>99</xdr:row>
      <xdr:rowOff>83325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74452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30620</xdr:rowOff>
    </xdr:from>
    <xdr:to>
      <xdr:col>116</xdr:col>
      <xdr:colOff>63500</xdr:colOff>
      <xdr:row>59</xdr:row>
      <xdr:rowOff>37897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46170"/>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37897</xdr:rowOff>
    </xdr:from>
    <xdr:to>
      <xdr:col>111</xdr:col>
      <xdr:colOff>177800</xdr:colOff>
      <xdr:row>59</xdr:row>
      <xdr:rowOff>37973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344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37973</xdr:rowOff>
    </xdr:from>
    <xdr:to>
      <xdr:col>107</xdr:col>
      <xdr:colOff>50800</xdr:colOff>
      <xdr:row>59</xdr:row>
      <xdr:rowOff>39459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352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39459</xdr:rowOff>
    </xdr:from>
    <xdr:to>
      <xdr:col>102</xdr:col>
      <xdr:colOff>114300</xdr:colOff>
      <xdr:row>59</xdr:row>
      <xdr:rowOff>41593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5500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151270</xdr:rowOff>
    </xdr:from>
    <xdr:to>
      <xdr:col>116</xdr:col>
      <xdr:colOff>114300</xdr:colOff>
      <xdr:row>59</xdr:row>
      <xdr:rowOff>81420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66197</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0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158547</xdr:rowOff>
    </xdr:from>
    <xdr:to>
      <xdr:col>112</xdr:col>
      <xdr:colOff>38100</xdr:colOff>
      <xdr:row>59</xdr:row>
      <xdr:rowOff>88697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79824</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158623</xdr:rowOff>
    </xdr:from>
    <xdr:to>
      <xdr:col>107</xdr:col>
      <xdr:colOff>101600</xdr:colOff>
      <xdr:row>59</xdr:row>
      <xdr:rowOff>88773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79900</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160109</xdr:rowOff>
    </xdr:from>
    <xdr:to>
      <xdr:col>102</xdr:col>
      <xdr:colOff>165100</xdr:colOff>
      <xdr:row>59</xdr:row>
      <xdr:rowOff>90259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81386</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162243</xdr:rowOff>
    </xdr:from>
    <xdr:to>
      <xdr:col>98</xdr:col>
      <xdr:colOff>38100</xdr:colOff>
      <xdr:row>59</xdr:row>
      <xdr:rowOff>92393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83520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99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40008</xdr:rowOff>
    </xdr:from>
    <xdr:to>
      <xdr:col>116</xdr:col>
      <xdr:colOff>63500</xdr:colOff>
      <xdr:row>76</xdr:row>
      <xdr:rowOff>75366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70208"/>
          <a:ext cx="838200" cy="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63162</xdr:rowOff>
    </xdr:from>
    <xdr:to>
      <xdr:col>111</xdr:col>
      <xdr:colOff>177800</xdr:colOff>
      <xdr:row>76</xdr:row>
      <xdr:rowOff>75366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93362"/>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63162</xdr:rowOff>
    </xdr:from>
    <xdr:to>
      <xdr:col>107</xdr:col>
      <xdr:colOff>50800</xdr:colOff>
      <xdr:row>76</xdr:row>
      <xdr:rowOff>98585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93362"/>
          <a:ext cx="8890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136957</xdr:rowOff>
    </xdr:from>
    <xdr:to>
      <xdr:col>102</xdr:col>
      <xdr:colOff>114300</xdr:colOff>
      <xdr:row>76</xdr:row>
      <xdr:rowOff>98585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824257"/>
          <a:ext cx="889000" cy="30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160658</xdr:rowOff>
    </xdr:from>
    <xdr:to>
      <xdr:col>116</xdr:col>
      <xdr:colOff>114300</xdr:colOff>
      <xdr:row>76</xdr:row>
      <xdr:rowOff>90808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139085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9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24566</xdr:rowOff>
    </xdr:from>
    <xdr:to>
      <xdr:col>112</xdr:col>
      <xdr:colOff>38100</xdr:colOff>
      <xdr:row>76</xdr:row>
      <xdr:rowOff>126166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117293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12362</xdr:rowOff>
    </xdr:from>
    <xdr:to>
      <xdr:col>107</xdr:col>
      <xdr:colOff>101600</xdr:colOff>
      <xdr:row>76</xdr:row>
      <xdr:rowOff>113962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105089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47785</xdr:rowOff>
    </xdr:from>
    <xdr:to>
      <xdr:col>102</xdr:col>
      <xdr:colOff>165100</xdr:colOff>
      <xdr:row>76</xdr:row>
      <xdr:rowOff>149385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140512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86157</xdr:rowOff>
    </xdr:from>
    <xdr:to>
      <xdr:col>98</xdr:col>
      <xdr:colOff>38100</xdr:colOff>
      <xdr:row>75</xdr:row>
      <xdr:rowOff>16307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32834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人件費</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保育所等において直営で施設運営を行い</a:t>
          </a:r>
          <a:r>
            <a:rPr kumimoji="1" lang="ja-JP" altLang="en-US"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多くの会計年度任用職員を雇用している本町では、人件費の割合が高くなっている。今後も行財政改革への取り組みを通じて、人件費の削減に努める。</a:t>
          </a:r>
          <a:endParaRPr lang="ja-JP" altLang="ja-JP" sz="1000">
            <a:effectLst/>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普通建設事業費</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町内施設の長寿命化改修事業が概ね完了したことにより、令和元年度以降減少傾向にある。今後は施設の安全点検等を実施し、適正管理に努める。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積立金</a:t>
          </a:r>
          <a:r>
            <a:rPr kumimoji="1" lang="en-US" altLang="ja-JP" sz="1000">
              <a:solidFill>
                <a:schemeClr val="dk1"/>
              </a:solidFill>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今後予定している大規模なごみ処理施設等建設費負担金分、デジタル化に備え、令和３年度以降公共施設等整備基金の積立額を増額している。</a:t>
          </a:r>
          <a:r>
            <a:rPr kumimoji="1" lang="ja-JP" altLang="en-US" sz="1000">
              <a:solidFill>
                <a:schemeClr val="dk1"/>
              </a:solidFill>
              <a:effectLst/>
              <a:latin typeface="+mn-lt"/>
              <a:ea typeface="+mn-ea"/>
              <a:cs typeface="+mn-cs"/>
            </a:rPr>
            <a:t>財政調整基金は標準財政規模の２割程度を確保できているため、</a:t>
          </a:r>
          <a:r>
            <a:rPr kumimoji="1" lang="ja-JP" altLang="ja-JP" sz="1000">
              <a:solidFill>
                <a:schemeClr val="dk1"/>
              </a:solidFill>
              <a:effectLst/>
              <a:latin typeface="+mn-lt"/>
              <a:ea typeface="+mn-ea"/>
              <a:cs typeface="+mn-cs"/>
            </a:rPr>
            <a:t>過不足のない残高を維持できるような財政運営に取り組む。</a:t>
          </a:r>
          <a:endParaRPr lang="ja-JP" altLang="ja-JP" sz="1000">
            <a:effectLst/>
          </a:endParaRPr>
        </a:p>
        <a:p>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10,297
10,253
139.44
8,080,180
7,634,323
420,195
5,265,670
4,058,716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121031</xdr:rowOff>
    </xdr:from>
    <xdr:to>
      <xdr:col>24</xdr:col>
      <xdr:colOff>63500</xdr:colOff>
      <xdr:row>33</xdr:row>
      <xdr:rowOff>159512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78881"/>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121031</xdr:rowOff>
    </xdr:from>
    <xdr:to>
      <xdr:col>19</xdr:col>
      <xdr:colOff>177800</xdr:colOff>
      <xdr:row>34</xdr:row>
      <xdr:rowOff>120269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8881"/>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120269</xdr:rowOff>
    </xdr:from>
    <xdr:to>
      <xdr:col>15</xdr:col>
      <xdr:colOff>50800</xdr:colOff>
      <xdr:row>35</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956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2540</xdr:rowOff>
    </xdr:from>
    <xdr:to>
      <xdr:col>10</xdr:col>
      <xdr:colOff>114300</xdr:colOff>
      <xdr:row>35</xdr:row>
      <xdr:rowOff>16066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329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108712</xdr:rowOff>
    </xdr:from>
    <xdr:to>
      <xdr:col>24</xdr:col>
      <xdr:colOff>114300</xdr:colOff>
      <xdr:row>34</xdr:row>
      <xdr:rowOff>38862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131589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70231</xdr:rowOff>
    </xdr:from>
    <xdr:to>
      <xdr:col>20</xdr:col>
      <xdr:colOff>38100</xdr:colOff>
      <xdr:row>34</xdr:row>
      <xdr:rowOff>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69469</xdr:rowOff>
    </xdr:from>
    <xdr:to>
      <xdr:col>15</xdr:col>
      <xdr:colOff>101600</xdr:colOff>
      <xdr:row>34</xdr:row>
      <xdr:rowOff>171069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16146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123190</xdr:rowOff>
    </xdr:from>
    <xdr:to>
      <xdr:col>10</xdr:col>
      <xdr:colOff>165100</xdr:colOff>
      <xdr:row>35</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69867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136716</xdr:rowOff>
    </xdr:from>
    <xdr:to>
      <xdr:col>6</xdr:col>
      <xdr:colOff>38100</xdr:colOff>
      <xdr:row>35</xdr:row>
      <xdr:rowOff>66866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83393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18504</xdr:rowOff>
    </xdr:from>
    <xdr:to>
      <xdr:col>24</xdr:col>
      <xdr:colOff>63500</xdr:colOff>
      <xdr:row>57</xdr:row>
      <xdr:rowOff>32057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1154"/>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160123</xdr:rowOff>
    </xdr:from>
    <xdr:to>
      <xdr:col>19</xdr:col>
      <xdr:colOff>177800</xdr:colOff>
      <xdr:row>57</xdr:row>
      <xdr:rowOff>32057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61323"/>
          <a:ext cx="889000" cy="4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18690</xdr:rowOff>
    </xdr:from>
    <xdr:to>
      <xdr:col>15</xdr:col>
      <xdr:colOff>50800</xdr:colOff>
      <xdr:row>56</xdr:row>
      <xdr:rowOff>160123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19890"/>
          <a:ext cx="889000" cy="1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18690</xdr:rowOff>
    </xdr:from>
    <xdr:to>
      <xdr:col>10</xdr:col>
      <xdr:colOff>114300</xdr:colOff>
      <xdr:row>57</xdr:row>
      <xdr:rowOff>4490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19890"/>
          <a:ext cx="8890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139154</xdr:rowOff>
    </xdr:from>
    <xdr:to>
      <xdr:col>24</xdr:col>
      <xdr:colOff>114300</xdr:colOff>
      <xdr:row>57</xdr:row>
      <xdr:rowOff>69304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117581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152707</xdr:rowOff>
    </xdr:from>
    <xdr:to>
      <xdr:col>20</xdr:col>
      <xdr:colOff>38100</xdr:colOff>
      <xdr:row>57</xdr:row>
      <xdr:rowOff>82857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73984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109323</xdr:rowOff>
    </xdr:from>
    <xdr:to>
      <xdr:col>15</xdr:col>
      <xdr:colOff>101600</xdr:colOff>
      <xdr:row>57</xdr:row>
      <xdr:rowOff>39473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30600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139340</xdr:rowOff>
    </xdr:from>
    <xdr:to>
      <xdr:col>10</xdr:col>
      <xdr:colOff>165100</xdr:colOff>
      <xdr:row>56</xdr:row>
      <xdr:rowOff>69490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60617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125140</xdr:rowOff>
    </xdr:from>
    <xdr:to>
      <xdr:col>6</xdr:col>
      <xdr:colOff>38100</xdr:colOff>
      <xdr:row>57</xdr:row>
      <xdr:rowOff>55290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71817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50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22799</xdr:rowOff>
    </xdr:from>
    <xdr:to>
      <xdr:col>24</xdr:col>
      <xdr:colOff>63500</xdr:colOff>
      <xdr:row>75</xdr:row>
      <xdr:rowOff>73630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881549"/>
          <a:ext cx="8382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22799</xdr:rowOff>
    </xdr:from>
    <xdr:to>
      <xdr:col>19</xdr:col>
      <xdr:colOff>177800</xdr:colOff>
      <xdr:row>75</xdr:row>
      <xdr:rowOff>121393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81549"/>
          <a:ext cx="889000" cy="9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121393</xdr:rowOff>
    </xdr:from>
    <xdr:to>
      <xdr:col>15</xdr:col>
      <xdr:colOff>50800</xdr:colOff>
      <xdr:row>75</xdr:row>
      <xdr:rowOff>122523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80143"/>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122523</xdr:rowOff>
    </xdr:from>
    <xdr:to>
      <xdr:col>10</xdr:col>
      <xdr:colOff>114300</xdr:colOff>
      <xdr:row>76</xdr:row>
      <xdr:rowOff>57353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81273"/>
          <a:ext cx="889000" cy="1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22830</xdr:rowOff>
    </xdr:from>
    <xdr:to>
      <xdr:col>24</xdr:col>
      <xdr:colOff>114300</xdr:colOff>
      <xdr:row>75</xdr:row>
      <xdr:rowOff>124430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45707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3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143449</xdr:rowOff>
    </xdr:from>
    <xdr:to>
      <xdr:col>20</xdr:col>
      <xdr:colOff>38100</xdr:colOff>
      <xdr:row>75</xdr:row>
      <xdr:rowOff>73599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90126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0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70593</xdr:rowOff>
    </xdr:from>
    <xdr:to>
      <xdr:col>15</xdr:col>
      <xdr:colOff>101600</xdr:colOff>
      <xdr:row>76</xdr:row>
      <xdr:rowOff>744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29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17270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0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71723</xdr:rowOff>
    </xdr:from>
    <xdr:to>
      <xdr:col>10</xdr:col>
      <xdr:colOff>165100</xdr:colOff>
      <xdr:row>76</xdr:row>
      <xdr:rowOff>1873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18400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6553</xdr:rowOff>
    </xdr:from>
    <xdr:to>
      <xdr:col>6</xdr:col>
      <xdr:colOff>38100</xdr:colOff>
      <xdr:row>76</xdr:row>
      <xdr:rowOff>108153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1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171236</xdr:rowOff>
    </xdr:from>
    <xdr:to>
      <xdr:col>24</xdr:col>
      <xdr:colOff>63500</xdr:colOff>
      <xdr:row>97</xdr:row>
      <xdr:rowOff>44526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30436"/>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134920</xdr:rowOff>
    </xdr:from>
    <xdr:to>
      <xdr:col>19</xdr:col>
      <xdr:colOff>177800</xdr:colOff>
      <xdr:row>96</xdr:row>
      <xdr:rowOff>171236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94120"/>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134920</xdr:rowOff>
    </xdr:from>
    <xdr:to>
      <xdr:col>15</xdr:col>
      <xdr:colOff>50800</xdr:colOff>
      <xdr:row>97</xdr:row>
      <xdr:rowOff>75757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94120"/>
          <a:ext cx="889000" cy="1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75757</xdr:rowOff>
    </xdr:from>
    <xdr:to>
      <xdr:col>10</xdr:col>
      <xdr:colOff>114300</xdr:colOff>
      <xdr:row>97</xdr:row>
      <xdr:rowOff>100707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06407"/>
          <a:ext cx="8890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165176</xdr:rowOff>
    </xdr:from>
    <xdr:to>
      <xdr:col>24</xdr:col>
      <xdr:colOff>114300</xdr:colOff>
      <xdr:row>97</xdr:row>
      <xdr:rowOff>95326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120436</xdr:rowOff>
    </xdr:from>
    <xdr:to>
      <xdr:col>20</xdr:col>
      <xdr:colOff>38100</xdr:colOff>
      <xdr:row>97</xdr:row>
      <xdr:rowOff>50586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5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84120</xdr:rowOff>
    </xdr:from>
    <xdr:to>
      <xdr:col>15</xdr:col>
      <xdr:colOff>101600</xdr:colOff>
      <xdr:row>97</xdr:row>
      <xdr:rowOff>14270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30797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24957</xdr:rowOff>
    </xdr:from>
    <xdr:to>
      <xdr:col>10</xdr:col>
      <xdr:colOff>165100</xdr:colOff>
      <xdr:row>97</xdr:row>
      <xdr:rowOff>126557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143084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49907</xdr:rowOff>
    </xdr:from>
    <xdr:to>
      <xdr:col>6</xdr:col>
      <xdr:colOff>38100</xdr:colOff>
      <xdr:row>97</xdr:row>
      <xdr:rowOff>151507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168034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5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71524</xdr:rowOff>
    </xdr:from>
    <xdr:to>
      <xdr:col>55</xdr:col>
      <xdr:colOff>0</xdr:colOff>
      <xdr:row>56</xdr:row>
      <xdr:rowOff>97782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72724"/>
          <a:ext cx="838200" cy="2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91610</xdr:rowOff>
    </xdr:from>
    <xdr:to>
      <xdr:col>50</xdr:col>
      <xdr:colOff>114300</xdr:colOff>
      <xdr:row>56</xdr:row>
      <xdr:rowOff>97782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9281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80470</xdr:rowOff>
    </xdr:from>
    <xdr:to>
      <xdr:col>45</xdr:col>
      <xdr:colOff>177800</xdr:colOff>
      <xdr:row>56</xdr:row>
      <xdr:rowOff>91610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81670"/>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72644</xdr:rowOff>
    </xdr:from>
    <xdr:to>
      <xdr:col>41</xdr:col>
      <xdr:colOff>50800</xdr:colOff>
      <xdr:row>56</xdr:row>
      <xdr:rowOff>80470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73844"/>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20724</xdr:rowOff>
    </xdr:from>
    <xdr:to>
      <xdr:col>55</xdr:col>
      <xdr:colOff>50800</xdr:colOff>
      <xdr:row>56</xdr:row>
      <xdr:rowOff>122324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2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43601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46982</xdr:rowOff>
    </xdr:from>
    <xdr:to>
      <xdr:col>50</xdr:col>
      <xdr:colOff>165100</xdr:colOff>
      <xdr:row>56</xdr:row>
      <xdr:rowOff>148582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165109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40810</xdr:rowOff>
    </xdr:from>
    <xdr:to>
      <xdr:col>46</xdr:col>
      <xdr:colOff>38100</xdr:colOff>
      <xdr:row>56</xdr:row>
      <xdr:rowOff>142410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158937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29670</xdr:rowOff>
    </xdr:from>
    <xdr:to>
      <xdr:col>41</xdr:col>
      <xdr:colOff>101600</xdr:colOff>
      <xdr:row>56</xdr:row>
      <xdr:rowOff>131270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0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21844</xdr:rowOff>
    </xdr:from>
    <xdr:to>
      <xdr:col>36</xdr:col>
      <xdr:colOff>165100</xdr:colOff>
      <xdr:row>56</xdr:row>
      <xdr:rowOff>123444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139971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95154</xdr:rowOff>
    </xdr:from>
    <xdr:to>
      <xdr:col>55</xdr:col>
      <xdr:colOff>0</xdr:colOff>
      <xdr:row>78</xdr:row>
      <xdr:rowOff>106104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68254"/>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95154</xdr:rowOff>
    </xdr:from>
    <xdr:to>
      <xdr:col>50</xdr:col>
      <xdr:colOff>114300</xdr:colOff>
      <xdr:row>78</xdr:row>
      <xdr:rowOff>155268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68254"/>
          <a:ext cx="889000" cy="6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81583</xdr:rowOff>
    </xdr:from>
    <xdr:to>
      <xdr:col>45</xdr:col>
      <xdr:colOff>177800</xdr:colOff>
      <xdr:row>78</xdr:row>
      <xdr:rowOff>155268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4683"/>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81583</xdr:rowOff>
    </xdr:from>
    <xdr:to>
      <xdr:col>41</xdr:col>
      <xdr:colOff>50800</xdr:colOff>
      <xdr:row>78</xdr:row>
      <xdr:rowOff>158635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4683"/>
          <a:ext cx="889000" cy="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55304</xdr:rowOff>
    </xdr:from>
    <xdr:to>
      <xdr:col>55</xdr:col>
      <xdr:colOff>50800</xdr:colOff>
      <xdr:row>78</xdr:row>
      <xdr:rowOff>156904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44354</xdr:rowOff>
    </xdr:from>
    <xdr:to>
      <xdr:col>50</xdr:col>
      <xdr:colOff>165100</xdr:colOff>
      <xdr:row>78</xdr:row>
      <xdr:rowOff>145954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137081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1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104468</xdr:rowOff>
    </xdr:from>
    <xdr:to>
      <xdr:col>46</xdr:col>
      <xdr:colOff>38100</xdr:colOff>
      <xdr:row>79</xdr:row>
      <xdr:rowOff>34618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25745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30783</xdr:rowOff>
    </xdr:from>
    <xdr:to>
      <xdr:col>41</xdr:col>
      <xdr:colOff>101600</xdr:colOff>
      <xdr:row>78</xdr:row>
      <xdr:rowOff>132383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123510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9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107835</xdr:rowOff>
    </xdr:from>
    <xdr:to>
      <xdr:col>36</xdr:col>
      <xdr:colOff>165100</xdr:colOff>
      <xdr:row>79</xdr:row>
      <xdr:rowOff>37985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29112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85306</xdr:rowOff>
    </xdr:from>
    <xdr:to>
      <xdr:col>55</xdr:col>
      <xdr:colOff>0</xdr:colOff>
      <xdr:row>97</xdr:row>
      <xdr:rowOff>90432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15956"/>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85306</xdr:rowOff>
    </xdr:from>
    <xdr:to>
      <xdr:col>50</xdr:col>
      <xdr:colOff>114300</xdr:colOff>
      <xdr:row>97</xdr:row>
      <xdr:rowOff>117735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15956"/>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103942</xdr:rowOff>
    </xdr:from>
    <xdr:to>
      <xdr:col>45</xdr:col>
      <xdr:colOff>177800</xdr:colOff>
      <xdr:row>97</xdr:row>
      <xdr:rowOff>117735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34592"/>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103942</xdr:rowOff>
    </xdr:from>
    <xdr:to>
      <xdr:col>41</xdr:col>
      <xdr:colOff>50800</xdr:colOff>
      <xdr:row>97</xdr:row>
      <xdr:rowOff>144537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34592"/>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39632</xdr:rowOff>
    </xdr:from>
    <xdr:to>
      <xdr:col>55</xdr:col>
      <xdr:colOff>50800</xdr:colOff>
      <xdr:row>97</xdr:row>
      <xdr:rowOff>141232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18059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34506</xdr:rowOff>
    </xdr:from>
    <xdr:to>
      <xdr:col>50</xdr:col>
      <xdr:colOff>165100</xdr:colOff>
      <xdr:row>97</xdr:row>
      <xdr:rowOff>136106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127233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66935</xdr:rowOff>
    </xdr:from>
    <xdr:to>
      <xdr:col>46</xdr:col>
      <xdr:colOff>38100</xdr:colOff>
      <xdr:row>97</xdr:row>
      <xdr:rowOff>168535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159662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53142</xdr:rowOff>
    </xdr:from>
    <xdr:to>
      <xdr:col>41</xdr:col>
      <xdr:colOff>101600</xdr:colOff>
      <xdr:row>97</xdr:row>
      <xdr:rowOff>154742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145869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7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93737</xdr:rowOff>
    </xdr:from>
    <xdr:to>
      <xdr:col>36</xdr:col>
      <xdr:colOff>165100</xdr:colOff>
      <xdr:row>98</xdr:row>
      <xdr:rowOff>23887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100647</xdr:rowOff>
    </xdr:from>
    <xdr:to>
      <xdr:col>85</xdr:col>
      <xdr:colOff>127000</xdr:colOff>
      <xdr:row>37</xdr:row>
      <xdr:rowOff>110515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44297"/>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44424</xdr:rowOff>
    </xdr:from>
    <xdr:to>
      <xdr:col>81</xdr:col>
      <xdr:colOff>50800</xdr:colOff>
      <xdr:row>37</xdr:row>
      <xdr:rowOff>100647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88074"/>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44424</xdr:rowOff>
    </xdr:from>
    <xdr:to>
      <xdr:col>76</xdr:col>
      <xdr:colOff>114300</xdr:colOff>
      <xdr:row>37</xdr:row>
      <xdr:rowOff>142049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88074"/>
          <a:ext cx="8890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77940</xdr:rowOff>
    </xdr:from>
    <xdr:to>
      <xdr:col>71</xdr:col>
      <xdr:colOff>177800</xdr:colOff>
      <xdr:row>37</xdr:row>
      <xdr:rowOff>142049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21590"/>
          <a:ext cx="8890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59715</xdr:rowOff>
    </xdr:from>
    <xdr:to>
      <xdr:col>85</xdr:col>
      <xdr:colOff>177800</xdr:colOff>
      <xdr:row>37</xdr:row>
      <xdr:rowOff>161316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33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146092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49847</xdr:rowOff>
    </xdr:from>
    <xdr:to>
      <xdr:col>81</xdr:col>
      <xdr:colOff>101600</xdr:colOff>
      <xdr:row>37</xdr:row>
      <xdr:rowOff>151447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142574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165074</xdr:rowOff>
    </xdr:from>
    <xdr:to>
      <xdr:col>76</xdr:col>
      <xdr:colOff>165100</xdr:colOff>
      <xdr:row>37</xdr:row>
      <xdr:rowOff>95224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86351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91249</xdr:rowOff>
    </xdr:from>
    <xdr:to>
      <xdr:col>72</xdr:col>
      <xdr:colOff>38100</xdr:colOff>
      <xdr:row>38</xdr:row>
      <xdr:rowOff>21399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64337</xdr:rowOff>
    </xdr:from>
    <xdr:to>
      <xdr:col>85</xdr:col>
      <xdr:colOff>127000</xdr:colOff>
      <xdr:row>58</xdr:row>
      <xdr:rowOff>67084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8437"/>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59974</xdr:rowOff>
    </xdr:from>
    <xdr:to>
      <xdr:col>81</xdr:col>
      <xdr:colOff>50800</xdr:colOff>
      <xdr:row>58</xdr:row>
      <xdr:rowOff>67084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04074"/>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41532</xdr:rowOff>
    </xdr:from>
    <xdr:to>
      <xdr:col>76</xdr:col>
      <xdr:colOff>114300</xdr:colOff>
      <xdr:row>58</xdr:row>
      <xdr:rowOff>59974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85632"/>
          <a:ext cx="889000" cy="1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41532</xdr:rowOff>
    </xdr:from>
    <xdr:to>
      <xdr:col>71</xdr:col>
      <xdr:colOff>177800</xdr:colOff>
      <xdr:row>58</xdr:row>
      <xdr:rowOff>92811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85632"/>
          <a:ext cx="889000" cy="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13537</xdr:rowOff>
    </xdr:from>
    <xdr:to>
      <xdr:col>85</xdr:col>
      <xdr:colOff>177800</xdr:colOff>
      <xdr:row>58</xdr:row>
      <xdr:rowOff>115137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16284</xdr:rowOff>
    </xdr:from>
    <xdr:to>
      <xdr:col>81</xdr:col>
      <xdr:colOff>101600</xdr:colOff>
      <xdr:row>58</xdr:row>
      <xdr:rowOff>117884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109011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9174</xdr:rowOff>
    </xdr:from>
    <xdr:to>
      <xdr:col>76</xdr:col>
      <xdr:colOff>165100</xdr:colOff>
      <xdr:row>58</xdr:row>
      <xdr:rowOff>110774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101901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162182</xdr:rowOff>
    </xdr:from>
    <xdr:to>
      <xdr:col>72</xdr:col>
      <xdr:colOff>38100</xdr:colOff>
      <xdr:row>58</xdr:row>
      <xdr:rowOff>92332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83459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42011</xdr:rowOff>
    </xdr:from>
    <xdr:to>
      <xdr:col>67</xdr:col>
      <xdr:colOff>101600</xdr:colOff>
      <xdr:row>58</xdr:row>
      <xdr:rowOff>143611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134738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96220</xdr:rowOff>
    </xdr:from>
    <xdr:to>
      <xdr:col>85</xdr:col>
      <xdr:colOff>127000</xdr:colOff>
      <xdr:row>78</xdr:row>
      <xdr:rowOff>113320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69320"/>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106987</xdr:rowOff>
    </xdr:from>
    <xdr:to>
      <xdr:col>81</xdr:col>
      <xdr:colOff>50800</xdr:colOff>
      <xdr:row>78</xdr:row>
      <xdr:rowOff>113320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8008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88813</xdr:rowOff>
    </xdr:from>
    <xdr:to>
      <xdr:col>76</xdr:col>
      <xdr:colOff>114300</xdr:colOff>
      <xdr:row>78</xdr:row>
      <xdr:rowOff>106987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61913"/>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79967</xdr:rowOff>
    </xdr:from>
    <xdr:to>
      <xdr:col>71</xdr:col>
      <xdr:colOff>177800</xdr:colOff>
      <xdr:row>78</xdr:row>
      <xdr:rowOff>88813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53067"/>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45420</xdr:rowOff>
    </xdr:from>
    <xdr:to>
      <xdr:col>85</xdr:col>
      <xdr:colOff>177800</xdr:colOff>
      <xdr:row>78</xdr:row>
      <xdr:rowOff>147020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62520</xdr:rowOff>
    </xdr:from>
    <xdr:to>
      <xdr:col>81</xdr:col>
      <xdr:colOff>101600</xdr:colOff>
      <xdr:row>78</xdr:row>
      <xdr:rowOff>164120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155247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56187</xdr:rowOff>
    </xdr:from>
    <xdr:to>
      <xdr:col>76</xdr:col>
      <xdr:colOff>165100</xdr:colOff>
      <xdr:row>78</xdr:row>
      <xdr:rowOff>157787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148914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38013</xdr:rowOff>
    </xdr:from>
    <xdr:to>
      <xdr:col>72</xdr:col>
      <xdr:colOff>38100</xdr:colOff>
      <xdr:row>78</xdr:row>
      <xdr:rowOff>139613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130740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29167</xdr:rowOff>
    </xdr:from>
    <xdr:to>
      <xdr:col>67</xdr:col>
      <xdr:colOff>101600</xdr:colOff>
      <xdr:row>78</xdr:row>
      <xdr:rowOff>130767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121894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9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110182</xdr:rowOff>
    </xdr:from>
    <xdr:to>
      <xdr:col>85</xdr:col>
      <xdr:colOff>127000</xdr:colOff>
      <xdr:row>94</xdr:row>
      <xdr:rowOff>152581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226482"/>
          <a:ext cx="8382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110182</xdr:rowOff>
    </xdr:from>
    <xdr:to>
      <xdr:col>81</xdr:col>
      <xdr:colOff>50800</xdr:colOff>
      <xdr:row>95</xdr:row>
      <xdr:rowOff>5781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26482"/>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5781</xdr:rowOff>
    </xdr:from>
    <xdr:to>
      <xdr:col>76</xdr:col>
      <xdr:colOff>114300</xdr:colOff>
      <xdr:row>95</xdr:row>
      <xdr:rowOff>27081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93531"/>
          <a:ext cx="889000" cy="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27081</xdr:rowOff>
    </xdr:from>
    <xdr:to>
      <xdr:col>71</xdr:col>
      <xdr:colOff>177800</xdr:colOff>
      <xdr:row>95</xdr:row>
      <xdr:rowOff>39053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14831"/>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101781</xdr:rowOff>
    </xdr:from>
    <xdr:to>
      <xdr:col>85</xdr:col>
      <xdr:colOff>177800</xdr:colOff>
      <xdr:row>95</xdr:row>
      <xdr:rowOff>31931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124658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59382</xdr:rowOff>
    </xdr:from>
    <xdr:to>
      <xdr:col>81</xdr:col>
      <xdr:colOff>101600</xdr:colOff>
      <xdr:row>94</xdr:row>
      <xdr:rowOff>160982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1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6059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95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126431</xdr:rowOff>
    </xdr:from>
    <xdr:to>
      <xdr:col>76</xdr:col>
      <xdr:colOff>165100</xdr:colOff>
      <xdr:row>95</xdr:row>
      <xdr:rowOff>56581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73108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147731</xdr:rowOff>
    </xdr:from>
    <xdr:to>
      <xdr:col>72</xdr:col>
      <xdr:colOff>38100</xdr:colOff>
      <xdr:row>95</xdr:row>
      <xdr:rowOff>77881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94408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159703</xdr:rowOff>
    </xdr:from>
    <xdr:to>
      <xdr:col>67</xdr:col>
      <xdr:colOff>101600</xdr:colOff>
      <xdr:row>95</xdr:row>
      <xdr:rowOff>89853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106380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民生費</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岸本保健福祉センター改修事業の</a:t>
          </a:r>
          <a:r>
            <a:rPr kumimoji="1" lang="ja-JP" altLang="en-US" sz="1000">
              <a:solidFill>
                <a:schemeClr val="dk1"/>
              </a:solidFill>
              <a:effectLst/>
              <a:latin typeface="+mn-lt"/>
              <a:ea typeface="+mn-ea"/>
              <a:cs typeface="+mn-cs"/>
            </a:rPr>
            <a:t>完了により総額としては減額となったが</a:t>
          </a:r>
          <a:r>
            <a:rPr kumimoji="1" lang="ja-JP" altLang="ja-JP" sz="1000">
              <a:solidFill>
                <a:schemeClr val="dk1"/>
              </a:solidFill>
              <a:effectLst/>
              <a:latin typeface="+mn-lt"/>
              <a:ea typeface="+mn-ea"/>
              <a:cs typeface="+mn-cs"/>
            </a:rPr>
            <a:t>、障害福祉サービス利用者</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等により今後も高い水準で推移する見込み</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衛生費</a:t>
          </a:r>
          <a:r>
            <a:rPr kumimoji="1" lang="en-US" altLang="ja-JP" sz="1000">
              <a:solidFill>
                <a:schemeClr val="dk1"/>
              </a:solidFill>
              <a:effectLst/>
              <a:latin typeface="+mn-lt"/>
              <a:ea typeface="+mn-ea"/>
              <a:cs typeface="+mn-cs"/>
            </a:rPr>
            <a:t>】</a:t>
          </a:r>
        </a:p>
        <a:p>
          <a:r>
            <a:rPr kumimoji="1" lang="ja-JP" altLang="en-US" sz="1000">
              <a:solidFill>
                <a:schemeClr val="dk1"/>
              </a:solidFill>
              <a:effectLst/>
              <a:latin typeface="+mn-lt"/>
              <a:ea typeface="+mn-ea"/>
              <a:cs typeface="+mn-cs"/>
            </a:rPr>
            <a:t>　新型コロナウイルスワクチン接種対策事業費等の減額により、減少傾向にある。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公債費</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低利率で借入することを目的に償還期間の短縮を行ったため、</a:t>
          </a:r>
          <a:r>
            <a:rPr kumimoji="1" lang="ja-JP" altLang="en-US" sz="1000">
              <a:solidFill>
                <a:schemeClr val="dk1"/>
              </a:solidFill>
              <a:effectLst/>
              <a:latin typeface="+mn-lt"/>
              <a:ea typeface="+mn-ea"/>
              <a:cs typeface="+mn-cs"/>
            </a:rPr>
            <a:t>類似団体を上回っている状況である</a:t>
          </a:r>
          <a:r>
            <a:rPr kumimoji="1" lang="ja-JP" altLang="ja-JP" sz="1000">
              <a:solidFill>
                <a:schemeClr val="dk1"/>
              </a:solidFill>
              <a:effectLst/>
              <a:latin typeface="+mn-lt"/>
              <a:ea typeface="+mn-ea"/>
              <a:cs typeface="+mn-cs"/>
            </a:rPr>
            <a:t>。単年度当たりの償還額は上昇するが、将来負担率はその分大きく減少しており、健全な状況を維持できていると考える。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財政調整基金残高は、</a:t>
          </a:r>
          <a:r>
            <a:rPr kumimoji="1" lang="ja-JP" altLang="en-US" sz="1200">
              <a:solidFill>
                <a:schemeClr val="dk1"/>
              </a:solidFill>
              <a:effectLst/>
              <a:latin typeface="+mn-lt"/>
              <a:ea typeface="+mn-ea"/>
              <a:cs typeface="+mn-cs"/>
            </a:rPr>
            <a:t>標準財政規模の</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割を目安に管理をしており、</a:t>
          </a:r>
          <a:r>
            <a:rPr kumimoji="1" lang="ja-JP" altLang="ja-JP" sz="1200">
              <a:solidFill>
                <a:schemeClr val="dk1"/>
              </a:solidFill>
              <a:effectLst/>
              <a:latin typeface="+mn-lt"/>
              <a:ea typeface="+mn-ea"/>
              <a:cs typeface="+mn-cs"/>
            </a:rPr>
            <a:t>適切な財源の確保と歳出の精査により取崩を回避している。令和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年度は基金の運用から生じた収益のみ積み立てを行い、年度末残高は</a:t>
          </a:r>
          <a:r>
            <a:rPr kumimoji="1" lang="en-US" altLang="ja-JP" sz="1200">
              <a:solidFill>
                <a:schemeClr val="dk1"/>
              </a:solidFill>
              <a:effectLst/>
              <a:latin typeface="+mn-lt"/>
              <a:ea typeface="+mn-ea"/>
              <a:cs typeface="+mn-cs"/>
            </a:rPr>
            <a:t>998</a:t>
          </a:r>
          <a:r>
            <a:rPr kumimoji="1" lang="ja-JP" altLang="ja-JP" sz="1200">
              <a:solidFill>
                <a:schemeClr val="dk1"/>
              </a:solidFill>
              <a:effectLst/>
              <a:latin typeface="+mn-lt"/>
              <a:ea typeface="+mn-ea"/>
              <a:cs typeface="+mn-cs"/>
            </a:rPr>
            <a:t>百万円（前年度比</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千円増加）となった。</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今後も、事務事業見直しなどを実施し、健全な行財政運営に努めていく。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は、公営企業会計を含む全会計を対象とした実質赤字額（または資金不足額）の、標準財政規模に対する比率であり、これが生じた場合には問題のある赤字会計が存在することとなり、赤字の早期解消を図る必要がある。</a:t>
          </a:r>
          <a:endParaRPr lang="ja-JP" altLang="ja-JP" sz="1400">
            <a:effectLst/>
          </a:endParaRPr>
        </a:p>
        <a:p>
          <a:r>
            <a:rPr kumimoji="1" lang="ja-JP" altLang="ja-JP" sz="1400">
              <a:solidFill>
                <a:schemeClr val="dk1"/>
              </a:solidFill>
              <a:effectLst/>
              <a:latin typeface="+mn-lt"/>
              <a:ea typeface="+mn-ea"/>
              <a:cs typeface="+mn-cs"/>
            </a:rPr>
            <a:t>　赤字が生じている住宅新築資金等特別会計は、平成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年度で起債償還が終わり、債権回収が残された事務となっている。令和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年度決算では実質収支が▲</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百万円であり、標準財政規模比では▲</a:t>
          </a:r>
          <a:r>
            <a:rPr kumimoji="1" lang="en-US" altLang="ja-JP" sz="1400">
              <a:solidFill>
                <a:schemeClr val="dk1"/>
              </a:solidFill>
              <a:effectLst/>
              <a:latin typeface="+mn-lt"/>
              <a:ea typeface="+mn-ea"/>
              <a:cs typeface="+mn-cs"/>
            </a:rPr>
            <a:t>0.43</a:t>
          </a:r>
          <a:r>
            <a:rPr kumimoji="1" lang="ja-JP" altLang="ja-JP" sz="1400">
              <a:solidFill>
                <a:schemeClr val="dk1"/>
              </a:solidFill>
              <a:effectLst/>
              <a:latin typeface="+mn-lt"/>
              <a:ea typeface="+mn-ea"/>
              <a:cs typeface="+mn-cs"/>
            </a:rPr>
            <a:t>％となっているが、本会計は普通会計に属しているため、普通会計全体での実質収支額では赤字が生じていない。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元利償還金が前年度比</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額となっている</a:t>
          </a:r>
          <a:r>
            <a:rPr kumimoji="1" lang="ja-JP" altLang="en-US" sz="1000">
              <a:solidFill>
                <a:schemeClr val="dk1"/>
              </a:solidFill>
              <a:effectLst/>
              <a:latin typeface="+mn-lt"/>
              <a:ea typeface="+mn-ea"/>
              <a:cs typeface="+mn-cs"/>
            </a:rPr>
            <a:t>のは、普通建設事業費が減少し、新たな借入が減少している</a:t>
          </a:r>
          <a:r>
            <a:rPr kumimoji="1" lang="ja-JP" altLang="ja-JP" sz="1000">
              <a:solidFill>
                <a:schemeClr val="dk1"/>
              </a:solidFill>
              <a:effectLst/>
              <a:latin typeface="+mn-lt"/>
              <a:ea typeface="+mn-ea"/>
              <a:cs typeface="+mn-cs"/>
            </a:rPr>
            <a:t>ことが要因となっている</a:t>
          </a:r>
          <a:r>
            <a:rPr kumimoji="1" lang="ja-JP" altLang="en-US"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算入公債費等</a:t>
          </a:r>
          <a:r>
            <a:rPr kumimoji="1" lang="ja-JP" altLang="ja-JP" sz="1000">
              <a:solidFill>
                <a:schemeClr val="dk1"/>
              </a:solidFill>
              <a:effectLst/>
              <a:latin typeface="+mn-lt"/>
              <a:ea typeface="+mn-ea"/>
              <a:cs typeface="+mn-cs"/>
            </a:rPr>
            <a:t>においては、</a:t>
          </a:r>
          <a:r>
            <a:rPr kumimoji="1" lang="ja-JP" altLang="en-US" sz="1000">
              <a:solidFill>
                <a:schemeClr val="dk1"/>
              </a:solidFill>
              <a:effectLst/>
              <a:latin typeface="+mn-lt"/>
              <a:ea typeface="+mn-ea"/>
              <a:cs typeface="+mn-cs"/>
            </a:rPr>
            <a:t>元利償還金が減少したことに伴い、前年度比</a:t>
          </a:r>
          <a:r>
            <a:rPr kumimoji="1" lang="en-US" altLang="ja-JP" sz="1000">
              <a:solidFill>
                <a:schemeClr val="dk1"/>
              </a:solidFill>
              <a:effectLst/>
              <a:latin typeface="+mn-lt"/>
              <a:ea typeface="+mn-ea"/>
              <a:cs typeface="+mn-cs"/>
            </a:rPr>
            <a:t>95</a:t>
          </a:r>
          <a:r>
            <a:rPr kumimoji="1" lang="ja-JP" altLang="en-US" sz="1000">
              <a:solidFill>
                <a:schemeClr val="dk1"/>
              </a:solidFill>
              <a:effectLst/>
              <a:latin typeface="+mn-lt"/>
              <a:ea typeface="+mn-ea"/>
              <a:cs typeface="+mn-cs"/>
            </a:rPr>
            <a:t>百万円の減額となった。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借入の際に</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過疎対策事業債や公共施設等適正管理事業債をはじめとする元利償還に対して交付税措置のある財政的に有利な地方債を積極的に活用</a:t>
          </a:r>
          <a:r>
            <a:rPr kumimoji="1" lang="ja-JP" altLang="en-US" sz="1000">
              <a:solidFill>
                <a:schemeClr val="dk1"/>
              </a:solidFill>
              <a:effectLst/>
              <a:latin typeface="+mn-lt"/>
              <a:ea typeface="+mn-ea"/>
              <a:cs typeface="+mn-cs"/>
            </a:rPr>
            <a:t>し、財源の確保に努める。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また、実質公債費比率の分子が増加傾向にあるのは、</a:t>
          </a:r>
          <a:r>
            <a:rPr kumimoji="1" lang="ja-JP" altLang="ja-JP" sz="1000">
              <a:solidFill>
                <a:schemeClr val="dk1"/>
              </a:solidFill>
              <a:effectLst/>
              <a:latin typeface="+mn-lt"/>
              <a:ea typeface="+mn-ea"/>
              <a:cs typeface="+mn-cs"/>
            </a:rPr>
            <a:t>低利率で借入することを目的に、借入期間を短縮したことが要因となっている。単年度でみると負担が大きく見えるが、その分将来負担比率は大きく下がっており、健全な状態を維持できていると考えている。</a:t>
          </a:r>
          <a:endParaRPr lang="ja-JP" altLang="ja-JP" sz="1000">
            <a:effectLst/>
          </a:endParaRPr>
        </a:p>
        <a:p>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該当なし</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将来負担額</a:t>
          </a:r>
          <a:r>
            <a:rPr kumimoji="1" lang="en-US"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将来負担額のうち、一般会計等に係る地方債の現在高が前年度と比較して</a:t>
          </a:r>
          <a:r>
            <a:rPr kumimoji="1" lang="en-US" altLang="ja-JP" sz="1400">
              <a:solidFill>
                <a:schemeClr val="dk1"/>
              </a:solidFill>
              <a:effectLst/>
              <a:latin typeface="+mn-lt"/>
              <a:ea typeface="+mn-ea"/>
              <a:cs typeface="+mn-cs"/>
            </a:rPr>
            <a:t>706</a:t>
          </a:r>
          <a:r>
            <a:rPr kumimoji="1" lang="ja-JP" altLang="ja-JP" sz="1400">
              <a:solidFill>
                <a:schemeClr val="dk1"/>
              </a:solidFill>
              <a:effectLst/>
              <a:latin typeface="+mn-lt"/>
              <a:ea typeface="+mn-ea"/>
              <a:cs typeface="+mn-cs"/>
            </a:rPr>
            <a:t>百万円減少した。これは普通建設事業の減少に伴う地方債借入額が減少したこと、低利率で借入することを目的に、借入期間を短縮したことが主な要因となっている。</a:t>
          </a:r>
          <a:endParaRPr kumimoji="1" lang="en-US" altLang="ja-JP" sz="1400">
            <a:solidFill>
              <a:schemeClr val="dk1"/>
            </a:solidFill>
            <a:effectLst/>
            <a:latin typeface="+mn-lt"/>
            <a:ea typeface="+mn-ea"/>
            <a:cs typeface="+mn-cs"/>
          </a:endParaRPr>
        </a:p>
        <a:p>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結果</a:t>
          </a:r>
          <a:r>
            <a:rPr kumimoji="1" lang="en-US"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将来負担額の減少により、将来負担比率は▲</a:t>
          </a:r>
          <a:r>
            <a:rPr kumimoji="1" lang="en-US" altLang="ja-JP" sz="1400">
              <a:solidFill>
                <a:schemeClr val="dk1"/>
              </a:solidFill>
              <a:effectLst/>
              <a:latin typeface="+mn-lt"/>
              <a:ea typeface="+mn-ea"/>
              <a:cs typeface="+mn-cs"/>
            </a:rPr>
            <a:t>70.1</a:t>
          </a:r>
          <a:r>
            <a:rPr kumimoji="1" lang="ja-JP" altLang="ja-JP" sz="1400">
              <a:solidFill>
                <a:schemeClr val="dk1"/>
              </a:solidFill>
              <a:effectLst/>
              <a:latin typeface="+mn-lt"/>
              <a:ea typeface="+mn-ea"/>
              <a:cs typeface="+mn-cs"/>
            </a:rPr>
            <a:t>％（比率なし・対前年度比▲</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ポイント）となった。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鳥取県伯耆町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普通会計に属する基金は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あり、その全体の令和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年度末残高は前年度に比べ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基金のうち残高が増となったのは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減となったのは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基金には増減がなかった。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残高が増となった理由としては、決算状況を考慮して取り崩すのをやめたが、後年度負担に備えて積み立ては実施した（財政調整基金、減債基金、公共施設等整備基金）等が挙げられる。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今後も、本町の標準財政規模と照らし合わせて過不足のない残高を維持できるような財政運営に取り組む。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社会福祉施設、社会教育施設、学校教育施設及び下水道施設その他これらに類する施設で、</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町が設置するものの整備経費に充てる。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・伯耆町豊かなふるさと創造基金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伯耆町における豊かなふるさとづくりを推進する。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千円）積み立てたのに加え、今後予定しているごみ処理施設等建設費負担金分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、デジタル化対応分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決算状況を考慮して取り崩すのをやめたため、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15,296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・農業集落排水事業推進基金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千円）積み立てた一方で、農業集落排水施設の修繕に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千円）充当したため、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基金残高は増減がなかった。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基金の運用から生じた収益のみ積み立てをした。決算の状況を考慮して、取崩は行わなかった。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今後も、本町の標準財政規模と照らし合わせて過不足のない残高を維持できるような財政運営に取り組む。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基金の運用から生じた収益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と、普通交付税の臨時財政対策債償還基金費措置分の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積み立てをした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令和５年度は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決算の状況を考慮して、取崩は行わなかった。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分の取崩を行う予定。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普通交付税の臨時財政対策債償還基金費分の取崩を行う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8080180</v>
      </c>
      <c r="BO4" s="358"/>
      <c r="BP4" s="358"/>
      <c r="BQ4" s="358"/>
      <c r="BR4" s="358"/>
      <c r="BS4" s="358"/>
      <c r="BT4" s="358"/>
      <c r="BU4" s="359"/>
      <c r="BV4" s="357">
        <v>8466936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v>
      </c>
      <c r="CU4" s="364"/>
      <c r="CV4" s="364"/>
      <c r="CW4" s="364"/>
      <c r="CX4" s="364"/>
      <c r="CY4" s="364"/>
      <c r="CZ4" s="364"/>
      <c r="DA4" s="365"/>
      <c r="DB4" s="363">
        <v>9.1999999999999993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7634323</v>
      </c>
      <c r="BO5" s="395"/>
      <c r="BP5" s="395"/>
      <c r="BQ5" s="395"/>
      <c r="BR5" s="395"/>
      <c r="BS5" s="395"/>
      <c r="BT5" s="395"/>
      <c r="BU5" s="396"/>
      <c r="BV5" s="394">
        <v>7884099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87.4</v>
      </c>
      <c r="CU5" s="392"/>
      <c r="CV5" s="392"/>
      <c r="CW5" s="392"/>
      <c r="CX5" s="392"/>
      <c r="CY5" s="392"/>
      <c r="CZ5" s="392"/>
      <c r="DA5" s="393"/>
      <c r="DB5" s="391">
        <v>87.1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445857</v>
      </c>
      <c r="BO6" s="395"/>
      <c r="BP6" s="395"/>
      <c r="BQ6" s="395"/>
      <c r="BR6" s="395"/>
      <c r="BS6" s="395"/>
      <c r="BT6" s="395"/>
      <c r="BU6" s="396"/>
      <c r="BV6" s="394">
        <v>582837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87.4</v>
      </c>
      <c r="CU6" s="432"/>
      <c r="CV6" s="432"/>
      <c r="CW6" s="432"/>
      <c r="CX6" s="432"/>
      <c r="CY6" s="432"/>
      <c r="CZ6" s="432"/>
      <c r="DA6" s="433"/>
      <c r="DB6" s="431">
        <v>87.1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25662</v>
      </c>
      <c r="BO7" s="395"/>
      <c r="BP7" s="395"/>
      <c r="BQ7" s="395"/>
      <c r="BR7" s="395"/>
      <c r="BS7" s="395"/>
      <c r="BT7" s="395"/>
      <c r="BU7" s="396"/>
      <c r="BV7" s="394">
        <v>91784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5265670</v>
      </c>
      <c r="CU7" s="395"/>
      <c r="CV7" s="395"/>
      <c r="CW7" s="395"/>
      <c r="CX7" s="395"/>
      <c r="CY7" s="395"/>
      <c r="CZ7" s="395"/>
      <c r="DA7" s="396"/>
      <c r="DB7" s="394">
        <v>5361947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420195</v>
      </c>
      <c r="BO8" s="395"/>
      <c r="BP8" s="395"/>
      <c r="BQ8" s="395"/>
      <c r="BR8" s="395"/>
      <c r="BS8" s="395"/>
      <c r="BT8" s="395"/>
      <c r="BU8" s="396"/>
      <c r="BV8" s="394">
        <v>491053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0.27</v>
      </c>
      <c r="CU8" s="435"/>
      <c r="CV8" s="435"/>
      <c r="CW8" s="435"/>
      <c r="CX8" s="435"/>
      <c r="CY8" s="435"/>
      <c r="CZ8" s="435"/>
      <c r="DA8" s="436"/>
      <c r="DB8" s="434">
        <v>0.27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10696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-70858</v>
      </c>
      <c r="BO9" s="395"/>
      <c r="BP9" s="395"/>
      <c r="BQ9" s="395"/>
      <c r="BR9" s="395"/>
      <c r="BS9" s="395"/>
      <c r="BT9" s="395"/>
      <c r="BU9" s="396"/>
      <c r="BV9" s="394">
        <v>169653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15.8</v>
      </c>
      <c r="CU9" s="392"/>
      <c r="CV9" s="392"/>
      <c r="CW9" s="392"/>
      <c r="CX9" s="392"/>
      <c r="CY9" s="392"/>
      <c r="CZ9" s="392"/>
      <c r="DA9" s="393"/>
      <c r="DB9" s="391">
        <v>17.3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11118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150</v>
      </c>
      <c r="BO10" s="395"/>
      <c r="BP10" s="395"/>
      <c r="BQ10" s="395"/>
      <c r="BR10" s="395"/>
      <c r="BS10" s="395"/>
      <c r="BT10" s="395"/>
      <c r="BU10" s="396"/>
      <c r="BV10" s="394">
        <v>150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10297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10253</v>
      </c>
      <c r="S13" s="479"/>
      <c r="T13" s="479"/>
      <c r="U13" s="479"/>
      <c r="V13" s="480"/>
      <c r="W13" s="410" t="s">
        <v>131</v>
      </c>
      <c r="X13" s="411"/>
      <c r="Y13" s="411"/>
      <c r="Z13" s="411"/>
      <c r="AA13" s="411"/>
      <c r="AB13" s="401"/>
      <c r="AC13" s="445">
        <v>873</v>
      </c>
      <c r="AD13" s="446"/>
      <c r="AE13" s="446"/>
      <c r="AF13" s="446"/>
      <c r="AG13" s="488"/>
      <c r="AH13" s="445">
        <v>952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-70708</v>
      </c>
      <c r="BO13" s="395"/>
      <c r="BP13" s="395"/>
      <c r="BQ13" s="395"/>
      <c r="BR13" s="395"/>
      <c r="BS13" s="395"/>
      <c r="BT13" s="395"/>
      <c r="BU13" s="396"/>
      <c r="BV13" s="394">
        <v>169803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7.9</v>
      </c>
      <c r="CU13" s="392"/>
      <c r="CV13" s="392"/>
      <c r="CW13" s="392"/>
      <c r="CX13" s="392"/>
      <c r="CY13" s="392"/>
      <c r="CZ13" s="392"/>
      <c r="DA13" s="393"/>
      <c r="DB13" s="391">
        <v>6.8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10420</v>
      </c>
      <c r="S14" s="479"/>
      <c r="T14" s="479"/>
      <c r="U14" s="479"/>
      <c r="V14" s="480"/>
      <c r="W14" s="384"/>
      <c r="X14" s="385"/>
      <c r="Y14" s="385"/>
      <c r="Z14" s="385"/>
      <c r="AA14" s="385"/>
      <c r="AB14" s="374"/>
      <c r="AC14" s="481">
        <v>16.100000000000001</v>
      </c>
      <c r="AD14" s="482"/>
      <c r="AE14" s="482"/>
      <c r="AF14" s="482"/>
      <c r="AG14" s="483"/>
      <c r="AH14" s="481">
        <v>16.600000000000001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10374</v>
      </c>
      <c r="S15" s="479"/>
      <c r="T15" s="479"/>
      <c r="U15" s="479"/>
      <c r="V15" s="480"/>
      <c r="W15" s="410" t="s">
        <v>137</v>
      </c>
      <c r="X15" s="411"/>
      <c r="Y15" s="411"/>
      <c r="Z15" s="411"/>
      <c r="AA15" s="411"/>
      <c r="AB15" s="401"/>
      <c r="AC15" s="445">
        <v>1050</v>
      </c>
      <c r="AD15" s="446"/>
      <c r="AE15" s="446"/>
      <c r="AF15" s="446"/>
      <c r="AG15" s="488"/>
      <c r="AH15" s="445">
        <v>1159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1388085</v>
      </c>
      <c r="BO15" s="358"/>
      <c r="BP15" s="358"/>
      <c r="BQ15" s="358"/>
      <c r="BR15" s="358"/>
      <c r="BS15" s="358"/>
      <c r="BT15" s="358"/>
      <c r="BU15" s="359"/>
      <c r="BV15" s="357">
        <v>1361937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19.399999999999999</v>
      </c>
      <c r="AD16" s="482"/>
      <c r="AE16" s="482"/>
      <c r="AF16" s="482"/>
      <c r="AG16" s="483"/>
      <c r="AH16" s="481">
        <v>20.2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4889047</v>
      </c>
      <c r="BO16" s="395"/>
      <c r="BP16" s="395"/>
      <c r="BQ16" s="395"/>
      <c r="BR16" s="395"/>
      <c r="BS16" s="395"/>
      <c r="BT16" s="395"/>
      <c r="BU16" s="396"/>
      <c r="BV16" s="394">
        <v>4957934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141</v>
      </c>
      <c r="S17" s="501"/>
      <c r="T17" s="501"/>
      <c r="U17" s="501"/>
      <c r="V17" s="502"/>
      <c r="W17" s="410" t="s">
        <v>144</v>
      </c>
      <c r="X17" s="411"/>
      <c r="Y17" s="411"/>
      <c r="Z17" s="411"/>
      <c r="AA17" s="411"/>
      <c r="AB17" s="401"/>
      <c r="AC17" s="445">
        <v>3495</v>
      </c>
      <c r="AD17" s="446"/>
      <c r="AE17" s="446"/>
      <c r="AF17" s="446"/>
      <c r="AG17" s="488"/>
      <c r="AH17" s="445">
        <v>3615</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1740817</v>
      </c>
      <c r="BO17" s="395"/>
      <c r="BP17" s="395"/>
      <c r="BQ17" s="395"/>
      <c r="BR17" s="395"/>
      <c r="BS17" s="395"/>
      <c r="BT17" s="395"/>
      <c r="BU17" s="396"/>
      <c r="BV17" s="394">
        <v>1709482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146</v>
      </c>
      <c r="C18" s="437"/>
      <c r="D18" s="437"/>
      <c r="E18" s="520"/>
      <c r="F18" s="520"/>
      <c r="G18" s="520"/>
      <c r="H18" s="520"/>
      <c r="I18" s="520"/>
      <c r="J18" s="520"/>
      <c r="K18" s="520"/>
      <c r="L18" s="521">
        <v>139.44</v>
      </c>
      <c r="M18" s="521"/>
      <c r="N18" s="521"/>
      <c r="O18" s="521"/>
      <c r="P18" s="521"/>
      <c r="Q18" s="521"/>
      <c r="R18" s="522"/>
      <c r="S18" s="522"/>
      <c r="T18" s="522"/>
      <c r="U18" s="522"/>
      <c r="V18" s="523"/>
      <c r="W18" s="412"/>
      <c r="X18" s="413"/>
      <c r="Y18" s="413"/>
      <c r="Z18" s="413"/>
      <c r="AA18" s="413"/>
      <c r="AB18" s="404"/>
      <c r="AC18" s="524">
        <v>64.5</v>
      </c>
      <c r="AD18" s="525"/>
      <c r="AE18" s="525"/>
      <c r="AF18" s="525"/>
      <c r="AG18" s="526"/>
      <c r="AH18" s="524">
        <v>63.1</v>
      </c>
      <c r="AI18" s="525"/>
      <c r="AJ18" s="525"/>
      <c r="AK18" s="525"/>
      <c r="AL18" s="527"/>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4619227</v>
      </c>
      <c r="BO18" s="395"/>
      <c r="BP18" s="395"/>
      <c r="BQ18" s="395"/>
      <c r="BR18" s="395"/>
      <c r="BS18" s="395"/>
      <c r="BT18" s="395"/>
      <c r="BU18" s="396"/>
      <c r="BV18" s="394">
        <v>4659989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148</v>
      </c>
      <c r="C19" s="437"/>
      <c r="D19" s="437"/>
      <c r="E19" s="520"/>
      <c r="F19" s="520"/>
      <c r="G19" s="520"/>
      <c r="H19" s="520"/>
      <c r="I19" s="520"/>
      <c r="J19" s="520"/>
      <c r="K19" s="520"/>
      <c r="L19" s="528">
        <v>77</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6312621</v>
      </c>
      <c r="BO19" s="395"/>
      <c r="BP19" s="395"/>
      <c r="BQ19" s="395"/>
      <c r="BR19" s="395"/>
      <c r="BS19" s="395"/>
      <c r="BT19" s="395"/>
      <c r="BU19" s="396"/>
      <c r="BV19" s="394">
        <v>6307834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150</v>
      </c>
      <c r="C20" s="437"/>
      <c r="D20" s="437"/>
      <c r="E20" s="520"/>
      <c r="F20" s="520"/>
      <c r="G20" s="520"/>
      <c r="H20" s="520"/>
      <c r="I20" s="520"/>
      <c r="J20" s="520"/>
      <c r="K20" s="520"/>
      <c r="L20" s="528">
        <v>3648</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151</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4058716</v>
      </c>
      <c r="BO22" s="358"/>
      <c r="BP22" s="358"/>
      <c r="BQ22" s="358"/>
      <c r="BR22" s="358"/>
      <c r="BS22" s="358"/>
      <c r="BT22" s="358"/>
      <c r="BU22" s="359"/>
      <c r="BV22" s="357">
        <v>4764872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2161265</v>
      </c>
      <c r="BO23" s="395"/>
      <c r="BP23" s="395"/>
      <c r="BQ23" s="395"/>
      <c r="BR23" s="395"/>
      <c r="BS23" s="395"/>
      <c r="BT23" s="395"/>
      <c r="BU23" s="396"/>
      <c r="BV23" s="394">
        <v>2458926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8100</v>
      </c>
      <c r="R24" s="446"/>
      <c r="S24" s="446"/>
      <c r="T24" s="446"/>
      <c r="U24" s="446"/>
      <c r="V24" s="488"/>
      <c r="W24" s="540"/>
      <c r="X24" s="541"/>
      <c r="Y24" s="542"/>
      <c r="Z24" s="444" t="s">
        <v>161</v>
      </c>
      <c r="AA24" s="424"/>
      <c r="AB24" s="424"/>
      <c r="AC24" s="424"/>
      <c r="AD24" s="424"/>
      <c r="AE24" s="424"/>
      <c r="AF24" s="424"/>
      <c r="AG24" s="425"/>
      <c r="AH24" s="445">
        <v>120</v>
      </c>
      <c r="AI24" s="446"/>
      <c r="AJ24" s="446"/>
      <c r="AK24" s="446"/>
      <c r="AL24" s="488"/>
      <c r="AM24" s="445">
        <v>374760</v>
      </c>
      <c r="AN24" s="446"/>
      <c r="AO24" s="446"/>
      <c r="AP24" s="446"/>
      <c r="AQ24" s="446"/>
      <c r="AR24" s="488"/>
      <c r="AS24" s="445">
        <v>3123</v>
      </c>
      <c r="AT24" s="446"/>
      <c r="AU24" s="446"/>
      <c r="AV24" s="446"/>
      <c r="AW24" s="446"/>
      <c r="AX24" s="447"/>
      <c r="AY24" s="513" t="s">
        <v>162</v>
      </c>
      <c r="AZ24" s="514"/>
      <c r="BA24" s="514"/>
      <c r="BB24" s="514"/>
      <c r="BC24" s="514"/>
      <c r="BD24" s="514"/>
      <c r="BE24" s="514"/>
      <c r="BF24" s="514"/>
      <c r="BG24" s="514"/>
      <c r="BH24" s="514"/>
      <c r="BI24" s="514"/>
      <c r="BJ24" s="514"/>
      <c r="BK24" s="514"/>
      <c r="BL24" s="514"/>
      <c r="BM24" s="515"/>
      <c r="BN24" s="394">
        <v>3856738</v>
      </c>
      <c r="BO24" s="395"/>
      <c r="BP24" s="395"/>
      <c r="BQ24" s="395"/>
      <c r="BR24" s="395"/>
      <c r="BS24" s="395"/>
      <c r="BT24" s="395"/>
      <c r="BU24" s="396"/>
      <c r="BV24" s="394">
        <v>4444811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1</v>
      </c>
      <c r="M25" s="446"/>
      <c r="N25" s="446"/>
      <c r="O25" s="446"/>
      <c r="P25" s="488"/>
      <c r="Q25" s="445">
        <v>6480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220498</v>
      </c>
      <c r="BO25" s="358"/>
      <c r="BP25" s="358"/>
      <c r="BQ25" s="358"/>
      <c r="BR25" s="358"/>
      <c r="BS25" s="358"/>
      <c r="BT25" s="358"/>
      <c r="BU25" s="359"/>
      <c r="BV25" s="357">
        <v>251591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6075</v>
      </c>
      <c r="R26" s="446"/>
      <c r="S26" s="446"/>
      <c r="T26" s="446"/>
      <c r="U26" s="446"/>
      <c r="V26" s="488"/>
      <c r="W26" s="540"/>
      <c r="X26" s="541"/>
      <c r="Y26" s="542"/>
      <c r="Z26" s="444" t="s">
        <v>167</v>
      </c>
      <c r="AA26" s="546"/>
      <c r="AB26" s="546"/>
      <c r="AC26" s="546"/>
      <c r="AD26" s="546"/>
      <c r="AE26" s="546"/>
      <c r="AF26" s="546"/>
      <c r="AG26" s="547"/>
      <c r="AH26" s="445">
        <v>2</v>
      </c>
      <c r="AI26" s="446"/>
      <c r="AJ26" s="446"/>
      <c r="AK26" s="446"/>
      <c r="AL26" s="488"/>
      <c r="AM26" s="445" t="s">
        <v>168</v>
      </c>
      <c r="AN26" s="446"/>
      <c r="AO26" s="446"/>
      <c r="AP26" s="446"/>
      <c r="AQ26" s="446"/>
      <c r="AR26" s="488"/>
      <c r="AS26" s="445" t="s">
        <v>168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3160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168</v>
      </c>
      <c r="AN27" s="446"/>
      <c r="AO27" s="446"/>
      <c r="AP27" s="446"/>
      <c r="AQ27" s="446"/>
      <c r="AR27" s="488"/>
      <c r="AS27" s="445" t="s">
        <v>168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t="s">
        <v>122</v>
      </c>
      <c r="BO27" s="517"/>
      <c r="BP27" s="517"/>
      <c r="BQ27" s="517"/>
      <c r="BR27" s="517"/>
      <c r="BS27" s="517"/>
      <c r="BT27" s="517"/>
      <c r="BU27" s="518"/>
      <c r="BV27" s="516" t="s">
        <v>122</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2350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998099</v>
      </c>
      <c r="BO28" s="358"/>
      <c r="BP28" s="358"/>
      <c r="BQ28" s="358"/>
      <c r="BR28" s="358"/>
      <c r="BS28" s="358"/>
      <c r="BT28" s="358"/>
      <c r="BU28" s="359"/>
      <c r="BV28" s="357">
        <v>997949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2210</v>
      </c>
      <c r="R29" s="446"/>
      <c r="S29" s="446"/>
      <c r="T29" s="446"/>
      <c r="U29" s="446"/>
      <c r="V29" s="488"/>
      <c r="W29" s="543"/>
      <c r="X29" s="544"/>
      <c r="Y29" s="545"/>
      <c r="Z29" s="444" t="s">
        <v>177</v>
      </c>
      <c r="AA29" s="424"/>
      <c r="AB29" s="424"/>
      <c r="AC29" s="424"/>
      <c r="AD29" s="424"/>
      <c r="AE29" s="424"/>
      <c r="AF29" s="424"/>
      <c r="AG29" s="425"/>
      <c r="AH29" s="445">
        <v>122</v>
      </c>
      <c r="AI29" s="446"/>
      <c r="AJ29" s="446"/>
      <c r="AK29" s="446"/>
      <c r="AL29" s="488"/>
      <c r="AM29" s="445">
        <v>382522</v>
      </c>
      <c r="AN29" s="446"/>
      <c r="AO29" s="446"/>
      <c r="AP29" s="446"/>
      <c r="AQ29" s="446"/>
      <c r="AR29" s="488"/>
      <c r="AS29" s="445">
        <v>3135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816887</v>
      </c>
      <c r="BO29" s="395"/>
      <c r="BP29" s="395"/>
      <c r="BQ29" s="395"/>
      <c r="BR29" s="395"/>
      <c r="BS29" s="395"/>
      <c r="BT29" s="395"/>
      <c r="BU29" s="396"/>
      <c r="BV29" s="394">
        <v>783207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94</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2781555</v>
      </c>
      <c r="BO30" s="517"/>
      <c r="BP30" s="517"/>
      <c r="BQ30" s="517"/>
      <c r="BR30" s="517"/>
      <c r="BS30" s="517"/>
      <c r="BT30" s="517"/>
      <c r="BU30" s="518"/>
      <c r="BV30" s="516">
        <v>2609840</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6</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IF('各会計、関係団体の財政状況及び健全化判断比率'!B32="","",'各会計、関係団体の財政状況及び健全化判断比率'!B32)</f>
        <v>浄化槽整備事業特別会計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鳥取県町村総合事務組合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植田正治写真美術財団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町営公園墓地事業特別会計</v>
      </c>
      <c r="F35" s="585"/>
      <c r="G35" s="585"/>
      <c r="H35" s="585"/>
      <c r="I35" s="585"/>
      <c r="J35" s="585"/>
      <c r="K35" s="585"/>
      <c r="L35" s="585"/>
      <c r="M35" s="585"/>
      <c r="N35" s="585"/>
      <c r="O35" s="585"/>
      <c r="P35" s="585"/>
      <c r="Q35" s="585"/>
      <c r="R35" s="585"/>
      <c r="S35" s="585"/>
      <c r="T35" s="175"/>
      <c r="U35" s="584">
        <f>IF(W35="","",U34+1)</f>
        <v>7</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IF('各会計、関係団体の財政状況及び健全化判断比率'!B31="","",'各会計、関係団体の財政状況及び健全化判断比率'!B31)</f>
        <v>下水道事業会計</v>
      </c>
      <c r="AP35" s="585"/>
      <c r="AQ35" s="585"/>
      <c r="AR35" s="585"/>
      <c r="AS35" s="585"/>
      <c r="AT35" s="585"/>
      <c r="AU35" s="585"/>
      <c r="AV35" s="585"/>
      <c r="AW35" s="585"/>
      <c r="AX35" s="585"/>
      <c r="AY35" s="585"/>
      <c r="AZ35" s="585"/>
      <c r="BA35" s="585"/>
      <c r="BB35" s="585"/>
      <c r="BC35" s="585"/>
      <c r="BD35" s="175"/>
      <c r="BE35" s="584">
        <f t="shared" ref="BE35:BE43" si="1">IF(BG35="","",BE34+1)</f>
        <v>11</v>
      </c>
      <c r="BF35" s="584"/>
      <c r="BG35" s="585" t="str">
        <f>IF('各会計、関係団体の財政状況及び健全化判断比率'!B33="","",'各会計、関係団体の財政状況及び健全化判断比率'!B33)</f>
        <v>索道事業特別会計</v>
      </c>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南部町・伯耆町清掃施設管理組合</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伯耆町地域振興</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住宅新築資金等貸付事業特別会計</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鳥取県西部広域行政管理組合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地域交通特別会計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南部箕蚊屋広域連合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f t="shared" ref="C38:C43" si="5">IF(E38="","",C37+1)</f>
        <v>5</v>
      </c>
      <c r="D38" s="584"/>
      <c r="E38" s="585" t="str">
        <f>IF('各会計、関係団体の財政状況及び健全化判断比率'!B11="","",'各会計、関係団体の財政状況及び健全化判断比率'!B11)</f>
        <v>丸山地区専用水道事業特別会計</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南部箕蚊屋広域連合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17</v>
      </c>
      <c r="BX39" s="584"/>
      <c r="BY39" s="585" t="str">
        <f>IF('各会計、関係団体の財政状況及び健全化判断比率'!B73="","",'各会計、関係団体の財政状況及び健全化判断比率'!B73)</f>
        <v>鳥取県後期高齢者医療広域連合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18</v>
      </c>
      <c r="BX40" s="584"/>
      <c r="BY40" s="585" t="str">
        <f>IF('各会計、関係団体の財政状況及び健全化判断比率'!B74="","",'各会計、関係団体の財政状況及び健全化判断比率'!B74)</f>
        <v>鳥取県後期高齢者医療広域連合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19</v>
      </c>
      <c r="BX41" s="584"/>
      <c r="BY41" s="585" t="str">
        <f>IF('各会計、関係団体の財政状況及び健全化判断比率'!B75="","",'各会計、関係団体の財政状況及び健全化判断比率'!B75)</f>
        <v>日野病院組合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1ZB4ynRjAC4nnGAg6bJFt64Szj5fCUvTnuHl4BipQqhzeANYMLBt5P6pimoBzMFbwAJXWd4Hf9SK+ctGRKmqeA==" saltValue="kuvubimAvfrUjEz4V36h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1367311</v>
      </c>
      <c r="S5" s="600"/>
      <c r="T5" s="600"/>
      <c r="U5" s="600"/>
      <c r="V5" s="600"/>
      <c r="W5" s="600"/>
      <c r="X5" s="600"/>
      <c r="Y5" s="601"/>
      <c r="Z5" s="602">
        <v>16.899999999999999</v>
      </c>
      <c r="AA5" s="602"/>
      <c r="AB5" s="602"/>
      <c r="AC5" s="602"/>
      <c r="AD5" s="603">
        <v>1367311</v>
      </c>
      <c r="AE5" s="603"/>
      <c r="AF5" s="603"/>
      <c r="AG5" s="603"/>
      <c r="AH5" s="603"/>
      <c r="AI5" s="603"/>
      <c r="AJ5" s="603"/>
      <c r="AK5" s="603"/>
      <c r="AL5" s="604">
        <v>25.9</v>
      </c>
      <c r="AM5" s="605"/>
      <c r="AN5" s="605"/>
      <c r="AO5" s="606"/>
      <c r="AP5" s="596" t="s">
        <v>216</v>
      </c>
      <c r="AQ5" s="597"/>
      <c r="AR5" s="597"/>
      <c r="AS5" s="597"/>
      <c r="AT5" s="597"/>
      <c r="AU5" s="597"/>
      <c r="AV5" s="597"/>
      <c r="AW5" s="597"/>
      <c r="AX5" s="597"/>
      <c r="AY5" s="597"/>
      <c r="AZ5" s="597"/>
      <c r="BA5" s="597"/>
      <c r="BB5" s="597"/>
      <c r="BC5" s="597"/>
      <c r="BD5" s="597"/>
      <c r="BE5" s="597"/>
      <c r="BF5" s="598"/>
      <c r="BG5" s="610">
        <v>1353228</v>
      </c>
      <c r="BH5" s="611"/>
      <c r="BI5" s="611"/>
      <c r="BJ5" s="611"/>
      <c r="BK5" s="611"/>
      <c r="BL5" s="611"/>
      <c r="BM5" s="611"/>
      <c r="BN5" s="612"/>
      <c r="BO5" s="613">
        <v>99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83856</v>
      </c>
      <c r="S6" s="611"/>
      <c r="T6" s="611"/>
      <c r="U6" s="611"/>
      <c r="V6" s="611"/>
      <c r="W6" s="611"/>
      <c r="X6" s="611"/>
      <c r="Y6" s="612"/>
      <c r="Z6" s="613">
        <v>1</v>
      </c>
      <c r="AA6" s="613"/>
      <c r="AB6" s="613"/>
      <c r="AC6" s="613"/>
      <c r="AD6" s="614">
        <v>83856</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1353228</v>
      </c>
      <c r="BH6" s="611"/>
      <c r="BI6" s="611"/>
      <c r="BJ6" s="611"/>
      <c r="BK6" s="611"/>
      <c r="BL6" s="611"/>
      <c r="BM6" s="611"/>
      <c r="BN6" s="612"/>
      <c r="BO6" s="613">
        <v>99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90577</v>
      </c>
      <c r="CS6" s="611"/>
      <c r="CT6" s="611"/>
      <c r="CU6" s="611"/>
      <c r="CV6" s="611"/>
      <c r="CW6" s="611"/>
      <c r="CX6" s="611"/>
      <c r="CY6" s="612"/>
      <c r="CZ6" s="604">
        <v>1.2</v>
      </c>
      <c r="DA6" s="605"/>
      <c r="DB6" s="605"/>
      <c r="DC6" s="621"/>
      <c r="DD6" s="619" t="s">
        <v>122</v>
      </c>
      <c r="DE6" s="611"/>
      <c r="DF6" s="611"/>
      <c r="DG6" s="611"/>
      <c r="DH6" s="611"/>
      <c r="DI6" s="611"/>
      <c r="DJ6" s="611"/>
      <c r="DK6" s="611"/>
      <c r="DL6" s="611"/>
      <c r="DM6" s="611"/>
      <c r="DN6" s="611"/>
      <c r="DO6" s="611"/>
      <c r="DP6" s="612"/>
      <c r="DQ6" s="619">
        <v>90577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637</v>
      </c>
      <c r="S7" s="611"/>
      <c r="T7" s="611"/>
      <c r="U7" s="611"/>
      <c r="V7" s="611"/>
      <c r="W7" s="611"/>
      <c r="X7" s="611"/>
      <c r="Y7" s="612"/>
      <c r="Z7" s="613">
        <v>0</v>
      </c>
      <c r="AA7" s="613"/>
      <c r="AB7" s="613"/>
      <c r="AC7" s="613"/>
      <c r="AD7" s="614">
        <v>637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458288</v>
      </c>
      <c r="BH7" s="611"/>
      <c r="BI7" s="611"/>
      <c r="BJ7" s="611"/>
      <c r="BK7" s="611"/>
      <c r="BL7" s="611"/>
      <c r="BM7" s="611"/>
      <c r="BN7" s="612"/>
      <c r="BO7" s="613">
        <v>33.5</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1318186</v>
      </c>
      <c r="CS7" s="611"/>
      <c r="CT7" s="611"/>
      <c r="CU7" s="611"/>
      <c r="CV7" s="611"/>
      <c r="CW7" s="611"/>
      <c r="CX7" s="611"/>
      <c r="CY7" s="612"/>
      <c r="CZ7" s="613">
        <v>17.3</v>
      </c>
      <c r="DA7" s="613"/>
      <c r="DB7" s="613"/>
      <c r="DC7" s="613"/>
      <c r="DD7" s="619">
        <v>81234</v>
      </c>
      <c r="DE7" s="611"/>
      <c r="DF7" s="611"/>
      <c r="DG7" s="611"/>
      <c r="DH7" s="611"/>
      <c r="DI7" s="611"/>
      <c r="DJ7" s="611"/>
      <c r="DK7" s="611"/>
      <c r="DL7" s="611"/>
      <c r="DM7" s="611"/>
      <c r="DN7" s="611"/>
      <c r="DO7" s="611"/>
      <c r="DP7" s="612"/>
      <c r="DQ7" s="619">
        <v>1071483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6188</v>
      </c>
      <c r="S8" s="611"/>
      <c r="T8" s="611"/>
      <c r="U8" s="611"/>
      <c r="V8" s="611"/>
      <c r="W8" s="611"/>
      <c r="X8" s="611"/>
      <c r="Y8" s="612"/>
      <c r="Z8" s="613">
        <v>0.1</v>
      </c>
      <c r="AA8" s="613"/>
      <c r="AB8" s="613"/>
      <c r="AC8" s="613"/>
      <c r="AD8" s="614">
        <v>6188</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20311</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2336913</v>
      </c>
      <c r="CS8" s="611"/>
      <c r="CT8" s="611"/>
      <c r="CU8" s="611"/>
      <c r="CV8" s="611"/>
      <c r="CW8" s="611"/>
      <c r="CX8" s="611"/>
      <c r="CY8" s="612"/>
      <c r="CZ8" s="613">
        <v>30.6</v>
      </c>
      <c r="DA8" s="613"/>
      <c r="DB8" s="613"/>
      <c r="DC8" s="613"/>
      <c r="DD8" s="619">
        <v>17035</v>
      </c>
      <c r="DE8" s="611"/>
      <c r="DF8" s="611"/>
      <c r="DG8" s="611"/>
      <c r="DH8" s="611"/>
      <c r="DI8" s="611"/>
      <c r="DJ8" s="611"/>
      <c r="DK8" s="611"/>
      <c r="DL8" s="611"/>
      <c r="DM8" s="611"/>
      <c r="DN8" s="611"/>
      <c r="DO8" s="611"/>
      <c r="DP8" s="612"/>
      <c r="DQ8" s="619">
        <v>1547536</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7157</v>
      </c>
      <c r="S9" s="611"/>
      <c r="T9" s="611"/>
      <c r="U9" s="611"/>
      <c r="V9" s="611"/>
      <c r="W9" s="611"/>
      <c r="X9" s="611"/>
      <c r="Y9" s="612"/>
      <c r="Z9" s="613">
        <v>0.1</v>
      </c>
      <c r="AA9" s="613"/>
      <c r="AB9" s="613"/>
      <c r="AC9" s="613"/>
      <c r="AD9" s="614">
        <v>7157</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383685</v>
      </c>
      <c r="BH9" s="611"/>
      <c r="BI9" s="611"/>
      <c r="BJ9" s="611"/>
      <c r="BK9" s="611"/>
      <c r="BL9" s="611"/>
      <c r="BM9" s="611"/>
      <c r="BN9" s="612"/>
      <c r="BO9" s="613">
        <v>28.1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684675</v>
      </c>
      <c r="CS9" s="611"/>
      <c r="CT9" s="611"/>
      <c r="CU9" s="611"/>
      <c r="CV9" s="611"/>
      <c r="CW9" s="611"/>
      <c r="CX9" s="611"/>
      <c r="CY9" s="612"/>
      <c r="CZ9" s="613">
        <v>9</v>
      </c>
      <c r="DA9" s="613"/>
      <c r="DB9" s="613"/>
      <c r="DC9" s="613"/>
      <c r="DD9" s="619">
        <v>1334</v>
      </c>
      <c r="DE9" s="611"/>
      <c r="DF9" s="611"/>
      <c r="DG9" s="611"/>
      <c r="DH9" s="611"/>
      <c r="DI9" s="611"/>
      <c r="DJ9" s="611"/>
      <c r="DK9" s="611"/>
      <c r="DL9" s="611"/>
      <c r="DM9" s="611"/>
      <c r="DN9" s="611"/>
      <c r="DO9" s="611"/>
      <c r="DP9" s="612"/>
      <c r="DQ9" s="619">
        <v>624630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40959</v>
      </c>
      <c r="BH10" s="611"/>
      <c r="BI10" s="611"/>
      <c r="BJ10" s="611"/>
      <c r="BK10" s="611"/>
      <c r="BL10" s="611"/>
      <c r="BM10" s="611"/>
      <c r="BN10" s="612"/>
      <c r="BO10" s="613">
        <v>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243517</v>
      </c>
      <c r="S11" s="611"/>
      <c r="T11" s="611"/>
      <c r="U11" s="611"/>
      <c r="V11" s="611"/>
      <c r="W11" s="611"/>
      <c r="X11" s="611"/>
      <c r="Y11" s="612"/>
      <c r="Z11" s="615">
        <v>3</v>
      </c>
      <c r="AA11" s="616"/>
      <c r="AB11" s="616"/>
      <c r="AC11" s="622"/>
      <c r="AD11" s="619">
        <v>243517</v>
      </c>
      <c r="AE11" s="611"/>
      <c r="AF11" s="611"/>
      <c r="AG11" s="611"/>
      <c r="AH11" s="611"/>
      <c r="AI11" s="611"/>
      <c r="AJ11" s="611"/>
      <c r="AK11" s="612"/>
      <c r="AL11" s="615">
        <v>4.5999999999999996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13333</v>
      </c>
      <c r="BH11" s="611"/>
      <c r="BI11" s="611"/>
      <c r="BJ11" s="611"/>
      <c r="BK11" s="611"/>
      <c r="BL11" s="611"/>
      <c r="BM11" s="611"/>
      <c r="BN11" s="612"/>
      <c r="BO11" s="613">
        <v>1</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658466</v>
      </c>
      <c r="CS11" s="611"/>
      <c r="CT11" s="611"/>
      <c r="CU11" s="611"/>
      <c r="CV11" s="611"/>
      <c r="CW11" s="611"/>
      <c r="CX11" s="611"/>
      <c r="CY11" s="612"/>
      <c r="CZ11" s="613">
        <v>8.6</v>
      </c>
      <c r="DA11" s="613"/>
      <c r="DB11" s="613"/>
      <c r="DC11" s="613"/>
      <c r="DD11" s="619">
        <v>107557</v>
      </c>
      <c r="DE11" s="611"/>
      <c r="DF11" s="611"/>
      <c r="DG11" s="611"/>
      <c r="DH11" s="611"/>
      <c r="DI11" s="611"/>
      <c r="DJ11" s="611"/>
      <c r="DK11" s="611"/>
      <c r="DL11" s="611"/>
      <c r="DM11" s="611"/>
      <c r="DN11" s="611"/>
      <c r="DO11" s="611"/>
      <c r="DP11" s="612"/>
      <c r="DQ11" s="619">
        <v>397839</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26558</v>
      </c>
      <c r="S12" s="611"/>
      <c r="T12" s="611"/>
      <c r="U12" s="611"/>
      <c r="V12" s="611"/>
      <c r="W12" s="611"/>
      <c r="X12" s="611"/>
      <c r="Y12" s="612"/>
      <c r="Z12" s="613">
        <v>0.3</v>
      </c>
      <c r="AA12" s="613"/>
      <c r="AB12" s="613"/>
      <c r="AC12" s="613"/>
      <c r="AD12" s="614">
        <v>26558</v>
      </c>
      <c r="AE12" s="614"/>
      <c r="AF12" s="614"/>
      <c r="AG12" s="614"/>
      <c r="AH12" s="614"/>
      <c r="AI12" s="614"/>
      <c r="AJ12" s="614"/>
      <c r="AK12" s="614"/>
      <c r="AL12" s="615">
        <v>0.5</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784167</v>
      </c>
      <c r="BH12" s="611"/>
      <c r="BI12" s="611"/>
      <c r="BJ12" s="611"/>
      <c r="BK12" s="611"/>
      <c r="BL12" s="611"/>
      <c r="BM12" s="611"/>
      <c r="BN12" s="612"/>
      <c r="BO12" s="613">
        <v>57.4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148371</v>
      </c>
      <c r="CS12" s="611"/>
      <c r="CT12" s="611"/>
      <c r="CU12" s="611"/>
      <c r="CV12" s="611"/>
      <c r="CW12" s="611"/>
      <c r="CX12" s="611"/>
      <c r="CY12" s="612"/>
      <c r="CZ12" s="613">
        <v>1.9</v>
      </c>
      <c r="DA12" s="613"/>
      <c r="DB12" s="613"/>
      <c r="DC12" s="613"/>
      <c r="DD12" s="619">
        <v>53029</v>
      </c>
      <c r="DE12" s="611"/>
      <c r="DF12" s="611"/>
      <c r="DG12" s="611"/>
      <c r="DH12" s="611"/>
      <c r="DI12" s="611"/>
      <c r="DJ12" s="611"/>
      <c r="DK12" s="611"/>
      <c r="DL12" s="611"/>
      <c r="DM12" s="611"/>
      <c r="DN12" s="611"/>
      <c r="DO12" s="611"/>
      <c r="DP12" s="612"/>
      <c r="DQ12" s="619">
        <v>76776</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755817</v>
      </c>
      <c r="BH13" s="611"/>
      <c r="BI13" s="611"/>
      <c r="BJ13" s="611"/>
      <c r="BK13" s="611"/>
      <c r="BL13" s="611"/>
      <c r="BM13" s="611"/>
      <c r="BN13" s="612"/>
      <c r="BO13" s="613">
        <v>55.3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497095</v>
      </c>
      <c r="CS13" s="611"/>
      <c r="CT13" s="611"/>
      <c r="CU13" s="611"/>
      <c r="CV13" s="611"/>
      <c r="CW13" s="611"/>
      <c r="CX13" s="611"/>
      <c r="CY13" s="612"/>
      <c r="CZ13" s="613">
        <v>6.5</v>
      </c>
      <c r="DA13" s="613"/>
      <c r="DB13" s="613"/>
      <c r="DC13" s="613"/>
      <c r="DD13" s="619">
        <v>232163</v>
      </c>
      <c r="DE13" s="611"/>
      <c r="DF13" s="611"/>
      <c r="DG13" s="611"/>
      <c r="DH13" s="611"/>
      <c r="DI13" s="611"/>
      <c r="DJ13" s="611"/>
      <c r="DK13" s="611"/>
      <c r="DL13" s="611"/>
      <c r="DM13" s="611"/>
      <c r="DN13" s="611"/>
      <c r="DO13" s="611"/>
      <c r="DP13" s="612"/>
      <c r="DQ13" s="619">
        <v>309700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794</v>
      </c>
      <c r="S14" s="611"/>
      <c r="T14" s="611"/>
      <c r="U14" s="611"/>
      <c r="V14" s="611"/>
      <c r="W14" s="611"/>
      <c r="X14" s="611"/>
      <c r="Y14" s="612"/>
      <c r="Z14" s="613">
        <v>0</v>
      </c>
      <c r="AA14" s="613"/>
      <c r="AB14" s="613"/>
      <c r="AC14" s="613"/>
      <c r="AD14" s="614">
        <v>794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49038</v>
      </c>
      <c r="BH14" s="611"/>
      <c r="BI14" s="611"/>
      <c r="BJ14" s="611"/>
      <c r="BK14" s="611"/>
      <c r="BL14" s="611"/>
      <c r="BM14" s="611"/>
      <c r="BN14" s="612"/>
      <c r="BO14" s="613">
        <v>3.6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224455</v>
      </c>
      <c r="CS14" s="611"/>
      <c r="CT14" s="611"/>
      <c r="CU14" s="611"/>
      <c r="CV14" s="611"/>
      <c r="CW14" s="611"/>
      <c r="CX14" s="611"/>
      <c r="CY14" s="612"/>
      <c r="CZ14" s="613">
        <v>2.9</v>
      </c>
      <c r="DA14" s="613"/>
      <c r="DB14" s="613"/>
      <c r="DC14" s="613"/>
      <c r="DD14" s="619">
        <v>22062</v>
      </c>
      <c r="DE14" s="611"/>
      <c r="DF14" s="611"/>
      <c r="DG14" s="611"/>
      <c r="DH14" s="611"/>
      <c r="DI14" s="611"/>
      <c r="DJ14" s="611"/>
      <c r="DK14" s="611"/>
      <c r="DL14" s="611"/>
      <c r="DM14" s="611"/>
      <c r="DN14" s="611"/>
      <c r="DO14" s="611"/>
      <c r="DP14" s="612"/>
      <c r="DQ14" s="619">
        <v>211446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61735</v>
      </c>
      <c r="BH15" s="611"/>
      <c r="BI15" s="611"/>
      <c r="BJ15" s="611"/>
      <c r="BK15" s="611"/>
      <c r="BL15" s="611"/>
      <c r="BM15" s="611"/>
      <c r="BN15" s="612"/>
      <c r="BO15" s="613">
        <v>4.5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649509</v>
      </c>
      <c r="CS15" s="611"/>
      <c r="CT15" s="611"/>
      <c r="CU15" s="611"/>
      <c r="CV15" s="611"/>
      <c r="CW15" s="611"/>
      <c r="CX15" s="611"/>
      <c r="CY15" s="612"/>
      <c r="CZ15" s="613">
        <v>8.5</v>
      </c>
      <c r="DA15" s="613"/>
      <c r="DB15" s="613"/>
      <c r="DC15" s="613"/>
      <c r="DD15" s="619">
        <v>63088</v>
      </c>
      <c r="DE15" s="611"/>
      <c r="DF15" s="611"/>
      <c r="DG15" s="611"/>
      <c r="DH15" s="611"/>
      <c r="DI15" s="611"/>
      <c r="DJ15" s="611"/>
      <c r="DK15" s="611"/>
      <c r="DL15" s="611"/>
      <c r="DM15" s="611"/>
      <c r="DN15" s="611"/>
      <c r="DO15" s="611"/>
      <c r="DP15" s="612"/>
      <c r="DQ15" s="619">
        <v>527933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8398</v>
      </c>
      <c r="S16" s="611"/>
      <c r="T16" s="611"/>
      <c r="U16" s="611"/>
      <c r="V16" s="611"/>
      <c r="W16" s="611"/>
      <c r="X16" s="611"/>
      <c r="Y16" s="612"/>
      <c r="Z16" s="613">
        <v>0.1</v>
      </c>
      <c r="AA16" s="613"/>
      <c r="AB16" s="613"/>
      <c r="AC16" s="613"/>
      <c r="AD16" s="614">
        <v>8398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19582</v>
      </c>
      <c r="CS16" s="611"/>
      <c r="CT16" s="611"/>
      <c r="CU16" s="611"/>
      <c r="CV16" s="611"/>
      <c r="CW16" s="611"/>
      <c r="CX16" s="611"/>
      <c r="CY16" s="612"/>
      <c r="CZ16" s="613">
        <v>0.3</v>
      </c>
      <c r="DA16" s="613"/>
      <c r="DB16" s="613"/>
      <c r="DC16" s="613"/>
      <c r="DD16" s="619" t="s">
        <v>122</v>
      </c>
      <c r="DE16" s="611"/>
      <c r="DF16" s="611"/>
      <c r="DG16" s="611"/>
      <c r="DH16" s="611"/>
      <c r="DI16" s="611"/>
      <c r="DJ16" s="611"/>
      <c r="DK16" s="611"/>
      <c r="DL16" s="611"/>
      <c r="DM16" s="611"/>
      <c r="DN16" s="611"/>
      <c r="DO16" s="611"/>
      <c r="DP16" s="612"/>
      <c r="DQ16" s="619">
        <v>9932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13268</v>
      </c>
      <c r="S17" s="611"/>
      <c r="T17" s="611"/>
      <c r="U17" s="611"/>
      <c r="V17" s="611"/>
      <c r="W17" s="611"/>
      <c r="X17" s="611"/>
      <c r="Y17" s="612"/>
      <c r="Z17" s="613">
        <v>0.2</v>
      </c>
      <c r="AA17" s="613"/>
      <c r="AB17" s="613"/>
      <c r="AC17" s="613"/>
      <c r="AD17" s="614">
        <v>13268</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1006494</v>
      </c>
      <c r="CS17" s="611"/>
      <c r="CT17" s="611"/>
      <c r="CU17" s="611"/>
      <c r="CV17" s="611"/>
      <c r="CW17" s="611"/>
      <c r="CX17" s="611"/>
      <c r="CY17" s="612"/>
      <c r="CZ17" s="613">
        <v>13.2</v>
      </c>
      <c r="DA17" s="613"/>
      <c r="DB17" s="613"/>
      <c r="DC17" s="613"/>
      <c r="DD17" s="619" t="s">
        <v>122</v>
      </c>
      <c r="DE17" s="611"/>
      <c r="DF17" s="611"/>
      <c r="DG17" s="611"/>
      <c r="DH17" s="611"/>
      <c r="DI17" s="611"/>
      <c r="DJ17" s="611"/>
      <c r="DK17" s="611"/>
      <c r="DL17" s="611"/>
      <c r="DM17" s="611"/>
      <c r="DN17" s="611"/>
      <c r="DO17" s="611"/>
      <c r="DP17" s="612"/>
      <c r="DQ17" s="619">
        <v>998912</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7153</v>
      </c>
      <c r="S18" s="611"/>
      <c r="T18" s="611"/>
      <c r="U18" s="611"/>
      <c r="V18" s="611"/>
      <c r="W18" s="611"/>
      <c r="X18" s="611"/>
      <c r="Y18" s="612"/>
      <c r="Z18" s="613">
        <v>0.1</v>
      </c>
      <c r="AA18" s="613"/>
      <c r="AB18" s="613"/>
      <c r="AC18" s="613"/>
      <c r="AD18" s="614">
        <v>7153</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7153</v>
      </c>
      <c r="S19" s="611"/>
      <c r="T19" s="611"/>
      <c r="U19" s="611"/>
      <c r="V19" s="611"/>
      <c r="W19" s="611"/>
      <c r="X19" s="611"/>
      <c r="Y19" s="612"/>
      <c r="Z19" s="613">
        <v>0.1</v>
      </c>
      <c r="AA19" s="613"/>
      <c r="AB19" s="613"/>
      <c r="AC19" s="613"/>
      <c r="AD19" s="614">
        <v>7153</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14083</v>
      </c>
      <c r="BH19" s="611"/>
      <c r="BI19" s="611"/>
      <c r="BJ19" s="611"/>
      <c r="BK19" s="611"/>
      <c r="BL19" s="611"/>
      <c r="BM19" s="611"/>
      <c r="BN19" s="612"/>
      <c r="BO19" s="613">
        <v>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14083</v>
      </c>
      <c r="BH20" s="611"/>
      <c r="BI20" s="611"/>
      <c r="BJ20" s="611"/>
      <c r="BK20" s="611"/>
      <c r="BL20" s="611"/>
      <c r="BM20" s="611"/>
      <c r="BN20" s="612"/>
      <c r="BO20" s="613">
        <v>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7634323</v>
      </c>
      <c r="CS20" s="611"/>
      <c r="CT20" s="611"/>
      <c r="CU20" s="611"/>
      <c r="CV20" s="611"/>
      <c r="CW20" s="611"/>
      <c r="CX20" s="611"/>
      <c r="CY20" s="612"/>
      <c r="CZ20" s="613">
        <v>100</v>
      </c>
      <c r="DA20" s="613"/>
      <c r="DB20" s="613"/>
      <c r="DC20" s="613"/>
      <c r="DD20" s="619">
        <v>577502</v>
      </c>
      <c r="DE20" s="611"/>
      <c r="DF20" s="611"/>
      <c r="DG20" s="611"/>
      <c r="DH20" s="611"/>
      <c r="DI20" s="611"/>
      <c r="DJ20" s="611"/>
      <c r="DK20" s="611"/>
      <c r="DL20" s="611"/>
      <c r="DM20" s="611"/>
      <c r="DN20" s="611"/>
      <c r="DO20" s="611"/>
      <c r="DP20" s="612"/>
      <c r="DQ20" s="619">
        <v>5866764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3723025</v>
      </c>
      <c r="S21" s="611"/>
      <c r="T21" s="611"/>
      <c r="U21" s="611"/>
      <c r="V21" s="611"/>
      <c r="W21" s="611"/>
      <c r="X21" s="611"/>
      <c r="Y21" s="612"/>
      <c r="Z21" s="613">
        <v>46.1</v>
      </c>
      <c r="AA21" s="613"/>
      <c r="AB21" s="613"/>
      <c r="AC21" s="613"/>
      <c r="AD21" s="614">
        <v>3500962</v>
      </c>
      <c r="AE21" s="614"/>
      <c r="AF21" s="614"/>
      <c r="AG21" s="614"/>
      <c r="AH21" s="614"/>
      <c r="AI21" s="614"/>
      <c r="AJ21" s="614"/>
      <c r="AK21" s="614"/>
      <c r="AL21" s="615">
        <v>66.3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14083</v>
      </c>
      <c r="BH21" s="611"/>
      <c r="BI21" s="611"/>
      <c r="BJ21" s="611"/>
      <c r="BK21" s="611"/>
      <c r="BL21" s="611"/>
      <c r="BM21" s="611"/>
      <c r="BN21" s="612"/>
      <c r="BO21" s="613">
        <v>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3500962</v>
      </c>
      <c r="S22" s="611"/>
      <c r="T22" s="611"/>
      <c r="U22" s="611"/>
      <c r="V22" s="611"/>
      <c r="W22" s="611"/>
      <c r="X22" s="611"/>
      <c r="Y22" s="612"/>
      <c r="Z22" s="613">
        <v>43.3</v>
      </c>
      <c r="AA22" s="613"/>
      <c r="AB22" s="613"/>
      <c r="AC22" s="613"/>
      <c r="AD22" s="614">
        <v>3500962</v>
      </c>
      <c r="AE22" s="614"/>
      <c r="AF22" s="614"/>
      <c r="AG22" s="614"/>
      <c r="AH22" s="614"/>
      <c r="AI22" s="614"/>
      <c r="AJ22" s="614"/>
      <c r="AK22" s="614"/>
      <c r="AL22" s="615">
        <v>66.3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222063</v>
      </c>
      <c r="S23" s="611"/>
      <c r="T23" s="611"/>
      <c r="U23" s="611"/>
      <c r="V23" s="611"/>
      <c r="W23" s="611"/>
      <c r="X23" s="611"/>
      <c r="Y23" s="612"/>
      <c r="Z23" s="613">
        <v>2.7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3440958</v>
      </c>
      <c r="CS24" s="600"/>
      <c r="CT24" s="600"/>
      <c r="CU24" s="600"/>
      <c r="CV24" s="600"/>
      <c r="CW24" s="600"/>
      <c r="CX24" s="600"/>
      <c r="CY24" s="601"/>
      <c r="CZ24" s="604">
        <v>45.1</v>
      </c>
      <c r="DA24" s="605"/>
      <c r="DB24" s="605"/>
      <c r="DC24" s="621"/>
      <c r="DD24" s="644">
        <v>2764617</v>
      </c>
      <c r="DE24" s="600"/>
      <c r="DF24" s="600"/>
      <c r="DG24" s="600"/>
      <c r="DH24" s="600"/>
      <c r="DI24" s="600"/>
      <c r="DJ24" s="600"/>
      <c r="DK24" s="601"/>
      <c r="DL24" s="644">
        <v>2668297</v>
      </c>
      <c r="DM24" s="600"/>
      <c r="DN24" s="600"/>
      <c r="DO24" s="600"/>
      <c r="DP24" s="600"/>
      <c r="DQ24" s="600"/>
      <c r="DR24" s="600"/>
      <c r="DS24" s="600"/>
      <c r="DT24" s="600"/>
      <c r="DU24" s="600"/>
      <c r="DV24" s="601"/>
      <c r="DW24" s="604">
        <v>50.5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5487862</v>
      </c>
      <c r="S25" s="611"/>
      <c r="T25" s="611"/>
      <c r="U25" s="611"/>
      <c r="V25" s="611"/>
      <c r="W25" s="611"/>
      <c r="X25" s="611"/>
      <c r="Y25" s="612"/>
      <c r="Z25" s="613">
        <v>67.900000000000006</v>
      </c>
      <c r="AA25" s="613"/>
      <c r="AB25" s="613"/>
      <c r="AC25" s="613"/>
      <c r="AD25" s="614">
        <v>5265799</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1538212</v>
      </c>
      <c r="CS25" s="640"/>
      <c r="CT25" s="640"/>
      <c r="CU25" s="640"/>
      <c r="CV25" s="640"/>
      <c r="CW25" s="640"/>
      <c r="CX25" s="640"/>
      <c r="CY25" s="641"/>
      <c r="CZ25" s="615">
        <v>20.100000000000001</v>
      </c>
      <c r="DA25" s="642"/>
      <c r="DB25" s="642"/>
      <c r="DC25" s="645"/>
      <c r="DD25" s="619">
        <v>1384229</v>
      </c>
      <c r="DE25" s="640"/>
      <c r="DF25" s="640"/>
      <c r="DG25" s="640"/>
      <c r="DH25" s="640"/>
      <c r="DI25" s="640"/>
      <c r="DJ25" s="640"/>
      <c r="DK25" s="641"/>
      <c r="DL25" s="619">
        <v>1383050</v>
      </c>
      <c r="DM25" s="640"/>
      <c r="DN25" s="640"/>
      <c r="DO25" s="640"/>
      <c r="DP25" s="640"/>
      <c r="DQ25" s="640"/>
      <c r="DR25" s="640"/>
      <c r="DS25" s="640"/>
      <c r="DT25" s="640"/>
      <c r="DU25" s="640"/>
      <c r="DV25" s="641"/>
      <c r="DW25" s="615">
        <v>26.2</v>
      </c>
      <c r="DX25" s="642"/>
      <c r="DY25" s="642"/>
      <c r="DZ25" s="642"/>
      <c r="EA25" s="642"/>
      <c r="EB25" s="642"/>
      <c r="EC25" s="643"/>
    </row>
    <row r="26" spans="2:133" ht="11.25" customHeight="1" x14ac:dyDescent="0.15">
      <c r="B26" s="607" t="s">
        <v>283</v>
      </c>
      <c r="C26" s="608"/>
      <c r="D26" s="608"/>
      <c r="E26" s="608"/>
      <c r="F26" s="608"/>
      <c r="G26" s="608"/>
      <c r="H26" s="608"/>
      <c r="I26" s="608"/>
      <c r="J26" s="608"/>
      <c r="K26" s="608"/>
      <c r="L26" s="608"/>
      <c r="M26" s="608"/>
      <c r="N26" s="608"/>
      <c r="O26" s="608"/>
      <c r="P26" s="608"/>
      <c r="Q26" s="609"/>
      <c r="R26" s="610">
        <v>816</v>
      </c>
      <c r="S26" s="611"/>
      <c r="T26" s="611"/>
      <c r="U26" s="611"/>
      <c r="V26" s="611"/>
      <c r="W26" s="611"/>
      <c r="X26" s="611"/>
      <c r="Y26" s="612"/>
      <c r="Z26" s="613">
        <v>0</v>
      </c>
      <c r="AA26" s="613"/>
      <c r="AB26" s="613"/>
      <c r="AC26" s="613"/>
      <c r="AD26" s="614">
        <v>816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912895</v>
      </c>
      <c r="CS26" s="611"/>
      <c r="CT26" s="611"/>
      <c r="CU26" s="611"/>
      <c r="CV26" s="611"/>
      <c r="CW26" s="611"/>
      <c r="CX26" s="611"/>
      <c r="CY26" s="612"/>
      <c r="CZ26" s="615">
        <v>12</v>
      </c>
      <c r="DA26" s="642"/>
      <c r="DB26" s="642"/>
      <c r="DC26" s="645"/>
      <c r="DD26" s="619">
        <v>831243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15">
      <c r="B27" s="607" t="s">
        <v>286</v>
      </c>
      <c r="C27" s="608"/>
      <c r="D27" s="608"/>
      <c r="E27" s="608"/>
      <c r="F27" s="608"/>
      <c r="G27" s="608"/>
      <c r="H27" s="608"/>
      <c r="I27" s="608"/>
      <c r="J27" s="608"/>
      <c r="K27" s="608"/>
      <c r="L27" s="608"/>
      <c r="M27" s="608"/>
      <c r="N27" s="608"/>
      <c r="O27" s="608"/>
      <c r="P27" s="608"/>
      <c r="Q27" s="609"/>
      <c r="R27" s="610">
        <v>41943</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1367311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896252</v>
      </c>
      <c r="CS27" s="640"/>
      <c r="CT27" s="640"/>
      <c r="CU27" s="640"/>
      <c r="CV27" s="640"/>
      <c r="CW27" s="640"/>
      <c r="CX27" s="640"/>
      <c r="CY27" s="641"/>
      <c r="CZ27" s="615">
        <v>11.7</v>
      </c>
      <c r="DA27" s="642"/>
      <c r="DB27" s="642"/>
      <c r="DC27" s="645"/>
      <c r="DD27" s="619">
        <v>381476</v>
      </c>
      <c r="DE27" s="640"/>
      <c r="DF27" s="640"/>
      <c r="DG27" s="640"/>
      <c r="DH27" s="640"/>
      <c r="DI27" s="640"/>
      <c r="DJ27" s="640"/>
      <c r="DK27" s="641"/>
      <c r="DL27" s="619">
        <v>286335</v>
      </c>
      <c r="DM27" s="640"/>
      <c r="DN27" s="640"/>
      <c r="DO27" s="640"/>
      <c r="DP27" s="640"/>
      <c r="DQ27" s="640"/>
      <c r="DR27" s="640"/>
      <c r="DS27" s="640"/>
      <c r="DT27" s="640"/>
      <c r="DU27" s="640"/>
      <c r="DV27" s="641"/>
      <c r="DW27" s="615">
        <v>5.4</v>
      </c>
      <c r="DX27" s="642"/>
      <c r="DY27" s="642"/>
      <c r="DZ27" s="642"/>
      <c r="EA27" s="642"/>
      <c r="EB27" s="642"/>
      <c r="EC27" s="643"/>
    </row>
    <row r="28" spans="2:133" ht="11.25" customHeight="1" x14ac:dyDescent="0.15">
      <c r="B28" s="607" t="s">
        <v>289</v>
      </c>
      <c r="C28" s="608"/>
      <c r="D28" s="608"/>
      <c r="E28" s="608"/>
      <c r="F28" s="608"/>
      <c r="G28" s="608"/>
      <c r="H28" s="608"/>
      <c r="I28" s="608"/>
      <c r="J28" s="608"/>
      <c r="K28" s="608"/>
      <c r="L28" s="608"/>
      <c r="M28" s="608"/>
      <c r="N28" s="608"/>
      <c r="O28" s="608"/>
      <c r="P28" s="608"/>
      <c r="Q28" s="609"/>
      <c r="R28" s="610">
        <v>64047</v>
      </c>
      <c r="S28" s="611"/>
      <c r="T28" s="611"/>
      <c r="U28" s="611"/>
      <c r="V28" s="611"/>
      <c r="W28" s="611"/>
      <c r="X28" s="611"/>
      <c r="Y28" s="612"/>
      <c r="Z28" s="613">
        <v>0.8</v>
      </c>
      <c r="AA28" s="613"/>
      <c r="AB28" s="613"/>
      <c r="AC28" s="613"/>
      <c r="AD28" s="614">
        <v>4473</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1006494</v>
      </c>
      <c r="CS28" s="611"/>
      <c r="CT28" s="611"/>
      <c r="CU28" s="611"/>
      <c r="CV28" s="611"/>
      <c r="CW28" s="611"/>
      <c r="CX28" s="611"/>
      <c r="CY28" s="612"/>
      <c r="CZ28" s="615">
        <v>13.2</v>
      </c>
      <c r="DA28" s="642"/>
      <c r="DB28" s="642"/>
      <c r="DC28" s="645"/>
      <c r="DD28" s="619">
        <v>998912</v>
      </c>
      <c r="DE28" s="611"/>
      <c r="DF28" s="611"/>
      <c r="DG28" s="611"/>
      <c r="DH28" s="611"/>
      <c r="DI28" s="611"/>
      <c r="DJ28" s="611"/>
      <c r="DK28" s="612"/>
      <c r="DL28" s="619">
        <v>998912</v>
      </c>
      <c r="DM28" s="611"/>
      <c r="DN28" s="611"/>
      <c r="DO28" s="611"/>
      <c r="DP28" s="611"/>
      <c r="DQ28" s="611"/>
      <c r="DR28" s="611"/>
      <c r="DS28" s="611"/>
      <c r="DT28" s="611"/>
      <c r="DU28" s="611"/>
      <c r="DV28" s="612"/>
      <c r="DW28" s="615">
        <v>18.899999999999999</v>
      </c>
      <c r="DX28" s="642"/>
      <c r="DY28" s="642"/>
      <c r="DZ28" s="642"/>
      <c r="EA28" s="642"/>
      <c r="EB28" s="642"/>
      <c r="EC28" s="643"/>
    </row>
    <row r="29" spans="2:133" ht="11.25" customHeight="1" x14ac:dyDescent="0.15">
      <c r="B29" s="607" t="s">
        <v>291</v>
      </c>
      <c r="C29" s="608"/>
      <c r="D29" s="608"/>
      <c r="E29" s="608"/>
      <c r="F29" s="608"/>
      <c r="G29" s="608"/>
      <c r="H29" s="608"/>
      <c r="I29" s="608"/>
      <c r="J29" s="608"/>
      <c r="K29" s="608"/>
      <c r="L29" s="608"/>
      <c r="M29" s="608"/>
      <c r="N29" s="608"/>
      <c r="O29" s="608"/>
      <c r="P29" s="608"/>
      <c r="Q29" s="609"/>
      <c r="R29" s="610">
        <v>14253</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1006494</v>
      </c>
      <c r="CS29" s="640"/>
      <c r="CT29" s="640"/>
      <c r="CU29" s="640"/>
      <c r="CV29" s="640"/>
      <c r="CW29" s="640"/>
      <c r="CX29" s="640"/>
      <c r="CY29" s="641"/>
      <c r="CZ29" s="615">
        <v>13.2</v>
      </c>
      <c r="DA29" s="642"/>
      <c r="DB29" s="642"/>
      <c r="DC29" s="645"/>
      <c r="DD29" s="619">
        <v>998912</v>
      </c>
      <c r="DE29" s="640"/>
      <c r="DF29" s="640"/>
      <c r="DG29" s="640"/>
      <c r="DH29" s="640"/>
      <c r="DI29" s="640"/>
      <c r="DJ29" s="640"/>
      <c r="DK29" s="641"/>
      <c r="DL29" s="619">
        <v>998912</v>
      </c>
      <c r="DM29" s="640"/>
      <c r="DN29" s="640"/>
      <c r="DO29" s="640"/>
      <c r="DP29" s="640"/>
      <c r="DQ29" s="640"/>
      <c r="DR29" s="640"/>
      <c r="DS29" s="640"/>
      <c r="DT29" s="640"/>
      <c r="DU29" s="640"/>
      <c r="DV29" s="641"/>
      <c r="DW29" s="615">
        <v>18.899999999999999</v>
      </c>
      <c r="DX29" s="642"/>
      <c r="DY29" s="642"/>
      <c r="DZ29" s="642"/>
      <c r="EA29" s="642"/>
      <c r="EB29" s="642"/>
      <c r="EC29" s="643"/>
    </row>
    <row r="30" spans="2:133" ht="11.25" customHeight="1" x14ac:dyDescent="0.15">
      <c r="B30" s="607" t="s">
        <v>293</v>
      </c>
      <c r="C30" s="608"/>
      <c r="D30" s="608"/>
      <c r="E30" s="608"/>
      <c r="F30" s="608"/>
      <c r="G30" s="608"/>
      <c r="H30" s="608"/>
      <c r="I30" s="608"/>
      <c r="J30" s="608"/>
      <c r="K30" s="608"/>
      <c r="L30" s="608"/>
      <c r="M30" s="608"/>
      <c r="N30" s="608"/>
      <c r="O30" s="608"/>
      <c r="P30" s="608"/>
      <c r="Q30" s="609"/>
      <c r="R30" s="610">
        <v>763907</v>
      </c>
      <c r="S30" s="611"/>
      <c r="T30" s="611"/>
      <c r="U30" s="611"/>
      <c r="V30" s="611"/>
      <c r="W30" s="611"/>
      <c r="X30" s="611"/>
      <c r="Y30" s="612"/>
      <c r="Z30" s="613">
        <v>9.5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999056</v>
      </c>
      <c r="CS30" s="611"/>
      <c r="CT30" s="611"/>
      <c r="CU30" s="611"/>
      <c r="CV30" s="611"/>
      <c r="CW30" s="611"/>
      <c r="CX30" s="611"/>
      <c r="CY30" s="612"/>
      <c r="CZ30" s="615">
        <v>13.1</v>
      </c>
      <c r="DA30" s="642"/>
      <c r="DB30" s="642"/>
      <c r="DC30" s="645"/>
      <c r="DD30" s="619">
        <v>991585</v>
      </c>
      <c r="DE30" s="611"/>
      <c r="DF30" s="611"/>
      <c r="DG30" s="611"/>
      <c r="DH30" s="611"/>
      <c r="DI30" s="611"/>
      <c r="DJ30" s="611"/>
      <c r="DK30" s="612"/>
      <c r="DL30" s="619">
        <v>991585</v>
      </c>
      <c r="DM30" s="611"/>
      <c r="DN30" s="611"/>
      <c r="DO30" s="611"/>
      <c r="DP30" s="611"/>
      <c r="DQ30" s="611"/>
      <c r="DR30" s="611"/>
      <c r="DS30" s="611"/>
      <c r="DT30" s="611"/>
      <c r="DU30" s="611"/>
      <c r="DV30" s="612"/>
      <c r="DW30" s="615">
        <v>18.8</v>
      </c>
      <c r="DX30" s="642"/>
      <c r="DY30" s="642"/>
      <c r="DZ30" s="642"/>
      <c r="EA30" s="642"/>
      <c r="EB30" s="642"/>
      <c r="EC30" s="643"/>
    </row>
    <row r="31" spans="2:133" ht="11.25" customHeight="1" x14ac:dyDescent="0.15">
      <c r="B31" s="623" t="s">
        <v>297</v>
      </c>
      <c r="C31" s="624"/>
      <c r="D31" s="624"/>
      <c r="E31" s="624"/>
      <c r="F31" s="624"/>
      <c r="G31" s="624"/>
      <c r="H31" s="624"/>
      <c r="I31" s="624"/>
      <c r="J31" s="624"/>
      <c r="K31" s="624"/>
      <c r="L31" s="624"/>
      <c r="M31" s="624"/>
      <c r="N31" s="624"/>
      <c r="O31" s="624"/>
      <c r="P31" s="624"/>
      <c r="Q31" s="625"/>
      <c r="R31" s="610">
        <v>1326</v>
      </c>
      <c r="S31" s="611"/>
      <c r="T31" s="611"/>
      <c r="U31" s="611"/>
      <c r="V31" s="611"/>
      <c r="W31" s="611"/>
      <c r="X31" s="611"/>
      <c r="Y31" s="612"/>
      <c r="Z31" s="613">
        <v>0</v>
      </c>
      <c r="AA31" s="613"/>
      <c r="AB31" s="613"/>
      <c r="AC31" s="613"/>
      <c r="AD31" s="614">
        <v>1326</v>
      </c>
      <c r="AE31" s="614"/>
      <c r="AF31" s="614"/>
      <c r="AG31" s="614"/>
      <c r="AH31" s="614"/>
      <c r="AI31" s="614"/>
      <c r="AJ31" s="614"/>
      <c r="AK31" s="614"/>
      <c r="AL31" s="615">
        <v>0</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99.2</v>
      </c>
      <c r="BH31" s="654"/>
      <c r="BI31" s="654"/>
      <c r="BJ31" s="654"/>
      <c r="BK31" s="654"/>
      <c r="BL31" s="654"/>
      <c r="BM31" s="605">
        <v>94.3</v>
      </c>
      <c r="BN31" s="654"/>
      <c r="BO31" s="654"/>
      <c r="BP31" s="654"/>
      <c r="BQ31" s="655"/>
      <c r="BR31" s="657">
        <v>99.1</v>
      </c>
      <c r="BS31" s="654"/>
      <c r="BT31" s="654"/>
      <c r="BU31" s="654"/>
      <c r="BV31" s="654"/>
      <c r="BW31" s="654"/>
      <c r="BX31" s="605">
        <v>94</v>
      </c>
      <c r="BY31" s="654"/>
      <c r="BZ31" s="654"/>
      <c r="CA31" s="654"/>
      <c r="CB31" s="655"/>
      <c r="CD31" s="650"/>
      <c r="CE31" s="651"/>
      <c r="CF31" s="607" t="s">
        <v>300</v>
      </c>
      <c r="CG31" s="608"/>
      <c r="CH31" s="608"/>
      <c r="CI31" s="608"/>
      <c r="CJ31" s="608"/>
      <c r="CK31" s="608"/>
      <c r="CL31" s="608"/>
      <c r="CM31" s="608"/>
      <c r="CN31" s="608"/>
      <c r="CO31" s="608"/>
      <c r="CP31" s="608"/>
      <c r="CQ31" s="609"/>
      <c r="CR31" s="610">
        <v>7438</v>
      </c>
      <c r="CS31" s="640"/>
      <c r="CT31" s="640"/>
      <c r="CU31" s="640"/>
      <c r="CV31" s="640"/>
      <c r="CW31" s="640"/>
      <c r="CX31" s="640"/>
      <c r="CY31" s="641"/>
      <c r="CZ31" s="615">
        <v>0.1</v>
      </c>
      <c r="DA31" s="642"/>
      <c r="DB31" s="642"/>
      <c r="DC31" s="645"/>
      <c r="DD31" s="619">
        <v>7327</v>
      </c>
      <c r="DE31" s="640"/>
      <c r="DF31" s="640"/>
      <c r="DG31" s="640"/>
      <c r="DH31" s="640"/>
      <c r="DI31" s="640"/>
      <c r="DJ31" s="640"/>
      <c r="DK31" s="641"/>
      <c r="DL31" s="619">
        <v>7327</v>
      </c>
      <c r="DM31" s="640"/>
      <c r="DN31" s="640"/>
      <c r="DO31" s="640"/>
      <c r="DP31" s="640"/>
      <c r="DQ31" s="640"/>
      <c r="DR31" s="640"/>
      <c r="DS31" s="640"/>
      <c r="DT31" s="640"/>
      <c r="DU31" s="640"/>
      <c r="DV31" s="641"/>
      <c r="DW31" s="615">
        <v>0.1</v>
      </c>
      <c r="DX31" s="642"/>
      <c r="DY31" s="642"/>
      <c r="DZ31" s="642"/>
      <c r="EA31" s="642"/>
      <c r="EB31" s="642"/>
      <c r="EC31" s="643"/>
    </row>
    <row r="32" spans="2:133" ht="11.25" customHeight="1" x14ac:dyDescent="0.15">
      <c r="B32" s="607" t="s">
        <v>301</v>
      </c>
      <c r="C32" s="608"/>
      <c r="D32" s="608"/>
      <c r="E32" s="608"/>
      <c r="F32" s="608"/>
      <c r="G32" s="608"/>
      <c r="H32" s="608"/>
      <c r="I32" s="608"/>
      <c r="J32" s="608"/>
      <c r="K32" s="608"/>
      <c r="L32" s="608"/>
      <c r="M32" s="608"/>
      <c r="N32" s="608"/>
      <c r="O32" s="608"/>
      <c r="P32" s="608"/>
      <c r="Q32" s="609"/>
      <c r="R32" s="610">
        <v>560947</v>
      </c>
      <c r="S32" s="611"/>
      <c r="T32" s="611"/>
      <c r="U32" s="611"/>
      <c r="V32" s="611"/>
      <c r="W32" s="611"/>
      <c r="X32" s="611"/>
      <c r="Y32" s="612"/>
      <c r="Z32" s="613">
        <v>6.9</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99.6</v>
      </c>
      <c r="BH32" s="640"/>
      <c r="BI32" s="640"/>
      <c r="BJ32" s="640"/>
      <c r="BK32" s="640"/>
      <c r="BL32" s="640"/>
      <c r="BM32" s="616">
        <v>96.4</v>
      </c>
      <c r="BN32" s="640"/>
      <c r="BO32" s="640"/>
      <c r="BP32" s="640"/>
      <c r="BQ32" s="656"/>
      <c r="BR32" s="667">
        <v>99.2</v>
      </c>
      <c r="BS32" s="640"/>
      <c r="BT32" s="640"/>
      <c r="BU32" s="640"/>
      <c r="BV32" s="640"/>
      <c r="BW32" s="640"/>
      <c r="BX32" s="616">
        <v>96</v>
      </c>
      <c r="BY32" s="640"/>
      <c r="BZ32" s="640"/>
      <c r="CA32" s="640"/>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15">
      <c r="B33" s="607" t="s">
        <v>305</v>
      </c>
      <c r="C33" s="608"/>
      <c r="D33" s="608"/>
      <c r="E33" s="608"/>
      <c r="F33" s="608"/>
      <c r="G33" s="608"/>
      <c r="H33" s="608"/>
      <c r="I33" s="608"/>
      <c r="J33" s="608"/>
      <c r="K33" s="608"/>
      <c r="L33" s="608"/>
      <c r="M33" s="608"/>
      <c r="N33" s="608"/>
      <c r="O33" s="608"/>
      <c r="P33" s="608"/>
      <c r="Q33" s="609"/>
      <c r="R33" s="610">
        <v>51397</v>
      </c>
      <c r="S33" s="611"/>
      <c r="T33" s="611"/>
      <c r="U33" s="611"/>
      <c r="V33" s="611"/>
      <c r="W33" s="611"/>
      <c r="X33" s="611"/>
      <c r="Y33" s="612"/>
      <c r="Z33" s="613">
        <v>0.6</v>
      </c>
      <c r="AA33" s="613"/>
      <c r="AB33" s="613"/>
      <c r="AC33" s="613"/>
      <c r="AD33" s="614">
        <v>3557</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98.9</v>
      </c>
      <c r="BH33" s="669"/>
      <c r="BI33" s="669"/>
      <c r="BJ33" s="669"/>
      <c r="BK33" s="669"/>
      <c r="BL33" s="669"/>
      <c r="BM33" s="670">
        <v>92.2</v>
      </c>
      <c r="BN33" s="669"/>
      <c r="BO33" s="669"/>
      <c r="BP33" s="669"/>
      <c r="BQ33" s="671"/>
      <c r="BR33" s="668">
        <v>98.9</v>
      </c>
      <c r="BS33" s="669"/>
      <c r="BT33" s="669"/>
      <c r="BU33" s="669"/>
      <c r="BV33" s="669"/>
      <c r="BW33" s="669"/>
      <c r="BX33" s="670">
        <v>91.8</v>
      </c>
      <c r="BY33" s="669"/>
      <c r="BZ33" s="669"/>
      <c r="CA33" s="669"/>
      <c r="CB33" s="671"/>
      <c r="CD33" s="607" t="s">
        <v>307</v>
      </c>
      <c r="CE33" s="608"/>
      <c r="CF33" s="608"/>
      <c r="CG33" s="608"/>
      <c r="CH33" s="608"/>
      <c r="CI33" s="608"/>
      <c r="CJ33" s="608"/>
      <c r="CK33" s="608"/>
      <c r="CL33" s="608"/>
      <c r="CM33" s="608"/>
      <c r="CN33" s="608"/>
      <c r="CO33" s="608"/>
      <c r="CP33" s="608"/>
      <c r="CQ33" s="609"/>
      <c r="CR33" s="610">
        <v>3596281</v>
      </c>
      <c r="CS33" s="640"/>
      <c r="CT33" s="640"/>
      <c r="CU33" s="640"/>
      <c r="CV33" s="640"/>
      <c r="CW33" s="640"/>
      <c r="CX33" s="640"/>
      <c r="CY33" s="641"/>
      <c r="CZ33" s="615">
        <v>47.1</v>
      </c>
      <c r="DA33" s="642"/>
      <c r="DB33" s="642"/>
      <c r="DC33" s="645"/>
      <c r="DD33" s="619">
        <v>2966571</v>
      </c>
      <c r="DE33" s="640"/>
      <c r="DF33" s="640"/>
      <c r="DG33" s="640"/>
      <c r="DH33" s="640"/>
      <c r="DI33" s="640"/>
      <c r="DJ33" s="640"/>
      <c r="DK33" s="641"/>
      <c r="DL33" s="619">
        <v>1950930</v>
      </c>
      <c r="DM33" s="640"/>
      <c r="DN33" s="640"/>
      <c r="DO33" s="640"/>
      <c r="DP33" s="640"/>
      <c r="DQ33" s="640"/>
      <c r="DR33" s="640"/>
      <c r="DS33" s="640"/>
      <c r="DT33" s="640"/>
      <c r="DU33" s="640"/>
      <c r="DV33" s="641"/>
      <c r="DW33" s="615">
        <v>36.9</v>
      </c>
      <c r="DX33" s="642"/>
      <c r="DY33" s="642"/>
      <c r="DZ33" s="642"/>
      <c r="EA33" s="642"/>
      <c r="EB33" s="642"/>
      <c r="EC33" s="643"/>
    </row>
    <row r="34" spans="2:133" ht="11.25" customHeight="1" x14ac:dyDescent="0.15">
      <c r="B34" s="607" t="s">
        <v>308</v>
      </c>
      <c r="C34" s="608"/>
      <c r="D34" s="608"/>
      <c r="E34" s="608"/>
      <c r="F34" s="608"/>
      <c r="G34" s="608"/>
      <c r="H34" s="608"/>
      <c r="I34" s="608"/>
      <c r="J34" s="608"/>
      <c r="K34" s="608"/>
      <c r="L34" s="608"/>
      <c r="M34" s="608"/>
      <c r="N34" s="608"/>
      <c r="O34" s="608"/>
      <c r="P34" s="608"/>
      <c r="Q34" s="609"/>
      <c r="R34" s="610">
        <v>66422</v>
      </c>
      <c r="S34" s="611"/>
      <c r="T34" s="611"/>
      <c r="U34" s="611"/>
      <c r="V34" s="611"/>
      <c r="W34" s="611"/>
      <c r="X34" s="611"/>
      <c r="Y34" s="612"/>
      <c r="Z34" s="613">
        <v>0.8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1151004</v>
      </c>
      <c r="CS34" s="611"/>
      <c r="CT34" s="611"/>
      <c r="CU34" s="611"/>
      <c r="CV34" s="611"/>
      <c r="CW34" s="611"/>
      <c r="CX34" s="611"/>
      <c r="CY34" s="612"/>
      <c r="CZ34" s="615">
        <v>15.1</v>
      </c>
      <c r="DA34" s="642"/>
      <c r="DB34" s="642"/>
      <c r="DC34" s="645"/>
      <c r="DD34" s="619">
        <v>873444</v>
      </c>
      <c r="DE34" s="611"/>
      <c r="DF34" s="611"/>
      <c r="DG34" s="611"/>
      <c r="DH34" s="611"/>
      <c r="DI34" s="611"/>
      <c r="DJ34" s="611"/>
      <c r="DK34" s="612"/>
      <c r="DL34" s="619">
        <v>759078</v>
      </c>
      <c r="DM34" s="611"/>
      <c r="DN34" s="611"/>
      <c r="DO34" s="611"/>
      <c r="DP34" s="611"/>
      <c r="DQ34" s="611"/>
      <c r="DR34" s="611"/>
      <c r="DS34" s="611"/>
      <c r="DT34" s="611"/>
      <c r="DU34" s="611"/>
      <c r="DV34" s="612"/>
      <c r="DW34" s="615">
        <v>14.4</v>
      </c>
      <c r="DX34" s="642"/>
      <c r="DY34" s="642"/>
      <c r="DZ34" s="642"/>
      <c r="EA34" s="642"/>
      <c r="EB34" s="642"/>
      <c r="EC34" s="643"/>
    </row>
    <row r="35" spans="2:133" ht="11.25" customHeight="1" x14ac:dyDescent="0.15">
      <c r="B35" s="607" t="s">
        <v>310</v>
      </c>
      <c r="C35" s="608"/>
      <c r="D35" s="608"/>
      <c r="E35" s="608"/>
      <c r="F35" s="608"/>
      <c r="G35" s="608"/>
      <c r="H35" s="608"/>
      <c r="I35" s="608"/>
      <c r="J35" s="608"/>
      <c r="K35" s="608"/>
      <c r="L35" s="608"/>
      <c r="M35" s="608"/>
      <c r="N35" s="608"/>
      <c r="O35" s="608"/>
      <c r="P35" s="608"/>
      <c r="Q35" s="609"/>
      <c r="R35" s="610">
        <v>30543</v>
      </c>
      <c r="S35" s="611"/>
      <c r="T35" s="611"/>
      <c r="U35" s="611"/>
      <c r="V35" s="611"/>
      <c r="W35" s="611"/>
      <c r="X35" s="611"/>
      <c r="Y35" s="612"/>
      <c r="Z35" s="613">
        <v>0.4</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40242</v>
      </c>
      <c r="CS35" s="640"/>
      <c r="CT35" s="640"/>
      <c r="CU35" s="640"/>
      <c r="CV35" s="640"/>
      <c r="CW35" s="640"/>
      <c r="CX35" s="640"/>
      <c r="CY35" s="641"/>
      <c r="CZ35" s="615">
        <v>0.5</v>
      </c>
      <c r="DA35" s="642"/>
      <c r="DB35" s="642"/>
      <c r="DC35" s="645"/>
      <c r="DD35" s="619">
        <v>39805</v>
      </c>
      <c r="DE35" s="640"/>
      <c r="DF35" s="640"/>
      <c r="DG35" s="640"/>
      <c r="DH35" s="640"/>
      <c r="DI35" s="640"/>
      <c r="DJ35" s="640"/>
      <c r="DK35" s="641"/>
      <c r="DL35" s="619">
        <v>39270</v>
      </c>
      <c r="DM35" s="640"/>
      <c r="DN35" s="640"/>
      <c r="DO35" s="640"/>
      <c r="DP35" s="640"/>
      <c r="DQ35" s="640"/>
      <c r="DR35" s="640"/>
      <c r="DS35" s="640"/>
      <c r="DT35" s="640"/>
      <c r="DU35" s="640"/>
      <c r="DV35" s="641"/>
      <c r="DW35" s="615">
        <v>0.7</v>
      </c>
      <c r="DX35" s="642"/>
      <c r="DY35" s="642"/>
      <c r="DZ35" s="642"/>
      <c r="EA35" s="642"/>
      <c r="EB35" s="642"/>
      <c r="EC35" s="643"/>
    </row>
    <row r="36" spans="2:133" ht="11.25" customHeight="1" x14ac:dyDescent="0.15">
      <c r="B36" s="607" t="s">
        <v>314</v>
      </c>
      <c r="C36" s="608"/>
      <c r="D36" s="608"/>
      <c r="E36" s="608"/>
      <c r="F36" s="608"/>
      <c r="G36" s="608"/>
      <c r="H36" s="608"/>
      <c r="I36" s="608"/>
      <c r="J36" s="608"/>
      <c r="K36" s="608"/>
      <c r="L36" s="608"/>
      <c r="M36" s="608"/>
      <c r="N36" s="608"/>
      <c r="O36" s="608"/>
      <c r="P36" s="608"/>
      <c r="Q36" s="609"/>
      <c r="R36" s="610">
        <v>582320</v>
      </c>
      <c r="S36" s="611"/>
      <c r="T36" s="611"/>
      <c r="U36" s="611"/>
      <c r="V36" s="611"/>
      <c r="W36" s="611"/>
      <c r="X36" s="611"/>
      <c r="Y36" s="612"/>
      <c r="Z36" s="613">
        <v>7.2</v>
      </c>
      <c r="AA36" s="613"/>
      <c r="AB36" s="613"/>
      <c r="AC36" s="613"/>
      <c r="AD36" s="614" t="s">
        <v>122</v>
      </c>
      <c r="AE36" s="614"/>
      <c r="AF36" s="614"/>
      <c r="AG36" s="614"/>
      <c r="AH36" s="614"/>
      <c r="AI36" s="614"/>
      <c r="AJ36" s="614"/>
      <c r="AK36" s="614"/>
      <c r="AL36" s="615" t="s">
        <v>122</v>
      </c>
      <c r="AM36" s="616"/>
      <c r="AN36" s="616"/>
      <c r="AO36" s="617"/>
      <c r="AP36" s="218"/>
      <c r="AQ36" s="672" t="s">
        <v>315</v>
      </c>
      <c r="AR36" s="673"/>
      <c r="AS36" s="673"/>
      <c r="AT36" s="673"/>
      <c r="AU36" s="673"/>
      <c r="AV36" s="673"/>
      <c r="AW36" s="673"/>
      <c r="AX36" s="673"/>
      <c r="AY36" s="674"/>
      <c r="AZ36" s="599">
        <v>1059705</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24696</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1622986</v>
      </c>
      <c r="CS36" s="611"/>
      <c r="CT36" s="611"/>
      <c r="CU36" s="611"/>
      <c r="CV36" s="611"/>
      <c r="CW36" s="611"/>
      <c r="CX36" s="611"/>
      <c r="CY36" s="612"/>
      <c r="CZ36" s="615">
        <v>21.3</v>
      </c>
      <c r="DA36" s="642"/>
      <c r="DB36" s="642"/>
      <c r="DC36" s="645"/>
      <c r="DD36" s="619">
        <v>1358234</v>
      </c>
      <c r="DE36" s="611"/>
      <c r="DF36" s="611"/>
      <c r="DG36" s="611"/>
      <c r="DH36" s="611"/>
      <c r="DI36" s="611"/>
      <c r="DJ36" s="611"/>
      <c r="DK36" s="612"/>
      <c r="DL36" s="619">
        <v>748171</v>
      </c>
      <c r="DM36" s="611"/>
      <c r="DN36" s="611"/>
      <c r="DO36" s="611"/>
      <c r="DP36" s="611"/>
      <c r="DQ36" s="611"/>
      <c r="DR36" s="611"/>
      <c r="DS36" s="611"/>
      <c r="DT36" s="611"/>
      <c r="DU36" s="611"/>
      <c r="DV36" s="612"/>
      <c r="DW36" s="615">
        <v>14.2</v>
      </c>
      <c r="DX36" s="642"/>
      <c r="DY36" s="642"/>
      <c r="DZ36" s="642"/>
      <c r="EA36" s="642"/>
      <c r="EB36" s="642"/>
      <c r="EC36" s="643"/>
    </row>
    <row r="37" spans="2:133" ht="11.25" customHeight="1" x14ac:dyDescent="0.15">
      <c r="B37" s="607" t="s">
        <v>318</v>
      </c>
      <c r="C37" s="608"/>
      <c r="D37" s="608"/>
      <c r="E37" s="608"/>
      <c r="F37" s="608"/>
      <c r="G37" s="608"/>
      <c r="H37" s="608"/>
      <c r="I37" s="608"/>
      <c r="J37" s="608"/>
      <c r="K37" s="608"/>
      <c r="L37" s="608"/>
      <c r="M37" s="608"/>
      <c r="N37" s="608"/>
      <c r="O37" s="608"/>
      <c r="P37" s="608"/>
      <c r="Q37" s="609"/>
      <c r="R37" s="610">
        <v>121497</v>
      </c>
      <c r="S37" s="611"/>
      <c r="T37" s="611"/>
      <c r="U37" s="611"/>
      <c r="V37" s="611"/>
      <c r="W37" s="611"/>
      <c r="X37" s="611"/>
      <c r="Y37" s="612"/>
      <c r="Z37" s="613">
        <v>1.5</v>
      </c>
      <c r="AA37" s="613"/>
      <c r="AB37" s="613"/>
      <c r="AC37" s="613"/>
      <c r="AD37" s="614">
        <v>6377</v>
      </c>
      <c r="AE37" s="614"/>
      <c r="AF37" s="614"/>
      <c r="AG37" s="614"/>
      <c r="AH37" s="614"/>
      <c r="AI37" s="614"/>
      <c r="AJ37" s="614"/>
      <c r="AK37" s="614"/>
      <c r="AL37" s="615">
        <v>0.1</v>
      </c>
      <c r="AM37" s="616"/>
      <c r="AN37" s="616"/>
      <c r="AO37" s="617"/>
      <c r="AQ37" s="676" t="s">
        <v>319</v>
      </c>
      <c r="AR37" s="677"/>
      <c r="AS37" s="677"/>
      <c r="AT37" s="677"/>
      <c r="AU37" s="677"/>
      <c r="AV37" s="677"/>
      <c r="AW37" s="677"/>
      <c r="AX37" s="677"/>
      <c r="AY37" s="678"/>
      <c r="AZ37" s="610">
        <v>348009</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-24964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415647</v>
      </c>
      <c r="CS37" s="640"/>
      <c r="CT37" s="640"/>
      <c r="CU37" s="640"/>
      <c r="CV37" s="640"/>
      <c r="CW37" s="640"/>
      <c r="CX37" s="640"/>
      <c r="CY37" s="641"/>
      <c r="CZ37" s="615">
        <v>5.4</v>
      </c>
      <c r="DA37" s="642"/>
      <c r="DB37" s="642"/>
      <c r="DC37" s="645"/>
      <c r="DD37" s="619">
        <v>398485</v>
      </c>
      <c r="DE37" s="640"/>
      <c r="DF37" s="640"/>
      <c r="DG37" s="640"/>
      <c r="DH37" s="640"/>
      <c r="DI37" s="640"/>
      <c r="DJ37" s="640"/>
      <c r="DK37" s="641"/>
      <c r="DL37" s="619">
        <v>383919</v>
      </c>
      <c r="DM37" s="640"/>
      <c r="DN37" s="640"/>
      <c r="DO37" s="640"/>
      <c r="DP37" s="640"/>
      <c r="DQ37" s="640"/>
      <c r="DR37" s="640"/>
      <c r="DS37" s="640"/>
      <c r="DT37" s="640"/>
      <c r="DU37" s="640"/>
      <c r="DV37" s="641"/>
      <c r="DW37" s="615">
        <v>7.3</v>
      </c>
      <c r="DX37" s="642"/>
      <c r="DY37" s="642"/>
      <c r="DZ37" s="642"/>
      <c r="EA37" s="642"/>
      <c r="EB37" s="642"/>
      <c r="EC37" s="643"/>
    </row>
    <row r="38" spans="2:133" ht="11.25" customHeight="1" x14ac:dyDescent="0.15">
      <c r="B38" s="607" t="s">
        <v>322</v>
      </c>
      <c r="C38" s="608"/>
      <c r="D38" s="608"/>
      <c r="E38" s="608"/>
      <c r="F38" s="608"/>
      <c r="G38" s="608"/>
      <c r="H38" s="608"/>
      <c r="I38" s="608"/>
      <c r="J38" s="608"/>
      <c r="K38" s="608"/>
      <c r="L38" s="608"/>
      <c r="M38" s="608"/>
      <c r="N38" s="608"/>
      <c r="O38" s="608"/>
      <c r="P38" s="608"/>
      <c r="Q38" s="609"/>
      <c r="R38" s="610">
        <v>292900</v>
      </c>
      <c r="S38" s="611"/>
      <c r="T38" s="611"/>
      <c r="U38" s="611"/>
      <c r="V38" s="611"/>
      <c r="W38" s="611"/>
      <c r="X38" s="611"/>
      <c r="Y38" s="612"/>
      <c r="Z38" s="613">
        <v>3.6</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176989</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1472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542220</v>
      </c>
      <c r="CS38" s="611"/>
      <c r="CT38" s="611"/>
      <c r="CU38" s="611"/>
      <c r="CV38" s="611"/>
      <c r="CW38" s="611"/>
      <c r="CX38" s="611"/>
      <c r="CY38" s="612"/>
      <c r="CZ38" s="615">
        <v>7.1</v>
      </c>
      <c r="DA38" s="642"/>
      <c r="DB38" s="642"/>
      <c r="DC38" s="645"/>
      <c r="DD38" s="619">
        <v>469999</v>
      </c>
      <c r="DE38" s="611"/>
      <c r="DF38" s="611"/>
      <c r="DG38" s="611"/>
      <c r="DH38" s="611"/>
      <c r="DI38" s="611"/>
      <c r="DJ38" s="611"/>
      <c r="DK38" s="612"/>
      <c r="DL38" s="619">
        <v>404411</v>
      </c>
      <c r="DM38" s="611"/>
      <c r="DN38" s="611"/>
      <c r="DO38" s="611"/>
      <c r="DP38" s="611"/>
      <c r="DQ38" s="611"/>
      <c r="DR38" s="611"/>
      <c r="DS38" s="611"/>
      <c r="DT38" s="611"/>
      <c r="DU38" s="611"/>
      <c r="DV38" s="612"/>
      <c r="DW38" s="615">
        <v>7.7</v>
      </c>
      <c r="DX38" s="642"/>
      <c r="DY38" s="642"/>
      <c r="DZ38" s="642"/>
      <c r="EA38" s="642"/>
      <c r="EB38" s="642"/>
      <c r="EC38" s="643"/>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v>13812</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2288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236088</v>
      </c>
      <c r="CS39" s="640"/>
      <c r="CT39" s="640"/>
      <c r="CU39" s="640"/>
      <c r="CV39" s="640"/>
      <c r="CW39" s="640"/>
      <c r="CX39" s="640"/>
      <c r="CY39" s="641"/>
      <c r="CZ39" s="615">
        <v>3.1</v>
      </c>
      <c r="DA39" s="642"/>
      <c r="DB39" s="642"/>
      <c r="DC39" s="645"/>
      <c r="DD39" s="619">
        <v>225089</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v>10186</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80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3741</v>
      </c>
      <c r="CS40" s="611"/>
      <c r="CT40" s="611"/>
      <c r="CU40" s="611"/>
      <c r="CV40" s="611"/>
      <c r="CW40" s="611"/>
      <c r="CX40" s="611"/>
      <c r="CY40" s="612"/>
      <c r="CZ40" s="615">
        <v>0</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15">
      <c r="B41" s="631" t="s">
        <v>335</v>
      </c>
      <c r="C41" s="632"/>
      <c r="D41" s="632"/>
      <c r="E41" s="632"/>
      <c r="F41" s="632"/>
      <c r="G41" s="632"/>
      <c r="H41" s="632"/>
      <c r="I41" s="632"/>
      <c r="J41" s="632"/>
      <c r="K41" s="632"/>
      <c r="L41" s="632"/>
      <c r="M41" s="632"/>
      <c r="N41" s="632"/>
      <c r="O41" s="632"/>
      <c r="P41" s="632"/>
      <c r="Q41" s="633"/>
      <c r="R41" s="685">
        <v>8080180</v>
      </c>
      <c r="S41" s="686"/>
      <c r="T41" s="686"/>
      <c r="U41" s="686"/>
      <c r="V41" s="686"/>
      <c r="W41" s="686"/>
      <c r="X41" s="686"/>
      <c r="Y41" s="687"/>
      <c r="Z41" s="688">
        <v>100</v>
      </c>
      <c r="AA41" s="688"/>
      <c r="AB41" s="688"/>
      <c r="AC41" s="688"/>
      <c r="AD41" s="689">
        <v>5282348</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129615</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381094</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417</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597084</v>
      </c>
      <c r="CS42" s="640"/>
      <c r="CT42" s="640"/>
      <c r="CU42" s="640"/>
      <c r="CV42" s="640"/>
      <c r="CW42" s="640"/>
      <c r="CX42" s="640"/>
      <c r="CY42" s="641"/>
      <c r="CZ42" s="615">
        <v>7.8</v>
      </c>
      <c r="DA42" s="642"/>
      <c r="DB42" s="642"/>
      <c r="DC42" s="645"/>
      <c r="DD42" s="619">
        <v>135576</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13147</v>
      </c>
      <c r="CS43" s="640"/>
      <c r="CT43" s="640"/>
      <c r="CU43" s="640"/>
      <c r="CV43" s="640"/>
      <c r="CW43" s="640"/>
      <c r="CX43" s="640"/>
      <c r="CY43" s="641"/>
      <c r="CZ43" s="615">
        <v>0.2</v>
      </c>
      <c r="DA43" s="642"/>
      <c r="DB43" s="642"/>
      <c r="DC43" s="645"/>
      <c r="DD43" s="619">
        <v>13147</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577502</v>
      </c>
      <c r="CS44" s="611"/>
      <c r="CT44" s="611"/>
      <c r="CU44" s="611"/>
      <c r="CV44" s="611"/>
      <c r="CW44" s="611"/>
      <c r="CX44" s="611"/>
      <c r="CY44" s="612"/>
      <c r="CZ44" s="615">
        <v>7.6</v>
      </c>
      <c r="DA44" s="616"/>
      <c r="DB44" s="616"/>
      <c r="DC44" s="622"/>
      <c r="DD44" s="619">
        <v>125644</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202360</v>
      </c>
      <c r="CS45" s="640"/>
      <c r="CT45" s="640"/>
      <c r="CU45" s="640"/>
      <c r="CV45" s="640"/>
      <c r="CW45" s="640"/>
      <c r="CX45" s="640"/>
      <c r="CY45" s="641"/>
      <c r="CZ45" s="615">
        <v>2.7</v>
      </c>
      <c r="DA45" s="642"/>
      <c r="DB45" s="642"/>
      <c r="DC45" s="645"/>
      <c r="DD45" s="619">
        <v>8980</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341709</v>
      </c>
      <c r="CS46" s="611"/>
      <c r="CT46" s="611"/>
      <c r="CU46" s="611"/>
      <c r="CV46" s="611"/>
      <c r="CW46" s="611"/>
      <c r="CX46" s="611"/>
      <c r="CY46" s="612"/>
      <c r="CZ46" s="615">
        <v>4.5</v>
      </c>
      <c r="DA46" s="616"/>
      <c r="DB46" s="616"/>
      <c r="DC46" s="622"/>
      <c r="DD46" s="619">
        <v>116063</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19582</v>
      </c>
      <c r="CS47" s="640"/>
      <c r="CT47" s="640"/>
      <c r="CU47" s="640"/>
      <c r="CV47" s="640"/>
      <c r="CW47" s="640"/>
      <c r="CX47" s="640"/>
      <c r="CY47" s="641"/>
      <c r="CZ47" s="615">
        <v>0.3</v>
      </c>
      <c r="DA47" s="642"/>
      <c r="DB47" s="642"/>
      <c r="DC47" s="645"/>
      <c r="DD47" s="619">
        <v>9932</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7634323</v>
      </c>
      <c r="CS49" s="669"/>
      <c r="CT49" s="669"/>
      <c r="CU49" s="669"/>
      <c r="CV49" s="669"/>
      <c r="CW49" s="669"/>
      <c r="CX49" s="669"/>
      <c r="CY49" s="698"/>
      <c r="CZ49" s="690">
        <v>100</v>
      </c>
      <c r="DA49" s="699"/>
      <c r="DB49" s="699"/>
      <c r="DC49" s="700"/>
      <c r="DD49" s="701">
        <v>5866764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M1FaHNEAo5zyay530Pr+HTrOFvhOqPQEzQi5KQ0VkViPXm6Xh7YXVi7McbdPxVbgwdaRNvDxISz0uHKvH/vKw==" saltValue="45ob9VU0AhZj0t1XXvAC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8078</v>
      </c>
      <c r="R7" s="740"/>
      <c r="S7" s="740"/>
      <c r="T7" s="740"/>
      <c r="U7" s="740"/>
      <c r="V7" s="740">
        <v>7618</v>
      </c>
      <c r="W7" s="740"/>
      <c r="X7" s="740"/>
      <c r="Y7" s="740"/>
      <c r="Z7" s="740"/>
      <c r="AA7" s="740">
        <v>461</v>
      </c>
      <c r="AB7" s="740"/>
      <c r="AC7" s="740"/>
      <c r="AD7" s="740"/>
      <c r="AE7" s="741"/>
      <c r="AF7" s="742">
        <v>435</v>
      </c>
      <c r="AG7" s="743"/>
      <c r="AH7" s="743"/>
      <c r="AI7" s="743"/>
      <c r="AJ7" s="744"/>
      <c r="AK7" s="745" t="s">
        <v>562</v>
      </c>
      <c r="AL7" s="746"/>
      <c r="AM7" s="746"/>
      <c r="AN7" s="746"/>
      <c r="AO7" s="746"/>
      <c r="AP7" s="746">
        <v>4046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565</v>
      </c>
      <c r="BT7" s="734"/>
      <c r="BU7" s="734"/>
      <c r="BV7" s="734"/>
      <c r="BW7" s="734"/>
      <c r="BX7" s="734"/>
      <c r="BY7" s="734"/>
      <c r="BZ7" s="734"/>
      <c r="CA7" s="734"/>
      <c r="CB7" s="734"/>
      <c r="CC7" s="734"/>
      <c r="CD7" s="734"/>
      <c r="CE7" s="734"/>
      <c r="CF7" s="734"/>
      <c r="CG7" s="749"/>
      <c r="CH7" s="730">
        <v>2</v>
      </c>
      <c r="CI7" s="731"/>
      <c r="CJ7" s="731"/>
      <c r="CK7" s="731"/>
      <c r="CL7" s="732"/>
      <c r="CM7" s="730">
        <v>12</v>
      </c>
      <c r="CN7" s="731"/>
      <c r="CO7" s="731"/>
      <c r="CP7" s="731"/>
      <c r="CQ7" s="732"/>
      <c r="CR7" s="730">
        <v>15</v>
      </c>
      <c r="CS7" s="731"/>
      <c r="CT7" s="731"/>
      <c r="CU7" s="731"/>
      <c r="CV7" s="732"/>
      <c r="CW7" s="730">
        <v>1</v>
      </c>
      <c r="CX7" s="731"/>
      <c r="CY7" s="731"/>
      <c r="CZ7" s="731"/>
      <c r="DA7" s="732"/>
      <c r="DB7" s="730" t="s">
        <v>562</v>
      </c>
      <c r="DC7" s="731"/>
      <c r="DD7" s="731"/>
      <c r="DE7" s="731"/>
      <c r="DF7" s="732"/>
      <c r="DG7" s="730" t="s">
        <v>562</v>
      </c>
      <c r="DH7" s="731"/>
      <c r="DI7" s="731"/>
      <c r="DJ7" s="731"/>
      <c r="DK7" s="732"/>
      <c r="DL7" s="730" t="s">
        <v>562</v>
      </c>
      <c r="DM7" s="731"/>
      <c r="DN7" s="731"/>
      <c r="DO7" s="731"/>
      <c r="DP7" s="732"/>
      <c r="DQ7" s="730" t="s">
        <v>562</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10</v>
      </c>
      <c r="R8" s="771"/>
      <c r="S8" s="771"/>
      <c r="T8" s="771"/>
      <c r="U8" s="771"/>
      <c r="V8" s="771">
        <v>2</v>
      </c>
      <c r="W8" s="771"/>
      <c r="X8" s="771"/>
      <c r="Y8" s="771"/>
      <c r="Z8" s="771"/>
      <c r="AA8" s="771">
        <v>8</v>
      </c>
      <c r="AB8" s="771"/>
      <c r="AC8" s="771"/>
      <c r="AD8" s="771"/>
      <c r="AE8" s="772"/>
      <c r="AF8" s="773">
        <v>8</v>
      </c>
      <c r="AG8" s="774"/>
      <c r="AH8" s="774"/>
      <c r="AI8" s="774"/>
      <c r="AJ8" s="775"/>
      <c r="AK8" s="756" t="s">
        <v>562</v>
      </c>
      <c r="AL8" s="757"/>
      <c r="AM8" s="757"/>
      <c r="AN8" s="757"/>
      <c r="AO8" s="757"/>
      <c r="AP8" s="757" t="s">
        <v>562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566</v>
      </c>
      <c r="BT8" s="761"/>
      <c r="BU8" s="761"/>
      <c r="BV8" s="761"/>
      <c r="BW8" s="761"/>
      <c r="BX8" s="761"/>
      <c r="BY8" s="761"/>
      <c r="BZ8" s="761"/>
      <c r="CA8" s="761"/>
      <c r="CB8" s="761"/>
      <c r="CC8" s="761"/>
      <c r="CD8" s="761"/>
      <c r="CE8" s="761"/>
      <c r="CF8" s="761"/>
      <c r="CG8" s="762"/>
      <c r="CH8" s="763">
        <v>1</v>
      </c>
      <c r="CI8" s="764"/>
      <c r="CJ8" s="764"/>
      <c r="CK8" s="764"/>
      <c r="CL8" s="765"/>
      <c r="CM8" s="763">
        <v>15</v>
      </c>
      <c r="CN8" s="764"/>
      <c r="CO8" s="764"/>
      <c r="CP8" s="764"/>
      <c r="CQ8" s="765"/>
      <c r="CR8" s="763">
        <v>6</v>
      </c>
      <c r="CS8" s="764"/>
      <c r="CT8" s="764"/>
      <c r="CU8" s="764"/>
      <c r="CV8" s="765"/>
      <c r="CW8" s="763" t="s">
        <v>562</v>
      </c>
      <c r="CX8" s="764"/>
      <c r="CY8" s="764"/>
      <c r="CZ8" s="764"/>
      <c r="DA8" s="765"/>
      <c r="DB8" s="763" t="s">
        <v>562</v>
      </c>
      <c r="DC8" s="764"/>
      <c r="DD8" s="764"/>
      <c r="DE8" s="764"/>
      <c r="DF8" s="765"/>
      <c r="DG8" s="763" t="s">
        <v>562</v>
      </c>
      <c r="DH8" s="764"/>
      <c r="DI8" s="764"/>
      <c r="DJ8" s="764"/>
      <c r="DK8" s="765"/>
      <c r="DL8" s="763" t="s">
        <v>562</v>
      </c>
      <c r="DM8" s="764"/>
      <c r="DN8" s="764"/>
      <c r="DO8" s="764"/>
      <c r="DP8" s="765"/>
      <c r="DQ8" s="763" t="s">
        <v>562</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0</v>
      </c>
      <c r="R9" s="771"/>
      <c r="S9" s="771"/>
      <c r="T9" s="771"/>
      <c r="U9" s="771"/>
      <c r="V9" s="771">
        <v>23</v>
      </c>
      <c r="W9" s="771"/>
      <c r="X9" s="771"/>
      <c r="Y9" s="771"/>
      <c r="Z9" s="771"/>
      <c r="AA9" s="771">
        <v>-23</v>
      </c>
      <c r="AB9" s="771"/>
      <c r="AC9" s="771"/>
      <c r="AD9" s="771"/>
      <c r="AE9" s="772"/>
      <c r="AF9" s="773">
        <v>-23</v>
      </c>
      <c r="AG9" s="774"/>
      <c r="AH9" s="774"/>
      <c r="AI9" s="774"/>
      <c r="AJ9" s="775"/>
      <c r="AK9" s="756">
        <v>0</v>
      </c>
      <c r="AL9" s="757"/>
      <c r="AM9" s="757"/>
      <c r="AN9" s="757"/>
      <c r="AO9" s="757"/>
      <c r="AP9" s="757" t="s">
        <v>562</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t="s">
        <v>377</v>
      </c>
      <c r="C10" s="768"/>
      <c r="D10" s="768"/>
      <c r="E10" s="768"/>
      <c r="F10" s="768"/>
      <c r="G10" s="768"/>
      <c r="H10" s="768"/>
      <c r="I10" s="768"/>
      <c r="J10" s="768"/>
      <c r="K10" s="768"/>
      <c r="L10" s="768"/>
      <c r="M10" s="768"/>
      <c r="N10" s="768"/>
      <c r="O10" s="768"/>
      <c r="P10" s="769"/>
      <c r="Q10" s="770">
        <v>118</v>
      </c>
      <c r="R10" s="771"/>
      <c r="S10" s="771"/>
      <c r="T10" s="771"/>
      <c r="U10" s="771"/>
      <c r="V10" s="771">
        <v>118</v>
      </c>
      <c r="W10" s="771"/>
      <c r="X10" s="771"/>
      <c r="Y10" s="771"/>
      <c r="Z10" s="771"/>
      <c r="AA10" s="771" t="s">
        <v>562</v>
      </c>
      <c r="AB10" s="771"/>
      <c r="AC10" s="771"/>
      <c r="AD10" s="771"/>
      <c r="AE10" s="772"/>
      <c r="AF10" s="773" t="s">
        <v>122</v>
      </c>
      <c r="AG10" s="774"/>
      <c r="AH10" s="774"/>
      <c r="AI10" s="774"/>
      <c r="AJ10" s="775"/>
      <c r="AK10" s="756">
        <v>104</v>
      </c>
      <c r="AL10" s="757"/>
      <c r="AM10" s="757"/>
      <c r="AN10" s="757"/>
      <c r="AO10" s="757"/>
      <c r="AP10" s="757">
        <v>12</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t="s">
        <v>378</v>
      </c>
      <c r="C11" s="768"/>
      <c r="D11" s="768"/>
      <c r="E11" s="768"/>
      <c r="F11" s="768"/>
      <c r="G11" s="768"/>
      <c r="H11" s="768"/>
      <c r="I11" s="768"/>
      <c r="J11" s="768"/>
      <c r="K11" s="768"/>
      <c r="L11" s="768"/>
      <c r="M11" s="768"/>
      <c r="N11" s="768"/>
      <c r="O11" s="768"/>
      <c r="P11" s="769"/>
      <c r="Q11" s="770">
        <v>8</v>
      </c>
      <c r="R11" s="771"/>
      <c r="S11" s="771"/>
      <c r="T11" s="771"/>
      <c r="U11" s="771"/>
      <c r="V11" s="771">
        <v>8</v>
      </c>
      <c r="W11" s="771"/>
      <c r="X11" s="771"/>
      <c r="Y11" s="771"/>
      <c r="Z11" s="771"/>
      <c r="AA11" s="771" t="s">
        <v>562</v>
      </c>
      <c r="AB11" s="771"/>
      <c r="AC11" s="771"/>
      <c r="AD11" s="771"/>
      <c r="AE11" s="772"/>
      <c r="AF11" s="773" t="s">
        <v>122</v>
      </c>
      <c r="AG11" s="774"/>
      <c r="AH11" s="774"/>
      <c r="AI11" s="774"/>
      <c r="AJ11" s="775"/>
      <c r="AK11" s="756">
        <v>8</v>
      </c>
      <c r="AL11" s="757"/>
      <c r="AM11" s="757"/>
      <c r="AN11" s="757"/>
      <c r="AO11" s="757"/>
      <c r="AP11" s="757" t="s">
        <v>562</v>
      </c>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380</v>
      </c>
      <c r="B23" s="776" t="s">
        <v>381</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420</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384</v>
      </c>
      <c r="R26" s="721"/>
      <c r="S26" s="721"/>
      <c r="T26" s="721"/>
      <c r="U26" s="722"/>
      <c r="V26" s="720" t="s">
        <v>385</v>
      </c>
      <c r="W26" s="721"/>
      <c r="X26" s="721"/>
      <c r="Y26" s="721"/>
      <c r="Z26" s="722"/>
      <c r="AA26" s="720" t="s">
        <v>386</v>
      </c>
      <c r="AB26" s="721"/>
      <c r="AC26" s="721"/>
      <c r="AD26" s="721"/>
      <c r="AE26" s="721"/>
      <c r="AF26" s="801" t="s">
        <v>387</v>
      </c>
      <c r="AG26" s="802"/>
      <c r="AH26" s="802"/>
      <c r="AI26" s="802"/>
      <c r="AJ26" s="803"/>
      <c r="AK26" s="721" t="s">
        <v>388</v>
      </c>
      <c r="AL26" s="721"/>
      <c r="AM26" s="721"/>
      <c r="AN26" s="721"/>
      <c r="AO26" s="722"/>
      <c r="AP26" s="720" t="s">
        <v>389</v>
      </c>
      <c r="AQ26" s="721"/>
      <c r="AR26" s="721"/>
      <c r="AS26" s="721"/>
      <c r="AT26" s="722"/>
      <c r="AU26" s="720" t="s">
        <v>390</v>
      </c>
      <c r="AV26" s="721"/>
      <c r="AW26" s="721"/>
      <c r="AX26" s="721"/>
      <c r="AY26" s="722"/>
      <c r="AZ26" s="720" t="s">
        <v>391</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392</v>
      </c>
      <c r="C28" s="737"/>
      <c r="D28" s="737"/>
      <c r="E28" s="737"/>
      <c r="F28" s="737"/>
      <c r="G28" s="737"/>
      <c r="H28" s="737"/>
      <c r="I28" s="737"/>
      <c r="J28" s="737"/>
      <c r="K28" s="737"/>
      <c r="L28" s="737"/>
      <c r="M28" s="737"/>
      <c r="N28" s="737"/>
      <c r="O28" s="737"/>
      <c r="P28" s="738"/>
      <c r="Q28" s="809">
        <v>1351</v>
      </c>
      <c r="R28" s="810"/>
      <c r="S28" s="810"/>
      <c r="T28" s="810"/>
      <c r="U28" s="810"/>
      <c r="V28" s="810">
        <v>1327</v>
      </c>
      <c r="W28" s="810"/>
      <c r="X28" s="810"/>
      <c r="Y28" s="810"/>
      <c r="Z28" s="810"/>
      <c r="AA28" s="810">
        <v>25</v>
      </c>
      <c r="AB28" s="810"/>
      <c r="AC28" s="810"/>
      <c r="AD28" s="810"/>
      <c r="AE28" s="811"/>
      <c r="AF28" s="812">
        <v>25</v>
      </c>
      <c r="AG28" s="810"/>
      <c r="AH28" s="810"/>
      <c r="AI28" s="810"/>
      <c r="AJ28" s="813"/>
      <c r="AK28" s="814">
        <v>130</v>
      </c>
      <c r="AL28" s="815"/>
      <c r="AM28" s="815"/>
      <c r="AN28" s="815"/>
      <c r="AO28" s="815"/>
      <c r="AP28" s="815" t="s">
        <v>562</v>
      </c>
      <c r="AQ28" s="815"/>
      <c r="AR28" s="815"/>
      <c r="AS28" s="815"/>
      <c r="AT28" s="815"/>
      <c r="AU28" s="815" t="s">
        <v>562</v>
      </c>
      <c r="AV28" s="815"/>
      <c r="AW28" s="815"/>
      <c r="AX28" s="815"/>
      <c r="AY28" s="815"/>
      <c r="AZ28" s="816" t="s">
        <v>562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393</v>
      </c>
      <c r="C29" s="768"/>
      <c r="D29" s="768"/>
      <c r="E29" s="768"/>
      <c r="F29" s="768"/>
      <c r="G29" s="768"/>
      <c r="H29" s="768"/>
      <c r="I29" s="768"/>
      <c r="J29" s="768"/>
      <c r="K29" s="768"/>
      <c r="L29" s="768"/>
      <c r="M29" s="768"/>
      <c r="N29" s="768"/>
      <c r="O29" s="768"/>
      <c r="P29" s="769"/>
      <c r="Q29" s="770">
        <v>169</v>
      </c>
      <c r="R29" s="771"/>
      <c r="S29" s="771"/>
      <c r="T29" s="771"/>
      <c r="U29" s="771"/>
      <c r="V29" s="771">
        <v>169</v>
      </c>
      <c r="W29" s="771"/>
      <c r="X29" s="771"/>
      <c r="Y29" s="771"/>
      <c r="Z29" s="771"/>
      <c r="AA29" s="771">
        <v>0</v>
      </c>
      <c r="AB29" s="771"/>
      <c r="AC29" s="771"/>
      <c r="AD29" s="771"/>
      <c r="AE29" s="772"/>
      <c r="AF29" s="773">
        <v>0</v>
      </c>
      <c r="AG29" s="774"/>
      <c r="AH29" s="774"/>
      <c r="AI29" s="774"/>
      <c r="AJ29" s="775"/>
      <c r="AK29" s="821">
        <v>40</v>
      </c>
      <c r="AL29" s="817"/>
      <c r="AM29" s="817"/>
      <c r="AN29" s="817"/>
      <c r="AO29" s="817"/>
      <c r="AP29" s="817" t="s">
        <v>562</v>
      </c>
      <c r="AQ29" s="817"/>
      <c r="AR29" s="817"/>
      <c r="AS29" s="817"/>
      <c r="AT29" s="817"/>
      <c r="AU29" s="817" t="s">
        <v>562</v>
      </c>
      <c r="AV29" s="817"/>
      <c r="AW29" s="817"/>
      <c r="AX29" s="817"/>
      <c r="AY29" s="817"/>
      <c r="AZ29" s="818" t="s">
        <v>562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394</v>
      </c>
      <c r="C30" s="768"/>
      <c r="D30" s="768"/>
      <c r="E30" s="768"/>
      <c r="F30" s="768"/>
      <c r="G30" s="768"/>
      <c r="H30" s="768"/>
      <c r="I30" s="768"/>
      <c r="J30" s="768"/>
      <c r="K30" s="768"/>
      <c r="L30" s="768"/>
      <c r="M30" s="768"/>
      <c r="N30" s="768"/>
      <c r="O30" s="768"/>
      <c r="P30" s="769"/>
      <c r="Q30" s="770">
        <v>369</v>
      </c>
      <c r="R30" s="771"/>
      <c r="S30" s="771"/>
      <c r="T30" s="771"/>
      <c r="U30" s="771"/>
      <c r="V30" s="771">
        <v>258</v>
      </c>
      <c r="W30" s="771"/>
      <c r="X30" s="771"/>
      <c r="Y30" s="771"/>
      <c r="Z30" s="771"/>
      <c r="AA30" s="771">
        <v>111</v>
      </c>
      <c r="AB30" s="771"/>
      <c r="AC30" s="771"/>
      <c r="AD30" s="771"/>
      <c r="AE30" s="772"/>
      <c r="AF30" s="773">
        <v>186</v>
      </c>
      <c r="AG30" s="774"/>
      <c r="AH30" s="774"/>
      <c r="AI30" s="774"/>
      <c r="AJ30" s="775"/>
      <c r="AK30" s="821">
        <v>140</v>
      </c>
      <c r="AL30" s="817"/>
      <c r="AM30" s="817"/>
      <c r="AN30" s="817"/>
      <c r="AO30" s="817"/>
      <c r="AP30" s="817">
        <v>1376</v>
      </c>
      <c r="AQ30" s="817"/>
      <c r="AR30" s="817"/>
      <c r="AS30" s="817"/>
      <c r="AT30" s="817"/>
      <c r="AU30" s="817">
        <v>971</v>
      </c>
      <c r="AV30" s="817"/>
      <c r="AW30" s="817"/>
      <c r="AX30" s="817"/>
      <c r="AY30" s="817"/>
      <c r="AZ30" s="818" t="s">
        <v>562</v>
      </c>
      <c r="BA30" s="818"/>
      <c r="BB30" s="818"/>
      <c r="BC30" s="818"/>
      <c r="BD30" s="818"/>
      <c r="BE30" s="819" t="s">
        <v>395</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396</v>
      </c>
      <c r="C31" s="768"/>
      <c r="D31" s="768"/>
      <c r="E31" s="768"/>
      <c r="F31" s="768"/>
      <c r="G31" s="768"/>
      <c r="H31" s="768"/>
      <c r="I31" s="768"/>
      <c r="J31" s="768"/>
      <c r="K31" s="768"/>
      <c r="L31" s="768"/>
      <c r="M31" s="768"/>
      <c r="N31" s="768"/>
      <c r="O31" s="768"/>
      <c r="P31" s="769"/>
      <c r="Q31" s="770">
        <v>506</v>
      </c>
      <c r="R31" s="771"/>
      <c r="S31" s="771"/>
      <c r="T31" s="771"/>
      <c r="U31" s="771"/>
      <c r="V31" s="771">
        <v>468</v>
      </c>
      <c r="W31" s="771"/>
      <c r="X31" s="771"/>
      <c r="Y31" s="771"/>
      <c r="Z31" s="771"/>
      <c r="AA31" s="771">
        <v>38</v>
      </c>
      <c r="AB31" s="771"/>
      <c r="AC31" s="771"/>
      <c r="AD31" s="771"/>
      <c r="AE31" s="772"/>
      <c r="AF31" s="773">
        <v>38</v>
      </c>
      <c r="AG31" s="774"/>
      <c r="AH31" s="774"/>
      <c r="AI31" s="774"/>
      <c r="AJ31" s="775"/>
      <c r="AK31" s="821">
        <v>330</v>
      </c>
      <c r="AL31" s="817"/>
      <c r="AM31" s="817"/>
      <c r="AN31" s="817"/>
      <c r="AO31" s="817"/>
      <c r="AP31" s="817">
        <v>1725</v>
      </c>
      <c r="AQ31" s="817"/>
      <c r="AR31" s="817"/>
      <c r="AS31" s="817"/>
      <c r="AT31" s="817"/>
      <c r="AU31" s="817">
        <v>1382</v>
      </c>
      <c r="AV31" s="817"/>
      <c r="AW31" s="817"/>
      <c r="AX31" s="817"/>
      <c r="AY31" s="817"/>
      <c r="AZ31" s="818" t="s">
        <v>562</v>
      </c>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397</v>
      </c>
      <c r="C32" s="768"/>
      <c r="D32" s="768"/>
      <c r="E32" s="768"/>
      <c r="F32" s="768"/>
      <c r="G32" s="768"/>
      <c r="H32" s="768"/>
      <c r="I32" s="768"/>
      <c r="J32" s="768"/>
      <c r="K32" s="768"/>
      <c r="L32" s="768"/>
      <c r="M32" s="768"/>
      <c r="N32" s="768"/>
      <c r="O32" s="768"/>
      <c r="P32" s="769"/>
      <c r="Q32" s="770">
        <v>23</v>
      </c>
      <c r="R32" s="771"/>
      <c r="S32" s="771"/>
      <c r="T32" s="771"/>
      <c r="U32" s="771"/>
      <c r="V32" s="771">
        <v>15</v>
      </c>
      <c r="W32" s="771"/>
      <c r="X32" s="771"/>
      <c r="Y32" s="771"/>
      <c r="Z32" s="771"/>
      <c r="AA32" s="771">
        <v>9</v>
      </c>
      <c r="AB32" s="771"/>
      <c r="AC32" s="771"/>
      <c r="AD32" s="771"/>
      <c r="AE32" s="772"/>
      <c r="AF32" s="773">
        <v>9</v>
      </c>
      <c r="AG32" s="774"/>
      <c r="AH32" s="774"/>
      <c r="AI32" s="774"/>
      <c r="AJ32" s="775"/>
      <c r="AK32" s="821">
        <v>18</v>
      </c>
      <c r="AL32" s="817"/>
      <c r="AM32" s="817"/>
      <c r="AN32" s="817"/>
      <c r="AO32" s="817"/>
      <c r="AP32" s="817">
        <v>42</v>
      </c>
      <c r="AQ32" s="817"/>
      <c r="AR32" s="817"/>
      <c r="AS32" s="817"/>
      <c r="AT32" s="817"/>
      <c r="AU32" s="817">
        <v>42</v>
      </c>
      <c r="AV32" s="817"/>
      <c r="AW32" s="817"/>
      <c r="AX32" s="817"/>
      <c r="AY32" s="817"/>
      <c r="AZ32" s="818" t="s">
        <v>562</v>
      </c>
      <c r="BA32" s="818"/>
      <c r="BB32" s="818"/>
      <c r="BC32" s="818"/>
      <c r="BD32" s="818"/>
      <c r="BE32" s="819" t="s">
        <v>398</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399</v>
      </c>
      <c r="C33" s="768"/>
      <c r="D33" s="768"/>
      <c r="E33" s="768"/>
      <c r="F33" s="768"/>
      <c r="G33" s="768"/>
      <c r="H33" s="768"/>
      <c r="I33" s="768"/>
      <c r="J33" s="768"/>
      <c r="K33" s="768"/>
      <c r="L33" s="768"/>
      <c r="M33" s="768"/>
      <c r="N33" s="768"/>
      <c r="O33" s="768"/>
      <c r="P33" s="769"/>
      <c r="Q33" s="770">
        <v>21</v>
      </c>
      <c r="R33" s="771"/>
      <c r="S33" s="771"/>
      <c r="T33" s="771"/>
      <c r="U33" s="771"/>
      <c r="V33" s="771">
        <v>32</v>
      </c>
      <c r="W33" s="771"/>
      <c r="X33" s="771"/>
      <c r="Y33" s="771"/>
      <c r="Z33" s="771"/>
      <c r="AA33" s="771">
        <v>-11</v>
      </c>
      <c r="AB33" s="771"/>
      <c r="AC33" s="771"/>
      <c r="AD33" s="771"/>
      <c r="AE33" s="772"/>
      <c r="AF33" s="773" t="s">
        <v>122</v>
      </c>
      <c r="AG33" s="774"/>
      <c r="AH33" s="774"/>
      <c r="AI33" s="774"/>
      <c r="AJ33" s="775"/>
      <c r="AK33" s="821">
        <v>14</v>
      </c>
      <c r="AL33" s="817"/>
      <c r="AM33" s="817"/>
      <c r="AN33" s="817"/>
      <c r="AO33" s="817"/>
      <c r="AP33" s="817">
        <v>47</v>
      </c>
      <c r="AQ33" s="817"/>
      <c r="AR33" s="817"/>
      <c r="AS33" s="817"/>
      <c r="AT33" s="817"/>
      <c r="AU33" s="817">
        <v>45</v>
      </c>
      <c r="AV33" s="817"/>
      <c r="AW33" s="817"/>
      <c r="AX33" s="817"/>
      <c r="AY33" s="817"/>
      <c r="AZ33" s="818" t="s">
        <v>562</v>
      </c>
      <c r="BA33" s="818"/>
      <c r="BB33" s="818"/>
      <c r="BC33" s="818"/>
      <c r="BD33" s="818"/>
      <c r="BE33" s="819" t="s">
        <v>398</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380</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257</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384</v>
      </c>
      <c r="R66" s="721"/>
      <c r="S66" s="721"/>
      <c r="T66" s="721"/>
      <c r="U66" s="722"/>
      <c r="V66" s="720" t="s">
        <v>385</v>
      </c>
      <c r="W66" s="721"/>
      <c r="X66" s="721"/>
      <c r="Y66" s="721"/>
      <c r="Z66" s="722"/>
      <c r="AA66" s="720" t="s">
        <v>386</v>
      </c>
      <c r="AB66" s="721"/>
      <c r="AC66" s="721"/>
      <c r="AD66" s="721"/>
      <c r="AE66" s="722"/>
      <c r="AF66" s="841" t="s">
        <v>387</v>
      </c>
      <c r="AG66" s="802"/>
      <c r="AH66" s="802"/>
      <c r="AI66" s="802"/>
      <c r="AJ66" s="842"/>
      <c r="AK66" s="720" t="s">
        <v>388</v>
      </c>
      <c r="AL66" s="715"/>
      <c r="AM66" s="715"/>
      <c r="AN66" s="715"/>
      <c r="AO66" s="716"/>
      <c r="AP66" s="720" t="s">
        <v>389</v>
      </c>
      <c r="AQ66" s="721"/>
      <c r="AR66" s="721"/>
      <c r="AS66" s="721"/>
      <c r="AT66" s="722"/>
      <c r="AU66" s="720" t="s">
        <v>404</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556</v>
      </c>
      <c r="C68" s="857"/>
      <c r="D68" s="857"/>
      <c r="E68" s="857"/>
      <c r="F68" s="857"/>
      <c r="G68" s="857"/>
      <c r="H68" s="857"/>
      <c r="I68" s="857"/>
      <c r="J68" s="857"/>
      <c r="K68" s="857"/>
      <c r="L68" s="857"/>
      <c r="M68" s="857"/>
      <c r="N68" s="857"/>
      <c r="O68" s="857"/>
      <c r="P68" s="858"/>
      <c r="Q68" s="859">
        <v>1897</v>
      </c>
      <c r="R68" s="853"/>
      <c r="S68" s="853"/>
      <c r="T68" s="853"/>
      <c r="U68" s="853"/>
      <c r="V68" s="853">
        <v>1841</v>
      </c>
      <c r="W68" s="853"/>
      <c r="X68" s="853"/>
      <c r="Y68" s="853"/>
      <c r="Z68" s="853"/>
      <c r="AA68" s="853">
        <v>57</v>
      </c>
      <c r="AB68" s="853"/>
      <c r="AC68" s="853"/>
      <c r="AD68" s="853"/>
      <c r="AE68" s="853"/>
      <c r="AF68" s="853">
        <v>57</v>
      </c>
      <c r="AG68" s="853"/>
      <c r="AH68" s="853"/>
      <c r="AI68" s="853"/>
      <c r="AJ68" s="853"/>
      <c r="AK68" s="853" t="s">
        <v>562</v>
      </c>
      <c r="AL68" s="853"/>
      <c r="AM68" s="853"/>
      <c r="AN68" s="853"/>
      <c r="AO68" s="853"/>
      <c r="AP68" s="853" t="s">
        <v>562</v>
      </c>
      <c r="AQ68" s="853"/>
      <c r="AR68" s="853"/>
      <c r="AS68" s="853"/>
      <c r="AT68" s="853"/>
      <c r="AU68" s="853" t="s">
        <v>562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557</v>
      </c>
      <c r="C69" s="861"/>
      <c r="D69" s="861"/>
      <c r="E69" s="861"/>
      <c r="F69" s="861"/>
      <c r="G69" s="861"/>
      <c r="H69" s="861"/>
      <c r="I69" s="861"/>
      <c r="J69" s="861"/>
      <c r="K69" s="861"/>
      <c r="L69" s="861"/>
      <c r="M69" s="861"/>
      <c r="N69" s="861"/>
      <c r="O69" s="861"/>
      <c r="P69" s="862"/>
      <c r="Q69" s="863">
        <v>226</v>
      </c>
      <c r="R69" s="817"/>
      <c r="S69" s="817"/>
      <c r="T69" s="817"/>
      <c r="U69" s="817"/>
      <c r="V69" s="817">
        <v>209</v>
      </c>
      <c r="W69" s="817"/>
      <c r="X69" s="817"/>
      <c r="Y69" s="817"/>
      <c r="Z69" s="817"/>
      <c r="AA69" s="817">
        <v>17</v>
      </c>
      <c r="AB69" s="817"/>
      <c r="AC69" s="817"/>
      <c r="AD69" s="817"/>
      <c r="AE69" s="817"/>
      <c r="AF69" s="817">
        <v>17</v>
      </c>
      <c r="AG69" s="817"/>
      <c r="AH69" s="817"/>
      <c r="AI69" s="817"/>
      <c r="AJ69" s="817"/>
      <c r="AK69" s="817" t="s">
        <v>562</v>
      </c>
      <c r="AL69" s="817"/>
      <c r="AM69" s="817"/>
      <c r="AN69" s="817"/>
      <c r="AO69" s="817"/>
      <c r="AP69" s="817" t="s">
        <v>562</v>
      </c>
      <c r="AQ69" s="817"/>
      <c r="AR69" s="817"/>
      <c r="AS69" s="817"/>
      <c r="AT69" s="817"/>
      <c r="AU69" s="817" t="s">
        <v>562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558</v>
      </c>
      <c r="C70" s="861"/>
      <c r="D70" s="861"/>
      <c r="E70" s="861"/>
      <c r="F70" s="861"/>
      <c r="G70" s="861"/>
      <c r="H70" s="861"/>
      <c r="I70" s="861"/>
      <c r="J70" s="861"/>
      <c r="K70" s="861"/>
      <c r="L70" s="861"/>
      <c r="M70" s="861"/>
      <c r="N70" s="861"/>
      <c r="O70" s="861"/>
      <c r="P70" s="862"/>
      <c r="Q70" s="863">
        <v>5705</v>
      </c>
      <c r="R70" s="817"/>
      <c r="S70" s="817"/>
      <c r="T70" s="817"/>
      <c r="U70" s="817"/>
      <c r="V70" s="817">
        <v>5625</v>
      </c>
      <c r="W70" s="817"/>
      <c r="X70" s="817"/>
      <c r="Y70" s="817"/>
      <c r="Z70" s="817"/>
      <c r="AA70" s="817">
        <v>80</v>
      </c>
      <c r="AB70" s="817"/>
      <c r="AC70" s="817"/>
      <c r="AD70" s="817"/>
      <c r="AE70" s="817"/>
      <c r="AF70" s="817">
        <v>5</v>
      </c>
      <c r="AG70" s="817"/>
      <c r="AH70" s="817"/>
      <c r="AI70" s="817"/>
      <c r="AJ70" s="817"/>
      <c r="AK70" s="817">
        <v>110</v>
      </c>
      <c r="AL70" s="817"/>
      <c r="AM70" s="817"/>
      <c r="AN70" s="817"/>
      <c r="AO70" s="817"/>
      <c r="AP70" s="817">
        <v>1443</v>
      </c>
      <c r="AQ70" s="817"/>
      <c r="AR70" s="817"/>
      <c r="AS70" s="817"/>
      <c r="AT70" s="817"/>
      <c r="AU70" s="817">
        <v>70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559</v>
      </c>
      <c r="C71" s="861"/>
      <c r="D71" s="861"/>
      <c r="E71" s="861"/>
      <c r="F71" s="861"/>
      <c r="G71" s="861"/>
      <c r="H71" s="861"/>
      <c r="I71" s="861"/>
      <c r="J71" s="861"/>
      <c r="K71" s="861"/>
      <c r="L71" s="861"/>
      <c r="M71" s="861"/>
      <c r="N71" s="861"/>
      <c r="O71" s="861"/>
      <c r="P71" s="862"/>
      <c r="Q71" s="863">
        <v>563</v>
      </c>
      <c r="R71" s="817"/>
      <c r="S71" s="817"/>
      <c r="T71" s="817"/>
      <c r="U71" s="817"/>
      <c r="V71" s="817">
        <v>559</v>
      </c>
      <c r="W71" s="817"/>
      <c r="X71" s="817"/>
      <c r="Y71" s="817"/>
      <c r="Z71" s="817"/>
      <c r="AA71" s="817">
        <v>4</v>
      </c>
      <c r="AB71" s="817"/>
      <c r="AC71" s="817"/>
      <c r="AD71" s="817"/>
      <c r="AE71" s="817"/>
      <c r="AF71" s="817">
        <v>4</v>
      </c>
      <c r="AG71" s="817"/>
      <c r="AH71" s="817"/>
      <c r="AI71" s="817"/>
      <c r="AJ71" s="817"/>
      <c r="AK71" s="817">
        <v>41</v>
      </c>
      <c r="AL71" s="817"/>
      <c r="AM71" s="817"/>
      <c r="AN71" s="817"/>
      <c r="AO71" s="817"/>
      <c r="AP71" s="817" t="s">
        <v>562</v>
      </c>
      <c r="AQ71" s="817"/>
      <c r="AR71" s="817"/>
      <c r="AS71" s="817"/>
      <c r="AT71" s="817"/>
      <c r="AU71" s="817" t="s">
        <v>562</v>
      </c>
      <c r="AV71" s="817"/>
      <c r="AW71" s="817"/>
      <c r="AX71" s="817"/>
      <c r="AY71" s="817"/>
      <c r="AZ71" s="819" t="s">
        <v>563</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559</v>
      </c>
      <c r="C72" s="861"/>
      <c r="D72" s="861"/>
      <c r="E72" s="861"/>
      <c r="F72" s="861"/>
      <c r="G72" s="861"/>
      <c r="H72" s="861"/>
      <c r="I72" s="861"/>
      <c r="J72" s="861"/>
      <c r="K72" s="861"/>
      <c r="L72" s="861"/>
      <c r="M72" s="861"/>
      <c r="N72" s="861"/>
      <c r="O72" s="861"/>
      <c r="P72" s="862"/>
      <c r="Q72" s="863">
        <v>3410</v>
      </c>
      <c r="R72" s="817"/>
      <c r="S72" s="817"/>
      <c r="T72" s="817"/>
      <c r="U72" s="817"/>
      <c r="V72" s="817">
        <v>3210</v>
      </c>
      <c r="W72" s="817"/>
      <c r="X72" s="817"/>
      <c r="Y72" s="817"/>
      <c r="Z72" s="817"/>
      <c r="AA72" s="817">
        <v>200</v>
      </c>
      <c r="AB72" s="817"/>
      <c r="AC72" s="817"/>
      <c r="AD72" s="817"/>
      <c r="AE72" s="817"/>
      <c r="AF72" s="817">
        <v>200</v>
      </c>
      <c r="AG72" s="817"/>
      <c r="AH72" s="817"/>
      <c r="AI72" s="817"/>
      <c r="AJ72" s="817"/>
      <c r="AK72" s="817">
        <v>445</v>
      </c>
      <c r="AL72" s="817"/>
      <c r="AM72" s="817"/>
      <c r="AN72" s="817"/>
      <c r="AO72" s="817"/>
      <c r="AP72" s="817" t="s">
        <v>562</v>
      </c>
      <c r="AQ72" s="817"/>
      <c r="AR72" s="817"/>
      <c r="AS72" s="817"/>
      <c r="AT72" s="817"/>
      <c r="AU72" s="817" t="s">
        <v>562</v>
      </c>
      <c r="AV72" s="817"/>
      <c r="AW72" s="817"/>
      <c r="AX72" s="817"/>
      <c r="AY72" s="817"/>
      <c r="AZ72" s="819" t="s">
        <v>564</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560</v>
      </c>
      <c r="C73" s="861"/>
      <c r="D73" s="861"/>
      <c r="E73" s="861"/>
      <c r="F73" s="861"/>
      <c r="G73" s="861"/>
      <c r="H73" s="861"/>
      <c r="I73" s="861"/>
      <c r="J73" s="861"/>
      <c r="K73" s="861"/>
      <c r="L73" s="861"/>
      <c r="M73" s="861"/>
      <c r="N73" s="861"/>
      <c r="O73" s="861"/>
      <c r="P73" s="862"/>
      <c r="Q73" s="863">
        <v>115</v>
      </c>
      <c r="R73" s="817"/>
      <c r="S73" s="817"/>
      <c r="T73" s="817"/>
      <c r="U73" s="817"/>
      <c r="V73" s="817">
        <v>107</v>
      </c>
      <c r="W73" s="817"/>
      <c r="X73" s="817"/>
      <c r="Y73" s="817"/>
      <c r="Z73" s="817"/>
      <c r="AA73" s="817">
        <v>8</v>
      </c>
      <c r="AB73" s="817"/>
      <c r="AC73" s="817"/>
      <c r="AD73" s="817"/>
      <c r="AE73" s="817"/>
      <c r="AF73" s="817">
        <v>2</v>
      </c>
      <c r="AG73" s="817"/>
      <c r="AH73" s="817"/>
      <c r="AI73" s="817"/>
      <c r="AJ73" s="817"/>
      <c r="AK73" s="817">
        <v>34</v>
      </c>
      <c r="AL73" s="817"/>
      <c r="AM73" s="817"/>
      <c r="AN73" s="817"/>
      <c r="AO73" s="817"/>
      <c r="AP73" s="817" t="s">
        <v>562</v>
      </c>
      <c r="AQ73" s="817"/>
      <c r="AR73" s="817"/>
      <c r="AS73" s="817"/>
      <c r="AT73" s="817"/>
      <c r="AU73" s="817" t="s">
        <v>562</v>
      </c>
      <c r="AV73" s="817"/>
      <c r="AW73" s="817"/>
      <c r="AX73" s="817"/>
      <c r="AY73" s="817"/>
      <c r="AZ73" s="819" t="s">
        <v>563</v>
      </c>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560</v>
      </c>
      <c r="C74" s="861"/>
      <c r="D74" s="861"/>
      <c r="E74" s="861"/>
      <c r="F74" s="861"/>
      <c r="G74" s="861"/>
      <c r="H74" s="861"/>
      <c r="I74" s="861"/>
      <c r="J74" s="861"/>
      <c r="K74" s="861"/>
      <c r="L74" s="861"/>
      <c r="M74" s="861"/>
      <c r="N74" s="861"/>
      <c r="O74" s="861"/>
      <c r="P74" s="862"/>
      <c r="Q74" s="863">
        <v>88193</v>
      </c>
      <c r="R74" s="817"/>
      <c r="S74" s="817"/>
      <c r="T74" s="817"/>
      <c r="U74" s="817"/>
      <c r="V74" s="817">
        <v>87571</v>
      </c>
      <c r="W74" s="817"/>
      <c r="X74" s="817"/>
      <c r="Y74" s="817"/>
      <c r="Z74" s="817"/>
      <c r="AA74" s="817">
        <v>622</v>
      </c>
      <c r="AB74" s="817"/>
      <c r="AC74" s="817"/>
      <c r="AD74" s="817"/>
      <c r="AE74" s="817"/>
      <c r="AF74" s="817">
        <v>284</v>
      </c>
      <c r="AG74" s="817"/>
      <c r="AH74" s="817"/>
      <c r="AI74" s="817"/>
      <c r="AJ74" s="817"/>
      <c r="AK74" s="817">
        <v>242</v>
      </c>
      <c r="AL74" s="817"/>
      <c r="AM74" s="817"/>
      <c r="AN74" s="817"/>
      <c r="AO74" s="817"/>
      <c r="AP74" s="817" t="s">
        <v>562</v>
      </c>
      <c r="AQ74" s="817"/>
      <c r="AR74" s="817"/>
      <c r="AS74" s="817"/>
      <c r="AT74" s="817"/>
      <c r="AU74" s="817" t="s">
        <v>562</v>
      </c>
      <c r="AV74" s="817"/>
      <c r="AW74" s="817"/>
      <c r="AX74" s="817"/>
      <c r="AY74" s="817"/>
      <c r="AZ74" s="819" t="s">
        <v>564</v>
      </c>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561</v>
      </c>
      <c r="C75" s="861"/>
      <c r="D75" s="861"/>
      <c r="E75" s="861"/>
      <c r="F75" s="861"/>
      <c r="G75" s="861"/>
      <c r="H75" s="861"/>
      <c r="I75" s="861"/>
      <c r="J75" s="861"/>
      <c r="K75" s="861"/>
      <c r="L75" s="861"/>
      <c r="M75" s="861"/>
      <c r="N75" s="861"/>
      <c r="O75" s="861"/>
      <c r="P75" s="862"/>
      <c r="Q75" s="864">
        <v>2045</v>
      </c>
      <c r="R75" s="865"/>
      <c r="S75" s="865"/>
      <c r="T75" s="865"/>
      <c r="U75" s="821"/>
      <c r="V75" s="866">
        <v>1972</v>
      </c>
      <c r="W75" s="865"/>
      <c r="X75" s="865"/>
      <c r="Y75" s="865"/>
      <c r="Z75" s="821"/>
      <c r="AA75" s="866">
        <v>74</v>
      </c>
      <c r="AB75" s="865"/>
      <c r="AC75" s="865"/>
      <c r="AD75" s="865"/>
      <c r="AE75" s="821"/>
      <c r="AF75" s="866">
        <v>1251</v>
      </c>
      <c r="AG75" s="865"/>
      <c r="AH75" s="865"/>
      <c r="AI75" s="865"/>
      <c r="AJ75" s="821"/>
      <c r="AK75" s="866">
        <v>435</v>
      </c>
      <c r="AL75" s="865"/>
      <c r="AM75" s="865"/>
      <c r="AN75" s="865"/>
      <c r="AO75" s="821"/>
      <c r="AP75" s="866" t="s">
        <v>562</v>
      </c>
      <c r="AQ75" s="865"/>
      <c r="AR75" s="865"/>
      <c r="AS75" s="865"/>
      <c r="AT75" s="821"/>
      <c r="AU75" s="866" t="s">
        <v>562</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380</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991212</v>
      </c>
      <c r="AB110" s="887"/>
      <c r="AC110" s="887"/>
      <c r="AD110" s="887"/>
      <c r="AE110" s="888"/>
      <c r="AF110" s="889">
        <v>1095824</v>
      </c>
      <c r="AG110" s="887"/>
      <c r="AH110" s="887"/>
      <c r="AI110" s="887"/>
      <c r="AJ110" s="888"/>
      <c r="AK110" s="889">
        <v>1006494</v>
      </c>
      <c r="AL110" s="887"/>
      <c r="AM110" s="887"/>
      <c r="AN110" s="887"/>
      <c r="AO110" s="888"/>
      <c r="AP110" s="890">
        <v>23.7</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5376521</v>
      </c>
      <c r="BR110" s="918"/>
      <c r="BS110" s="918"/>
      <c r="BT110" s="918"/>
      <c r="BU110" s="918"/>
      <c r="BV110" s="918">
        <v>4764872</v>
      </c>
      <c r="BW110" s="918"/>
      <c r="BX110" s="918"/>
      <c r="BY110" s="918"/>
      <c r="BZ110" s="918"/>
      <c r="CA110" s="918">
        <v>4058716</v>
      </c>
      <c r="CB110" s="918"/>
      <c r="CC110" s="918"/>
      <c r="CD110" s="918"/>
      <c r="CE110" s="918"/>
      <c r="CF110" s="931">
        <v>95.7</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2443382</v>
      </c>
      <c r="BR112" s="913"/>
      <c r="BS112" s="913"/>
      <c r="BT112" s="913"/>
      <c r="BU112" s="913"/>
      <c r="BV112" s="913">
        <v>2347587</v>
      </c>
      <c r="BW112" s="913"/>
      <c r="BX112" s="913"/>
      <c r="BY112" s="913"/>
      <c r="BZ112" s="913"/>
      <c r="CA112" s="913">
        <v>2440231</v>
      </c>
      <c r="CB112" s="913"/>
      <c r="CC112" s="913"/>
      <c r="CD112" s="913"/>
      <c r="CE112" s="913"/>
      <c r="CF112" s="907">
        <v>57.5</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311940</v>
      </c>
      <c r="AB113" s="925"/>
      <c r="AC113" s="925"/>
      <c r="AD113" s="925"/>
      <c r="AE113" s="926"/>
      <c r="AF113" s="927">
        <v>362858</v>
      </c>
      <c r="AG113" s="925"/>
      <c r="AH113" s="925"/>
      <c r="AI113" s="925"/>
      <c r="AJ113" s="926"/>
      <c r="AK113" s="927">
        <v>396928</v>
      </c>
      <c r="AL113" s="925"/>
      <c r="AM113" s="925"/>
      <c r="AN113" s="925"/>
      <c r="AO113" s="926"/>
      <c r="AP113" s="928">
        <v>9.4</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v>81118</v>
      </c>
      <c r="BR113" s="913"/>
      <c r="BS113" s="913"/>
      <c r="BT113" s="913"/>
      <c r="BU113" s="913"/>
      <c r="BV113" s="913">
        <v>72792</v>
      </c>
      <c r="BW113" s="913"/>
      <c r="BX113" s="913"/>
      <c r="BY113" s="913"/>
      <c r="BZ113" s="913"/>
      <c r="CA113" s="913">
        <v>69779</v>
      </c>
      <c r="CB113" s="913"/>
      <c r="CC113" s="913"/>
      <c r="CD113" s="913"/>
      <c r="CE113" s="913"/>
      <c r="CF113" s="907">
        <v>1.6</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25780</v>
      </c>
      <c r="AB114" s="946"/>
      <c r="AC114" s="946"/>
      <c r="AD114" s="946"/>
      <c r="AE114" s="947"/>
      <c r="AF114" s="948">
        <v>23098</v>
      </c>
      <c r="AG114" s="946"/>
      <c r="AH114" s="946"/>
      <c r="AI114" s="946"/>
      <c r="AJ114" s="947"/>
      <c r="AK114" s="948">
        <v>25202</v>
      </c>
      <c r="AL114" s="946"/>
      <c r="AM114" s="946"/>
      <c r="AN114" s="946"/>
      <c r="AO114" s="947"/>
      <c r="AP114" s="949">
        <v>0.6</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596207</v>
      </c>
      <c r="BR114" s="913"/>
      <c r="BS114" s="913"/>
      <c r="BT114" s="913"/>
      <c r="BU114" s="913"/>
      <c r="BV114" s="913">
        <v>594587</v>
      </c>
      <c r="BW114" s="913"/>
      <c r="BX114" s="913"/>
      <c r="BY114" s="913"/>
      <c r="BZ114" s="913"/>
      <c r="CA114" s="913">
        <v>600566</v>
      </c>
      <c r="CB114" s="913"/>
      <c r="CC114" s="913"/>
      <c r="CD114" s="913"/>
      <c r="CE114" s="913"/>
      <c r="CF114" s="907">
        <v>14.2</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1328932</v>
      </c>
      <c r="AB117" s="966"/>
      <c r="AC117" s="966"/>
      <c r="AD117" s="966"/>
      <c r="AE117" s="967"/>
      <c r="AF117" s="968">
        <v>1481780</v>
      </c>
      <c r="AG117" s="966"/>
      <c r="AH117" s="966"/>
      <c r="AI117" s="966"/>
      <c r="AJ117" s="967"/>
      <c r="AK117" s="968">
        <v>1428624</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4"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446</v>
      </c>
      <c r="BP119" s="992"/>
      <c r="BQ119" s="986">
        <v>8497228</v>
      </c>
      <c r="BR119" s="987"/>
      <c r="BS119" s="987"/>
      <c r="BT119" s="987"/>
      <c r="BU119" s="987"/>
      <c r="BV119" s="987">
        <v>7779838</v>
      </c>
      <c r="BW119" s="987"/>
      <c r="BX119" s="987"/>
      <c r="BY119" s="987"/>
      <c r="BZ119" s="987"/>
      <c r="CA119" s="987">
        <v>7169292</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5"/>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3289551</v>
      </c>
      <c r="BR120" s="918"/>
      <c r="BS120" s="918"/>
      <c r="BT120" s="918"/>
      <c r="BU120" s="918"/>
      <c r="BV120" s="918">
        <v>3399747</v>
      </c>
      <c r="BW120" s="918"/>
      <c r="BX120" s="918"/>
      <c r="BY120" s="918"/>
      <c r="BZ120" s="918"/>
      <c r="CA120" s="918">
        <v>3625295</v>
      </c>
      <c r="CB120" s="918"/>
      <c r="CC120" s="918"/>
      <c r="CD120" s="918"/>
      <c r="CE120" s="918"/>
      <c r="CF120" s="931">
        <v>85.5</v>
      </c>
      <c r="CG120" s="932"/>
      <c r="CH120" s="932"/>
      <c r="CI120" s="932"/>
      <c r="CJ120" s="932"/>
      <c r="CK120" s="993" t="s">
        <v>450</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1816017</v>
      </c>
      <c r="DH120" s="918"/>
      <c r="DI120" s="918"/>
      <c r="DJ120" s="918"/>
      <c r="DK120" s="918"/>
      <c r="DL120" s="918">
        <v>1524497</v>
      </c>
      <c r="DM120" s="918"/>
      <c r="DN120" s="918"/>
      <c r="DO120" s="918"/>
      <c r="DP120" s="918"/>
      <c r="DQ120" s="918">
        <v>1381706</v>
      </c>
      <c r="DR120" s="918"/>
      <c r="DS120" s="918"/>
      <c r="DT120" s="918"/>
      <c r="DU120" s="918"/>
      <c r="DV120" s="919">
        <v>32.6</v>
      </c>
      <c r="DW120" s="919"/>
      <c r="DX120" s="919"/>
      <c r="DY120" s="919"/>
      <c r="DZ120" s="920"/>
    </row>
    <row r="121" spans="1:130" s="224" customFormat="1" ht="26.25" customHeight="1" x14ac:dyDescent="0.15">
      <c r="A121" s="1045"/>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59336</v>
      </c>
      <c r="BR121" s="913"/>
      <c r="BS121" s="913"/>
      <c r="BT121" s="913"/>
      <c r="BU121" s="913"/>
      <c r="BV121" s="913">
        <v>55215</v>
      </c>
      <c r="BW121" s="913"/>
      <c r="BX121" s="913"/>
      <c r="BY121" s="913"/>
      <c r="BZ121" s="913"/>
      <c r="CA121" s="913">
        <v>46948</v>
      </c>
      <c r="CB121" s="913"/>
      <c r="CC121" s="913"/>
      <c r="CD121" s="913"/>
      <c r="CE121" s="913"/>
      <c r="CF121" s="907">
        <v>1.1000000000000001</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529015</v>
      </c>
      <c r="DH121" s="913"/>
      <c r="DI121" s="913"/>
      <c r="DJ121" s="913"/>
      <c r="DK121" s="913"/>
      <c r="DL121" s="913">
        <v>725828</v>
      </c>
      <c r="DM121" s="913"/>
      <c r="DN121" s="913"/>
      <c r="DO121" s="913"/>
      <c r="DP121" s="913"/>
      <c r="DQ121" s="913">
        <v>971413</v>
      </c>
      <c r="DR121" s="913"/>
      <c r="DS121" s="913"/>
      <c r="DT121" s="913"/>
      <c r="DU121" s="913"/>
      <c r="DV121" s="914">
        <v>22.9</v>
      </c>
      <c r="DW121" s="914"/>
      <c r="DX121" s="914"/>
      <c r="DY121" s="914"/>
      <c r="DZ121" s="915"/>
    </row>
    <row r="122" spans="1:130" s="224" customFormat="1" ht="26.25" customHeight="1" x14ac:dyDescent="0.15">
      <c r="A122" s="1045"/>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7947558</v>
      </c>
      <c r="BR122" s="987"/>
      <c r="BS122" s="987"/>
      <c r="BT122" s="987"/>
      <c r="BU122" s="987"/>
      <c r="BV122" s="987">
        <v>7251468</v>
      </c>
      <c r="BW122" s="987"/>
      <c r="BX122" s="987"/>
      <c r="BY122" s="987"/>
      <c r="BZ122" s="987"/>
      <c r="CA122" s="987">
        <v>6473953</v>
      </c>
      <c r="CB122" s="987"/>
      <c r="CC122" s="987"/>
      <c r="CD122" s="987"/>
      <c r="CE122" s="987"/>
      <c r="CF122" s="1004">
        <v>152.69999999999999</v>
      </c>
      <c r="CG122" s="1005"/>
      <c r="CH122" s="1005"/>
      <c r="CI122" s="1005"/>
      <c r="CJ122" s="1005"/>
      <c r="CK122" s="996"/>
      <c r="CL122" s="997"/>
      <c r="CM122" s="997"/>
      <c r="CN122" s="997"/>
      <c r="CO122" s="998"/>
      <c r="CP122" s="1006" t="s">
        <v>399</v>
      </c>
      <c r="CQ122" s="1007"/>
      <c r="CR122" s="1007"/>
      <c r="CS122" s="1007"/>
      <c r="CT122" s="1007"/>
      <c r="CU122" s="1007"/>
      <c r="CV122" s="1007"/>
      <c r="CW122" s="1007"/>
      <c r="CX122" s="1007"/>
      <c r="CY122" s="1007"/>
      <c r="CZ122" s="1007"/>
      <c r="DA122" s="1007"/>
      <c r="DB122" s="1007"/>
      <c r="DC122" s="1007"/>
      <c r="DD122" s="1007"/>
      <c r="DE122" s="1007"/>
      <c r="DF122" s="1008"/>
      <c r="DG122" s="912">
        <v>48262</v>
      </c>
      <c r="DH122" s="913"/>
      <c r="DI122" s="913"/>
      <c r="DJ122" s="913"/>
      <c r="DK122" s="913"/>
      <c r="DL122" s="913">
        <v>51266</v>
      </c>
      <c r="DM122" s="913"/>
      <c r="DN122" s="913"/>
      <c r="DO122" s="913"/>
      <c r="DP122" s="913"/>
      <c r="DQ122" s="913">
        <v>45164</v>
      </c>
      <c r="DR122" s="913"/>
      <c r="DS122" s="913"/>
      <c r="DT122" s="913"/>
      <c r="DU122" s="913"/>
      <c r="DV122" s="914">
        <v>1.1000000000000001</v>
      </c>
      <c r="DW122" s="914"/>
      <c r="DX122" s="914"/>
      <c r="DY122" s="914"/>
      <c r="DZ122" s="915"/>
    </row>
    <row r="123" spans="1:130" s="224" customFormat="1" ht="26.25" customHeight="1" x14ac:dyDescent="0.15">
      <c r="A123" s="1045"/>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454</v>
      </c>
      <c r="BP123" s="992"/>
      <c r="BQ123" s="1051">
        <v>11296445</v>
      </c>
      <c r="BR123" s="1018"/>
      <c r="BS123" s="1018"/>
      <c r="BT123" s="1018"/>
      <c r="BU123" s="1018"/>
      <c r="BV123" s="1018">
        <v>10706430</v>
      </c>
      <c r="BW123" s="1018"/>
      <c r="BX123" s="1018"/>
      <c r="BY123" s="1018"/>
      <c r="BZ123" s="1018"/>
      <c r="CA123" s="1018">
        <v>10146196</v>
      </c>
      <c r="CB123" s="1018"/>
      <c r="CC123" s="1018"/>
      <c r="CD123" s="1018"/>
      <c r="CE123" s="1018"/>
      <c r="CF123" s="988"/>
      <c r="CG123" s="989"/>
      <c r="CH123" s="989"/>
      <c r="CI123" s="989"/>
      <c r="CJ123" s="990"/>
      <c r="CK123" s="996"/>
      <c r="CL123" s="997"/>
      <c r="CM123" s="997"/>
      <c r="CN123" s="997"/>
      <c r="CO123" s="998"/>
      <c r="CP123" s="1006" t="s">
        <v>397</v>
      </c>
      <c r="CQ123" s="1007"/>
      <c r="CR123" s="1007"/>
      <c r="CS123" s="1007"/>
      <c r="CT123" s="1007"/>
      <c r="CU123" s="1007"/>
      <c r="CV123" s="1007"/>
      <c r="CW123" s="1007"/>
      <c r="CX123" s="1007"/>
      <c r="CY123" s="1007"/>
      <c r="CZ123" s="1007"/>
      <c r="DA123" s="1007"/>
      <c r="DB123" s="1007"/>
      <c r="DC123" s="1007"/>
      <c r="DD123" s="1007"/>
      <c r="DE123" s="1007"/>
      <c r="DF123" s="1008"/>
      <c r="DG123" s="945">
        <v>50088</v>
      </c>
      <c r="DH123" s="946"/>
      <c r="DI123" s="946"/>
      <c r="DJ123" s="946"/>
      <c r="DK123" s="947"/>
      <c r="DL123" s="948">
        <v>45996</v>
      </c>
      <c r="DM123" s="946"/>
      <c r="DN123" s="946"/>
      <c r="DO123" s="946"/>
      <c r="DP123" s="947"/>
      <c r="DQ123" s="948">
        <v>41948</v>
      </c>
      <c r="DR123" s="946"/>
      <c r="DS123" s="946"/>
      <c r="DT123" s="946"/>
      <c r="DU123" s="947"/>
      <c r="DV123" s="949">
        <v>1</v>
      </c>
      <c r="DW123" s="950"/>
      <c r="DX123" s="950"/>
      <c r="DY123" s="950"/>
      <c r="DZ123" s="951"/>
    </row>
    <row r="124" spans="1:130" s="224" customFormat="1" ht="26.25" customHeight="1" thickBot="1" x14ac:dyDescent="0.2">
      <c r="A124" s="1045"/>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455</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5"/>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5"/>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6"/>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461</v>
      </c>
      <c r="AY127" s="1020"/>
      <c r="AZ127" s="1020"/>
      <c r="BA127" s="1020"/>
      <c r="BB127" s="1020"/>
      <c r="BC127" s="1020"/>
      <c r="BD127" s="1020"/>
      <c r="BE127" s="1021"/>
      <c r="BF127" s="1022" t="s">
        <v>462</v>
      </c>
      <c r="BG127" s="1020"/>
      <c r="BH127" s="1020"/>
      <c r="BI127" s="1020"/>
      <c r="BJ127" s="1020"/>
      <c r="BK127" s="1020"/>
      <c r="BL127" s="1021"/>
      <c r="BM127" s="1022" t="s">
        <v>463</v>
      </c>
      <c r="BN127" s="1020"/>
      <c r="BO127" s="1020"/>
      <c r="BP127" s="1020"/>
      <c r="BQ127" s="1020"/>
      <c r="BR127" s="1020"/>
      <c r="BS127" s="1021"/>
      <c r="BT127" s="1022" t="s">
        <v>464</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9" t="s">
        <v>466</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467</v>
      </c>
      <c r="X128" s="1031"/>
      <c r="Y128" s="1031"/>
      <c r="Z128" s="1032"/>
      <c r="AA128" s="1033">
        <v>5618</v>
      </c>
      <c r="AB128" s="1034"/>
      <c r="AC128" s="1034"/>
      <c r="AD128" s="1034"/>
      <c r="AE128" s="1035"/>
      <c r="AF128" s="1036">
        <v>7048</v>
      </c>
      <c r="AG128" s="1034"/>
      <c r="AH128" s="1034"/>
      <c r="AI128" s="1034"/>
      <c r="AJ128" s="1035"/>
      <c r="AK128" s="1036">
        <v>7582</v>
      </c>
      <c r="AL128" s="1034"/>
      <c r="AM128" s="1034"/>
      <c r="AN128" s="1034"/>
      <c r="AO128" s="1035"/>
      <c r="AP128" s="1037"/>
      <c r="AQ128" s="1038"/>
      <c r="AR128" s="1038"/>
      <c r="AS128" s="1038"/>
      <c r="AT128" s="1039"/>
      <c r="AU128" s="226"/>
      <c r="AV128" s="226"/>
      <c r="AW128" s="226"/>
      <c r="AX128" s="883" t="s">
        <v>468</v>
      </c>
      <c r="AY128" s="884"/>
      <c r="AZ128" s="884"/>
      <c r="BA128" s="884"/>
      <c r="BB128" s="884"/>
      <c r="BC128" s="884"/>
      <c r="BD128" s="884"/>
      <c r="BE128" s="885"/>
      <c r="BF128" s="1040" t="s">
        <v>122</v>
      </c>
      <c r="BG128" s="1041"/>
      <c r="BH128" s="1041"/>
      <c r="BI128" s="1041"/>
      <c r="BJ128" s="1041"/>
      <c r="BK128" s="1041"/>
      <c r="BL128" s="1042"/>
      <c r="BM128" s="1040">
        <v>14.83</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469</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5458897</v>
      </c>
      <c r="AB129" s="946"/>
      <c r="AC129" s="946"/>
      <c r="AD129" s="946"/>
      <c r="AE129" s="947"/>
      <c r="AF129" s="948">
        <v>5361947</v>
      </c>
      <c r="AG129" s="946"/>
      <c r="AH129" s="946"/>
      <c r="AI129" s="946"/>
      <c r="AJ129" s="947"/>
      <c r="AK129" s="948">
        <v>5265670</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19.829999999999998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1055369</v>
      </c>
      <c r="AB130" s="946"/>
      <c r="AC130" s="946"/>
      <c r="AD130" s="946"/>
      <c r="AE130" s="947"/>
      <c r="AF130" s="948">
        <v>1120279</v>
      </c>
      <c r="AG130" s="946"/>
      <c r="AH130" s="946"/>
      <c r="AI130" s="946"/>
      <c r="AJ130" s="947"/>
      <c r="AK130" s="948">
        <v>1024749</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7.9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4403528</v>
      </c>
      <c r="AB131" s="973"/>
      <c r="AC131" s="973"/>
      <c r="AD131" s="973"/>
      <c r="AE131" s="974"/>
      <c r="AF131" s="972">
        <v>4241668</v>
      </c>
      <c r="AG131" s="973"/>
      <c r="AH131" s="973"/>
      <c r="AI131" s="973"/>
      <c r="AJ131" s="974"/>
      <c r="AK131" s="972">
        <v>4240921</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6.0847802040000003</v>
      </c>
      <c r="AB132" s="1084"/>
      <c r="AC132" s="1084"/>
      <c r="AD132" s="1084"/>
      <c r="AE132" s="1085"/>
      <c r="AF132" s="1086">
        <v>8.3564531689999999</v>
      </c>
      <c r="AG132" s="1084"/>
      <c r="AH132" s="1084"/>
      <c r="AI132" s="1084"/>
      <c r="AJ132" s="1085"/>
      <c r="AK132" s="1086">
        <v>9.3445032339999994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6.7</v>
      </c>
      <c r="AB133" s="1067"/>
      <c r="AC133" s="1067"/>
      <c r="AD133" s="1067"/>
      <c r="AE133" s="1068"/>
      <c r="AF133" s="1066">
        <v>6.8</v>
      </c>
      <c r="AG133" s="1067"/>
      <c r="AH133" s="1067"/>
      <c r="AI133" s="1067"/>
      <c r="AJ133" s="1068"/>
      <c r="AK133" s="1066">
        <v>7.9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NjpxZBgCOzV88TdtjMPmH8DzNi8IITPeip1BlY74Co9TK9FiLZP4EECg44NOjj/wdk8emYyu26K0UoI8/Fp7w==" saltValue="yQsiYQBfh48f814AG/SQ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2fDXTfSBZvHGithIEXDAgtshaxnZIP9g8hBchwlYTIDJ317PqJGNNOhF9hpDh2cVJcK5U0c/YyK4B+iI4W1Q==" saltValue="eYDUEFXluZVKUwb7K1GdO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yZpn3rIhlRIQVt0tmpeOx3A2Oi+mTEKUiUXfCZIV58xpN+3Kvb0Jt9v03TlIp5lPEzkN7Kwa4nqnCKNV4jQkA==" saltValue="HjI9yUA1veQ7+XNRKcQKg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1" t="s">
        <v>483</v>
      </c>
      <c r="AP7" s="265"/>
      <c r="AQ7" s="266" t="s">
        <v>484</v>
      </c>
      <c r="AR7" s="267"/>
    </row>
    <row r="8" spans="1:46" x14ac:dyDescent="0.15">
      <c r="A8" s="259"/>
      <c r="AK8" s="268"/>
      <c r="AL8" s="269"/>
      <c r="AM8" s="269"/>
      <c r="AN8" s="270"/>
      <c r="AO8" s="1102"/>
      <c r="AP8" s="271" t="s">
        <v>485</v>
      </c>
      <c r="AQ8" s="272" t="s">
        <v>486</v>
      </c>
      <c r="AR8" s="273" t="s">
        <v>487</v>
      </c>
    </row>
    <row r="9" spans="1:46" x14ac:dyDescent="0.15">
      <c r="A9" s="259"/>
      <c r="AK9" s="1103" t="s">
        <v>488</v>
      </c>
      <c r="AL9" s="1104"/>
      <c r="AM9" s="1104"/>
      <c r="AN9" s="1105"/>
      <c r="AO9" s="274">
        <v>1538212</v>
      </c>
      <c r="AP9" s="274">
        <v>149384</v>
      </c>
      <c r="AQ9" s="275">
        <v>111034</v>
      </c>
      <c r="AR9" s="276">
        <v>34.5</v>
      </c>
    </row>
    <row r="10" spans="1:46" ht="13.5" customHeight="1" x14ac:dyDescent="0.15">
      <c r="A10" s="259"/>
      <c r="AK10" s="1103" t="s">
        <v>489</v>
      </c>
      <c r="AL10" s="1104"/>
      <c r="AM10" s="1104"/>
      <c r="AN10" s="1105"/>
      <c r="AO10" s="277">
        <v>149084</v>
      </c>
      <c r="AP10" s="277">
        <v>14478</v>
      </c>
      <c r="AQ10" s="278">
        <v>15617</v>
      </c>
      <c r="AR10" s="279">
        <v>-7.3</v>
      </c>
    </row>
    <row r="11" spans="1:46" ht="13.5" customHeight="1" x14ac:dyDescent="0.15">
      <c r="A11" s="259"/>
      <c r="AK11" s="1103" t="s">
        <v>490</v>
      </c>
      <c r="AL11" s="1104"/>
      <c r="AM11" s="1104"/>
      <c r="AN11" s="1105"/>
      <c r="AO11" s="277">
        <v>37323</v>
      </c>
      <c r="AP11" s="277">
        <v>3625</v>
      </c>
      <c r="AQ11" s="278">
        <v>1538</v>
      </c>
      <c r="AR11" s="279">
        <v>135.69999999999999</v>
      </c>
    </row>
    <row r="12" spans="1:46" ht="13.5" customHeight="1" x14ac:dyDescent="0.15">
      <c r="A12" s="259"/>
      <c r="AK12" s="1103" t="s">
        <v>491</v>
      </c>
      <c r="AL12" s="1104"/>
      <c r="AM12" s="1104"/>
      <c r="AN12" s="1105"/>
      <c r="AO12" s="277" t="s">
        <v>492</v>
      </c>
      <c r="AP12" s="277" t="s">
        <v>492</v>
      </c>
      <c r="AQ12" s="278">
        <v>0</v>
      </c>
      <c r="AR12" s="279" t="s">
        <v>492</v>
      </c>
    </row>
    <row r="13" spans="1:46" ht="13.5" customHeight="1" x14ac:dyDescent="0.15">
      <c r="A13" s="259"/>
      <c r="AK13" s="1103" t="s">
        <v>493</v>
      </c>
      <c r="AL13" s="1104"/>
      <c r="AM13" s="1104"/>
      <c r="AN13" s="1105"/>
      <c r="AO13" s="277">
        <v>13142</v>
      </c>
      <c r="AP13" s="277">
        <v>1276</v>
      </c>
      <c r="AQ13" s="278">
        <v>4378</v>
      </c>
      <c r="AR13" s="279">
        <v>-70.900000000000006</v>
      </c>
    </row>
    <row r="14" spans="1:46" ht="13.5" customHeight="1" x14ac:dyDescent="0.15">
      <c r="A14" s="259"/>
      <c r="AK14" s="1103" t="s">
        <v>494</v>
      </c>
      <c r="AL14" s="1104"/>
      <c r="AM14" s="1104"/>
      <c r="AN14" s="1105"/>
      <c r="AO14" s="277">
        <v>13147</v>
      </c>
      <c r="AP14" s="277">
        <v>1277</v>
      </c>
      <c r="AQ14" s="278">
        <v>2499</v>
      </c>
      <c r="AR14" s="279">
        <v>-48.9</v>
      </c>
    </row>
    <row r="15" spans="1:46" ht="13.5" customHeight="1" x14ac:dyDescent="0.15">
      <c r="A15" s="259"/>
      <c r="AK15" s="1106" t="s">
        <v>495</v>
      </c>
      <c r="AL15" s="1107"/>
      <c r="AM15" s="1107"/>
      <c r="AN15" s="1108"/>
      <c r="AO15" s="277">
        <v>-92660</v>
      </c>
      <c r="AP15" s="277">
        <v>-8999</v>
      </c>
      <c r="AQ15" s="278">
        <v>-6867</v>
      </c>
      <c r="AR15" s="279">
        <v>31</v>
      </c>
    </row>
    <row r="16" spans="1:46" x14ac:dyDescent="0.15">
      <c r="A16" s="259"/>
      <c r="AK16" s="1106" t="s">
        <v>177</v>
      </c>
      <c r="AL16" s="1107"/>
      <c r="AM16" s="1107"/>
      <c r="AN16" s="1108"/>
      <c r="AO16" s="277">
        <v>1658248</v>
      </c>
      <c r="AP16" s="277">
        <v>161042</v>
      </c>
      <c r="AQ16" s="278">
        <v>128199</v>
      </c>
      <c r="AR16" s="279">
        <v>25.6</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09" t="s">
        <v>500</v>
      </c>
      <c r="AL21" s="1110"/>
      <c r="AM21" s="1110"/>
      <c r="AN21" s="1111"/>
      <c r="AO21" s="289">
        <v>11.85</v>
      </c>
      <c r="AP21" s="290">
        <v>10.85</v>
      </c>
      <c r="AQ21" s="291">
        <v>1</v>
      </c>
      <c r="AS21" s="292"/>
      <c r="AT21" s="288"/>
    </row>
    <row r="22" spans="1:46" s="260" customFormat="1" x14ac:dyDescent="0.15">
      <c r="A22" s="288"/>
      <c r="AK22" s="1109" t="s">
        <v>501</v>
      </c>
      <c r="AL22" s="1110"/>
      <c r="AM22" s="1110"/>
      <c r="AN22" s="1111"/>
      <c r="AO22" s="293">
        <v>94</v>
      </c>
      <c r="AP22" s="294">
        <v>96.2</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1" t="s">
        <v>483</v>
      </c>
      <c r="AP30" s="265"/>
      <c r="AQ30" s="266" t="s">
        <v>484</v>
      </c>
      <c r="AR30" s="267"/>
    </row>
    <row r="31" spans="1:46" x14ac:dyDescent="0.15">
      <c r="A31" s="259"/>
      <c r="AK31" s="268"/>
      <c r="AL31" s="269"/>
      <c r="AM31" s="269"/>
      <c r="AN31" s="270"/>
      <c r="AO31" s="1102"/>
      <c r="AP31" s="271" t="s">
        <v>485</v>
      </c>
      <c r="AQ31" s="272" t="s">
        <v>486</v>
      </c>
      <c r="AR31" s="273" t="s">
        <v>487</v>
      </c>
    </row>
    <row r="32" spans="1:46" ht="27" customHeight="1" x14ac:dyDescent="0.15">
      <c r="A32" s="259"/>
      <c r="AK32" s="1117" t="s">
        <v>505</v>
      </c>
      <c r="AL32" s="1118"/>
      <c r="AM32" s="1118"/>
      <c r="AN32" s="1119"/>
      <c r="AO32" s="303">
        <v>1006494</v>
      </c>
      <c r="AP32" s="303">
        <v>97746</v>
      </c>
      <c r="AQ32" s="304">
        <v>62185</v>
      </c>
      <c r="AR32" s="305">
        <v>57.2</v>
      </c>
    </row>
    <row r="33" spans="1:46" ht="13.5" customHeight="1" x14ac:dyDescent="0.15">
      <c r="A33" s="259"/>
      <c r="AK33" s="1117" t="s">
        <v>506</v>
      </c>
      <c r="AL33" s="1118"/>
      <c r="AM33" s="1118"/>
      <c r="AN33" s="1119"/>
      <c r="AO33" s="303" t="s">
        <v>492</v>
      </c>
      <c r="AP33" s="303" t="s">
        <v>492</v>
      </c>
      <c r="AQ33" s="304" t="s">
        <v>492</v>
      </c>
      <c r="AR33" s="305" t="s">
        <v>492</v>
      </c>
    </row>
    <row r="34" spans="1:46" ht="27" customHeight="1" x14ac:dyDescent="0.15">
      <c r="A34" s="259"/>
      <c r="AK34" s="1117" t="s">
        <v>507</v>
      </c>
      <c r="AL34" s="1118"/>
      <c r="AM34" s="1118"/>
      <c r="AN34" s="1119"/>
      <c r="AO34" s="303" t="s">
        <v>492</v>
      </c>
      <c r="AP34" s="303" t="s">
        <v>492</v>
      </c>
      <c r="AQ34" s="304" t="s">
        <v>492</v>
      </c>
      <c r="AR34" s="305" t="s">
        <v>492</v>
      </c>
    </row>
    <row r="35" spans="1:46" ht="27" customHeight="1" x14ac:dyDescent="0.15">
      <c r="A35" s="259"/>
      <c r="AK35" s="1117" t="s">
        <v>508</v>
      </c>
      <c r="AL35" s="1118"/>
      <c r="AM35" s="1118"/>
      <c r="AN35" s="1119"/>
      <c r="AO35" s="303">
        <v>396928</v>
      </c>
      <c r="AP35" s="303">
        <v>38548</v>
      </c>
      <c r="AQ35" s="304">
        <v>15497</v>
      </c>
      <c r="AR35" s="305">
        <v>148.69999999999999</v>
      </c>
    </row>
    <row r="36" spans="1:46" ht="27" customHeight="1" x14ac:dyDescent="0.15">
      <c r="A36" s="259"/>
      <c r="AK36" s="1117" t="s">
        <v>509</v>
      </c>
      <c r="AL36" s="1118"/>
      <c r="AM36" s="1118"/>
      <c r="AN36" s="1119"/>
      <c r="AO36" s="303">
        <v>25202</v>
      </c>
      <c r="AP36" s="303">
        <v>2448</v>
      </c>
      <c r="AQ36" s="304">
        <v>3842</v>
      </c>
      <c r="AR36" s="305">
        <v>-36.299999999999997</v>
      </c>
    </row>
    <row r="37" spans="1:46" ht="13.5" customHeight="1" x14ac:dyDescent="0.15">
      <c r="A37" s="259"/>
      <c r="AK37" s="1117" t="s">
        <v>510</v>
      </c>
      <c r="AL37" s="1118"/>
      <c r="AM37" s="1118"/>
      <c r="AN37" s="1119"/>
      <c r="AO37" s="303" t="s">
        <v>492</v>
      </c>
      <c r="AP37" s="303" t="s">
        <v>492</v>
      </c>
      <c r="AQ37" s="304">
        <v>306</v>
      </c>
      <c r="AR37" s="305" t="s">
        <v>492</v>
      </c>
    </row>
    <row r="38" spans="1:46" ht="27" customHeight="1" x14ac:dyDescent="0.15">
      <c r="A38" s="259"/>
      <c r="AK38" s="1120" t="s">
        <v>511</v>
      </c>
      <c r="AL38" s="1121"/>
      <c r="AM38" s="1121"/>
      <c r="AN38" s="1122"/>
      <c r="AO38" s="306" t="s">
        <v>492</v>
      </c>
      <c r="AP38" s="306" t="s">
        <v>492</v>
      </c>
      <c r="AQ38" s="307">
        <v>4</v>
      </c>
      <c r="AR38" s="295" t="s">
        <v>492</v>
      </c>
      <c r="AS38" s="302"/>
    </row>
    <row r="39" spans="1:46" x14ac:dyDescent="0.15">
      <c r="A39" s="259"/>
      <c r="AK39" s="1120" t="s">
        <v>512</v>
      </c>
      <c r="AL39" s="1121"/>
      <c r="AM39" s="1121"/>
      <c r="AN39" s="1122"/>
      <c r="AO39" s="303">
        <v>-7582</v>
      </c>
      <c r="AP39" s="303">
        <v>-736</v>
      </c>
      <c r="AQ39" s="304">
        <v>-2250</v>
      </c>
      <c r="AR39" s="305">
        <v>-67.3</v>
      </c>
      <c r="AS39" s="302"/>
    </row>
    <row r="40" spans="1:46" ht="27" customHeight="1" x14ac:dyDescent="0.15">
      <c r="A40" s="259"/>
      <c r="AK40" s="1117" t="s">
        <v>513</v>
      </c>
      <c r="AL40" s="1118"/>
      <c r="AM40" s="1118"/>
      <c r="AN40" s="1119"/>
      <c r="AO40" s="303">
        <v>-1024749</v>
      </c>
      <c r="AP40" s="303">
        <v>-99519</v>
      </c>
      <c r="AQ40" s="304">
        <v>-52332</v>
      </c>
      <c r="AR40" s="305">
        <v>90.2</v>
      </c>
      <c r="AS40" s="302"/>
    </row>
    <row r="41" spans="1:46" x14ac:dyDescent="0.15">
      <c r="A41" s="259"/>
      <c r="AK41" s="1123" t="s">
        <v>287</v>
      </c>
      <c r="AL41" s="1124"/>
      <c r="AM41" s="1124"/>
      <c r="AN41" s="1125"/>
      <c r="AO41" s="303">
        <v>396293</v>
      </c>
      <c r="AP41" s="303">
        <v>38486</v>
      </c>
      <c r="AQ41" s="304">
        <v>27253</v>
      </c>
      <c r="AR41" s="305">
        <v>41.2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12" t="s">
        <v>483</v>
      </c>
      <c r="AN49" s="1114" t="s">
        <v>516</v>
      </c>
      <c r="AO49" s="1115"/>
      <c r="AP49" s="1115"/>
      <c r="AQ49" s="1115"/>
      <c r="AR49" s="1116"/>
    </row>
    <row r="50" spans="1:44" x14ac:dyDescent="0.15">
      <c r="A50" s="259"/>
      <c r="AK50" s="317"/>
      <c r="AL50" s="318"/>
      <c r="AM50" s="1113"/>
      <c r="AN50" s="319" t="s">
        <v>517</v>
      </c>
      <c r="AO50" s="320" t="s">
        <v>518</v>
      </c>
      <c r="AP50" s="321" t="s">
        <v>519</v>
      </c>
      <c r="AQ50" s="322" t="s">
        <v>520</v>
      </c>
      <c r="AR50" s="323" t="s">
        <v>521</v>
      </c>
    </row>
    <row r="51" spans="1:44" x14ac:dyDescent="0.15">
      <c r="A51" s="259"/>
      <c r="AK51" s="315" t="s">
        <v>522</v>
      </c>
      <c r="AL51" s="316"/>
      <c r="AM51" s="324">
        <v>1014139</v>
      </c>
      <c r="AN51" s="325">
        <v>93374</v>
      </c>
      <c r="AO51" s="326">
        <v>-35.299999999999997</v>
      </c>
      <c r="AP51" s="327">
        <v>103390</v>
      </c>
      <c r="AQ51" s="328">
        <v>17.100000000000001</v>
      </c>
      <c r="AR51" s="329">
        <v>-52.4</v>
      </c>
    </row>
    <row r="52" spans="1:44" x14ac:dyDescent="0.15">
      <c r="A52" s="259"/>
      <c r="AK52" s="330"/>
      <c r="AL52" s="331" t="s">
        <v>523</v>
      </c>
      <c r="AM52" s="332">
        <v>634163</v>
      </c>
      <c r="AN52" s="333">
        <v>58389</v>
      </c>
      <c r="AO52" s="334">
        <v>-38.799999999999997</v>
      </c>
      <c r="AP52" s="335">
        <v>51269</v>
      </c>
      <c r="AQ52" s="336">
        <v>4.5999999999999996</v>
      </c>
      <c r="AR52" s="337">
        <v>-43.4</v>
      </c>
    </row>
    <row r="53" spans="1:44" x14ac:dyDescent="0.15">
      <c r="A53" s="259"/>
      <c r="AK53" s="315" t="s">
        <v>524</v>
      </c>
      <c r="AL53" s="316"/>
      <c r="AM53" s="324">
        <v>859116</v>
      </c>
      <c r="AN53" s="325">
        <v>79740</v>
      </c>
      <c r="AO53" s="326">
        <v>-14.6</v>
      </c>
      <c r="AP53" s="327">
        <v>117234</v>
      </c>
      <c r="AQ53" s="328">
        <v>13.4</v>
      </c>
      <c r="AR53" s="329">
        <v>-28</v>
      </c>
    </row>
    <row r="54" spans="1:44" x14ac:dyDescent="0.15">
      <c r="A54" s="259"/>
      <c r="AK54" s="330"/>
      <c r="AL54" s="331" t="s">
        <v>523</v>
      </c>
      <c r="AM54" s="332">
        <v>560910</v>
      </c>
      <c r="AN54" s="333">
        <v>52061</v>
      </c>
      <c r="AO54" s="334">
        <v>-10.8</v>
      </c>
      <c r="AP54" s="335">
        <v>59796</v>
      </c>
      <c r="AQ54" s="336">
        <v>16.600000000000001</v>
      </c>
      <c r="AR54" s="337">
        <v>-27.4</v>
      </c>
    </row>
    <row r="55" spans="1:44" x14ac:dyDescent="0.15">
      <c r="A55" s="259"/>
      <c r="AK55" s="315" t="s">
        <v>525</v>
      </c>
      <c r="AL55" s="316"/>
      <c r="AM55" s="324">
        <v>824017</v>
      </c>
      <c r="AN55" s="325">
        <v>77562</v>
      </c>
      <c r="AO55" s="326">
        <v>-2.7</v>
      </c>
      <c r="AP55" s="327">
        <v>97758</v>
      </c>
      <c r="AQ55" s="328">
        <v>-16.600000000000001</v>
      </c>
      <c r="AR55" s="329">
        <v>13.9</v>
      </c>
    </row>
    <row r="56" spans="1:44" x14ac:dyDescent="0.15">
      <c r="A56" s="259"/>
      <c r="AK56" s="330"/>
      <c r="AL56" s="331" t="s">
        <v>523</v>
      </c>
      <c r="AM56" s="332">
        <v>661027</v>
      </c>
      <c r="AN56" s="333">
        <v>62220</v>
      </c>
      <c r="AO56" s="334">
        <v>19.5</v>
      </c>
      <c r="AP56" s="335">
        <v>45946</v>
      </c>
      <c r="AQ56" s="336">
        <v>-23.2</v>
      </c>
      <c r="AR56" s="337">
        <v>42.7</v>
      </c>
    </row>
    <row r="57" spans="1:44" x14ac:dyDescent="0.15">
      <c r="A57" s="259"/>
      <c r="AK57" s="315" t="s">
        <v>526</v>
      </c>
      <c r="AL57" s="316"/>
      <c r="AM57" s="324">
        <v>780412</v>
      </c>
      <c r="AN57" s="325">
        <v>74896</v>
      </c>
      <c r="AO57" s="326">
        <v>-3.4</v>
      </c>
      <c r="AP57" s="327">
        <v>91338</v>
      </c>
      <c r="AQ57" s="328">
        <v>-6.6</v>
      </c>
      <c r="AR57" s="329">
        <v>3.2</v>
      </c>
    </row>
    <row r="58" spans="1:44" x14ac:dyDescent="0.15">
      <c r="A58" s="259"/>
      <c r="AK58" s="330"/>
      <c r="AL58" s="331" t="s">
        <v>523</v>
      </c>
      <c r="AM58" s="332">
        <v>586495</v>
      </c>
      <c r="AN58" s="333">
        <v>56286</v>
      </c>
      <c r="AO58" s="334">
        <v>-9.5</v>
      </c>
      <c r="AP58" s="335">
        <v>43989</v>
      </c>
      <c r="AQ58" s="336">
        <v>-4.3</v>
      </c>
      <c r="AR58" s="337">
        <v>-5.2</v>
      </c>
    </row>
    <row r="59" spans="1:44" x14ac:dyDescent="0.15">
      <c r="A59" s="259"/>
      <c r="AK59" s="315" t="s">
        <v>527</v>
      </c>
      <c r="AL59" s="316"/>
      <c r="AM59" s="324">
        <v>577502</v>
      </c>
      <c r="AN59" s="325">
        <v>56084</v>
      </c>
      <c r="AO59" s="326">
        <v>-25.1</v>
      </c>
      <c r="AP59" s="327">
        <v>103975</v>
      </c>
      <c r="AQ59" s="328">
        <v>13.8</v>
      </c>
      <c r="AR59" s="329">
        <v>-38.9</v>
      </c>
    </row>
    <row r="60" spans="1:44" x14ac:dyDescent="0.15">
      <c r="A60" s="259"/>
      <c r="AK60" s="330"/>
      <c r="AL60" s="331" t="s">
        <v>523</v>
      </c>
      <c r="AM60" s="332">
        <v>341709</v>
      </c>
      <c r="AN60" s="333">
        <v>33185</v>
      </c>
      <c r="AO60" s="334">
        <v>-41</v>
      </c>
      <c r="AP60" s="335">
        <v>52698</v>
      </c>
      <c r="AQ60" s="336">
        <v>19.8</v>
      </c>
      <c r="AR60" s="337">
        <v>-60.8</v>
      </c>
    </row>
    <row r="61" spans="1:44" x14ac:dyDescent="0.15">
      <c r="A61" s="259"/>
      <c r="AK61" s="315" t="s">
        <v>528</v>
      </c>
      <c r="AL61" s="338"/>
      <c r="AM61" s="324">
        <v>811037</v>
      </c>
      <c r="AN61" s="325">
        <v>76331</v>
      </c>
      <c r="AO61" s="326">
        <v>-16.2</v>
      </c>
      <c r="AP61" s="327">
        <v>102739</v>
      </c>
      <c r="AQ61" s="339">
        <v>4.2</v>
      </c>
      <c r="AR61" s="329">
        <v>-20.399999999999999</v>
      </c>
    </row>
    <row r="62" spans="1:44" x14ac:dyDescent="0.15">
      <c r="A62" s="259"/>
      <c r="AK62" s="330"/>
      <c r="AL62" s="331" t="s">
        <v>523</v>
      </c>
      <c r="AM62" s="332">
        <v>556861</v>
      </c>
      <c r="AN62" s="333">
        <v>52428</v>
      </c>
      <c r="AO62" s="334">
        <v>-16.100000000000001</v>
      </c>
      <c r="AP62" s="335">
        <v>50740</v>
      </c>
      <c r="AQ62" s="336">
        <v>2.7</v>
      </c>
      <c r="AR62" s="337">
        <v>-18.8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xLDveU8Qil0YvqAS0TRR69PgM4mCunewRwL/LMz6DdSYuknuNbmlYoF03HIwxTpvmwp2D89EREI6zgTReuUg==" saltValue="H2JkHumdCpD5pO1wlwkt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rQLT6DeRseu+EFjumv5mvQ+Y9u34XEI2VI8wFBG/6UeDhObtlxUKC+IXqx5sLzMkckGygOobc4w0Ma6ipFTn9Q==" saltValue="gvYf7sg5lsMd4BAuiFZGf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DpD2MpGzm2PuW3oYv+31VVRCdMnRq3TrDeKez22X3c/ABmzfrDUl6WOnyEndgk6T2XV9ex8kGhck3oVTFfFXNA==" saltValue="li6c1dUj2ska0h5Otknz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20.58</v>
      </c>
      <c r="G47" s="12">
        <v>19.53</v>
      </c>
      <c r="H47" s="12">
        <v>18.28</v>
      </c>
      <c r="I47" s="12">
        <v>18.61</v>
      </c>
      <c r="J47" s="13">
        <v>18.95</v>
      </c>
    </row>
    <row r="48" spans="2:10" ht="57.75" customHeight="1" x14ac:dyDescent="0.15">
      <c r="B48" s="14"/>
      <c r="C48" s="1128" t="s">
        <v>4</v>
      </c>
      <c r="D48" s="1128"/>
      <c r="E48" s="1129"/>
      <c r="F48" s="15">
        <v>5.19</v>
      </c>
      <c r="G48" s="16">
        <v>8.0299999999999994</v>
      </c>
      <c r="H48" s="16">
        <v>5.89</v>
      </c>
      <c r="I48" s="16">
        <v>9.16</v>
      </c>
      <c r="J48" s="17">
        <v>7.98</v>
      </c>
    </row>
    <row r="49" spans="2:10" ht="57.75" customHeight="1" thickBot="1" x14ac:dyDescent="0.2">
      <c r="B49" s="18"/>
      <c r="C49" s="1130" t="s">
        <v>5</v>
      </c>
      <c r="D49" s="1130"/>
      <c r="E49" s="1131"/>
      <c r="F49" s="19">
        <v>0.85</v>
      </c>
      <c r="G49" s="20">
        <v>3.11</v>
      </c>
      <c r="H49" s="20" t="s">
        <v>535</v>
      </c>
      <c r="I49" s="20">
        <v>3.17</v>
      </c>
      <c r="J49" s="21" t="s">
        <v>536</v>
      </c>
    </row>
    <row r="50" spans="2:10" x14ac:dyDescent="0.15"/>
  </sheetData>
  <sheetProtection algorithmName="SHA-512" hashValue="aVfgG5qhUSkig7+3HsR3KxiiIHv6doYH+mjT274iVEvZ1vQLOof5H4IvH3vk6ZHV4rHBBgjRUYzJObQrDrUjUA==" saltValue="pEI9DTebJdlK9DNSgqX2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537</v>
      </c>
      <c r="D34" s="1136"/>
      <c r="E34" s="1137"/>
      <c r="F34" s="32" t="s">
        <v>538</v>
      </c>
      <c r="G34" s="33" t="s">
        <v>539</v>
      </c>
      <c r="H34" s="33" t="s">
        <v>540</v>
      </c>
      <c r="I34" s="33" t="s">
        <v>541</v>
      </c>
      <c r="J34" s="34" t="s">
        <v>541</v>
      </c>
      <c r="K34" s="22"/>
      <c r="L34" s="22"/>
      <c r="M34" s="22"/>
      <c r="N34" s="22"/>
      <c r="O34" s="22"/>
      <c r="P34" s="22"/>
    </row>
    <row r="35" spans="1:16" ht="39" customHeight="1" x14ac:dyDescent="0.15">
      <c r="A35" s="22"/>
      <c r="B35" s="35"/>
      <c r="C35" s="1132" t="s">
        <v>542</v>
      </c>
      <c r="D35" s="1132"/>
      <c r="E35" s="1133"/>
      <c r="F35" s="36">
        <v>5.48</v>
      </c>
      <c r="G35" s="37">
        <v>8.06</v>
      </c>
      <c r="H35" s="37">
        <v>6.13</v>
      </c>
      <c r="I35" s="37">
        <v>9.4</v>
      </c>
      <c r="J35" s="38">
        <v>8.25</v>
      </c>
      <c r="K35" s="22"/>
      <c r="L35" s="22"/>
      <c r="M35" s="22"/>
      <c r="N35" s="22"/>
      <c r="O35" s="22"/>
      <c r="P35" s="22"/>
    </row>
    <row r="36" spans="1:16" ht="39" customHeight="1" x14ac:dyDescent="0.15">
      <c r="A36" s="22"/>
      <c r="B36" s="35"/>
      <c r="C36" s="1132" t="s">
        <v>543</v>
      </c>
      <c r="D36" s="1132"/>
      <c r="E36" s="1133"/>
      <c r="F36" s="36">
        <v>1.02</v>
      </c>
      <c r="G36" s="37">
        <v>1.32</v>
      </c>
      <c r="H36" s="37">
        <v>1.65</v>
      </c>
      <c r="I36" s="37">
        <v>2.37</v>
      </c>
      <c r="J36" s="38">
        <v>3.53</v>
      </c>
      <c r="K36" s="22"/>
      <c r="L36" s="22"/>
      <c r="M36" s="22"/>
      <c r="N36" s="22"/>
      <c r="O36" s="22"/>
      <c r="P36" s="22"/>
    </row>
    <row r="37" spans="1:16" ht="39" customHeight="1" x14ac:dyDescent="0.15">
      <c r="A37" s="22"/>
      <c r="B37" s="35"/>
      <c r="C37" s="1132" t="s">
        <v>544</v>
      </c>
      <c r="D37" s="1132"/>
      <c r="E37" s="1133"/>
      <c r="F37" s="36" t="s">
        <v>492</v>
      </c>
      <c r="G37" s="37" t="s">
        <v>492</v>
      </c>
      <c r="H37" s="37">
        <v>0.15</v>
      </c>
      <c r="I37" s="37">
        <v>0.22</v>
      </c>
      <c r="J37" s="38">
        <v>0.71</v>
      </c>
      <c r="K37" s="22"/>
      <c r="L37" s="22"/>
      <c r="M37" s="22"/>
      <c r="N37" s="22"/>
      <c r="O37" s="22"/>
      <c r="P37" s="22"/>
    </row>
    <row r="38" spans="1:16" ht="39" customHeight="1" x14ac:dyDescent="0.15">
      <c r="A38" s="22"/>
      <c r="B38" s="35"/>
      <c r="C38" s="1132" t="s">
        <v>545</v>
      </c>
      <c r="D38" s="1132"/>
      <c r="E38" s="1133"/>
      <c r="F38" s="36">
        <v>0.96</v>
      </c>
      <c r="G38" s="37">
        <v>0.75</v>
      </c>
      <c r="H38" s="37">
        <v>0.98</v>
      </c>
      <c r="I38" s="37">
        <v>1.26</v>
      </c>
      <c r="J38" s="38">
        <v>0.46</v>
      </c>
      <c r="K38" s="22"/>
      <c r="L38" s="22"/>
      <c r="M38" s="22"/>
      <c r="N38" s="22"/>
      <c r="O38" s="22"/>
      <c r="P38" s="22"/>
    </row>
    <row r="39" spans="1:16" ht="39" customHeight="1" x14ac:dyDescent="0.15">
      <c r="A39" s="22"/>
      <c r="B39" s="35"/>
      <c r="C39" s="1132" t="s">
        <v>546</v>
      </c>
      <c r="D39" s="1132"/>
      <c r="E39" s="1133"/>
      <c r="F39" s="36">
        <v>0</v>
      </c>
      <c r="G39" s="37">
        <v>0</v>
      </c>
      <c r="H39" s="37">
        <v>0</v>
      </c>
      <c r="I39" s="37">
        <v>0</v>
      </c>
      <c r="J39" s="38">
        <v>0.16</v>
      </c>
      <c r="K39" s="22"/>
      <c r="L39" s="22"/>
      <c r="M39" s="22"/>
      <c r="N39" s="22"/>
      <c r="O39" s="22"/>
      <c r="P39" s="22"/>
    </row>
    <row r="40" spans="1:16" ht="39" customHeight="1" x14ac:dyDescent="0.15">
      <c r="A40" s="22"/>
      <c r="B40" s="35"/>
      <c r="C40" s="1132" t="s">
        <v>547</v>
      </c>
      <c r="D40" s="1132"/>
      <c r="E40" s="1133"/>
      <c r="F40" s="36">
        <v>0.15</v>
      </c>
      <c r="G40" s="37">
        <v>0.14000000000000001</v>
      </c>
      <c r="H40" s="37">
        <v>0.16</v>
      </c>
      <c r="I40" s="37">
        <v>0.16</v>
      </c>
      <c r="J40" s="38">
        <v>0.15</v>
      </c>
      <c r="K40" s="22"/>
      <c r="L40" s="22"/>
      <c r="M40" s="22"/>
      <c r="N40" s="22"/>
      <c r="O40" s="22"/>
      <c r="P40" s="22"/>
    </row>
    <row r="41" spans="1:16" ht="39" customHeight="1" x14ac:dyDescent="0.15">
      <c r="A41" s="22"/>
      <c r="B41" s="35"/>
      <c r="C41" s="1132" t="s">
        <v>548</v>
      </c>
      <c r="D41" s="1132"/>
      <c r="E41" s="1133"/>
      <c r="F41" s="36">
        <v>0.01</v>
      </c>
      <c r="G41" s="37">
        <v>0</v>
      </c>
      <c r="H41" s="37">
        <v>0.01</v>
      </c>
      <c r="I41" s="37">
        <v>0.01</v>
      </c>
      <c r="J41" s="38">
        <v>0</v>
      </c>
      <c r="K41" s="22"/>
      <c r="L41" s="22"/>
      <c r="M41" s="22"/>
      <c r="N41" s="22"/>
      <c r="O41" s="22"/>
      <c r="P41" s="22"/>
    </row>
    <row r="42" spans="1:16" ht="39" customHeight="1" x14ac:dyDescent="0.15">
      <c r="A42" s="22"/>
      <c r="B42" s="39"/>
      <c r="C42" s="1132" t="s">
        <v>549</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550</v>
      </c>
      <c r="D43" s="1134"/>
      <c r="E43" s="1135"/>
      <c r="F43" s="41">
        <v>0.46</v>
      </c>
      <c r="G43" s="42">
        <v>0.34</v>
      </c>
      <c r="H43" s="42">
        <v>0.01</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66Xo8bGaVOg98vOC32jhzFGqaFL9geJHYKmf2O3ryT3AeoWo+snaOatkVFBziOqEcdP06lckDhRXjOXMJX8ng==" saltValue="+t+LxMmjygvlHjzfbfcE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952</v>
      </c>
      <c r="L45" s="58">
        <v>966</v>
      </c>
      <c r="M45" s="58">
        <v>991</v>
      </c>
      <c r="N45" s="58">
        <v>1096</v>
      </c>
      <c r="O45" s="59">
        <v>1006</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15">
      <c r="A48" s="46"/>
      <c r="B48" s="1140"/>
      <c r="C48" s="1141"/>
      <c r="D48" s="60"/>
      <c r="E48" s="1146" t="s">
        <v>13</v>
      </c>
      <c r="F48" s="1146"/>
      <c r="G48" s="1146"/>
      <c r="H48" s="1146"/>
      <c r="I48" s="1146"/>
      <c r="J48" s="1147"/>
      <c r="K48" s="61">
        <v>349</v>
      </c>
      <c r="L48" s="62">
        <v>298</v>
      </c>
      <c r="M48" s="62">
        <v>303</v>
      </c>
      <c r="N48" s="62">
        <v>363</v>
      </c>
      <c r="O48" s="63">
        <v>397</v>
      </c>
      <c r="P48" s="46"/>
      <c r="Q48" s="46"/>
      <c r="R48" s="46"/>
      <c r="S48" s="46"/>
      <c r="T48" s="46"/>
      <c r="U48" s="46"/>
    </row>
    <row r="49" spans="1:21" ht="30.75" customHeight="1" x14ac:dyDescent="0.15">
      <c r="A49" s="46"/>
      <c r="B49" s="1140"/>
      <c r="C49" s="1141"/>
      <c r="D49" s="60"/>
      <c r="E49" s="1146" t="s">
        <v>14</v>
      </c>
      <c r="F49" s="1146"/>
      <c r="G49" s="1146"/>
      <c r="H49" s="1146"/>
      <c r="I49" s="1146"/>
      <c r="J49" s="1147"/>
      <c r="K49" s="61">
        <v>25</v>
      </c>
      <c r="L49" s="62">
        <v>26</v>
      </c>
      <c r="M49" s="62">
        <v>26</v>
      </c>
      <c r="N49" s="62">
        <v>23</v>
      </c>
      <c r="O49" s="63">
        <v>25</v>
      </c>
      <c r="P49" s="46"/>
      <c r="Q49" s="46"/>
      <c r="R49" s="46"/>
      <c r="S49" s="46"/>
      <c r="T49" s="46"/>
      <c r="U49" s="46"/>
    </row>
    <row r="50" spans="1:21" ht="30.75" customHeight="1" x14ac:dyDescent="0.15">
      <c r="A50" s="46"/>
      <c r="B50" s="1140"/>
      <c r="C50" s="1141"/>
      <c r="D50" s="60"/>
      <c r="E50" s="1146" t="s">
        <v>15</v>
      </c>
      <c r="F50" s="1146"/>
      <c r="G50" s="1146"/>
      <c r="H50" s="1146"/>
      <c r="I50" s="1146"/>
      <c r="J50" s="1147"/>
      <c r="K50" s="61">
        <v>2</v>
      </c>
      <c r="L50" s="62">
        <v>7</v>
      </c>
      <c r="M50" s="62" t="s">
        <v>492</v>
      </c>
      <c r="N50" s="62" t="s">
        <v>492</v>
      </c>
      <c r="O50" s="63" t="s">
        <v>492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492</v>
      </c>
      <c r="L51" s="62" t="s">
        <v>492</v>
      </c>
      <c r="M51" s="62" t="s">
        <v>492</v>
      </c>
      <c r="N51" s="62" t="s">
        <v>492</v>
      </c>
      <c r="O51" s="63" t="s">
        <v>492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1024</v>
      </c>
      <c r="L52" s="62">
        <v>1036</v>
      </c>
      <c r="M52" s="62">
        <v>1061</v>
      </c>
      <c r="N52" s="62">
        <v>1127</v>
      </c>
      <c r="O52" s="63">
        <v>1032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304</v>
      </c>
      <c r="L53" s="67">
        <v>261</v>
      </c>
      <c r="M53" s="67">
        <v>259</v>
      </c>
      <c r="N53" s="67">
        <v>355</v>
      </c>
      <c r="O53" s="68">
        <v>396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cwwxUV2qKswtwz1wMGx3do5/FCUIkNiNbhW6D/LFJxZJaQPzR/5BEYH0C1iB8lsAwCZ7rbuxd0SWdb1C2XXoA==" saltValue="vFesvA0qoGiNRgQe1qrS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69" t="s">
        <v>30</v>
      </c>
      <c r="C41" s="1170"/>
      <c r="D41" s="103"/>
      <c r="E41" s="1175" t="s">
        <v>31</v>
      </c>
      <c r="F41" s="1175"/>
      <c r="G41" s="1175"/>
      <c r="H41" s="1176"/>
      <c r="I41" s="342">
        <v>6121</v>
      </c>
      <c r="J41" s="343">
        <v>5839</v>
      </c>
      <c r="K41" s="343">
        <v>5377</v>
      </c>
      <c r="L41" s="343">
        <v>4765</v>
      </c>
      <c r="M41" s="344">
        <v>4059</v>
      </c>
    </row>
    <row r="42" spans="2:13" ht="27.75" customHeight="1" x14ac:dyDescent="0.15">
      <c r="B42" s="1171"/>
      <c r="C42" s="1172"/>
      <c r="D42" s="104"/>
      <c r="E42" s="1177" t="s">
        <v>32</v>
      </c>
      <c r="F42" s="1177"/>
      <c r="G42" s="1177"/>
      <c r="H42" s="1178"/>
      <c r="I42" s="345">
        <v>7</v>
      </c>
      <c r="J42" s="346" t="s">
        <v>492</v>
      </c>
      <c r="K42" s="346" t="s">
        <v>492</v>
      </c>
      <c r="L42" s="346" t="s">
        <v>492</v>
      </c>
      <c r="M42" s="347" t="s">
        <v>492</v>
      </c>
    </row>
    <row r="43" spans="2:13" ht="27.75" customHeight="1" x14ac:dyDescent="0.15">
      <c r="B43" s="1171"/>
      <c r="C43" s="1172"/>
      <c r="D43" s="104"/>
      <c r="E43" s="1177" t="s">
        <v>33</v>
      </c>
      <c r="F43" s="1177"/>
      <c r="G43" s="1177"/>
      <c r="H43" s="1178"/>
      <c r="I43" s="345">
        <v>3092</v>
      </c>
      <c r="J43" s="346">
        <v>2832</v>
      </c>
      <c r="K43" s="346">
        <v>2443</v>
      </c>
      <c r="L43" s="346">
        <v>2348</v>
      </c>
      <c r="M43" s="347">
        <v>2440</v>
      </c>
    </row>
    <row r="44" spans="2:13" ht="27.75" customHeight="1" x14ac:dyDescent="0.15">
      <c r="B44" s="1171"/>
      <c r="C44" s="1172"/>
      <c r="D44" s="104"/>
      <c r="E44" s="1177" t="s">
        <v>34</v>
      </c>
      <c r="F44" s="1177"/>
      <c r="G44" s="1177"/>
      <c r="H44" s="1178"/>
      <c r="I44" s="345">
        <v>110</v>
      </c>
      <c r="J44" s="346">
        <v>103</v>
      </c>
      <c r="K44" s="346">
        <v>81</v>
      </c>
      <c r="L44" s="346">
        <v>73</v>
      </c>
      <c r="M44" s="347">
        <v>70</v>
      </c>
    </row>
    <row r="45" spans="2:13" ht="27.75" customHeight="1" x14ac:dyDescent="0.15">
      <c r="B45" s="1171"/>
      <c r="C45" s="1172"/>
      <c r="D45" s="104"/>
      <c r="E45" s="1177" t="s">
        <v>35</v>
      </c>
      <c r="F45" s="1177"/>
      <c r="G45" s="1177"/>
      <c r="H45" s="1178"/>
      <c r="I45" s="345">
        <v>656</v>
      </c>
      <c r="J45" s="346">
        <v>599</v>
      </c>
      <c r="K45" s="346">
        <v>596</v>
      </c>
      <c r="L45" s="346">
        <v>595</v>
      </c>
      <c r="M45" s="347">
        <v>601</v>
      </c>
    </row>
    <row r="46" spans="2:13" ht="27.75" customHeight="1" x14ac:dyDescent="0.15">
      <c r="B46" s="1171"/>
      <c r="C46" s="1172"/>
      <c r="D46" s="105"/>
      <c r="E46" s="1177" t="s">
        <v>36</v>
      </c>
      <c r="F46" s="1177"/>
      <c r="G46" s="1177"/>
      <c r="H46" s="1178"/>
      <c r="I46" s="345" t="s">
        <v>492</v>
      </c>
      <c r="J46" s="346" t="s">
        <v>492</v>
      </c>
      <c r="K46" s="346" t="s">
        <v>492</v>
      </c>
      <c r="L46" s="346" t="s">
        <v>492</v>
      </c>
      <c r="M46" s="347" t="s">
        <v>492</v>
      </c>
    </row>
    <row r="47" spans="2:13" ht="27.75" customHeight="1" x14ac:dyDescent="0.15">
      <c r="B47" s="1171"/>
      <c r="C47" s="1172"/>
      <c r="D47" s="106"/>
      <c r="E47" s="1179" t="s">
        <v>37</v>
      </c>
      <c r="F47" s="1180"/>
      <c r="G47" s="1180"/>
      <c r="H47" s="1181"/>
      <c r="I47" s="345" t="s">
        <v>492</v>
      </c>
      <c r="J47" s="346" t="s">
        <v>492</v>
      </c>
      <c r="K47" s="346" t="s">
        <v>492</v>
      </c>
      <c r="L47" s="346" t="s">
        <v>492</v>
      </c>
      <c r="M47" s="347" t="s">
        <v>492</v>
      </c>
    </row>
    <row r="48" spans="2:13" ht="27.75" customHeight="1" x14ac:dyDescent="0.15">
      <c r="B48" s="1171"/>
      <c r="C48" s="1172"/>
      <c r="D48" s="104"/>
      <c r="E48" s="1177" t="s">
        <v>38</v>
      </c>
      <c r="F48" s="1177"/>
      <c r="G48" s="1177"/>
      <c r="H48" s="1178"/>
      <c r="I48" s="345" t="s">
        <v>492</v>
      </c>
      <c r="J48" s="346" t="s">
        <v>492</v>
      </c>
      <c r="K48" s="346" t="s">
        <v>492</v>
      </c>
      <c r="L48" s="346" t="s">
        <v>492</v>
      </c>
      <c r="M48" s="347" t="s">
        <v>492</v>
      </c>
    </row>
    <row r="49" spans="2:13" ht="27.75" customHeight="1" x14ac:dyDescent="0.15">
      <c r="B49" s="1173"/>
      <c r="C49" s="1174"/>
      <c r="D49" s="104"/>
      <c r="E49" s="1177" t="s">
        <v>39</v>
      </c>
      <c r="F49" s="1177"/>
      <c r="G49" s="1177"/>
      <c r="H49" s="1178"/>
      <c r="I49" s="345" t="s">
        <v>492</v>
      </c>
      <c r="J49" s="346" t="s">
        <v>492</v>
      </c>
      <c r="K49" s="346" t="s">
        <v>492</v>
      </c>
      <c r="L49" s="346" t="s">
        <v>492</v>
      </c>
      <c r="M49" s="347" t="s">
        <v>492</v>
      </c>
    </row>
    <row r="50" spans="2:13" ht="27.75" customHeight="1" x14ac:dyDescent="0.15">
      <c r="B50" s="1182" t="s">
        <v>40</v>
      </c>
      <c r="C50" s="1183"/>
      <c r="D50" s="107"/>
      <c r="E50" s="1177" t="s">
        <v>41</v>
      </c>
      <c r="F50" s="1177"/>
      <c r="G50" s="1177"/>
      <c r="H50" s="1178"/>
      <c r="I50" s="345">
        <v>2928</v>
      </c>
      <c r="J50" s="346">
        <v>2927</v>
      </c>
      <c r="K50" s="346">
        <v>3290</v>
      </c>
      <c r="L50" s="346">
        <v>3400</v>
      </c>
      <c r="M50" s="347">
        <v>3625</v>
      </c>
    </row>
    <row r="51" spans="2:13" ht="27.75" customHeight="1" x14ac:dyDescent="0.15">
      <c r="B51" s="1171"/>
      <c r="C51" s="1172"/>
      <c r="D51" s="104"/>
      <c r="E51" s="1177" t="s">
        <v>42</v>
      </c>
      <c r="F51" s="1177"/>
      <c r="G51" s="1177"/>
      <c r="H51" s="1178"/>
      <c r="I51" s="345" t="s">
        <v>492</v>
      </c>
      <c r="J51" s="346">
        <v>63</v>
      </c>
      <c r="K51" s="346">
        <v>59</v>
      </c>
      <c r="L51" s="346">
        <v>55</v>
      </c>
      <c r="M51" s="347">
        <v>47</v>
      </c>
    </row>
    <row r="52" spans="2:13" ht="27.75" customHeight="1" x14ac:dyDescent="0.15">
      <c r="B52" s="1173"/>
      <c r="C52" s="1174"/>
      <c r="D52" s="104"/>
      <c r="E52" s="1177" t="s">
        <v>43</v>
      </c>
      <c r="F52" s="1177"/>
      <c r="G52" s="1177"/>
      <c r="H52" s="1178"/>
      <c r="I52" s="345">
        <v>8798</v>
      </c>
      <c r="J52" s="346">
        <v>8417</v>
      </c>
      <c r="K52" s="346">
        <v>7948</v>
      </c>
      <c r="L52" s="346">
        <v>7251</v>
      </c>
      <c r="M52" s="347">
        <v>6474</v>
      </c>
    </row>
    <row r="53" spans="2:13" ht="27.75" customHeight="1" thickBot="1" x14ac:dyDescent="0.2">
      <c r="B53" s="1184" t="s">
        <v>19</v>
      </c>
      <c r="C53" s="1185"/>
      <c r="D53" s="108"/>
      <c r="E53" s="1186" t="s">
        <v>44</v>
      </c>
      <c r="F53" s="1186"/>
      <c r="G53" s="1186"/>
      <c r="H53" s="1187"/>
      <c r="I53" s="348">
        <v>-1741</v>
      </c>
      <c r="J53" s="349">
        <v>-2035</v>
      </c>
      <c r="K53" s="349">
        <v>-2799</v>
      </c>
      <c r="L53" s="349">
        <v>-2927</v>
      </c>
      <c r="M53" s="350">
        <v>-2977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2HwlaQyfo2Rjf/rX4rSwv0M8TldYn/K+vI8/1JytH4lW3/rvZVbVZR05QO0eUac2/IOA1ljhCFTgP5FhpdEOww==" saltValue="ePpm26iTv0UswLYQ6e/1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998</v>
      </c>
      <c r="G55" s="120">
        <v>998</v>
      </c>
      <c r="H55" s="121">
        <v>998</v>
      </c>
    </row>
    <row r="56" spans="2:8" ht="52.5" customHeight="1" x14ac:dyDescent="0.15">
      <c r="B56" s="122"/>
      <c r="C56" s="1198" t="s">
        <v>47</v>
      </c>
      <c r="D56" s="1198"/>
      <c r="E56" s="1199"/>
      <c r="F56" s="123">
        <v>781</v>
      </c>
      <c r="G56" s="123">
        <v>783</v>
      </c>
      <c r="H56" s="124">
        <v>817</v>
      </c>
    </row>
    <row r="57" spans="2:8" ht="53.25" customHeight="1" x14ac:dyDescent="0.15">
      <c r="B57" s="122"/>
      <c r="C57" s="1200" t="s">
        <v>48</v>
      </c>
      <c r="D57" s="1200"/>
      <c r="E57" s="1201"/>
      <c r="F57" s="125">
        <v>2482</v>
      </c>
      <c r="G57" s="125">
        <v>2610</v>
      </c>
      <c r="H57" s="126">
        <v>2782</v>
      </c>
    </row>
    <row r="58" spans="2:8" ht="45.75" customHeight="1" x14ac:dyDescent="0.15">
      <c r="B58" s="127"/>
      <c r="C58" s="1188" t="s">
        <v>567</v>
      </c>
      <c r="D58" s="1189"/>
      <c r="E58" s="1190"/>
      <c r="F58" s="128">
        <v>884</v>
      </c>
      <c r="G58" s="128">
        <v>986</v>
      </c>
      <c r="H58" s="129">
        <v>1139</v>
      </c>
    </row>
    <row r="59" spans="2:8" ht="45.75" customHeight="1" x14ac:dyDescent="0.15">
      <c r="B59" s="127"/>
      <c r="C59" s="1188" t="s">
        <v>568</v>
      </c>
      <c r="D59" s="1189"/>
      <c r="E59" s="1190"/>
      <c r="F59" s="128">
        <v>1100</v>
      </c>
      <c r="G59" s="128">
        <v>1100</v>
      </c>
      <c r="H59" s="129">
        <v>1100</v>
      </c>
    </row>
    <row r="60" spans="2:8" ht="45.75" customHeight="1" x14ac:dyDescent="0.15">
      <c r="B60" s="127"/>
      <c r="C60" s="1188" t="s">
        <v>569</v>
      </c>
      <c r="D60" s="1189"/>
      <c r="E60" s="1190"/>
      <c r="F60" s="128">
        <v>205</v>
      </c>
      <c r="G60" s="128">
        <v>205</v>
      </c>
      <c r="H60" s="129">
        <v>205</v>
      </c>
    </row>
    <row r="61" spans="2:8" ht="45.75" customHeight="1" x14ac:dyDescent="0.15">
      <c r="B61" s="127"/>
      <c r="C61" s="1188" t="s">
        <v>570</v>
      </c>
      <c r="D61" s="1189"/>
      <c r="E61" s="1190"/>
      <c r="F61" s="128">
        <v>65</v>
      </c>
      <c r="G61" s="128">
        <v>73</v>
      </c>
      <c r="H61" s="129">
        <v>81</v>
      </c>
    </row>
    <row r="62" spans="2:8" ht="45.75" customHeight="1" thickBot="1" x14ac:dyDescent="0.2">
      <c r="B62" s="130"/>
      <c r="C62" s="1191" t="s">
        <v>571</v>
      </c>
      <c r="D62" s="1192"/>
      <c r="E62" s="1193"/>
      <c r="F62" s="131">
        <v>54</v>
      </c>
      <c r="G62" s="131">
        <v>66</v>
      </c>
      <c r="H62" s="132">
        <v>72</v>
      </c>
    </row>
    <row r="63" spans="2:8" ht="52.5" customHeight="1" thickBot="1" x14ac:dyDescent="0.2">
      <c r="B63" s="133"/>
      <c r="C63" s="1194" t="s">
        <v>49</v>
      </c>
      <c r="D63" s="1194"/>
      <c r="E63" s="1195"/>
      <c r="F63" s="134">
        <v>4261</v>
      </c>
      <c r="G63" s="134">
        <v>4391</v>
      </c>
      <c r="H63" s="135">
        <v>4597</v>
      </c>
    </row>
    <row r="64" spans="2:8" x14ac:dyDescent="0.15"/>
  </sheetData>
  <sheetProtection algorithmName="SHA-512" hashValue="4iBFZVCr0ne+37LvKNa90EjoX8YPFezPS+pa45y30o7+H2iq1kjTCk1fqrx9H5FOzWpGyKulIGqTxiDA94LE/A==" saltValue="Jw+3FbjhXN4WoNhbI4XS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93374</v>
      </c>
      <c r="E3" s="154"/>
      <c r="F3" s="155">
        <v>103390</v>
      </c>
      <c r="G3" s="156"/>
      <c r="H3" s="157"/>
    </row>
    <row r="4" spans="1:8" x14ac:dyDescent="0.15">
      <c r="A4" s="158"/>
      <c r="B4" s="159"/>
      <c r="C4" s="160"/>
      <c r="D4" s="161">
        <v>58389</v>
      </c>
      <c r="E4" s="162"/>
      <c r="F4" s="163">
        <v>51269</v>
      </c>
      <c r="G4" s="164"/>
      <c r="H4" s="165"/>
    </row>
    <row r="5" spans="1:8" x14ac:dyDescent="0.15">
      <c r="A5" s="146" t="s">
        <v>524</v>
      </c>
      <c r="B5" s="151"/>
      <c r="C5" s="152"/>
      <c r="D5" s="153">
        <v>79740</v>
      </c>
      <c r="E5" s="154"/>
      <c r="F5" s="155">
        <v>117234</v>
      </c>
      <c r="G5" s="156"/>
      <c r="H5" s="157"/>
    </row>
    <row r="6" spans="1:8" x14ac:dyDescent="0.15">
      <c r="A6" s="158"/>
      <c r="B6" s="159"/>
      <c r="C6" s="160"/>
      <c r="D6" s="161">
        <v>52061</v>
      </c>
      <c r="E6" s="162"/>
      <c r="F6" s="163">
        <v>59796</v>
      </c>
      <c r="G6" s="164"/>
      <c r="H6" s="165"/>
    </row>
    <row r="7" spans="1:8" x14ac:dyDescent="0.15">
      <c r="A7" s="146" t="s">
        <v>525</v>
      </c>
      <c r="B7" s="151"/>
      <c r="C7" s="152"/>
      <c r="D7" s="153">
        <v>77562</v>
      </c>
      <c r="E7" s="154"/>
      <c r="F7" s="155">
        <v>97758</v>
      </c>
      <c r="G7" s="156"/>
      <c r="H7" s="157"/>
    </row>
    <row r="8" spans="1:8" x14ac:dyDescent="0.15">
      <c r="A8" s="158"/>
      <c r="B8" s="159"/>
      <c r="C8" s="160"/>
      <c r="D8" s="161">
        <v>62220</v>
      </c>
      <c r="E8" s="162"/>
      <c r="F8" s="163">
        <v>45946</v>
      </c>
      <c r="G8" s="164"/>
      <c r="H8" s="165"/>
    </row>
    <row r="9" spans="1:8" x14ac:dyDescent="0.15">
      <c r="A9" s="146" t="s">
        <v>526</v>
      </c>
      <c r="B9" s="151"/>
      <c r="C9" s="152"/>
      <c r="D9" s="153">
        <v>74896</v>
      </c>
      <c r="E9" s="154"/>
      <c r="F9" s="155">
        <v>91338</v>
      </c>
      <c r="G9" s="156"/>
      <c r="H9" s="157"/>
    </row>
    <row r="10" spans="1:8" x14ac:dyDescent="0.15">
      <c r="A10" s="158"/>
      <c r="B10" s="159"/>
      <c r="C10" s="160"/>
      <c r="D10" s="161">
        <v>56286</v>
      </c>
      <c r="E10" s="162"/>
      <c r="F10" s="163">
        <v>43989</v>
      </c>
      <c r="G10" s="164"/>
      <c r="H10" s="165"/>
    </row>
    <row r="11" spans="1:8" x14ac:dyDescent="0.15">
      <c r="A11" s="146" t="s">
        <v>527</v>
      </c>
      <c r="B11" s="151"/>
      <c r="C11" s="152"/>
      <c r="D11" s="153">
        <v>56084</v>
      </c>
      <c r="E11" s="154"/>
      <c r="F11" s="155">
        <v>103975</v>
      </c>
      <c r="G11" s="156"/>
      <c r="H11" s="157"/>
    </row>
    <row r="12" spans="1:8" x14ac:dyDescent="0.15">
      <c r="A12" s="158"/>
      <c r="B12" s="159"/>
      <c r="C12" s="166"/>
      <c r="D12" s="161">
        <v>33185</v>
      </c>
      <c r="E12" s="162"/>
      <c r="F12" s="163">
        <v>52698</v>
      </c>
      <c r="G12" s="164"/>
      <c r="H12" s="165"/>
    </row>
    <row r="13" spans="1:8" x14ac:dyDescent="0.15">
      <c r="A13" s="146"/>
      <c r="B13" s="151"/>
      <c r="C13" s="152"/>
      <c r="D13" s="153">
        <v>76331</v>
      </c>
      <c r="E13" s="154"/>
      <c r="F13" s="155">
        <v>102739</v>
      </c>
      <c r="G13" s="167"/>
      <c r="H13" s="157"/>
    </row>
    <row r="14" spans="1:8" x14ac:dyDescent="0.15">
      <c r="A14" s="158"/>
      <c r="B14" s="159"/>
      <c r="C14" s="160"/>
      <c r="D14" s="161">
        <v>52428</v>
      </c>
      <c r="E14" s="162"/>
      <c r="F14" s="163">
        <v>50740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5.19</v>
      </c>
      <c r="C19" s="168">
        <f>ROUND(VALUE(SUBSTITUTE(実質収支比率等に係る経年分析!G$48,"▲","-")),2)</f>
        <v>8.0299999999999994</v>
      </c>
      <c r="D19" s="168">
        <f>ROUND(VALUE(SUBSTITUTE(実質収支比率等に係る経年分析!H$48,"▲","-")),2)</f>
        <v>5.89</v>
      </c>
      <c r="E19" s="168">
        <f>ROUND(VALUE(SUBSTITUTE(実質収支比率等に係る経年分析!I$48,"▲","-")),2)</f>
        <v>9.16</v>
      </c>
      <c r="F19" s="168">
        <f>ROUND(VALUE(SUBSTITUTE(実質収支比率等に係る経年分析!J$48,"▲","-")),2)</f>
        <v>7.98</v>
      </c>
    </row>
    <row r="20" spans="1:11" x14ac:dyDescent="0.15">
      <c r="A20" s="168" t="s">
        <v>53</v>
      </c>
      <c r="B20" s="168">
        <f>ROUND(VALUE(SUBSTITUTE(実質収支比率等に係る経年分析!F$47,"▲","-")),2)</f>
        <v>20.58</v>
      </c>
      <c r="C20" s="168">
        <f>ROUND(VALUE(SUBSTITUTE(実質収支比率等に係る経年分析!G$47,"▲","-")),2)</f>
        <v>19.53</v>
      </c>
      <c r="D20" s="168">
        <f>ROUND(VALUE(SUBSTITUTE(実質収支比率等に係る経年分析!H$47,"▲","-")),2)</f>
        <v>18.28</v>
      </c>
      <c r="E20" s="168">
        <f>ROUND(VALUE(SUBSTITUTE(実質収支比率等に係る経年分析!I$47,"▲","-")),2)</f>
        <v>18.61</v>
      </c>
      <c r="F20" s="168">
        <f>ROUND(VALUE(SUBSTITUTE(実質収支比率等に係る経年分析!J$47,"▲","-")),2)</f>
        <v>18.95</v>
      </c>
    </row>
    <row r="21" spans="1:11" x14ac:dyDescent="0.15">
      <c r="A21" s="168" t="s">
        <v>54</v>
      </c>
      <c r="B21" s="168">
        <f>IF(ISNUMBER(VALUE(SUBSTITUTE(実質収支比率等に係る経年分析!F$49,"▲","-"))),ROUND(VALUE(SUBSTITUTE(実質収支比率等に係る経年分析!F$49,"▲","-")),2),NA())</f>
        <v>0.85</v>
      </c>
      <c r="C21" s="168">
        <f>IF(ISNUMBER(VALUE(SUBSTITUTE(実質収支比率等に係る経年分析!G$49,"▲","-"))),ROUND(VALUE(SUBSTITUTE(実質収支比率等に係る経年分析!G$49,"▲","-")),2),NA())</f>
        <v>3.11</v>
      </c>
      <c r="D21" s="168">
        <f>IF(ISNUMBER(VALUE(SUBSTITUTE(実質収支比率等に係る経年分析!H$49,"▲","-"))),ROUND(VALUE(SUBSTITUTE(実質収支比率等に係る経年分析!H$49,"▲","-")),2),NA())</f>
        <v>-1.62</v>
      </c>
      <c r="E21" s="168">
        <f>IF(ISNUMBER(VALUE(SUBSTITUTE(実質収支比率等に係る経年分析!I$49,"▲","-"))),ROUND(VALUE(SUBSTITUTE(実質収支比率等に係る経年分析!I$49,"▲","-")),2),NA())</f>
        <v>3.17</v>
      </c>
      <c r="F21" s="168">
        <f>IF(ISNUMBER(VALUE(SUBSTITUTE(実質収支比率等に係る経年分析!J$49,"▲","-"))),ROUND(VALUE(SUBSTITUTE(実質収支比率等に係る経年分析!J$49,"▲","-")),2),NA())</f>
        <v>-1.34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0.34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町営公園墓地事業特別会計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0.14000000000000001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15">
      <c r="A31" s="169" t="str">
        <f>IF(連結実質赤字比率に係る赤字・黒字の構成分析!C$39="",NA(),連結実質赤字比率に係る赤字・黒字の構成分析!C$39)</f>
        <v>浄化槽整備事業特別会計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0.46</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0.71</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6.13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8.25</v>
      </c>
    </row>
    <row r="36" spans="1:16" x14ac:dyDescent="0.15">
      <c r="A36" s="169" t="str">
        <f>IF(連結実質赤字比率に係る赤字・黒字の構成分析!C$34="",NA(),連結実質赤字比率に係る赤字・黒字の構成分析!C$34)</f>
        <v>住宅新築資金等貸付事業特別会計</v>
      </c>
      <c r="B36" s="169">
        <f>IF(ROUND(VALUE(SUBSTITUTE(連結実質赤字比率に係る赤字・黒字の構成分析!F$34,"▲", "-")), 2) &lt; 0, ABS(ROUND(VALUE(SUBSTITUTE(連結実質赤字比率に係る赤字・黒字の構成分析!F$34,"▲", "-")), 2)), NA())</f>
        <v>0.48</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0.45</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0.42</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0.43</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0.43</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1024</v>
      </c>
      <c r="E42" s="170"/>
      <c r="F42" s="170"/>
      <c r="G42" s="170">
        <f>'実質公債費比率（分子）の構造'!L$52</f>
        <v>1036</v>
      </c>
      <c r="H42" s="170"/>
      <c r="I42" s="170"/>
      <c r="J42" s="170">
        <f>'実質公債費比率（分子）の構造'!M$52</f>
        <v>1061</v>
      </c>
      <c r="K42" s="170"/>
      <c r="L42" s="170"/>
      <c r="M42" s="170">
        <f>'実質公債費比率（分子）の構造'!N$52</f>
        <v>1127</v>
      </c>
      <c r="N42" s="170"/>
      <c r="O42" s="170"/>
      <c r="P42" s="170">
        <f>'実質公債費比率（分子）の構造'!O$52</f>
        <v>1032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v>
      </c>
      <c r="C44" s="170"/>
      <c r="D44" s="170"/>
      <c r="E44" s="170">
        <f>'実質公債費比率（分子）の構造'!L$50</f>
        <v>7</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25</v>
      </c>
      <c r="C45" s="170"/>
      <c r="D45" s="170"/>
      <c r="E45" s="170">
        <f>'実質公債費比率（分子）の構造'!L$49</f>
        <v>26</v>
      </c>
      <c r="F45" s="170"/>
      <c r="G45" s="170"/>
      <c r="H45" s="170">
        <f>'実質公債費比率（分子）の構造'!M$49</f>
        <v>26</v>
      </c>
      <c r="I45" s="170"/>
      <c r="J45" s="170"/>
      <c r="K45" s="170">
        <f>'実質公債費比率（分子）の構造'!N$49</f>
        <v>23</v>
      </c>
      <c r="L45" s="170"/>
      <c r="M45" s="170"/>
      <c r="N45" s="170">
        <f>'実質公債費比率（分子）の構造'!O$49</f>
        <v>25</v>
      </c>
      <c r="O45" s="170"/>
      <c r="P45" s="170"/>
    </row>
    <row r="46" spans="1:16" x14ac:dyDescent="0.15">
      <c r="A46" s="170" t="s">
        <v>64</v>
      </c>
      <c r="B46" s="170">
        <f>'実質公債費比率（分子）の構造'!K$48</f>
        <v>349</v>
      </c>
      <c r="C46" s="170"/>
      <c r="D46" s="170"/>
      <c r="E46" s="170">
        <f>'実質公債費比率（分子）の構造'!L$48</f>
        <v>298</v>
      </c>
      <c r="F46" s="170"/>
      <c r="G46" s="170"/>
      <c r="H46" s="170">
        <f>'実質公債費比率（分子）の構造'!M$48</f>
        <v>303</v>
      </c>
      <c r="I46" s="170"/>
      <c r="J46" s="170"/>
      <c r="K46" s="170">
        <f>'実質公債費比率（分子）の構造'!N$48</f>
        <v>363</v>
      </c>
      <c r="L46" s="170"/>
      <c r="M46" s="170"/>
      <c r="N46" s="170">
        <f>'実質公債費比率（分子）の構造'!O$48</f>
        <v>397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952</v>
      </c>
      <c r="C49" s="170"/>
      <c r="D49" s="170"/>
      <c r="E49" s="170">
        <f>'実質公債費比率（分子）の構造'!L$45</f>
        <v>966</v>
      </c>
      <c r="F49" s="170"/>
      <c r="G49" s="170"/>
      <c r="H49" s="170">
        <f>'実質公債費比率（分子）の構造'!M$45</f>
        <v>991</v>
      </c>
      <c r="I49" s="170"/>
      <c r="J49" s="170"/>
      <c r="K49" s="170">
        <f>'実質公債費比率（分子）の構造'!N$45</f>
        <v>1096</v>
      </c>
      <c r="L49" s="170"/>
      <c r="M49" s="170"/>
      <c r="N49" s="170">
        <f>'実質公債費比率（分子）の構造'!O$45</f>
        <v>1006</v>
      </c>
      <c r="O49" s="170"/>
      <c r="P49" s="170"/>
    </row>
    <row r="50" spans="1:16" x14ac:dyDescent="0.15">
      <c r="A50" s="170" t="s">
        <v>67</v>
      </c>
      <c r="B50" s="170" t="e">
        <f>NA()</f>
        <v>#N/A</v>
      </c>
      <c r="C50" s="170">
        <f>IF(ISNUMBER('実質公債費比率（分子）の構造'!K$53),'実質公債費比率（分子）の構造'!K$53,NA())</f>
        <v>304</v>
      </c>
      <c r="D50" s="170" t="e">
        <f>NA()</f>
        <v>#N/A</v>
      </c>
      <c r="E50" s="170" t="e">
        <f>NA()</f>
        <v>#N/A</v>
      </c>
      <c r="F50" s="170">
        <f>IF(ISNUMBER('実質公債費比率（分子）の構造'!L$53),'実質公債費比率（分子）の構造'!L$53,NA())</f>
        <v>261</v>
      </c>
      <c r="G50" s="170" t="e">
        <f>NA()</f>
        <v>#N/A</v>
      </c>
      <c r="H50" s="170" t="e">
        <f>NA()</f>
        <v>#N/A</v>
      </c>
      <c r="I50" s="170">
        <f>IF(ISNUMBER('実質公債費比率（分子）の構造'!M$53),'実質公債費比率（分子）の構造'!M$53,NA())</f>
        <v>259</v>
      </c>
      <c r="J50" s="170" t="e">
        <f>NA()</f>
        <v>#N/A</v>
      </c>
      <c r="K50" s="170" t="e">
        <f>NA()</f>
        <v>#N/A</v>
      </c>
      <c r="L50" s="170">
        <f>IF(ISNUMBER('実質公債費比率（分子）の構造'!N$53),'実質公債費比率（分子）の構造'!N$53,NA())</f>
        <v>355</v>
      </c>
      <c r="M50" s="170" t="e">
        <f>NA()</f>
        <v>#N/A</v>
      </c>
      <c r="N50" s="170" t="e">
        <f>NA()</f>
        <v>#N/A</v>
      </c>
      <c r="O50" s="170">
        <f>IF(ISNUMBER('実質公債費比率（分子）の構造'!O$53),'実質公債費比率（分子）の構造'!O$53,NA())</f>
        <v>396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8798</v>
      </c>
      <c r="E56" s="169"/>
      <c r="F56" s="169"/>
      <c r="G56" s="169">
        <f>'将来負担比率（分子）の構造'!J$52</f>
        <v>8417</v>
      </c>
      <c r="H56" s="169"/>
      <c r="I56" s="169"/>
      <c r="J56" s="169">
        <f>'将来負担比率（分子）の構造'!K$52</f>
        <v>7948</v>
      </c>
      <c r="K56" s="169"/>
      <c r="L56" s="169"/>
      <c r="M56" s="169">
        <f>'将来負担比率（分子）の構造'!L$52</f>
        <v>7251</v>
      </c>
      <c r="N56" s="169"/>
      <c r="O56" s="169"/>
      <c r="P56" s="169">
        <f>'将来負担比率（分子）の構造'!M$52</f>
        <v>6474</v>
      </c>
    </row>
    <row r="57" spans="1:16" x14ac:dyDescent="0.15">
      <c r="A57" s="169" t="s">
        <v>42</v>
      </c>
      <c r="B57" s="169"/>
      <c r="C57" s="169"/>
      <c r="D57" s="169" t="str">
        <f>'将来負担比率（分子）の構造'!I$51</f>
        <v>-</v>
      </c>
      <c r="E57" s="169"/>
      <c r="F57" s="169"/>
      <c r="G57" s="169">
        <f>'将来負担比率（分子）の構造'!J$51</f>
        <v>63</v>
      </c>
      <c r="H57" s="169"/>
      <c r="I57" s="169"/>
      <c r="J57" s="169">
        <f>'将来負担比率（分子）の構造'!K$51</f>
        <v>59</v>
      </c>
      <c r="K57" s="169"/>
      <c r="L57" s="169"/>
      <c r="M57" s="169">
        <f>'将来負担比率（分子）の構造'!L$51</f>
        <v>55</v>
      </c>
      <c r="N57" s="169"/>
      <c r="O57" s="169"/>
      <c r="P57" s="169">
        <f>'将来負担比率（分子）の構造'!M$51</f>
        <v>47</v>
      </c>
    </row>
    <row r="58" spans="1:16" x14ac:dyDescent="0.15">
      <c r="A58" s="169" t="s">
        <v>41</v>
      </c>
      <c r="B58" s="169"/>
      <c r="C58" s="169"/>
      <c r="D58" s="169">
        <f>'将来負担比率（分子）の構造'!I$50</f>
        <v>2928</v>
      </c>
      <c r="E58" s="169"/>
      <c r="F58" s="169"/>
      <c r="G58" s="169">
        <f>'将来負担比率（分子）の構造'!J$50</f>
        <v>2927</v>
      </c>
      <c r="H58" s="169"/>
      <c r="I58" s="169"/>
      <c r="J58" s="169">
        <f>'将来負担比率（分子）の構造'!K$50</f>
        <v>3290</v>
      </c>
      <c r="K58" s="169"/>
      <c r="L58" s="169"/>
      <c r="M58" s="169">
        <f>'将来負担比率（分子）の構造'!L$50</f>
        <v>3400</v>
      </c>
      <c r="N58" s="169"/>
      <c r="O58" s="169"/>
      <c r="P58" s="169">
        <f>'将来負担比率（分子）の構造'!M$50</f>
        <v>3625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656</v>
      </c>
      <c r="C62" s="169"/>
      <c r="D62" s="169"/>
      <c r="E62" s="169">
        <f>'将来負担比率（分子）の構造'!J$45</f>
        <v>599</v>
      </c>
      <c r="F62" s="169"/>
      <c r="G62" s="169"/>
      <c r="H62" s="169">
        <f>'将来負担比率（分子）の構造'!K$45</f>
        <v>596</v>
      </c>
      <c r="I62" s="169"/>
      <c r="J62" s="169"/>
      <c r="K62" s="169">
        <f>'将来負担比率（分子）の構造'!L$45</f>
        <v>595</v>
      </c>
      <c r="L62" s="169"/>
      <c r="M62" s="169"/>
      <c r="N62" s="169">
        <f>'将来負担比率（分子）の構造'!M$45</f>
        <v>601</v>
      </c>
      <c r="O62" s="169"/>
      <c r="P62" s="169"/>
    </row>
    <row r="63" spans="1:16" x14ac:dyDescent="0.15">
      <c r="A63" s="169" t="s">
        <v>34</v>
      </c>
      <c r="B63" s="169">
        <f>'将来負担比率（分子）の構造'!I$44</f>
        <v>110</v>
      </c>
      <c r="C63" s="169"/>
      <c r="D63" s="169"/>
      <c r="E63" s="169">
        <f>'将来負担比率（分子）の構造'!J$44</f>
        <v>103</v>
      </c>
      <c r="F63" s="169"/>
      <c r="G63" s="169"/>
      <c r="H63" s="169">
        <f>'将来負担比率（分子）の構造'!K$44</f>
        <v>81</v>
      </c>
      <c r="I63" s="169"/>
      <c r="J63" s="169"/>
      <c r="K63" s="169">
        <f>'将来負担比率（分子）の構造'!L$44</f>
        <v>73</v>
      </c>
      <c r="L63" s="169"/>
      <c r="M63" s="169"/>
      <c r="N63" s="169">
        <f>'将来負担比率（分子）の構造'!M$44</f>
        <v>70</v>
      </c>
      <c r="O63" s="169"/>
      <c r="P63" s="169"/>
    </row>
    <row r="64" spans="1:16" x14ac:dyDescent="0.15">
      <c r="A64" s="169" t="s">
        <v>33</v>
      </c>
      <c r="B64" s="169">
        <f>'将来負担比率（分子）の構造'!I$43</f>
        <v>3092</v>
      </c>
      <c r="C64" s="169"/>
      <c r="D64" s="169"/>
      <c r="E64" s="169">
        <f>'将来負担比率（分子）の構造'!J$43</f>
        <v>2832</v>
      </c>
      <c r="F64" s="169"/>
      <c r="G64" s="169"/>
      <c r="H64" s="169">
        <f>'将来負担比率（分子）の構造'!K$43</f>
        <v>2443</v>
      </c>
      <c r="I64" s="169"/>
      <c r="J64" s="169"/>
      <c r="K64" s="169">
        <f>'将来負担比率（分子）の構造'!L$43</f>
        <v>2348</v>
      </c>
      <c r="L64" s="169"/>
      <c r="M64" s="169"/>
      <c r="N64" s="169">
        <f>'将来負担比率（分子）の構造'!M$43</f>
        <v>2440</v>
      </c>
      <c r="O64" s="169"/>
      <c r="P64" s="169"/>
    </row>
    <row r="65" spans="1:16" x14ac:dyDescent="0.15">
      <c r="A65" s="169" t="s">
        <v>32</v>
      </c>
      <c r="B65" s="169">
        <f>'将来負担比率（分子）の構造'!I$42</f>
        <v>7</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6121</v>
      </c>
      <c r="C66" s="169"/>
      <c r="D66" s="169"/>
      <c r="E66" s="169">
        <f>'将来負担比率（分子）の構造'!J$41</f>
        <v>5839</v>
      </c>
      <c r="F66" s="169"/>
      <c r="G66" s="169"/>
      <c r="H66" s="169">
        <f>'将来負担比率（分子）の構造'!K$41</f>
        <v>5377</v>
      </c>
      <c r="I66" s="169"/>
      <c r="J66" s="169"/>
      <c r="K66" s="169">
        <f>'将来負担比率（分子）の構造'!L$41</f>
        <v>4765</v>
      </c>
      <c r="L66" s="169"/>
      <c r="M66" s="169"/>
      <c r="N66" s="169">
        <f>'将来負担比率（分子）の構造'!M$41</f>
        <v>4059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998</v>
      </c>
      <c r="C72" s="173">
        <f>基金残高に係る経年分析!G55</f>
        <v>998</v>
      </c>
      <c r="D72" s="173">
        <f>基金残高に係る経年分析!H55</f>
        <v>998</v>
      </c>
    </row>
    <row r="73" spans="1:16" x14ac:dyDescent="0.15">
      <c r="A73" s="172" t="s">
        <v>74</v>
      </c>
      <c r="B73" s="173">
        <f>基金残高に係る経年分析!F56</f>
        <v>781</v>
      </c>
      <c r="C73" s="173">
        <f>基金残高に係る経年分析!G56</f>
        <v>783</v>
      </c>
      <c r="D73" s="173">
        <f>基金残高に係る経年分析!H56</f>
        <v>817</v>
      </c>
    </row>
    <row r="74" spans="1:16" x14ac:dyDescent="0.15">
      <c r="A74" s="172" t="s">
        <v>75</v>
      </c>
      <c r="B74" s="173">
        <f>基金残高に係る経年分析!F57</f>
        <v>2482</v>
      </c>
      <c r="C74" s="173">
        <f>基金残高に係る経年分析!G57</f>
        <v>2610</v>
      </c>
      <c r="D74" s="173">
        <f>基金残高に係る経年分析!H57</f>
        <v>2782</v>
      </c>
    </row>
  </sheetData>
  <sheetProtection algorithmName="SHA-512" hashValue="PGDxe10il1xQQpXBeKZFHYnlplzLV3JaFLqd/r7gW/AzmTGZOAUPbQs8l7bH4cs6ABvH959teZg5j/+XeW9uUQ==" saltValue="XIvws0/mG9Au4tvkGQZb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眞野 恵美</cp:lastModifiedBy>
  <cp:lastPrinted>2025-03-19T02:46:08Z</cp:lastPrinted>
  <dcterms:created xsi:type="dcterms:W3CDTF">2025-02-19T04:02:19Z</dcterms:created>
  <dcterms:modified xsi:type="dcterms:W3CDTF">2025-03-19T02:48:54Z</dcterms:modified>
  <cp:category/>
</cp:coreProperties>
</file>