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Kjflsv1\020-総務\☆財政\"/>
    </mc:Choice>
  </mc:AlternateContent>
  <xr:revisionPtr revIDLastSave="0" documentId="13_ncr:1_{6645A777-38D5-4C97-8F8E-E892EFF85B90}" xr6:coauthVersionLast="47" xr6:coauthVersionMax="47" xr10:uidLastSave="{00000000-0000-0000-0000-000000000000}"/>
  <bookViews>
    <workbookView xWindow="-110" yWindow="-110" windowWidth="19420" windowHeight="104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30" i="12" l="1"/>
  <c r="AA31" i="12"/>
  <c r="AA32" i="12"/>
  <c r="AA33" i="12"/>
  <c r="AA34" i="12"/>
  <c r="AA35" i="12"/>
  <c r="AA36" i="12"/>
  <c r="AA29" i="12"/>
  <c r="AA28" i="12"/>
  <c r="AA7" i="12" l="1"/>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CO36" i="10"/>
  <c r="BE36" i="10"/>
  <c r="AM36" i="10"/>
  <c r="C36" i="10"/>
  <c r="CO35" i="10"/>
  <c r="BE35"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AM35" i="10" s="1"/>
  <c r="BE34" i="10" l="1"/>
  <c r="BW34" i="10" l="1"/>
  <c r="BW35" i="10" s="1"/>
  <c r="BW36" i="10" s="1"/>
  <c r="BW37" i="10" s="1"/>
  <c r="BW38" i="10" s="1"/>
  <c r="BW39" i="10" s="1"/>
  <c r="CO34" i="10" l="1"/>
</calcChain>
</file>

<file path=xl/sharedStrings.xml><?xml version="1.0" encoding="utf-8"?>
<sst xmlns="http://schemas.openxmlformats.org/spreadsheetml/2006/main" count="1094" uniqueCount="614">
  <si>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</si>
  <si>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</si>
  <si>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</si>
  <si>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</si>
  <si>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</si>
  <si>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</si>
  <si>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</si>
  <si>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</si>
  <si>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</si>
  <si>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</si>
  <si>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</si>
  <si>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</si>
  <si>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</si>
  <si>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</si>
  <si>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</si>
  <si>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</si>
  <si>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</si>
  <si>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</si>
  <si>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</si>
  <si>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</si>
  <si>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</si>
  <si>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</si>
  <si>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</si>
  <si>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</si>
  <si>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</si>
  <si>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</si>
  <si>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</si>
  <si>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</si>
  <si>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</si>
  <si>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</si>
  <si>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</si>
  <si>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</si>
  <si>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</si>
  <si>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</si>
  <si>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</si>
  <si>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</si>
  <si>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</si>
  <si>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</si>
  <si>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</si>
  <si>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</si>
  <si>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</si>
  <si>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</si>
  <si>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</si>
  <si>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</si>
  <si>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</si>
  <si>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</si>
  <si>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</si>
  <si>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</si>
  <si>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</si>
  <si>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</si>
  <si>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</si>
  <si>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</si>
  <si>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</si>
  <si>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</si>
  <si>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</si>
  <si>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</si>
  <si>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</si>
  <si>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</si>
  <si>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</si>
  <si>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</si>
  <si>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</si>
  <si>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</si>
  <si>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</si>
  <si>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</si>
  <si>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</si>
  <si>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</si>
  <si>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</si>
  <si>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</si>
  <si>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</si>
  <si>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</si>
  <si>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</si>
  <si>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</si>
  <si>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</si>
  <si>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</si>
  <si>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</si>
  <si>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</si>
  <si>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</si>
  <si>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</si>
  <si>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</si>
  <si>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</si>
  <si>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</si>
  <si>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</si>
  <si>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</si>
  <si>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</si>
  <si>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</si>
  <si>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</si>
  <si>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</si>
  <si>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</si>
  <si>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</si>
  <si>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</si>
  <si>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</si>
  <si>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</si>
  <si>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</si>
  <si>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</si>
  <si>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</si>
  <si>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</si>
  <si>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</si>
  <si>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</si>
  <si>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</si>
  <si>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</si>
  <si>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</si>
  <si>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</si>
  <si>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</si>
  <si>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</si>
  <si>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</si>
  <si>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</si>
  <si>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</si>
  <si>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</si>
  <si>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</si>
  <si>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</si>
  <si>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</si>
  <si>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</si>
  <si>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</si>
  <si>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</si>
  <si>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</si>
  <si>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</si>
  <si>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</si>
  <si>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</si>
  <si>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</si>
  <si>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</si>
  <si>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</si>
  <si>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</si>
  <si>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</si>
  <si>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</si>
  <si>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</si>
  <si>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</si>
  <si>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</si>
  <si>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</si>
  <si>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</si>
  <si>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</si>
  <si>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</si>
  <si>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</si>
  <si>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</si>
  <si>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</si>
  <si>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</si>
  <si>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</si>
  <si>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</si>
  <si>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</si>
  <si>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</si>
  <si>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</si>
  <si>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</si>
  <si>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</si>
  <si>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</si>
  <si>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</si>
  <si>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</si>
  <si>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</si>
  <si>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</si>
  <si>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</si>
  <si>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</si>
  <si>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</si>
  <si>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</si>
  <si>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</si>
  <si>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</si>
  <si>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</si>
  <si>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</si>
  <si>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</si>
  <si>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</si>
  <si>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</si>
  <si>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</si>
  <si>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</si>
  <si>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</si>
  <si>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</si>
  <si>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</si>
  <si>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</si>
  <si>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</si>
  <si>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</si>
  <si>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</si>
  <si>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</si>
  <si>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</si>
  <si>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</si>
  <si>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</si>
  <si>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</si>
  <si>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</si>
  <si>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</si>
  <si>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</si>
  <si>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</si>
  <si>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</si>
  <si>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</si>
  <si>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</si>
  <si>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</si>
  <si>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</si>
  <si>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</si>
  <si>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</si>
  <si>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</si>
  <si>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</si>
  <si>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</si>
  <si>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</si>
  <si>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</si>
  <si>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</si>
  <si>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</si>
  <si>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</si>
  <si>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</si>
  <si>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</si>
  <si>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</si>
  <si>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</si>
  <si>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</si>
  <si>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</si>
  <si>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</si>
  <si>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</si>
  <si>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</si>
  <si>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</si>
  <si>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</si>
  <si>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</si>
  <si>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</si>
  <si>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</si>
  <si>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</si>
  <si>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</si>
  <si>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</si>
  <si>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</si>
  <si>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</si>
  <si>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</si>
  <si>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</si>
  <si>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</si>
  <si>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</si>
  <si>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</si>
  <si>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</si>
  <si>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</si>
  <si>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</si>
  <si>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</si>
  <si>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</si>
  <si>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</si>
  <si>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鳥取県江府町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</si>
  <si>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</si>
  <si>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</si>
  <si>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</si>
  <si>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</si>
  <si>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</si>
  <si>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</si>
  <si>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</si>
  <si>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</si>
  <si>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</si>
  <si>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</si>
  <si>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</si>
  <si>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</si>
  <si>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</si>
  <si>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</si>
  <si>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</si>
  <si>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</si>
  <si>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</si>
  <si>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</si>
  <si>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</si>
  <si>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</si>
  <si>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</si>
  <si>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</si>
  <si>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</si>
  <si>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</si>
  <si>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</si>
  <si>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</si>
  <si>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</si>
  <si>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</si>
  <si>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</si>
  <si>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</si>
  <si>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</si>
  <si>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</si>
  <si>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</si>
  <si>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</si>
  <si>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</si>
  <si>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</si>
  <si>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</si>
  <si>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</si>
  <si>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</si>
  <si>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</si>
  <si>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</si>
  <si>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</si>
  <si>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</si>
  <si>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</si>
  <si>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</si>
  <si>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</si>
  <si>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</si>
  <si>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</si>
  <si>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</si>
  <si>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</si>
  <si>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</si>
  <si>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</si>
  <si>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</si>
  <si>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</si>
  <si>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</si>
  <si>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</si>
  <si>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</si>
  <si>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</si>
  <si>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</si>
  <si>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</si>
  <si>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</si>
  <si>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</si>
  <si>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</si>
  <si>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</si>
  <si>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</si>
  <si>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</si>
  <si>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</si>
  <si>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</si>
  <si>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</si>
  <si>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</si>
  <si>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</si>
  <si>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</si>
  <si>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</si>
  <si>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</si>
  <si>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</si>
  <si>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</si>
  <si>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</si>
  <si>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</si>
  <si>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</si>
  <si>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</si>
  <si>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</si>
  <si>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</si>
  <si>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</si>
  <si>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</si>
  <si>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</si>
  <si>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</si>
  <si>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</si>
  <si>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</si>
  <si>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</si>
  <si>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</si>
  <si>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</si>
  <si>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</si>
  <si>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</si>
  <si>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</si>
  <si>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</si>
  <si>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</si>
  <si>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</si>
  <si>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</si>
  <si>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</si>
  <si>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</si>
  <si>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</si>
  <si>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</si>
  <si>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</si>
  <si>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</si>
  <si>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</si>
  <si>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</si>
  <si>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</si>
  <si>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</si>
  <si>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</si>
  <si>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</si>
  <si>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</si>
  <si>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</si>
  <si>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</si>
  <si>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</si>
  <si>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</si>
  <si>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</si>
  <si>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</si>
  <si>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</si>
  <si>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</si>
  <si>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</si>
  <si>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</si>
  <si>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</si>
  <si>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</si>
  <si>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</si>
  <si>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</si>
  <si>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</si>
  <si>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</si>
  <si>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</si>
  <si>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</si>
  <si>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</si>
  <si>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</si>
  <si>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</si>
  <si>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</si>
  <si>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</si>
  <si>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</si>
  <si>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</si>
  <si>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</si>
  <si>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</si>
  <si>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</si>
  <si>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</si>
  <si>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</si>
  <si>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</si>
  <si>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</si>
  <si>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</si>
  <si>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</si>
  <si>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</si>
  <si>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</si>
  <si>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</si>
  <si>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</si>
  <si>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</si>
  <si>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</si>
  <si>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</si>
  <si>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鳥取県江府町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</si>
  <si>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</si>
  <si>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</si>
  <si>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</si>
  <si>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</si>
  <si>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</si>
  <si>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</si>
  <si>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</si>
  <si>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</si>
  <si>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</si>
  <si>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</si>
  <si>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</si>
  <si>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</si>
  <si>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</si>
  <si>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</si>
  <si>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</si>
  <si>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</si>
  <si>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</si>
  <si>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</si>
  <si>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</si>
  <si>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</si>
  <si>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</si>
  <si>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</si>
  <si>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</si>
  <si>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</si>
  <si>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</si>
  <si>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</si>
  <si>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</si>
  <si>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</si>
  <si>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</si>
  <si>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</si>
  <si>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</si>
  <si>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</si>
  <si>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</si>
  <si>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</si>
  <si>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</si>
  <si>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</si>
  <si>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</si>
  <si>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</si>
  <si>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</si>
  <si>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</si>
  <si>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t>
    <phoneticPr fontId="5"/>
  </si>
  <si>
    <t>後期高齢者医療</t>
    <phoneticPr fontId="5"/>
  </si>
  <si>
    <t>簡易水道事業</t>
    <phoneticPr fontId="5"/>
  </si>
  <si>
    <t>法適用企業</t>
    <phoneticPr fontId="5"/>
  </si>
  <si>
    <t>下水道等事業</t>
    <phoneticPr fontId="5"/>
  </si>
  <si>
    <t>法適用企業</t>
    <phoneticPr fontId="5"/>
  </si>
  <si>
    <t>索道事業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</si>
  <si>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</si>
  <si>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</si>
  <si>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</si>
  <si>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</si>
  <si>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</si>
  <si>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</si>
  <si>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</si>
  <si>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</si>
  <si>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</si>
  <si>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</si>
  <si>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</si>
  <si>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</si>
  <si>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</si>
  <si>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</si>
  <si>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</si>
  <si>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</si>
  <si>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</si>
  <si>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</si>
  <si>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</si>
  <si>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</si>
  <si>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</si>
  <si>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</si>
  <si>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</si>
  <si>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</si>
  <si>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</si>
  <si>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</si>
  <si>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</si>
  <si>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</si>
  <si>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</si>
  <si>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</si>
  <si>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</si>
  <si>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</si>
  <si>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</si>
  <si>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</si>
  <si>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</si>
  <si>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</si>
  <si>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</si>
  <si>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</si>
  <si>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</si>
  <si>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</si>
  <si>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</si>
  <si>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</si>
  <si>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</si>
  <si>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</si>
  <si>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</si>
  <si>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</si>
  <si>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</si>
  <si>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</si>
  <si>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</si>
  <si>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</si>
  <si>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</si>
  <si>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</si>
  <si>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</si>
  <si>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</si>
  <si>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</si>
  <si>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</si>
  <si>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</si>
  <si>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</si>
  <si>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</si>
  <si>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</si>
  <si>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</si>
  <si>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</si>
  <si>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</si>
  <si>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</si>
  <si>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</si>
  <si>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</si>
  <si>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t>
    <phoneticPr fontId="5"/>
  </si>
  <si>
    <t>(Ｆ)</t>
    <phoneticPr fontId="5"/>
  </si>
  <si>
    <t>国民健康保険（施設勘定）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</si>
  <si>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</si>
  <si>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</si>
  <si>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</si>
  <si>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</si>
  <si>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</si>
  <si>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</si>
  <si>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</si>
  <si>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</si>
  <si>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</si>
  <si>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</si>
  <si>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</si>
  <si>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</si>
  <si>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</si>
  <si>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</si>
  <si>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</si>
  <si>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</si>
  <si>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</si>
  <si>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</si>
  <si>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</si>
  <si>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</si>
  <si>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</si>
  <si>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</si>
  <si>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</si>
  <si>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</si>
  <si>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</si>
  <si>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</si>
  <si>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</si>
  <si>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</si>
  <si>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</si>
  <si>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</si>
  <si>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</si>
  <si>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</si>
  <si>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</si>
  <si>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</si>
  <si>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</si>
  <si>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</si>
  <si>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</si>
  <si>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</si>
  <si>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</si>
  <si>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</si>
  <si>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</si>
  <si>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</si>
  <si>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</si>
  <si>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</si>
  <si>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</si>
  <si>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</si>
  <si>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</si>
  <si>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</si>
  <si>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</si>
  <si>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</si>
  <si>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</si>
  <si>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</si>
  <si>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</si>
  <si>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</si>
  <si>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</si>
  <si>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</si>
  <si>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</si>
  <si>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</si>
  <si>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</si>
  <si>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</si>
  <si>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</si>
  <si>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</si>
  <si>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</si>
  <si>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</si>
  <si>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</si>
  <si>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</si>
  <si>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</si>
  <si>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</si>
  <si>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</si>
  <si>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</si>
  <si>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</si>
  <si>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</si>
  <si>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</si>
  <si>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</si>
  <si>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</si>
  <si>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</si>
  <si>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</si>
  <si>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</si>
  <si>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</si>
  <si>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</si>
  <si>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</si>
  <si>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</si>
  <si>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</si>
  <si>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3.43</t>
  </si>
  <si>
    <t>▲ 6.90</t>
  </si>
  <si>
    <t>一般会計</t>
  </si>
  <si>
    <t>介護保険事業（保険事業勘定）</t>
  </si>
  <si>
    <t>簡易水道事業</t>
  </si>
  <si>
    <t>国民健康保険（施設勘定）</t>
  </si>
  <si>
    <t>国民健康保険（事業勘定）</t>
  </si>
  <si>
    <t>下水道等事業</t>
  </si>
  <si>
    <t>住宅新築資金等貸付事業</t>
  </si>
  <si>
    <t>後期高齢者医療</t>
  </si>
  <si>
    <t>その他会計（赤字）</t>
  </si>
  <si>
    <t>その他会計（黒字）</t>
  </si>
  <si>
    <t>（百万円）</t>
    <phoneticPr fontId="5"/>
  </si>
  <si>
    <t>H30</t>
    <phoneticPr fontId="5"/>
  </si>
  <si>
    <t>R01</t>
    <phoneticPr fontId="5"/>
  </si>
  <si>
    <t>R02</t>
    <phoneticPr fontId="5"/>
  </si>
  <si>
    <t>R03</t>
    <phoneticPr fontId="5"/>
  </si>
  <si>
    <t>R04</t>
    <phoneticPr fontId="5"/>
  </si>
  <si>
    <t>江府町地域振興</t>
    <rPh sb="0" eb="3">
      <t>コウフチョウ</t>
    </rPh>
    <rPh sb="3" eb="5">
      <t>チイキ</t>
    </rPh>
    <rPh sb="5" eb="7">
      <t>シンコウ</t>
    </rPh>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</si>
  <si>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</si>
  <si>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</si>
  <si>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</si>
  <si>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</si>
  <si>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日野病院組合</t>
    <rPh sb="0" eb="2">
      <t>ヒノ</t>
    </rPh>
    <rPh sb="2" eb="4">
      <t>ビョウイン</t>
    </rPh>
    <rPh sb="4" eb="6">
      <t>クミアイ</t>
    </rPh>
    <phoneticPr fontId="2"/>
  </si>
  <si>
    <t>ふるさと応援基金</t>
    <rPh sb="4" eb="6">
      <t>オウエン</t>
    </rPh>
    <rPh sb="6" eb="8">
      <t>キキン</t>
    </rPh>
    <phoneticPr fontId="5"/>
  </si>
  <si>
    <t>公共施設等建設基金</t>
    <rPh sb="0" eb="2">
      <t>コウキョウ</t>
    </rPh>
    <rPh sb="2" eb="4">
      <t>シセツ</t>
    </rPh>
    <rPh sb="4" eb="5">
      <t>トウ</t>
    </rPh>
    <rPh sb="5" eb="7">
      <t>ケンセツ</t>
    </rPh>
    <rPh sb="7" eb="9">
      <t>キキン</t>
    </rPh>
    <phoneticPr fontId="5"/>
  </si>
  <si>
    <t>福祉基金</t>
    <rPh sb="0" eb="2">
      <t>フクシ</t>
    </rPh>
    <rPh sb="2" eb="4">
      <t>キキン</t>
    </rPh>
    <phoneticPr fontId="5"/>
  </si>
  <si>
    <t>森林整備基金</t>
    <rPh sb="0" eb="2">
      <t>シンリン</t>
    </rPh>
    <rPh sb="2" eb="4">
      <t>セイビ</t>
    </rPh>
    <rPh sb="4" eb="6">
      <t>キキン</t>
    </rPh>
    <phoneticPr fontId="5"/>
  </si>
  <si>
    <t>いきいき基金</t>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</si>
  <si>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</si>
  <si>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</si>
  <si>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</si>
  <si>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</si>
  <si>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</si>
  <si>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</si>
  <si>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</si>
  <si>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</si>
  <si>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</si>
  <si>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例年の地方債発行（過疎債・公営企業債等）に加え、近年は大型事業が続いていることもあり、本町は類似団体と比較して、将来負担比率・実質公債費比率ともに数値が高くなっている。今後は、地方債残高・元金償還額を低減させるため、例年の新規地方債発行の抑制や基金の積立に注力する必要がある。</t>
    <rPh sb="1" eb="3">
      <t>レイネン</t>
    </rPh>
    <rPh sb="4" eb="7">
      <t>チホウサイ</t>
    </rPh>
    <rPh sb="7" eb="9">
      <t>ハッコウ</t>
    </rPh>
    <rPh sb="10" eb="13">
      <t>カソサイ</t>
    </rPh>
    <rPh sb="14" eb="19">
      <t>コウエイキギョウサイ</t>
    </rPh>
    <rPh sb="19" eb="20">
      <t>ナド</t>
    </rPh>
    <rPh sb="22" eb="23">
      <t>クワ</t>
    </rPh>
    <rPh sb="25" eb="27">
      <t>キンネン</t>
    </rPh>
    <rPh sb="28" eb="32">
      <t>オオガタジギョウ</t>
    </rPh>
    <rPh sb="33" eb="34">
      <t>ツヅ</t>
    </rPh>
    <rPh sb="44" eb="46">
      <t>ホンチョウ</t>
    </rPh>
    <rPh sb="47" eb="51">
      <t>ルイジダンタイ</t>
    </rPh>
    <rPh sb="52" eb="54">
      <t>ヒカク</t>
    </rPh>
    <rPh sb="57" eb="63">
      <t>ショウライフタンヒリツ</t>
    </rPh>
    <rPh sb="64" eb="71">
      <t>ジッシツコウサイヒヒリツ</t>
    </rPh>
    <rPh sb="74" eb="76">
      <t>スウチ</t>
    </rPh>
    <rPh sb="77" eb="78">
      <t>タカ</t>
    </rPh>
    <rPh sb="85" eb="87">
      <t>コンゴ</t>
    </rPh>
    <rPh sb="89" eb="94">
      <t>チホウサイザンダカ</t>
    </rPh>
    <rPh sb="95" eb="99">
      <t>ガンキンショウカン</t>
    </rPh>
    <rPh sb="99" eb="100">
      <t>ガク</t>
    </rPh>
    <rPh sb="101" eb="103">
      <t>テイゲン</t>
    </rPh>
    <rPh sb="109" eb="111">
      <t>レイネン</t>
    </rPh>
    <rPh sb="112" eb="114">
      <t>シンキ</t>
    </rPh>
    <rPh sb="114" eb="117">
      <t>チホウサイ</t>
    </rPh>
    <rPh sb="117" eb="119">
      <t>ハッコウ</t>
    </rPh>
    <rPh sb="120" eb="122">
      <t>ヨクセイ</t>
    </rPh>
    <rPh sb="129" eb="131">
      <t>チュウリョク</t>
    </rPh>
    <rPh sb="133" eb="135">
      <t>ヒツヨウ</t>
    </rPh>
    <phoneticPr fontId="5"/>
  </si>
  <si>
    <t>　例年の地方債発行（過疎債・公営企業債等）に加え、近年は新庁舎建設等の大型事業による地方債新規発行が続く一方、老朽化している既存建物を中心減価償却が進んでいる。</t>
    <rPh sb="28" eb="33">
      <t>シンチョウシャケンセツ</t>
    </rPh>
    <rPh sb="33" eb="34">
      <t>ナド</t>
    </rPh>
    <rPh sb="42" eb="45">
      <t>チホウサイ</t>
    </rPh>
    <rPh sb="45" eb="47">
      <t>シンキ</t>
    </rPh>
    <rPh sb="47" eb="49">
      <t>ハッコウ</t>
    </rPh>
    <rPh sb="50" eb="51">
      <t>ツヅ</t>
    </rPh>
    <rPh sb="52" eb="54">
      <t>イッポウ</t>
    </rPh>
    <rPh sb="55" eb="58">
      <t>ロウキュウカ</t>
    </rPh>
    <rPh sb="62" eb="66">
      <t>キソンタテモノ</t>
    </rPh>
    <rPh sb="67" eb="69">
      <t>チュウシン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</si>
</sst>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1967B2-7854-42AA-8E55-201946FEA3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E61B-4E04-B328-25980FBBBE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48843</c:v>
                </c:pt>
                <c:pt idx="1">
                  <c:v>228462</c:v>
                </c:pt>
                <c:pt idx="2">
                  <c:v>361561</c:v>
                </c:pt>
                <c:pt idx="3">
                  <c:v>175945</c:v>
                </c:pt>
                <c:pt idx="4">
                  <c:v>97793</c:v>
                </c:pt>
              </c:numCache>
            </c:numRef>
          </c:val>
          <c:smooth val="0"/>
          <c:extLst>
            <c:ext xmlns:c16="http://schemas.microsoft.com/office/drawing/2014/chart" uri="{C3380CC4-5D6E-409C-BE32-E72D297353CC}">
              <c16:uniqueId val="{00000001-E61B-4E04-B328-25980FBBBE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3.98</c:v>
                </c:pt>
                <c:pt idx="1">
                  <c:v>7.55</c:v>
                </c:pt>
                <c:pt idx="2">
                  <c:v>9.42</c:v>
                </c:pt>
                <c:pt idx="3">
                  <c:v>19.010000000000002</c:v>
                </c:pt>
                <c:pt idx="4">
                  <c:v>12.62</c:v>
                </c:pt>
              </c:numCache>
            </c:numRef>
          </c:val>
          <c:extLst>
            <c:ext xmlns:c16="http://schemas.microsoft.com/office/drawing/2014/chart" uri="{C3380CC4-5D6E-409C-BE32-E72D297353CC}">
              <c16:uniqueId val="{00000000-18ED-4491-8C62-895A2771E0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44.18</c:v>
                </c:pt>
                <c:pt idx="1">
                  <c:v>44.55</c:v>
                </c:pt>
                <c:pt idx="2">
                  <c:v>42.48</c:v>
                </c:pt>
                <c:pt idx="3">
                  <c:v>38.82</c:v>
                </c:pt>
                <c:pt idx="4">
                  <c:v>39.9</c:v>
                </c:pt>
              </c:numCache>
            </c:numRef>
          </c:val>
          <c:extLst>
            <c:ext xmlns:c16="http://schemas.microsoft.com/office/drawing/2014/chart" uri="{C3380CC4-5D6E-409C-BE32-E72D297353CC}">
              <c16:uniqueId val="{00000001-18ED-4491-8C62-895A2771E0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-3.43</c:v>
                </c:pt>
                <c:pt idx="1">
                  <c:v>3.55</c:v>
                </c:pt>
                <c:pt idx="2">
                  <c:v>2.2400000000000002</c:v>
                </c:pt>
                <c:pt idx="3">
                  <c:v>10.41</c:v>
                </c:pt>
                <c:pt idx="4">
                  <c:v>-6.9</c:v>
                </c:pt>
              </c:numCache>
            </c:numRef>
          </c:val>
          <c:smooth val="0"/>
          <c:extLst>
            <c:ext xmlns:c16="http://schemas.microsoft.com/office/drawing/2014/chart" uri="{C3380CC4-5D6E-409C-BE32-E72D297353CC}">
              <c16:uniqueId val="{00000002-18ED-4491-8C62-895A2771E0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0-3DCE-4E6D-A9C2-0E97DAF9D9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CE-4E6D-A9C2-0E97DAF9D9FF}"/>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2-3DCE-4E6D-A9C2-0E97DAF9D9FF}"/>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0.05</c:v>
                </c:pt>
                <c:pt idx="4">
                  <c:v>#N/A</c:v>
                </c:pt>
                <c:pt idx="5">
                  <c:v>0.05</c:v>
                </c:pt>
                <c:pt idx="6">
                  <c:v>#N/A</c:v>
                </c:pt>
                <c:pt idx="7">
                  <c:v>0.27</c:v>
                </c:pt>
                <c:pt idx="8">
                  <c:v>#N/A</c:v>
                </c:pt>
                <c:pt idx="9">
                  <c:v>0.28000000000000003</c:v>
                </c:pt>
              </c:numCache>
            </c:numRef>
          </c:val>
          <c:extLst>
            <c:ext xmlns:c16="http://schemas.microsoft.com/office/drawing/2014/chart" uri="{C3380CC4-5D6E-409C-BE32-E72D297353CC}">
              <c16:uniqueId val="{00000003-3DCE-4E6D-A9C2-0E97DAF9D9FF}"/>
            </c:ext>
          </c:extLst>
        </c:ser>
        <c:ser>
          <c:idx val="4"/>
          <c:order val="4"/>
          <c:tx>
            <c:strRef>
              <c:f>データシート!$A$31</c:f>
              <c:strCache>
                <c:ptCount val="1"/>
                <c:pt idx="0">
                  <c:v>下水道等事業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1.01</c:v>
                </c:pt>
                <c:pt idx="2">
                  <c:v>#N/A</c:v>
                </c:pt>
                <c:pt idx="3">
                  <c:v>1.22</c:v>
                </c:pt>
                <c:pt idx="4">
                  <c:v>#N/A</c:v>
                </c:pt>
                <c:pt idx="5">
                  <c:v>1.1299999999999999</c:v>
                </c:pt>
                <c:pt idx="6">
                  <c:v>#N/A</c:v>
                </c:pt>
                <c:pt idx="7">
                  <c:v>1.22</c:v>
                </c:pt>
                <c:pt idx="8">
                  <c:v>#N/A</c:v>
                </c:pt>
                <c:pt idx="9">
                  <c:v>1.52</c:v>
                </c:pt>
              </c:numCache>
            </c:numRef>
          </c:val>
          <c:extLst>
            <c:ext xmlns:c16="http://schemas.microsoft.com/office/drawing/2014/chart" uri="{C3380CC4-5D6E-409C-BE32-E72D297353CC}">
              <c16:uniqueId val="{00000004-3DCE-4E6D-A9C2-0E97DAF9D9FF}"/>
            </c:ext>
          </c:extLst>
        </c:ser>
        <c:ser>
          <c:idx val="5"/>
          <c:order val="5"/>
          <c:tx>
            <c:strRef>
              <c:f>データシート!$A$32</c:f>
              <c:strCache>
                <c:ptCount val="1"/>
                <c:pt idx="0">
                  <c:v>国民健康保険（事業勘定）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0.25</c:v>
                </c:pt>
                <c:pt idx="4">
                  <c:v>#N/A</c:v>
                </c:pt>
                <c:pt idx="5">
                  <c:v>0.12</c:v>
                </c:pt>
                <c:pt idx="6">
                  <c:v>#N/A</c:v>
                </c:pt>
                <c:pt idx="7">
                  <c:v>0.23</c:v>
                </c:pt>
                <c:pt idx="8">
                  <c:v>#N/A</c:v>
                </c:pt>
                <c:pt idx="9">
                  <c:v>1.53</c:v>
                </c:pt>
              </c:numCache>
            </c:numRef>
          </c:val>
          <c:extLst>
            <c:ext xmlns:c16="http://schemas.microsoft.com/office/drawing/2014/chart" uri="{C3380CC4-5D6E-409C-BE32-E72D297353CC}">
              <c16:uniqueId val="{00000005-3DCE-4E6D-A9C2-0E97DAF9D9FF}"/>
            </c:ext>
          </c:extLst>
        </c:ser>
        <c:ser>
          <c:idx val="6"/>
          <c:order val="6"/>
          <c:tx>
            <c:strRef>
              <c:f>データシート!$A$33</c:f>
              <c:strCache>
                <c:ptCount val="1"/>
                <c:pt idx="0">
                  <c:v>国民健康保険（施設勘定）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0.04</c:v>
                </c:pt>
                <c:pt idx="4">
                  <c:v>#N/A</c:v>
                </c:pt>
                <c:pt idx="5">
                  <c:v>0</c:v>
                </c:pt>
                <c:pt idx="6">
                  <c:v>#N/A</c:v>
                </c:pt>
                <c:pt idx="7">
                  <c:v>1.86</c:v>
                </c:pt>
                <c:pt idx="8">
                  <c:v>#N/A</c:v>
                </c:pt>
                <c:pt idx="9">
                  <c:v>1.65</c:v>
                </c:pt>
              </c:numCache>
            </c:numRef>
          </c:val>
          <c:extLst>
            <c:ext xmlns:c16="http://schemas.microsoft.com/office/drawing/2014/chart" uri="{C3380CC4-5D6E-409C-BE32-E72D297353CC}">
              <c16:uniqueId val="{00000006-3DCE-4E6D-A9C2-0E97DAF9D9FF}"/>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0.93</c:v>
                </c:pt>
                <c:pt idx="4">
                  <c:v>#N/A</c:v>
                </c:pt>
                <c:pt idx="5">
                  <c:v>1.18</c:v>
                </c:pt>
                <c:pt idx="6">
                  <c:v>#N/A</c:v>
                </c:pt>
                <c:pt idx="7">
                  <c:v>1.47</c:v>
                </c:pt>
                <c:pt idx="8">
                  <c:v>#N/A</c:v>
                </c:pt>
                <c:pt idx="9">
                  <c:v>1.96</c:v>
                </c:pt>
              </c:numCache>
            </c:numRef>
          </c:val>
          <c:extLst>
            <c:ext xmlns:c16="http://schemas.microsoft.com/office/drawing/2014/chart" uri="{C3380CC4-5D6E-409C-BE32-E72D297353CC}">
              <c16:uniqueId val="{00000007-3DCE-4E6D-A9C2-0E97DAF9D9FF}"/>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2.33</c:v>
                </c:pt>
                <c:pt idx="2">
                  <c:v>#N/A</c:v>
                </c:pt>
                <c:pt idx="3">
                  <c:v>2.38</c:v>
                </c:pt>
                <c:pt idx="4">
                  <c:v>#N/A</c:v>
                </c:pt>
                <c:pt idx="5">
                  <c:v>2.61</c:v>
                </c:pt>
                <c:pt idx="6">
                  <c:v>#N/A</c:v>
                </c:pt>
                <c:pt idx="7">
                  <c:v>3.43</c:v>
                </c:pt>
                <c:pt idx="8">
                  <c:v>#N/A</c:v>
                </c:pt>
                <c:pt idx="9">
                  <c:v>4.66</c:v>
                </c:pt>
              </c:numCache>
            </c:numRef>
          </c:val>
          <c:extLst>
            <c:ext xmlns:c16="http://schemas.microsoft.com/office/drawing/2014/chart" uri="{C3380CC4-5D6E-409C-BE32-E72D297353CC}">
              <c16:uniqueId val="{00000008-3DCE-4E6D-A9C2-0E97DAF9D9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c:v>
                </c:pt>
                <c:pt idx="2">
                  <c:v>#N/A</c:v>
                </c:pt>
                <c:pt idx="3">
                  <c:v>7.47</c:v>
                </c:pt>
                <c:pt idx="4">
                  <c:v>#N/A</c:v>
                </c:pt>
                <c:pt idx="5">
                  <c:v>9.33</c:v>
                </c:pt>
                <c:pt idx="6">
                  <c:v>#N/A</c:v>
                </c:pt>
                <c:pt idx="7">
                  <c:v>18.73</c:v>
                </c:pt>
                <c:pt idx="8">
                  <c:v>#N/A</c:v>
                </c:pt>
                <c:pt idx="9">
                  <c:v>12.78</c:v>
                </c:pt>
              </c:numCache>
            </c:numRef>
          </c:val>
          <c:extLst>
            <c:ext xmlns:c16="http://schemas.microsoft.com/office/drawing/2014/chart" uri="{C3380CC4-5D6E-409C-BE32-E72D297353CC}">
              <c16:uniqueId val="{00000009-3DCE-4E6D-A9C2-0E97DAF9D9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377</c:v>
                </c:pt>
                <c:pt idx="5">
                  <c:v>371</c:v>
                </c:pt>
                <c:pt idx="8">
                  <c:v>375</c:v>
                </c:pt>
                <c:pt idx="11">
                  <c:v>388</c:v>
                </c:pt>
                <c:pt idx="14">
                  <c:v>383</c:v>
                </c:pt>
              </c:numCache>
            </c:numRef>
          </c:val>
          <c:extLst>
            <c:ext xmlns:c16="http://schemas.microsoft.com/office/drawing/2014/chart" uri="{C3380CC4-5D6E-409C-BE32-E72D297353CC}">
              <c16:uniqueId val="{00000000-8D2A-4E1F-9EEA-ECC33C14D2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A-4E1F-9EEA-ECC33C14D2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2A-4E1F-9EEA-ECC33C14D2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c:v>
                </c:pt>
                <c:pt idx="3">
                  <c:v>42</c:v>
                </c:pt>
                <c:pt idx="6">
                  <c:v>44</c:v>
                </c:pt>
                <c:pt idx="9">
                  <c:v>44</c:v>
                </c:pt>
                <c:pt idx="12">
                  <c:v>44</c:v>
                </c:pt>
              </c:numCache>
            </c:numRef>
          </c:val>
          <c:extLst>
            <c:ext xmlns:c16="http://schemas.microsoft.com/office/drawing/2014/chart" uri="{C3380CC4-5D6E-409C-BE32-E72D297353CC}">
              <c16:uniqueId val="{00000003-8D2A-4E1F-9EEA-ECC33C14D2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166</c:v>
                </c:pt>
                <c:pt idx="3">
                  <c:v>181</c:v>
                </c:pt>
                <c:pt idx="6">
                  <c:v>169</c:v>
                </c:pt>
                <c:pt idx="9">
                  <c:v>214</c:v>
                </c:pt>
                <c:pt idx="12">
                  <c:v>217</c:v>
                </c:pt>
              </c:numCache>
            </c:numRef>
          </c:val>
          <c:extLst>
            <c:ext xmlns:c16="http://schemas.microsoft.com/office/drawing/2014/chart" uri="{C3380CC4-5D6E-409C-BE32-E72D297353CC}">
              <c16:uniqueId val="{00000004-8D2A-4E1F-9EEA-ECC33C14D2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A-4E1F-9EEA-ECC33C14D2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A-4E1F-9EEA-ECC33C14D2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405</c:v>
                </c:pt>
                <c:pt idx="3">
                  <c:v>382</c:v>
                </c:pt>
                <c:pt idx="6">
                  <c:v>383</c:v>
                </c:pt>
                <c:pt idx="9">
                  <c:v>396</c:v>
                </c:pt>
                <c:pt idx="12">
                  <c:v>412</c:v>
                </c:pt>
              </c:numCache>
            </c:numRef>
          </c:val>
          <c:extLst>
            <c:ext xmlns:c16="http://schemas.microsoft.com/office/drawing/2014/chart" uri="{C3380CC4-5D6E-409C-BE32-E72D297353CC}">
              <c16:uniqueId val="{00000007-8D2A-4E1F-9EEA-ECC33C14D2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238</c:v>
                </c:pt>
                <c:pt idx="2">
                  <c:v>#N/A</c:v>
                </c:pt>
                <c:pt idx="3">
                  <c:v>#N/A</c:v>
                </c:pt>
                <c:pt idx="4">
                  <c:v>234</c:v>
                </c:pt>
                <c:pt idx="5">
                  <c:v>#N/A</c:v>
                </c:pt>
                <c:pt idx="6">
                  <c:v>#N/A</c:v>
                </c:pt>
                <c:pt idx="7">
                  <c:v>221</c:v>
                </c:pt>
                <c:pt idx="8">
                  <c:v>#N/A</c:v>
                </c:pt>
                <c:pt idx="9">
                  <c:v>#N/A</c:v>
                </c:pt>
                <c:pt idx="10">
                  <c:v>266</c:v>
                </c:pt>
                <c:pt idx="11">
                  <c:v>#N/A</c:v>
                </c:pt>
                <c:pt idx="12">
                  <c:v>#N/A</c:v>
                </c:pt>
                <c:pt idx="13">
                  <c:v>290</c:v>
                </c:pt>
                <c:pt idx="14">
                  <c:v>#N/A</c:v>
                </c:pt>
              </c:numCache>
            </c:numRef>
          </c:val>
          <c:smooth val="0"/>
          <c:extLst>
            <c:ext xmlns:c16="http://schemas.microsoft.com/office/drawing/2014/chart" uri="{C3380CC4-5D6E-409C-BE32-E72D297353CC}">
              <c16:uniqueId val="{00000008-8D2A-4E1F-9EEA-ECC33C14D2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3939</c:v>
                </c:pt>
                <c:pt idx="5">
                  <c:v>3974</c:v>
                </c:pt>
                <c:pt idx="8">
                  <c:v>4085</c:v>
                </c:pt>
                <c:pt idx="11">
                  <c:v>3842</c:v>
                </c:pt>
                <c:pt idx="14">
                  <c:v>3734</c:v>
                </c:pt>
              </c:numCache>
            </c:numRef>
          </c:val>
          <c:extLst>
            <c:ext xmlns:c16="http://schemas.microsoft.com/office/drawing/2014/chart" uri="{C3380CC4-5D6E-409C-BE32-E72D297353CC}">
              <c16:uniqueId val="{00000000-1EAB-4747-80A7-4BB087A052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c:v>
                </c:pt>
                <c:pt idx="5">
                  <c:v>12</c:v>
                </c:pt>
                <c:pt idx="8">
                  <c:v>7</c:v>
                </c:pt>
                <c:pt idx="11">
                  <c:v>4</c:v>
                </c:pt>
                <c:pt idx="14">
                  <c:v>2</c:v>
                </c:pt>
              </c:numCache>
            </c:numRef>
          </c:val>
          <c:extLst>
            <c:ext xmlns:c16="http://schemas.microsoft.com/office/drawing/2014/chart" uri="{C3380CC4-5D6E-409C-BE32-E72D297353CC}">
              <c16:uniqueId val="{00000001-1EAB-4747-80A7-4BB087A052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1458</c:v>
                </c:pt>
                <c:pt idx="5">
                  <c:v>1420</c:v>
                </c:pt>
                <c:pt idx="8">
                  <c:v>1272</c:v>
                </c:pt>
                <c:pt idx="11">
                  <c:v>1607</c:v>
                </c:pt>
                <c:pt idx="14">
                  <c:v>1915</c:v>
                </c:pt>
              </c:numCache>
            </c:numRef>
          </c:val>
          <c:extLst>
            <c:ext xmlns:c16="http://schemas.microsoft.com/office/drawing/2014/chart" uri="{C3380CC4-5D6E-409C-BE32-E72D297353CC}">
              <c16:uniqueId val="{00000002-1EAB-4747-80A7-4BB087A052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AB-4747-80A7-4BB087A052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AB-4747-80A7-4BB087A052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5-1EAB-4747-80A7-4BB087A052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c:v>
                </c:pt>
                <c:pt idx="3">
                  <c:v>0</c:v>
                </c:pt>
                <c:pt idx="6">
                  <c:v>8</c:v>
                </c:pt>
                <c:pt idx="9">
                  <c:v>19</c:v>
                </c:pt>
                <c:pt idx="12">
                  <c:v>50</c:v>
                </c:pt>
              </c:numCache>
            </c:numRef>
          </c:val>
          <c:extLst>
            <c:ext xmlns:c16="http://schemas.microsoft.com/office/drawing/2014/chart" uri="{C3380CC4-5D6E-409C-BE32-E72D297353CC}">
              <c16:uniqueId val="{00000006-1EAB-4747-80A7-4BB087A052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160</c:v>
                </c:pt>
                <c:pt idx="3">
                  <c:v>131</c:v>
                </c:pt>
                <c:pt idx="6">
                  <c:v>102</c:v>
                </c:pt>
                <c:pt idx="9">
                  <c:v>74</c:v>
                </c:pt>
                <c:pt idx="12">
                  <c:v>48</c:v>
                </c:pt>
              </c:numCache>
            </c:numRef>
          </c:val>
          <c:extLst>
            <c:ext xmlns:c16="http://schemas.microsoft.com/office/drawing/2014/chart" uri="{C3380CC4-5D6E-409C-BE32-E72D297353CC}">
              <c16:uniqueId val="{00000007-1EAB-4747-80A7-4BB087A052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2670</c:v>
                </c:pt>
                <c:pt idx="3">
                  <c:v>2543</c:v>
                </c:pt>
                <c:pt idx="6">
                  <c:v>2344</c:v>
                </c:pt>
                <c:pt idx="9">
                  <c:v>2336</c:v>
                </c:pt>
                <c:pt idx="12">
                  <c:v>2597</c:v>
                </c:pt>
              </c:numCache>
            </c:numRef>
          </c:val>
          <c:extLst>
            <c:ext xmlns:c16="http://schemas.microsoft.com/office/drawing/2014/chart" uri="{C3380CC4-5D6E-409C-BE32-E72D297353CC}">
              <c16:uniqueId val="{00000008-1EAB-4747-80A7-4BB087A052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AB-4747-80A7-4BB087A052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3759</c:v>
                </c:pt>
                <c:pt idx="3">
                  <c:v>4088</c:v>
                </c:pt>
                <c:pt idx="6">
                  <c:v>4565</c:v>
                </c:pt>
                <c:pt idx="9">
                  <c:v>4593</c:v>
                </c:pt>
                <c:pt idx="12">
                  <c:v>4475</c:v>
                </c:pt>
              </c:numCache>
            </c:numRef>
          </c:val>
          <c:extLst>
            <c:ext xmlns:c16="http://schemas.microsoft.com/office/drawing/2014/chart" uri="{C3380CC4-5D6E-409C-BE32-E72D297353CC}">
              <c16:uniqueId val="{0000000A-1EAB-4747-80A7-4BB087A052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1187</c:v>
                </c:pt>
                <c:pt idx="2">
                  <c:v>#N/A</c:v>
                </c:pt>
                <c:pt idx="3">
                  <c:v>#N/A</c:v>
                </c:pt>
                <c:pt idx="4">
                  <c:v>1358</c:v>
                </c:pt>
                <c:pt idx="5">
                  <c:v>#N/A</c:v>
                </c:pt>
                <c:pt idx="6">
                  <c:v>#N/A</c:v>
                </c:pt>
                <c:pt idx="7">
                  <c:v>1655</c:v>
                </c:pt>
                <c:pt idx="8">
                  <c:v>#N/A</c:v>
                </c:pt>
                <c:pt idx="9">
                  <c:v>#N/A</c:v>
                </c:pt>
                <c:pt idx="10">
                  <c:v>1569</c:v>
                </c:pt>
                <c:pt idx="11">
                  <c:v>#N/A</c:v>
                </c:pt>
                <c:pt idx="12">
                  <c:v>#N/A</c:v>
                </c:pt>
                <c:pt idx="13">
                  <c:v>1520</c:v>
                </c:pt>
                <c:pt idx="14">
                  <c:v>#N/A</c:v>
                </c:pt>
              </c:numCache>
            </c:numRef>
          </c:val>
          <c:smooth val="0"/>
          <c:extLst>
            <c:ext xmlns:c16="http://schemas.microsoft.com/office/drawing/2014/chart" uri="{C3380CC4-5D6E-409C-BE32-E72D297353CC}">
              <c16:uniqueId val="{0000000B-1EAB-4747-80A7-4BB087A052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9713-4D0F-A1BE-6F2688B60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c:v>
                </c:pt>
                <c:pt idx="1">
                  <c:v>116</c:v>
                </c:pt>
                <c:pt idx="2">
                  <c:v>116</c:v>
                </c:pt>
              </c:numCache>
            </c:numRef>
          </c:val>
          <c:extLst>
            <c:ext xmlns:c16="http://schemas.microsoft.com/office/drawing/2014/chart" uri="{C3380CC4-5D6E-409C-BE32-E72D297353CC}">
              <c16:uniqueId val="{00000001-9713-4D0F-A1BE-6F2688B60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272</c:v>
                </c:pt>
                <c:pt idx="1">
                  <c:v>546</c:v>
                </c:pt>
                <c:pt idx="2">
                  <c:v>847</c:v>
                </c:pt>
              </c:numCache>
            </c:numRef>
          </c:val>
          <c:extLst>
            <c:ext xmlns:c16="http://schemas.microsoft.com/office/drawing/2014/chart" uri="{C3380CC4-5D6E-409C-BE32-E72D297353CC}">
              <c16:uniqueId val="{00000002-9713-4D0F-A1BE-6F2688B60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{5CEB0B46-41A0-4868-80BC-162988A9F273}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8C-4B5B-9453-0B82E352DC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{5AE10B80-8824-4124-A355-0465CDFE4807}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C-4B5B-9453-0B82E352DC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{0F028930-0300-4F65-9D6B-1C393730A2A4}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C-4B5B-9453-0B82E352DC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{4E756BFA-6A81-42E3-96AF-EC1B20B376B8}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C-4B5B-9453-0B82E352DC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{77E11A13-2825-434F-AE81-FC37839F1639}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C-4B5B-9453-0B82E352DC2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{634347A9-6F9C-483C-A33B-F2BAF6CD281B}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8C-4B5B-9453-0B82E352DC2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{1D91D33C-F80D-4A5E-8F78-923F91A92C37}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8C-4B5B-9453-0B82E352DC20}"/>
                </c:ext>
              </c:extLst>
            </c:dLbl>
            <c:dLbl>
              <c:idx val="24"/>
              <c:layout>
                <c:manualLayout>
                  <c:x val="-3.018954715278839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{E319B69D-C246-4FE3-A662-9E2463124097}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8C-4B5B-9453-0B82E352DC20}"/>
                </c:ext>
              </c:extLst>
            </c:dLbl>
            <c:dLbl>
              <c:idx val="32"/>
              <c:layout>
                <c:manualLayout>
                  <c:x val="-3.384195414767998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{3D92F01D-0C4C-4C78-865C-C68AB6701B9B}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8C-4B5B-9453-0B82E352DC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64.2</c:v>
                </c:pt>
                <c:pt idx="16">
                  <c:v>63.9</c:v>
                </c:pt>
                <c:pt idx="24">
                  <c:v>67.900000000000006</c:v>
                </c:pt>
                <c:pt idx="32">
                  <c:v>68.2</c:v>
                </c:pt>
              </c:numCache>
            </c:numRef>
          </c:xVal>
          <c:yVal>
            <c:numRef>
              <c:f>公会計指標分析・財政指標組合せ分析表!$BP$51:$DC$51</c:f>
              <c:numCache>
                <c:formatCode>#,##0.0;"▲ "#,##0.0</c:formatCode>
                <c:ptCount val="40"/>
                <c:pt idx="0">
                  <c:v>71.3</c:v>
                </c:pt>
                <c:pt idx="8">
                  <c:v>81.900000000000006</c:v>
                </c:pt>
                <c:pt idx="16">
                  <c:v>94.5</c:v>
                </c:pt>
                <c:pt idx="24">
                  <c:v>81.099999999999994</c:v>
                </c:pt>
                <c:pt idx="32">
                  <c:v>81.099999999999994</c:v>
                </c:pt>
              </c:numCache>
            </c:numRef>
          </c:yVal>
          <c:smooth val="0"/>
          <c:extLst>
            <c:ext xmlns:c16="http://schemas.microsoft.com/office/drawing/2014/chart" uri="{C3380CC4-5D6E-409C-BE32-E72D297353CC}">
              <c16:uniqueId val="{00000009-5A8C-4B5B-9453-0B82E352DC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{E7352FBA-51F2-435C-AD21-50B5EDCF2514}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8C-4B5B-9453-0B82E352DC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{D1241019-8E5E-4DF0-9475-DE7B264849E2}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C-4B5B-9453-0B82E352DC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{29BC97F2-A003-4258-B7E3-27319F1BF059}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C-4B5B-9453-0B82E352DC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{742D1D4E-A988-46FE-9559-EA464042D80D}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C-4B5B-9453-0B82E352DC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{791BB000-A026-4704-82B7-4273B3CD54BE}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C-4B5B-9453-0B82E352DC2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{E7EBA8EE-1360-46B8-834C-8289CF1040A1}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8C-4B5B-9453-0B82E352DC2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{5DFB5519-5504-43FD-9DEC-AAD73D637F7F}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8C-4B5B-9453-0B82E352DC2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{377E034D-3DD1-460A-944F-2883177F0F4A}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8C-4B5B-9453-0B82E352DC2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{4CD0D8E6-0142-45CD-BCB1-15AFD71C9ABF}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8C-4B5B-9453-0B82E352DC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8C-4B5B-9453-0B82E352DC20}"/>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{2804C192-8BEE-4310-848C-15D6F15BF314}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529-482B-9D4A-89E54C959D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{19DF87C7-A3F6-44CD-89D9-DAAF77F886CB}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29-482B-9D4A-89E54C959D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{597E5151-CA9B-4E93-8C9C-76ABDD8DD567}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29-482B-9D4A-89E54C959D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{3EEB7ABA-2670-4483-9702-B3C30E925332}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29-482B-9D4A-89E54C959D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{D232E423-5610-40F7-B4A6-8D7F947CAD8D}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29-482B-9D4A-89E54C959DF4}"/>
                </c:ext>
              </c:extLst>
            </c:dLbl>
            <c:dLbl>
              <c:idx val="8"/>
              <c:layout>
                <c:manualLayout>
                  <c:x val="-2.2944134870748707E-2"/>
                  <c:y val="-4.572209051672477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{88790C44-FEE0-4592-9140-D981896AD2D1}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529-482B-9D4A-89E54C959DF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{049CD698-1F80-4E8E-A33A-202834B0834B}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529-482B-9D4A-89E54C959DF4}"/>
                </c:ext>
              </c:extLst>
            </c:dLbl>
            <c:dLbl>
              <c:idx val="24"/>
              <c:layout>
                <c:manualLayout>
                  <c:x val="-4.0196550579402496E-2"/>
                  <c:y val="-7.911120365886327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{67037E25-2D83-4185-9148-26E7C29D01C1}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529-482B-9D4A-89E54C959DF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{AE405A05-79E1-4AFB-9DE2-DDFE9D0381C9}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529-482B-9D4A-89E54C959D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13.4</c:v>
                </c:pt>
                <c:pt idx="16">
                  <c:v>13.6</c:v>
                </c:pt>
                <c:pt idx="24">
                  <c:v>13.5</c:v>
                </c:pt>
                <c:pt idx="32">
                  <c:v>13.9</c:v>
                </c:pt>
              </c:numCache>
            </c:numRef>
          </c:xVal>
          <c:yVal>
            <c:numRef>
              <c:f>公会計指標分析・財政指標組合せ分析表!$BP$73:$DC$73</c:f>
              <c:numCache>
                <c:formatCode>#,##0.0;"▲ "#,##0.0</c:formatCode>
                <c:ptCount val="40"/>
                <c:pt idx="0">
                  <c:v>71.3</c:v>
                </c:pt>
                <c:pt idx="8">
                  <c:v>81.900000000000006</c:v>
                </c:pt>
                <c:pt idx="16">
                  <c:v>94.5</c:v>
                </c:pt>
                <c:pt idx="24">
                  <c:v>81.099999999999994</c:v>
                </c:pt>
                <c:pt idx="32">
                  <c:v>81.099999999999994</c:v>
                </c:pt>
              </c:numCache>
            </c:numRef>
          </c:yVal>
          <c:smooth val="0"/>
          <c:extLst>
            <c:ext xmlns:c16="http://schemas.microsoft.com/office/drawing/2014/chart" uri="{C3380CC4-5D6E-409C-BE32-E72D297353CC}">
              <c16:uniqueId val="{00000009-1529-482B-9D4A-89E54C959D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58888900375853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{D36938E9-A06E-42C6-99DC-786AE8B1AE11}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529-482B-9D4A-89E54C959D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{941A4823-BC29-45F4-A1B1-63284F57FDD9}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29-482B-9D4A-89E54C959D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{B922C117-B44F-40FB-BA21-76CC740CCB4E}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29-482B-9D4A-89E54C959D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{522AF869-029C-4B7B-B67F-A42F450BDE26}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29-482B-9D4A-89E54C959D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{B574DB44-51CF-47AE-BDA9-07752D668578}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29-482B-9D4A-89E54C959DF4}"/>
                </c:ext>
              </c:extLst>
            </c:dLbl>
            <c:dLbl>
              <c:idx val="8"/>
              <c:layout>
                <c:manualLayout>
                  <c:x val="-3.5679445340427683E-2"/>
                  <c:y val="-0.11208333818524056"/>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{9A47ADA4-9F78-4A9E-9013-83895829E5FF}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529-482B-9D4A-89E54C959DF4}"/>
                </c:ext>
              </c:extLst>
            </c:dLbl>
            <c:dLbl>
              <c:idx val="16"/>
              <c:layout>
                <c:manualLayout>
                  <c:x val="-3.1570342725075584E-2"/>
                  <c:y val="-9.201784771221749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{ACF85644-C9FE-4596-B0F7-158A82E3FCD2}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529-482B-9D4A-89E54C959DF4}"/>
                </c:ext>
              </c:extLst>
            </c:dLbl>
            <c:dLbl>
              <c:idx val="24"/>
              <c:layout>
                <c:manualLayout>
                  <c:x val="-3.1570342725075584E-2"/>
                  <c:y val="-8.311077349447601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{5492081D-BFF4-44E0-92CC-DB2183D9027D}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529-482B-9D4A-89E54C959DF4}"/>
                </c:ext>
              </c:extLst>
            </c:dLbl>
            <c:dLbl>
              <c:idx val="32"/>
              <c:layout>
                <c:manualLayout>
                  <c:x val="-3.1570342725075584E-2"/>
                  <c:y val="-4.52693219499598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{986F2132-8177-4F47-8B72-2794BAF366D3}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529-482B-9D4A-89E54C959D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529-482B-9D4A-89E54C959DF4}"/>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
2,605
124.52
4,856,846
4,542,698
284,753
2,255,855
4,474,979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大型事業所の固定資産税（償却資産）により、類似団体平均を上回る税収があるため、０．２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となっているが、減価償却により税収は年々減少傾向にある。</a:t>
          </a:r>
          <a:endParaRPr lang="ja-JP" altLang="ja-JP" sz="1400">
            <a:effectLst/>
          </a:endParaRPr>
        </a:p>
        <a:p>
          <a:r>
            <a:rPr kumimoji="1" lang="ja-JP" altLang="ja-JP" sz="1100">
              <a:solidFill>
                <a:schemeClr val="dk1"/>
              </a:solidFill>
              <a:effectLst/>
              <a:latin typeface="+mn-lt"/>
              <a:ea typeface="+mn-ea"/>
              <a:cs typeface="+mn-cs"/>
            </a:rPr>
            <a:t>　税の徴収強化等による税収増加等、歳入の確保に努めるとともに、歳出についても事業見直し等により削減を図る必要がある。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5292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公債費及び補助費については前年度に比べて増加している。今後は新庁舎建設事業などの大型事業に伴う公債費が増加し、比率が上昇する傾向にある。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66</xdr:row>
      <xdr:rowOff>118745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31195"/>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64</xdr:row>
      <xdr:rowOff>67521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31195"/>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4032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60960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249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40022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5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16721</xdr:rowOff>
    </xdr:from>
    <xdr:to>
      <xdr:col>15</xdr:col>
      <xdr:colOff>133350</xdr:colOff>
      <xdr:row>64</xdr:row>
      <xdr:rowOff>118321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103098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物件費が増加しており、各種システムの維持管理コスト、老朽化した公共施設等の維持管理により多額の費用がかかっている状況である。</a:t>
          </a:r>
          <a:endParaRPr lang="ja-JP" altLang="ja-JP" sz="1400">
            <a:effectLst/>
          </a:endParaRPr>
        </a:p>
        <a:p>
          <a:r>
            <a:rPr kumimoji="1" lang="ja-JP" altLang="ja-JP" sz="1100">
              <a:solidFill>
                <a:schemeClr val="dk1"/>
              </a:solidFill>
              <a:effectLst/>
              <a:latin typeface="+mn-lt"/>
              <a:ea typeface="+mn-ea"/>
              <a:cs typeface="+mn-cs"/>
            </a:rPr>
            <a:t>　今後は、公共施設全般について、廃止を含めた利活用の方法を検討し、長期的な観点から維持管理コストの削減を図る必要がある。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104997</xdr:rowOff>
    </xdr:from>
    <xdr:to>
      <xdr:col>23</xdr:col>
      <xdr:colOff>133350</xdr:colOff>
      <xdr:row>84</xdr:row>
      <xdr:rowOff>88841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35347"/>
          <a:ext cx="838200" cy="1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28435</xdr:rowOff>
    </xdr:from>
    <xdr:to>
      <xdr:col>19</xdr:col>
      <xdr:colOff>133350</xdr:colOff>
      <xdr:row>83</xdr:row>
      <xdr:rowOff>104997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8785"/>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99642</xdr:rowOff>
    </xdr:from>
    <xdr:to>
      <xdr:col>15</xdr:col>
      <xdr:colOff>82550</xdr:colOff>
      <xdr:row>83</xdr:row>
      <xdr:rowOff>28435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8542"/>
          <a:ext cx="889000" cy="10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82536</xdr:rowOff>
    </xdr:from>
    <xdr:to>
      <xdr:col>11</xdr:col>
      <xdr:colOff>31750</xdr:colOff>
      <xdr:row>82</xdr:row>
      <xdr:rowOff>99642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143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38041</xdr:rowOff>
    </xdr:from>
    <xdr:to>
      <xdr:col>23</xdr:col>
      <xdr:colOff>184150</xdr:colOff>
      <xdr:row>84</xdr:row>
      <xdr:rowOff>139641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10118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54197</xdr:rowOff>
    </xdr:from>
    <xdr:to>
      <xdr:col>19</xdr:col>
      <xdr:colOff>184150</xdr:colOff>
      <xdr:row>83</xdr:row>
      <xdr:rowOff>155797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140574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7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149085</xdr:rowOff>
    </xdr:from>
    <xdr:to>
      <xdr:col>15</xdr:col>
      <xdr:colOff>133350</xdr:colOff>
      <xdr:row>83</xdr:row>
      <xdr:rowOff>79235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64012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48842</xdr:rowOff>
    </xdr:from>
    <xdr:to>
      <xdr:col>11</xdr:col>
      <xdr:colOff>82550</xdr:colOff>
      <xdr:row>82</xdr:row>
      <xdr:rowOff>150442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135219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31736</xdr:rowOff>
    </xdr:from>
    <xdr:to>
      <xdr:col>7</xdr:col>
      <xdr:colOff>31750</xdr:colOff>
      <xdr:row>82</xdr:row>
      <xdr:rowOff>133336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118113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人事院勧告に伴い、上昇したと思われる。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以降は、高齢層の退職や新規職員数の減少により、下がっていくと予想される。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116078</xdr:rowOff>
    </xdr:from>
    <xdr:to>
      <xdr:col>81</xdr:col>
      <xdr:colOff>44450</xdr:colOff>
      <xdr:row>87</xdr:row>
      <xdr:rowOff>118363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60778"/>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116078</xdr:rowOff>
    </xdr:from>
    <xdr:to>
      <xdr:col>77</xdr:col>
      <xdr:colOff>44450</xdr:colOff>
      <xdr:row>88</xdr:row>
      <xdr:rowOff>19304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6077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19304</xdr:rowOff>
    </xdr:from>
    <xdr:to>
      <xdr:col>72</xdr:col>
      <xdr:colOff>203200</xdr:colOff>
      <xdr:row>88</xdr:row>
      <xdr:rowOff>19304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0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19304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924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84090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65278</xdr:rowOff>
    </xdr:from>
    <xdr:to>
      <xdr:col>77</xdr:col>
      <xdr:colOff>95250</xdr:colOff>
      <xdr:row>86</xdr:row>
      <xdr:rowOff>166878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5605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7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139954</xdr:rowOff>
    </xdr:from>
    <xdr:to>
      <xdr:col>73</xdr:col>
      <xdr:colOff>44450</xdr:colOff>
      <xdr:row>88</xdr:row>
      <xdr:rowOff>70104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80281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80281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65803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数値の変動はあるものの、横ばいで推移。</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105029</xdr:rowOff>
    </xdr:from>
    <xdr:to>
      <xdr:col>81</xdr:col>
      <xdr:colOff>44450</xdr:colOff>
      <xdr:row>60</xdr:row>
      <xdr:rowOff>110199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92029"/>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110199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71001"/>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39533</xdr:rowOff>
    </xdr:from>
    <xdr:to>
      <xdr:col>72</xdr:col>
      <xdr:colOff>203200</xdr:colOff>
      <xdr:row>60</xdr:row>
      <xdr:rowOff>84001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26533"/>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28158</xdr:rowOff>
    </xdr:from>
    <xdr:to>
      <xdr:col>68</xdr:col>
      <xdr:colOff>152400</xdr:colOff>
      <xdr:row>60</xdr:row>
      <xdr:rowOff>39533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5158"/>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54229</xdr:rowOff>
    </xdr:from>
    <xdr:to>
      <xdr:col>81</xdr:col>
      <xdr:colOff>95250</xdr:colOff>
      <xdr:row>60</xdr:row>
      <xdr:rowOff>155829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70756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59399</xdr:rowOff>
    </xdr:from>
    <xdr:to>
      <xdr:col>77</xdr:col>
      <xdr:colOff>95250</xdr:colOff>
      <xdr:row>60</xdr:row>
      <xdr:rowOff>160999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145776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3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160183</xdr:rowOff>
    </xdr:from>
    <xdr:to>
      <xdr:col>68</xdr:col>
      <xdr:colOff>203200</xdr:colOff>
      <xdr:row>60</xdr:row>
      <xdr:rowOff>90333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100510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4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148808</xdr:rowOff>
    </xdr:from>
    <xdr:to>
      <xdr:col>64</xdr:col>
      <xdr:colOff>152400</xdr:colOff>
      <xdr:row>60</xdr:row>
      <xdr:rowOff>78958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89135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、新たな償還が始まり、</a:t>
          </a:r>
          <a:r>
            <a:rPr kumimoji="1" lang="ja-JP" altLang="ja-JP" sz="1100">
              <a:solidFill>
                <a:schemeClr val="dk1"/>
              </a:solidFill>
              <a:effectLst/>
              <a:latin typeface="+mn-lt"/>
              <a:ea typeface="+mn-ea"/>
              <a:cs typeface="+mn-cs"/>
            </a:rPr>
            <a:t>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今後の大規模事業については、将来の財政推計への影響等も考慮し計画の見直しを図り、新規債発行の抑制に努める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44</xdr:row>
      <xdr:rowOff>157056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686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44</xdr:row>
      <xdr:rowOff>132927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132927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116840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962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82127</xdr:rowOff>
    </xdr:from>
    <xdr:to>
      <xdr:col>73</xdr:col>
      <xdr:colOff>44450</xdr:colOff>
      <xdr:row>45</xdr:row>
      <xdr:rowOff>12277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168504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前年と同水準。</a:t>
          </a:r>
          <a:r>
            <a:rPr kumimoji="1" lang="ja-JP" altLang="ja-JP" sz="1100">
              <a:solidFill>
                <a:schemeClr val="dk1"/>
              </a:solidFill>
              <a:effectLst/>
              <a:latin typeface="+mn-lt"/>
              <a:ea typeface="+mn-ea"/>
              <a:cs typeface="+mn-cs"/>
            </a:rPr>
            <a:t>今後は過度な上昇を抑えるため、事業実施について財政への影響を考慮するとともに計画的な事業実施を行い、町債の新規発行額を抑制していく必要がある。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28857</xdr:rowOff>
    </xdr:from>
    <xdr:to>
      <xdr:col>81</xdr:col>
      <xdr:colOff>44450</xdr:colOff>
      <xdr:row>20</xdr:row>
      <xdr:rowOff>28857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457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28857</xdr:rowOff>
    </xdr:from>
    <xdr:to>
      <xdr:col>77</xdr:col>
      <xdr:colOff>44450</xdr:colOff>
      <xdr:row>21</xdr:row>
      <xdr:rowOff>37042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457857"/>
          <a:ext cx="8890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39582</xdr:rowOff>
    </xdr:from>
    <xdr:to>
      <xdr:col>72</xdr:col>
      <xdr:colOff>203200</xdr:colOff>
      <xdr:row>21</xdr:row>
      <xdr:rowOff>37042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46858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68933</xdr:rowOff>
    </xdr:from>
    <xdr:to>
      <xdr:col>68</xdr:col>
      <xdr:colOff>152400</xdr:colOff>
      <xdr:row>20</xdr:row>
      <xdr:rowOff>39582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32648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149507</xdr:rowOff>
    </xdr:from>
    <xdr:to>
      <xdr:col>81</xdr:col>
      <xdr:colOff>95250</xdr:colOff>
      <xdr:row>20</xdr:row>
      <xdr:rowOff>79657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4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121584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7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149507</xdr:rowOff>
    </xdr:from>
    <xdr:to>
      <xdr:col>77</xdr:col>
      <xdr:colOff>95250</xdr:colOff>
      <xdr:row>20</xdr:row>
      <xdr:rowOff>79657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64434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49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157692</xdr:rowOff>
    </xdr:from>
    <xdr:to>
      <xdr:col>73</xdr:col>
      <xdr:colOff>44450</xdr:colOff>
      <xdr:row>21</xdr:row>
      <xdr:rowOff>87842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72619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160232</xdr:rowOff>
    </xdr:from>
    <xdr:to>
      <xdr:col>68</xdr:col>
      <xdr:colOff>203200</xdr:colOff>
      <xdr:row>20</xdr:row>
      <xdr:rowOff>90382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75159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18133</xdr:rowOff>
    </xdr:from>
    <xdr:to>
      <xdr:col>64</xdr:col>
      <xdr:colOff>152400</xdr:colOff>
      <xdr:row>19</xdr:row>
      <xdr:rowOff>119733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104510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
2,605
124.52
4,856,846
4,542,698
284,753
2,255,855
4,474,979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等の追加採用</a:t>
          </a:r>
          <a:r>
            <a:rPr kumimoji="1" lang="ja-JP" altLang="ja-JP" sz="1100">
              <a:solidFill>
                <a:schemeClr val="dk1"/>
              </a:solidFill>
              <a:effectLst/>
              <a:latin typeface="+mn-lt"/>
              <a:ea typeface="+mn-ea"/>
              <a:cs typeface="+mn-cs"/>
            </a:rPr>
            <a:t>により、人件費に充当した一般財源が増加して</a:t>
          </a:r>
          <a:r>
            <a:rPr kumimoji="1" lang="ja-JP" altLang="en-US" sz="1100">
              <a:solidFill>
                <a:schemeClr val="dk1"/>
              </a:solidFill>
              <a:effectLst/>
              <a:latin typeface="+mn-lt"/>
              <a:ea typeface="+mn-ea"/>
              <a:cs typeface="+mn-cs"/>
            </a:rPr>
            <a:t>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事務機器リース料、施設保守委託料、またシステム保守、更新費用が膨らんでいることなどを原因として、増加傾向にある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今後、不要な経常経費の削減を図るなど、経費の節減を図る必要がある。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74772"/>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79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52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扶助費に充当した一般財源は</a:t>
          </a:r>
          <a:r>
            <a:rPr kumimoji="1" lang="ja-JP" altLang="en-US" sz="1100">
              <a:solidFill>
                <a:schemeClr val="dk1"/>
              </a:solidFill>
              <a:effectLst/>
              <a:latin typeface="+mn-lt"/>
              <a:ea typeface="+mn-ea"/>
              <a:cs typeface="+mn-cs"/>
            </a:rPr>
            <a:t>横這い</a:t>
          </a:r>
          <a:r>
            <a:rPr kumimoji="1" lang="ja-JP" altLang="ja-JP" sz="1100">
              <a:solidFill>
                <a:schemeClr val="dk1"/>
              </a:solidFill>
              <a:effectLst/>
              <a:latin typeface="+mn-lt"/>
              <a:ea typeface="+mn-ea"/>
              <a:cs typeface="+mn-cs"/>
            </a:rPr>
            <a:t>であるが、基準財政需要額の増により交付税額が増加しており、比率をさらに引き下げる要因となっている。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75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前年度同様、公共施設の補修費（維持補修費）の増加しており、比率をさらに引き</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げる要因となっている。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58</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8250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825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68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9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類似団体平均を上回っており、その中でも一部事務組合に対する負担金が多額となっている。一部事務組合においても財政の健全化に努めている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637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120142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公債費に充当した一般財源は償還額増により増加している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今後、新庁舎建設事業等の大型事業の借入・償還も控えているため、上昇に転ずることが想定される。今後も財政状況を適切に見極めるとともに、新規地方債発行を抑制する。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152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130811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61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80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上下水道公営企業会計に対する補助金や出資金、介護保険などの社会保障に係る繰出金が増加傾向にある。今後も普通会計の負担を減らしていくため、適正な料金体系、健康予防対策に努める。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81</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6200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6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14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79</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25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30480</xdr:rowOff>
    </xdr:from>
    <xdr:to>
      <xdr:col>82</xdr:col>
      <xdr:colOff>158750</xdr:colOff>
      <xdr:row>81</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2557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107119</xdr:rowOff>
    </xdr:from>
    <xdr:to>
      <xdr:col>29</xdr:col>
      <xdr:colOff>127000</xdr:colOff>
      <xdr:row>18</xdr:row>
      <xdr:rowOff>149847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0844"/>
          <a:ext cx="647700" cy="4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149847</xdr:rowOff>
    </xdr:from>
    <xdr:to>
      <xdr:col>26</xdr:col>
      <xdr:colOff>50800</xdr:colOff>
      <xdr:row>19</xdr:row>
      <xdr:rowOff>27704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3572"/>
          <a:ext cx="698500" cy="4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27704</xdr:rowOff>
    </xdr:from>
    <xdr:to>
      <xdr:col>22</xdr:col>
      <xdr:colOff>114300</xdr:colOff>
      <xdr:row>19</xdr:row>
      <xdr:rowOff>82184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2879"/>
          <a:ext cx="698500" cy="5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79532</xdr:rowOff>
    </xdr:from>
    <xdr:to>
      <xdr:col>18</xdr:col>
      <xdr:colOff>177800</xdr:colOff>
      <xdr:row>19</xdr:row>
      <xdr:rowOff>82184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84707"/>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56319</xdr:rowOff>
    </xdr:from>
    <xdr:to>
      <xdr:col>29</xdr:col>
      <xdr:colOff>177800</xdr:colOff>
      <xdr:row>18</xdr:row>
      <xdr:rowOff>157919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72846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99047</xdr:rowOff>
    </xdr:from>
    <xdr:to>
      <xdr:col>26</xdr:col>
      <xdr:colOff>101600</xdr:colOff>
      <xdr:row>19</xdr:row>
      <xdr:rowOff>29197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39374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148354</xdr:rowOff>
    </xdr:from>
    <xdr:to>
      <xdr:col>22</xdr:col>
      <xdr:colOff>165100</xdr:colOff>
      <xdr:row>19</xdr:row>
      <xdr:rowOff>78504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88681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31384</xdr:rowOff>
    </xdr:from>
    <xdr:to>
      <xdr:col>19</xdr:col>
      <xdr:colOff>38100</xdr:colOff>
      <xdr:row>19</xdr:row>
      <xdr:rowOff>132984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36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117761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2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28732</xdr:rowOff>
    </xdr:from>
    <xdr:to>
      <xdr:col>15</xdr:col>
      <xdr:colOff>101600</xdr:colOff>
      <xdr:row>19</xdr:row>
      <xdr:rowOff>130332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115109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21675</xdr:rowOff>
    </xdr:from>
    <xdr:to>
      <xdr:col>29</xdr:col>
      <xdr:colOff>127000</xdr:colOff>
      <xdr:row>36</xdr:row>
      <xdr:rowOff>74554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74925"/>
          <a:ext cx="647700" cy="5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74554</xdr:rowOff>
    </xdr:from>
    <xdr:to>
      <xdr:col>26</xdr:col>
      <xdr:colOff>50800</xdr:colOff>
      <xdr:row>36</xdr:row>
      <xdr:rowOff>160631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27804"/>
          <a:ext cx="698500" cy="8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152731</xdr:rowOff>
    </xdr:from>
    <xdr:to>
      <xdr:col>22</xdr:col>
      <xdr:colOff>114300</xdr:colOff>
      <xdr:row>36</xdr:row>
      <xdr:rowOff>160631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105981"/>
          <a:ext cx="698500" cy="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152731</xdr:rowOff>
    </xdr:from>
    <xdr:to>
      <xdr:col>18</xdr:col>
      <xdr:colOff>177800</xdr:colOff>
      <xdr:row>36</xdr:row>
      <xdr:rowOff>158976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105981"/>
          <a:ext cx="698500" cy="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313775</xdr:rowOff>
    </xdr:from>
    <xdr:to>
      <xdr:col>29</xdr:col>
      <xdr:colOff>177800</xdr:colOff>
      <xdr:row>36</xdr:row>
      <xdr:rowOff>72475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158852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23754</xdr:rowOff>
    </xdr:from>
    <xdr:to>
      <xdr:col>26</xdr:col>
      <xdr:colOff>101600</xdr:colOff>
      <xdr:row>36</xdr:row>
      <xdr:rowOff>125354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7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135531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4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109831</xdr:rowOff>
    </xdr:from>
    <xdr:to>
      <xdr:col>22</xdr:col>
      <xdr:colOff>165100</xdr:colOff>
      <xdr:row>37</xdr:row>
      <xdr:rowOff>39981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6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221608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101931</xdr:rowOff>
    </xdr:from>
    <xdr:to>
      <xdr:col>19</xdr:col>
      <xdr:colOff>38100</xdr:colOff>
      <xdr:row>37</xdr:row>
      <xdr:rowOff>32081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5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213708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108176</xdr:rowOff>
    </xdr:from>
    <xdr:to>
      <xdr:col>15</xdr:col>
      <xdr:colOff>101600</xdr:colOff>
      <xdr:row>37</xdr:row>
      <xdr:rowOff>38326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61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219953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3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
2,605
124.52
4,856,846
4,542,698
284,753
2,255,855
4,474,979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49390</xdr:rowOff>
    </xdr:from>
    <xdr:to>
      <xdr:col>24</xdr:col>
      <xdr:colOff>63500</xdr:colOff>
      <xdr:row>36</xdr:row>
      <xdr:rowOff>83177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1590"/>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83177</xdr:rowOff>
    </xdr:from>
    <xdr:to>
      <xdr:col>19</xdr:col>
      <xdr:colOff>177800</xdr:colOff>
      <xdr:row>36</xdr:row>
      <xdr:rowOff>111752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53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111752</xdr:rowOff>
    </xdr:from>
    <xdr:to>
      <xdr:col>15</xdr:col>
      <xdr:colOff>50800</xdr:colOff>
      <xdr:row>37</xdr:row>
      <xdr:rowOff>20508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3952"/>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20508</xdr:rowOff>
    </xdr:from>
    <xdr:to>
      <xdr:col>10</xdr:col>
      <xdr:colOff>114300</xdr:colOff>
      <xdr:row>37</xdr:row>
      <xdr:rowOff>25107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4158"/>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170040</xdr:rowOff>
    </xdr:from>
    <xdr:to>
      <xdr:col>24</xdr:col>
      <xdr:colOff>114300</xdr:colOff>
      <xdr:row>36</xdr:row>
      <xdr:rowOff>100190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21467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32377</xdr:rowOff>
    </xdr:from>
    <xdr:to>
      <xdr:col>20</xdr:col>
      <xdr:colOff>38100</xdr:colOff>
      <xdr:row>36</xdr:row>
      <xdr:rowOff>133977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150504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60952</xdr:rowOff>
    </xdr:from>
    <xdr:to>
      <xdr:col>15</xdr:col>
      <xdr:colOff>101600</xdr:colOff>
      <xdr:row>36</xdr:row>
      <xdr:rowOff>162552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7629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141158</xdr:rowOff>
    </xdr:from>
    <xdr:to>
      <xdr:col>10</xdr:col>
      <xdr:colOff>165100</xdr:colOff>
      <xdr:row>37</xdr:row>
      <xdr:rowOff>71308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62435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145757</xdr:rowOff>
    </xdr:from>
    <xdr:to>
      <xdr:col>6</xdr:col>
      <xdr:colOff>38100</xdr:colOff>
      <xdr:row>37</xdr:row>
      <xdr:rowOff>75907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67034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103002</xdr:rowOff>
    </xdr:from>
    <xdr:to>
      <xdr:col>24</xdr:col>
      <xdr:colOff>63500</xdr:colOff>
      <xdr:row>57</xdr:row>
      <xdr:rowOff>93208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4202"/>
          <a:ext cx="838200" cy="16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93208</xdr:rowOff>
    </xdr:from>
    <xdr:to>
      <xdr:col>19</xdr:col>
      <xdr:colOff>177800</xdr:colOff>
      <xdr:row>57</xdr:row>
      <xdr:rowOff>158345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5858"/>
          <a:ext cx="889000" cy="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158345</xdr:rowOff>
    </xdr:from>
    <xdr:to>
      <xdr:col>15</xdr:col>
      <xdr:colOff>50800</xdr:colOff>
      <xdr:row>58</xdr:row>
      <xdr:rowOff>29288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0995"/>
          <a:ext cx="8890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29288</xdr:rowOff>
    </xdr:from>
    <xdr:to>
      <xdr:col>10</xdr:col>
      <xdr:colOff>114300</xdr:colOff>
      <xdr:row>58</xdr:row>
      <xdr:rowOff>50162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3388"/>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52202</xdr:rowOff>
    </xdr:from>
    <xdr:to>
      <xdr:col>24</xdr:col>
      <xdr:colOff>114300</xdr:colOff>
      <xdr:row>56</xdr:row>
      <xdr:rowOff>153802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75079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42408</xdr:rowOff>
    </xdr:from>
    <xdr:to>
      <xdr:col>20</xdr:col>
      <xdr:colOff>38100</xdr:colOff>
      <xdr:row>57</xdr:row>
      <xdr:rowOff>144008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160535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9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107545</xdr:rowOff>
    </xdr:from>
    <xdr:to>
      <xdr:col>15</xdr:col>
      <xdr:colOff>101600</xdr:colOff>
      <xdr:row>58</xdr:row>
      <xdr:rowOff>37695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54222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5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149938</xdr:rowOff>
    </xdr:from>
    <xdr:to>
      <xdr:col>10</xdr:col>
      <xdr:colOff>165100</xdr:colOff>
      <xdr:row>58</xdr:row>
      <xdr:rowOff>80088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9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170812</xdr:rowOff>
    </xdr:from>
    <xdr:to>
      <xdr:col>6</xdr:col>
      <xdr:colOff>38100</xdr:colOff>
      <xdr:row>58</xdr:row>
      <xdr:rowOff>100962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92089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128105</xdr:rowOff>
    </xdr:from>
    <xdr:to>
      <xdr:col>24</xdr:col>
      <xdr:colOff>63500</xdr:colOff>
      <xdr:row>74</xdr:row>
      <xdr:rowOff>115239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43955"/>
          <a:ext cx="838200" cy="1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115239</xdr:rowOff>
    </xdr:from>
    <xdr:to>
      <xdr:col>19</xdr:col>
      <xdr:colOff>177800</xdr:colOff>
      <xdr:row>75</xdr:row>
      <xdr:rowOff>11216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802539"/>
          <a:ext cx="889000" cy="6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11216</xdr:rowOff>
    </xdr:from>
    <xdr:to>
      <xdr:col>15</xdr:col>
      <xdr:colOff>50800</xdr:colOff>
      <xdr:row>76</xdr:row>
      <xdr:rowOff>71034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869966"/>
          <a:ext cx="889000" cy="2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70658</xdr:rowOff>
    </xdr:from>
    <xdr:to>
      <xdr:col>10</xdr:col>
      <xdr:colOff>114300</xdr:colOff>
      <xdr:row>76</xdr:row>
      <xdr:rowOff>71034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00858"/>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77305</xdr:rowOff>
    </xdr:from>
    <xdr:to>
      <xdr:col>24</xdr:col>
      <xdr:colOff>114300</xdr:colOff>
      <xdr:row>74</xdr:row>
      <xdr:rowOff>7455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100182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64439</xdr:rowOff>
    </xdr:from>
    <xdr:to>
      <xdr:col>20</xdr:col>
      <xdr:colOff>38100</xdr:colOff>
      <xdr:row>74</xdr:row>
      <xdr:rowOff>166039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11116</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5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131866</xdr:rowOff>
    </xdr:from>
    <xdr:to>
      <xdr:col>15</xdr:col>
      <xdr:colOff>101600</xdr:colOff>
      <xdr:row>75</xdr:row>
      <xdr:rowOff>62016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78543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5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20234</xdr:rowOff>
    </xdr:from>
    <xdr:to>
      <xdr:col>10</xdr:col>
      <xdr:colOff>165100</xdr:colOff>
      <xdr:row>76</xdr:row>
      <xdr:rowOff>121834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138361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19858</xdr:rowOff>
    </xdr:from>
    <xdr:to>
      <xdr:col>6</xdr:col>
      <xdr:colOff>38100</xdr:colOff>
      <xdr:row>76</xdr:row>
      <xdr:rowOff>121458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137984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101386</xdr:rowOff>
    </xdr:from>
    <xdr:to>
      <xdr:col>24</xdr:col>
      <xdr:colOff>63500</xdr:colOff>
      <xdr:row>95</xdr:row>
      <xdr:rowOff>6426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17686"/>
          <a:ext cx="8382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101386</xdr:rowOff>
    </xdr:from>
    <xdr:to>
      <xdr:col>19</xdr:col>
      <xdr:colOff>177800</xdr:colOff>
      <xdr:row>95</xdr:row>
      <xdr:rowOff>76271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17686"/>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48847</xdr:rowOff>
    </xdr:from>
    <xdr:to>
      <xdr:col>15</xdr:col>
      <xdr:colOff>50800</xdr:colOff>
      <xdr:row>95</xdr:row>
      <xdr:rowOff>76271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36597"/>
          <a:ext cx="8890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48847</xdr:rowOff>
    </xdr:from>
    <xdr:to>
      <xdr:col>10</xdr:col>
      <xdr:colOff>114300</xdr:colOff>
      <xdr:row>95</xdr:row>
      <xdr:rowOff>73239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36597"/>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127076</xdr:rowOff>
    </xdr:from>
    <xdr:to>
      <xdr:col>24</xdr:col>
      <xdr:colOff>114300</xdr:colOff>
      <xdr:row>95</xdr:row>
      <xdr:rowOff>57226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149953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50586</xdr:rowOff>
    </xdr:from>
    <xdr:to>
      <xdr:col>20</xdr:col>
      <xdr:colOff>38100</xdr:colOff>
      <xdr:row>94</xdr:row>
      <xdr:rowOff>152186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168713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4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25471</xdr:rowOff>
    </xdr:from>
    <xdr:to>
      <xdr:col>15</xdr:col>
      <xdr:colOff>101600</xdr:colOff>
      <xdr:row>95</xdr:row>
      <xdr:rowOff>127071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143598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169497</xdr:rowOff>
    </xdr:from>
    <xdr:to>
      <xdr:col>10</xdr:col>
      <xdr:colOff>165100</xdr:colOff>
      <xdr:row>95</xdr:row>
      <xdr:rowOff>99647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116174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22439</xdr:rowOff>
    </xdr:from>
    <xdr:to>
      <xdr:col>6</xdr:col>
      <xdr:colOff>38100</xdr:colOff>
      <xdr:row>95</xdr:row>
      <xdr:rowOff>124039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140566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45882</xdr:rowOff>
    </xdr:from>
    <xdr:to>
      <xdr:col>55</xdr:col>
      <xdr:colOff>0</xdr:colOff>
      <xdr:row>36</xdr:row>
      <xdr:rowOff>92229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18082"/>
          <a:ext cx="838200" cy="4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74120</xdr:rowOff>
    </xdr:from>
    <xdr:to>
      <xdr:col>50</xdr:col>
      <xdr:colOff>114300</xdr:colOff>
      <xdr:row>36</xdr:row>
      <xdr:rowOff>45882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74870"/>
          <a:ext cx="889000" cy="1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74120</xdr:rowOff>
    </xdr:from>
    <xdr:to>
      <xdr:col>45</xdr:col>
      <xdr:colOff>177800</xdr:colOff>
      <xdr:row>36</xdr:row>
      <xdr:rowOff>123652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74870"/>
          <a:ext cx="889000" cy="2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123652</xdr:rowOff>
    </xdr:from>
    <xdr:to>
      <xdr:col>41</xdr:col>
      <xdr:colOff>50800</xdr:colOff>
      <xdr:row>36</xdr:row>
      <xdr:rowOff>141300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5852"/>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41429</xdr:rowOff>
    </xdr:from>
    <xdr:to>
      <xdr:col>55</xdr:col>
      <xdr:colOff>50800</xdr:colOff>
      <xdr:row>36</xdr:row>
      <xdr:rowOff>143029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19856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166532</xdr:rowOff>
    </xdr:from>
    <xdr:to>
      <xdr:col>50</xdr:col>
      <xdr:colOff>165100</xdr:colOff>
      <xdr:row>36</xdr:row>
      <xdr:rowOff>96682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113209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23320</xdr:rowOff>
    </xdr:from>
    <xdr:to>
      <xdr:col>46</xdr:col>
      <xdr:colOff>38100</xdr:colOff>
      <xdr:row>35</xdr:row>
      <xdr:rowOff>124920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141447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9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72852</xdr:rowOff>
    </xdr:from>
    <xdr:to>
      <xdr:col>41</xdr:col>
      <xdr:colOff>101600</xdr:colOff>
      <xdr:row>37</xdr:row>
      <xdr:rowOff>3002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19529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2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90500</xdr:rowOff>
    </xdr:from>
    <xdr:to>
      <xdr:col>36</xdr:col>
      <xdr:colOff>165100</xdr:colOff>
      <xdr:row>37</xdr:row>
      <xdr:rowOff>20650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37177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3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96297</xdr:rowOff>
    </xdr:from>
    <xdr:to>
      <xdr:col>55</xdr:col>
      <xdr:colOff>0</xdr:colOff>
      <xdr:row>57</xdr:row>
      <xdr:rowOff>140961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68947"/>
          <a:ext cx="838200" cy="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161668</xdr:rowOff>
    </xdr:from>
    <xdr:to>
      <xdr:col>50</xdr:col>
      <xdr:colOff>114300</xdr:colOff>
      <xdr:row>57</xdr:row>
      <xdr:rowOff>96297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62868"/>
          <a:ext cx="889000" cy="10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161668</xdr:rowOff>
    </xdr:from>
    <xdr:to>
      <xdr:col>45</xdr:col>
      <xdr:colOff>177800</xdr:colOff>
      <xdr:row>57</xdr:row>
      <xdr:rowOff>66284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62868"/>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66284</xdr:rowOff>
    </xdr:from>
    <xdr:to>
      <xdr:col>41</xdr:col>
      <xdr:colOff>50800</xdr:colOff>
      <xdr:row>57</xdr:row>
      <xdr:rowOff>168936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38934"/>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90161</xdr:rowOff>
    </xdr:from>
    <xdr:to>
      <xdr:col>55</xdr:col>
      <xdr:colOff>50800</xdr:colOff>
      <xdr:row>58</xdr:row>
      <xdr:rowOff>20311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5088</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45497</xdr:rowOff>
    </xdr:from>
    <xdr:to>
      <xdr:col>50</xdr:col>
      <xdr:colOff>165100</xdr:colOff>
      <xdr:row>57</xdr:row>
      <xdr:rowOff>147097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138224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1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110868</xdr:rowOff>
    </xdr:from>
    <xdr:to>
      <xdr:col>46</xdr:col>
      <xdr:colOff>38100</xdr:colOff>
      <xdr:row>57</xdr:row>
      <xdr:rowOff>41018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57545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8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15484</xdr:rowOff>
    </xdr:from>
    <xdr:to>
      <xdr:col>41</xdr:col>
      <xdr:colOff>101600</xdr:colOff>
      <xdr:row>57</xdr:row>
      <xdr:rowOff>117084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108211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8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118136</xdr:rowOff>
    </xdr:from>
    <xdr:to>
      <xdr:col>36</xdr:col>
      <xdr:colOff>165100</xdr:colOff>
      <xdr:row>58</xdr:row>
      <xdr:rowOff>48286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39413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6046</xdr:rowOff>
    </xdr:from>
    <xdr:to>
      <xdr:col>55</xdr:col>
      <xdr:colOff>0</xdr:colOff>
      <xdr:row>78</xdr:row>
      <xdr:rowOff>23034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79146"/>
          <a:ext cx="8382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22169</xdr:rowOff>
    </xdr:from>
    <xdr:to>
      <xdr:col>50</xdr:col>
      <xdr:colOff>114300</xdr:colOff>
      <xdr:row>78</xdr:row>
      <xdr:rowOff>23034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5269"/>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83031</xdr:rowOff>
    </xdr:from>
    <xdr:to>
      <xdr:col>45</xdr:col>
      <xdr:colOff>177800</xdr:colOff>
      <xdr:row>78</xdr:row>
      <xdr:rowOff>22169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84681"/>
          <a:ext cx="889000" cy="1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83031</xdr:rowOff>
    </xdr:from>
    <xdr:to>
      <xdr:col>41</xdr:col>
      <xdr:colOff>50800</xdr:colOff>
      <xdr:row>78</xdr:row>
      <xdr:rowOff>24033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84681"/>
          <a:ext cx="889000" cy="1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126696</xdr:rowOff>
    </xdr:from>
    <xdr:to>
      <xdr:col>55</xdr:col>
      <xdr:colOff>50800</xdr:colOff>
      <xdr:row>78</xdr:row>
      <xdr:rowOff>56846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143684</xdr:rowOff>
    </xdr:from>
    <xdr:to>
      <xdr:col>50</xdr:col>
      <xdr:colOff>165100</xdr:colOff>
      <xdr:row>78</xdr:row>
      <xdr:rowOff>73834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64961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142819</xdr:rowOff>
    </xdr:from>
    <xdr:to>
      <xdr:col>46</xdr:col>
      <xdr:colOff>38100</xdr:colOff>
      <xdr:row>78</xdr:row>
      <xdr:rowOff>72969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64096</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32231</xdr:rowOff>
    </xdr:from>
    <xdr:to>
      <xdr:col>41</xdr:col>
      <xdr:colOff>101600</xdr:colOff>
      <xdr:row>77</xdr:row>
      <xdr:rowOff>133831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150358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0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144683</xdr:rowOff>
    </xdr:from>
    <xdr:to>
      <xdr:col>36</xdr:col>
      <xdr:colOff>165100</xdr:colOff>
      <xdr:row>78</xdr:row>
      <xdr:rowOff>74833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65960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82074</xdr:rowOff>
    </xdr:from>
    <xdr:to>
      <xdr:col>55</xdr:col>
      <xdr:colOff>0</xdr:colOff>
      <xdr:row>98</xdr:row>
      <xdr:rowOff>151701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12724"/>
          <a:ext cx="838200" cy="24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57361</xdr:rowOff>
    </xdr:from>
    <xdr:to>
      <xdr:col>50</xdr:col>
      <xdr:colOff>114300</xdr:colOff>
      <xdr:row>97</xdr:row>
      <xdr:rowOff>82074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345111"/>
          <a:ext cx="889000" cy="36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57361</xdr:rowOff>
    </xdr:from>
    <xdr:to>
      <xdr:col>45</xdr:col>
      <xdr:colOff>177800</xdr:colOff>
      <xdr:row>98</xdr:row>
      <xdr:rowOff>163373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345111"/>
          <a:ext cx="889000" cy="6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136206</xdr:rowOff>
    </xdr:from>
    <xdr:to>
      <xdr:col>41</xdr:col>
      <xdr:colOff>50800</xdr:colOff>
      <xdr:row>98</xdr:row>
      <xdr:rowOff>163373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938306"/>
          <a:ext cx="8890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100901</xdr:rowOff>
    </xdr:from>
    <xdr:to>
      <xdr:col>55</xdr:col>
      <xdr:colOff>50800</xdr:colOff>
      <xdr:row>99</xdr:row>
      <xdr:rowOff>31051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9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15828</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31274</xdr:rowOff>
    </xdr:from>
    <xdr:to>
      <xdr:col>50</xdr:col>
      <xdr:colOff>165100</xdr:colOff>
      <xdr:row>97</xdr:row>
      <xdr:rowOff>132874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149401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6561</xdr:rowOff>
    </xdr:from>
    <xdr:to>
      <xdr:col>46</xdr:col>
      <xdr:colOff>38100</xdr:colOff>
      <xdr:row>95</xdr:row>
      <xdr:rowOff>108161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2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124688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06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112573</xdr:rowOff>
    </xdr:from>
    <xdr:to>
      <xdr:col>41</xdr:col>
      <xdr:colOff>101600</xdr:colOff>
      <xdr:row>99</xdr:row>
      <xdr:rowOff>42723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33850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70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85406</xdr:rowOff>
    </xdr:from>
    <xdr:to>
      <xdr:col>36</xdr:col>
      <xdr:colOff>165100</xdr:colOff>
      <xdr:row>99</xdr:row>
      <xdr:rowOff>15556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35327</xdr:rowOff>
    </xdr:from>
    <xdr:to>
      <xdr:col>85</xdr:col>
      <xdr:colOff>127000</xdr:colOff>
      <xdr:row>39</xdr:row>
      <xdr:rowOff>41393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21877"/>
          <a:ext cx="838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35327</xdr:rowOff>
    </xdr:from>
    <xdr:to>
      <xdr:col>81</xdr:col>
      <xdr:colOff>50800</xdr:colOff>
      <xdr:row>39</xdr:row>
      <xdr:rowOff>43696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21877"/>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8265</xdr:rowOff>
    </xdr:from>
    <xdr:to>
      <xdr:col>76</xdr:col>
      <xdr:colOff>114300</xdr:colOff>
      <xdr:row>39</xdr:row>
      <xdr:rowOff>43696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94815"/>
          <a:ext cx="889000" cy="3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156041</xdr:rowOff>
    </xdr:from>
    <xdr:to>
      <xdr:col>71</xdr:col>
      <xdr:colOff>177800</xdr:colOff>
      <xdr:row>39</xdr:row>
      <xdr:rowOff>8265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71141"/>
          <a:ext cx="8890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162043</xdr:rowOff>
    </xdr:from>
    <xdr:to>
      <xdr:col>85</xdr:col>
      <xdr:colOff>177800</xdr:colOff>
      <xdr:row>39</xdr:row>
      <xdr:rowOff>92193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155977</xdr:rowOff>
    </xdr:from>
    <xdr:to>
      <xdr:col>81</xdr:col>
      <xdr:colOff>101600</xdr:colOff>
      <xdr:row>39</xdr:row>
      <xdr:rowOff>86127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164346</xdr:rowOff>
    </xdr:from>
    <xdr:to>
      <xdr:col>76</xdr:col>
      <xdr:colOff>165100</xdr:colOff>
      <xdr:row>39</xdr:row>
      <xdr:rowOff>94496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85623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7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128915</xdr:rowOff>
    </xdr:from>
    <xdr:to>
      <xdr:col>72</xdr:col>
      <xdr:colOff>38100</xdr:colOff>
      <xdr:row>39</xdr:row>
      <xdr:rowOff>59065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50192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7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105241</xdr:rowOff>
    </xdr:from>
    <xdr:to>
      <xdr:col>67</xdr:col>
      <xdr:colOff>101600</xdr:colOff>
      <xdr:row>39</xdr:row>
      <xdr:rowOff>35391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51918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87393</xdr:rowOff>
    </xdr:from>
    <xdr:to>
      <xdr:col>85</xdr:col>
      <xdr:colOff>127000</xdr:colOff>
      <xdr:row>77</xdr:row>
      <xdr:rowOff>106104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89043"/>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106104</xdr:rowOff>
    </xdr:from>
    <xdr:to>
      <xdr:col>81</xdr:col>
      <xdr:colOff>50800</xdr:colOff>
      <xdr:row>77</xdr:row>
      <xdr:rowOff>124285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7754"/>
          <a:ext cx="8890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124285</xdr:rowOff>
    </xdr:from>
    <xdr:to>
      <xdr:col>76</xdr:col>
      <xdr:colOff>114300</xdr:colOff>
      <xdr:row>77</xdr:row>
      <xdr:rowOff>132105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5935"/>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124848</xdr:rowOff>
    </xdr:from>
    <xdr:to>
      <xdr:col>71</xdr:col>
      <xdr:colOff>177800</xdr:colOff>
      <xdr:row>77</xdr:row>
      <xdr:rowOff>132105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26498"/>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36593</xdr:rowOff>
    </xdr:from>
    <xdr:to>
      <xdr:col>85</xdr:col>
      <xdr:colOff>177800</xdr:colOff>
      <xdr:row>77</xdr:row>
      <xdr:rowOff>138193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15020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55304</xdr:rowOff>
    </xdr:from>
    <xdr:to>
      <xdr:col>81</xdr:col>
      <xdr:colOff>101600</xdr:colOff>
      <xdr:row>77</xdr:row>
      <xdr:rowOff>156904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148031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4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73485</xdr:rowOff>
    </xdr:from>
    <xdr:to>
      <xdr:col>76</xdr:col>
      <xdr:colOff>165100</xdr:colOff>
      <xdr:row>78</xdr:row>
      <xdr:rowOff>3635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166212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81305</xdr:rowOff>
    </xdr:from>
    <xdr:to>
      <xdr:col>72</xdr:col>
      <xdr:colOff>38100</xdr:colOff>
      <xdr:row>78</xdr:row>
      <xdr:rowOff>11455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2582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74048</xdr:rowOff>
    </xdr:from>
    <xdr:to>
      <xdr:col>67</xdr:col>
      <xdr:colOff>101600</xdr:colOff>
      <xdr:row>78</xdr:row>
      <xdr:rowOff>4198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166775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6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31265</xdr:rowOff>
    </xdr:from>
    <xdr:to>
      <xdr:col>85</xdr:col>
      <xdr:colOff>127000</xdr:colOff>
      <xdr:row>98</xdr:row>
      <xdr:rowOff>37210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33365"/>
          <a:ext cx="8382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37210</xdr:rowOff>
    </xdr:from>
    <xdr:to>
      <xdr:col>81</xdr:col>
      <xdr:colOff>50800</xdr:colOff>
      <xdr:row>98</xdr:row>
      <xdr:rowOff>93924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9310"/>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93924</xdr:rowOff>
    </xdr:from>
    <xdr:to>
      <xdr:col>76</xdr:col>
      <xdr:colOff>114300</xdr:colOff>
      <xdr:row>98</xdr:row>
      <xdr:rowOff>133356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6024"/>
          <a:ext cx="889000" cy="3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133356</xdr:rowOff>
    </xdr:from>
    <xdr:to>
      <xdr:col>71</xdr:col>
      <xdr:colOff>177800</xdr:colOff>
      <xdr:row>98</xdr:row>
      <xdr:rowOff>136348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5456"/>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151915</xdr:rowOff>
    </xdr:from>
    <xdr:to>
      <xdr:col>85</xdr:col>
      <xdr:colOff>177800</xdr:colOff>
      <xdr:row>98</xdr:row>
      <xdr:rowOff>82065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111292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157860</xdr:rowOff>
    </xdr:from>
    <xdr:to>
      <xdr:col>81</xdr:col>
      <xdr:colOff>101600</xdr:colOff>
      <xdr:row>98</xdr:row>
      <xdr:rowOff>88010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79137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8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43124</xdr:rowOff>
    </xdr:from>
    <xdr:to>
      <xdr:col>76</xdr:col>
      <xdr:colOff>165100</xdr:colOff>
      <xdr:row>98</xdr:row>
      <xdr:rowOff>144724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135851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82556</xdr:rowOff>
    </xdr:from>
    <xdr:to>
      <xdr:col>72</xdr:col>
      <xdr:colOff>38100</xdr:colOff>
      <xdr:row>99</xdr:row>
      <xdr:rowOff>12706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3833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85548</xdr:rowOff>
    </xdr:from>
    <xdr:to>
      <xdr:col>67</xdr:col>
      <xdr:colOff>101600</xdr:colOff>
      <xdr:row>99</xdr:row>
      <xdr:rowOff>15698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58394</xdr:rowOff>
    </xdr:from>
    <xdr:to>
      <xdr:col>116</xdr:col>
      <xdr:colOff>63500</xdr:colOff>
      <xdr:row>34</xdr:row>
      <xdr:rowOff>138138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887694"/>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138138</xdr:rowOff>
    </xdr:from>
    <xdr:to>
      <xdr:col>111</xdr:col>
      <xdr:colOff>177800</xdr:colOff>
      <xdr:row>35</xdr:row>
      <xdr:rowOff>136423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5967438"/>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13360</xdr:rowOff>
    </xdr:from>
    <xdr:to>
      <xdr:col>107</xdr:col>
      <xdr:colOff>50800</xdr:colOff>
      <xdr:row>35</xdr:row>
      <xdr:rowOff>136423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014110"/>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13360</xdr:rowOff>
    </xdr:from>
    <xdr:to>
      <xdr:col>102</xdr:col>
      <xdr:colOff>114300</xdr:colOff>
      <xdr:row>36</xdr:row>
      <xdr:rowOff>54394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014110"/>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7594</xdr:rowOff>
    </xdr:from>
    <xdr:to>
      <xdr:col>116</xdr:col>
      <xdr:colOff>114300</xdr:colOff>
      <xdr:row>34</xdr:row>
      <xdr:rowOff>109194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8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30471</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6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87338</xdr:rowOff>
    </xdr:from>
    <xdr:to>
      <xdr:col>112</xdr:col>
      <xdr:colOff>38100</xdr:colOff>
      <xdr:row>35</xdr:row>
      <xdr:rowOff>17488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9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34015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6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85623</xdr:rowOff>
    </xdr:from>
    <xdr:to>
      <xdr:col>107</xdr:col>
      <xdr:colOff>101600</xdr:colOff>
      <xdr:row>36</xdr:row>
      <xdr:rowOff>15773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0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32300</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8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134010</xdr:rowOff>
    </xdr:from>
    <xdr:to>
      <xdr:col>102</xdr:col>
      <xdr:colOff>165100</xdr:colOff>
      <xdr:row>35</xdr:row>
      <xdr:rowOff>64160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9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80687</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7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3594</xdr:rowOff>
    </xdr:from>
    <xdr:to>
      <xdr:col>98</xdr:col>
      <xdr:colOff>38100</xdr:colOff>
      <xdr:row>36</xdr:row>
      <xdr:rowOff>105194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1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121721</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9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155294</xdr:rowOff>
    </xdr:from>
    <xdr:to>
      <xdr:col>116</xdr:col>
      <xdr:colOff>63500</xdr:colOff>
      <xdr:row>76</xdr:row>
      <xdr:rowOff>62703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14044"/>
          <a:ext cx="838200" cy="7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155294</xdr:rowOff>
    </xdr:from>
    <xdr:to>
      <xdr:col>111</xdr:col>
      <xdr:colOff>177800</xdr:colOff>
      <xdr:row>76</xdr:row>
      <xdr:rowOff>118413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14044"/>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118413</xdr:rowOff>
    </xdr:from>
    <xdr:to>
      <xdr:col>107</xdr:col>
      <xdr:colOff>50800</xdr:colOff>
      <xdr:row>76</xdr:row>
      <xdr:rowOff>162804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48613"/>
          <a:ext cx="8890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162804</xdr:rowOff>
    </xdr:from>
    <xdr:to>
      <xdr:col>102</xdr:col>
      <xdr:colOff>114300</xdr:colOff>
      <xdr:row>77</xdr:row>
      <xdr:rowOff>31367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93004"/>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11903</xdr:rowOff>
    </xdr:from>
    <xdr:to>
      <xdr:col>116</xdr:col>
      <xdr:colOff>114300</xdr:colOff>
      <xdr:row>76</xdr:row>
      <xdr:rowOff>113503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34781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9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104494</xdr:rowOff>
    </xdr:from>
    <xdr:to>
      <xdr:col>112</xdr:col>
      <xdr:colOff>38100</xdr:colOff>
      <xdr:row>76</xdr:row>
      <xdr:rowOff>34644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51171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67613</xdr:rowOff>
    </xdr:from>
    <xdr:to>
      <xdr:col>107</xdr:col>
      <xdr:colOff>101600</xdr:colOff>
      <xdr:row>76</xdr:row>
      <xdr:rowOff>169213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14291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7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112004</xdr:rowOff>
    </xdr:from>
    <xdr:to>
      <xdr:col>102</xdr:col>
      <xdr:colOff>165100</xdr:colOff>
      <xdr:row>77</xdr:row>
      <xdr:rowOff>42154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33281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152017</xdr:rowOff>
    </xdr:from>
    <xdr:to>
      <xdr:col>98</xdr:col>
      <xdr:colOff>38100</xdr:colOff>
      <xdr:row>77</xdr:row>
      <xdr:rowOff>82167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73294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類似団体と比べ、大きく上回っているのは維持補修費、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維持補修費については、除雪経費の増加や町道等を含めた公共施設の修繕費用が他団体を上回る要因となった。</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ふるさと納税の返礼経費が増加したことで</a:t>
          </a:r>
          <a:r>
            <a:rPr kumimoji="1" lang="ja-JP" altLang="ja-JP" sz="1100">
              <a:solidFill>
                <a:schemeClr val="dk1"/>
              </a:solidFill>
              <a:effectLst/>
              <a:latin typeface="+mn-lt"/>
              <a:ea typeface="+mn-ea"/>
              <a:cs typeface="+mn-cs"/>
            </a:rPr>
            <a:t>大きく上回る数値となった。</a:t>
          </a:r>
          <a:endParaRPr lang="ja-JP" altLang="ja-JP" sz="1400">
            <a:effectLst/>
          </a:endParaRPr>
        </a:p>
        <a:p>
          <a:r>
            <a:rPr kumimoji="1" lang="ja-JP" altLang="ja-JP" sz="1100">
              <a:solidFill>
                <a:schemeClr val="dk1"/>
              </a:solidFill>
              <a:effectLst/>
              <a:latin typeface="+mn-lt"/>
              <a:ea typeface="+mn-ea"/>
              <a:cs typeface="+mn-cs"/>
            </a:rPr>
            <a:t>　維持経費節減のため、事務事業の見直しにより経費の節減を図っていく。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
2,605
124.52
4,856,846
4,542,698
284,753
2,255,855
4,474,979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141243</xdr:rowOff>
    </xdr:from>
    <xdr:to>
      <xdr:col>24</xdr:col>
      <xdr:colOff>63500</xdr:colOff>
      <xdr:row>36</xdr:row>
      <xdr:rowOff>153740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3443"/>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131566</xdr:rowOff>
    </xdr:from>
    <xdr:to>
      <xdr:col>19</xdr:col>
      <xdr:colOff>177800</xdr:colOff>
      <xdr:row>36</xdr:row>
      <xdr:rowOff>141243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0376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128880</xdr:rowOff>
    </xdr:from>
    <xdr:to>
      <xdr:col>15</xdr:col>
      <xdr:colOff>50800</xdr:colOff>
      <xdr:row>36</xdr:row>
      <xdr:rowOff>131566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1080"/>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128880</xdr:rowOff>
    </xdr:from>
    <xdr:to>
      <xdr:col>10</xdr:col>
      <xdr:colOff>114300</xdr:colOff>
      <xdr:row>36</xdr:row>
      <xdr:rowOff>138004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1080"/>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102940</xdr:rowOff>
    </xdr:from>
    <xdr:to>
      <xdr:col>24</xdr:col>
      <xdr:colOff>114300</xdr:colOff>
      <xdr:row>37</xdr:row>
      <xdr:rowOff>33090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125817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90443</xdr:rowOff>
    </xdr:from>
    <xdr:to>
      <xdr:col>20</xdr:col>
      <xdr:colOff>38100</xdr:colOff>
      <xdr:row>37</xdr:row>
      <xdr:rowOff>20593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37120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80766</xdr:rowOff>
    </xdr:from>
    <xdr:to>
      <xdr:col>15</xdr:col>
      <xdr:colOff>101600</xdr:colOff>
      <xdr:row>37</xdr:row>
      <xdr:rowOff>10916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27443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78080</xdr:rowOff>
    </xdr:from>
    <xdr:to>
      <xdr:col>10</xdr:col>
      <xdr:colOff>165100</xdr:colOff>
      <xdr:row>37</xdr:row>
      <xdr:rowOff>8230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24757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87204</xdr:rowOff>
    </xdr:from>
    <xdr:to>
      <xdr:col>6</xdr:col>
      <xdr:colOff>38100</xdr:colOff>
      <xdr:row>37</xdr:row>
      <xdr:rowOff>17354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33881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156956</xdr:rowOff>
    </xdr:from>
    <xdr:to>
      <xdr:col>24</xdr:col>
      <xdr:colOff>63500</xdr:colOff>
      <xdr:row>57</xdr:row>
      <xdr:rowOff>83272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58156"/>
          <a:ext cx="838200" cy="9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87120</xdr:rowOff>
    </xdr:from>
    <xdr:to>
      <xdr:col>19</xdr:col>
      <xdr:colOff>177800</xdr:colOff>
      <xdr:row>57</xdr:row>
      <xdr:rowOff>83272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88320"/>
          <a:ext cx="8890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87120</xdr:rowOff>
    </xdr:from>
    <xdr:to>
      <xdr:col>15</xdr:col>
      <xdr:colOff>50800</xdr:colOff>
      <xdr:row>57</xdr:row>
      <xdr:rowOff>135050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88320"/>
          <a:ext cx="889000" cy="2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135050</xdr:rowOff>
    </xdr:from>
    <xdr:to>
      <xdr:col>10</xdr:col>
      <xdr:colOff>114300</xdr:colOff>
      <xdr:row>58</xdr:row>
      <xdr:rowOff>80046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07700"/>
          <a:ext cx="889000" cy="1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106156</xdr:rowOff>
    </xdr:from>
    <xdr:to>
      <xdr:col>24</xdr:col>
      <xdr:colOff>114300</xdr:colOff>
      <xdr:row>57</xdr:row>
      <xdr:rowOff>36306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129033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32472</xdr:rowOff>
    </xdr:from>
    <xdr:to>
      <xdr:col>20</xdr:col>
      <xdr:colOff>38100</xdr:colOff>
      <xdr:row>57</xdr:row>
      <xdr:rowOff>134072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150599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36320</xdr:rowOff>
    </xdr:from>
    <xdr:to>
      <xdr:col>15</xdr:col>
      <xdr:colOff>101600</xdr:colOff>
      <xdr:row>56</xdr:row>
      <xdr:rowOff>137920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154447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1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84250</xdr:rowOff>
    </xdr:from>
    <xdr:to>
      <xdr:col>10</xdr:col>
      <xdr:colOff>165100</xdr:colOff>
      <xdr:row>58</xdr:row>
      <xdr:rowOff>14400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30927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3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29246</xdr:rowOff>
    </xdr:from>
    <xdr:to>
      <xdr:col>6</xdr:col>
      <xdr:colOff>38100</xdr:colOff>
      <xdr:row>58</xdr:row>
      <xdr:rowOff>130846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121973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169937</xdr:rowOff>
    </xdr:from>
    <xdr:to>
      <xdr:col>24</xdr:col>
      <xdr:colOff>63500</xdr:colOff>
      <xdr:row>76</xdr:row>
      <xdr:rowOff>13892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57237"/>
          <a:ext cx="838200" cy="1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169937</xdr:rowOff>
    </xdr:from>
    <xdr:to>
      <xdr:col>19</xdr:col>
      <xdr:colOff>177800</xdr:colOff>
      <xdr:row>76</xdr:row>
      <xdr:rowOff>60787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7237"/>
          <a:ext cx="889000" cy="2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60787</xdr:rowOff>
    </xdr:from>
    <xdr:to>
      <xdr:col>15</xdr:col>
      <xdr:colOff>50800</xdr:colOff>
      <xdr:row>77</xdr:row>
      <xdr:rowOff>5972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0987"/>
          <a:ext cx="889000" cy="1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168478</xdr:rowOff>
    </xdr:from>
    <xdr:to>
      <xdr:col>10</xdr:col>
      <xdr:colOff>114300</xdr:colOff>
      <xdr:row>77</xdr:row>
      <xdr:rowOff>5972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98678"/>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134541</xdr:rowOff>
    </xdr:from>
    <xdr:to>
      <xdr:col>24</xdr:col>
      <xdr:colOff>114300</xdr:colOff>
      <xdr:row>76</xdr:row>
      <xdr:rowOff>64691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157418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119137</xdr:rowOff>
    </xdr:from>
    <xdr:to>
      <xdr:col>20</xdr:col>
      <xdr:colOff>38100</xdr:colOff>
      <xdr:row>75</xdr:row>
      <xdr:rowOff>49287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65814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9987</xdr:rowOff>
    </xdr:from>
    <xdr:to>
      <xdr:col>15</xdr:col>
      <xdr:colOff>101600</xdr:colOff>
      <xdr:row>76</xdr:row>
      <xdr:rowOff>111587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128114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1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126622</xdr:rowOff>
    </xdr:from>
    <xdr:to>
      <xdr:col>10</xdr:col>
      <xdr:colOff>165100</xdr:colOff>
      <xdr:row>77</xdr:row>
      <xdr:rowOff>56772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73300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117678</xdr:rowOff>
    </xdr:from>
    <xdr:to>
      <xdr:col>6</xdr:col>
      <xdr:colOff>38100</xdr:colOff>
      <xdr:row>77</xdr:row>
      <xdr:rowOff>47828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64354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2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154702</xdr:rowOff>
    </xdr:from>
    <xdr:to>
      <xdr:col>24</xdr:col>
      <xdr:colOff>63500</xdr:colOff>
      <xdr:row>97</xdr:row>
      <xdr:rowOff>6083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13902"/>
          <a:ext cx="8382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154702</xdr:rowOff>
    </xdr:from>
    <xdr:to>
      <xdr:col>19</xdr:col>
      <xdr:colOff>177800</xdr:colOff>
      <xdr:row>97</xdr:row>
      <xdr:rowOff>54837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3902"/>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54837</xdr:rowOff>
    </xdr:from>
    <xdr:to>
      <xdr:col>15</xdr:col>
      <xdr:colOff>50800</xdr:colOff>
      <xdr:row>97</xdr:row>
      <xdr:rowOff>68962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85487"/>
          <a:ext cx="889000" cy="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68962</xdr:rowOff>
    </xdr:from>
    <xdr:to>
      <xdr:col>10</xdr:col>
      <xdr:colOff>114300</xdr:colOff>
      <xdr:row>97</xdr:row>
      <xdr:rowOff>95140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99612"/>
          <a:ext cx="889000" cy="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126733</xdr:rowOff>
    </xdr:from>
    <xdr:to>
      <xdr:col>24</xdr:col>
      <xdr:colOff>114300</xdr:colOff>
      <xdr:row>97</xdr:row>
      <xdr:rowOff>56883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105160</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103902</xdr:rowOff>
    </xdr:from>
    <xdr:to>
      <xdr:col>20</xdr:col>
      <xdr:colOff>38100</xdr:colOff>
      <xdr:row>97</xdr:row>
      <xdr:rowOff>34052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50579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3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4037</xdr:rowOff>
    </xdr:from>
    <xdr:to>
      <xdr:col>15</xdr:col>
      <xdr:colOff>101600</xdr:colOff>
      <xdr:row>97</xdr:row>
      <xdr:rowOff>105637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96764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2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18162</xdr:rowOff>
    </xdr:from>
    <xdr:to>
      <xdr:col>10</xdr:col>
      <xdr:colOff>165100</xdr:colOff>
      <xdr:row>97</xdr:row>
      <xdr:rowOff>119762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136289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44340</xdr:rowOff>
    </xdr:from>
    <xdr:to>
      <xdr:col>6</xdr:col>
      <xdr:colOff>38100</xdr:colOff>
      <xdr:row>97</xdr:row>
      <xdr:rowOff>145940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162467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5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44069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3049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74676</xdr:rowOff>
    </xdr:from>
    <xdr:to>
      <xdr:col>55</xdr:col>
      <xdr:colOff>0</xdr:colOff>
      <xdr:row>58</xdr:row>
      <xdr:rowOff>75317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8776"/>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75317</xdr:rowOff>
    </xdr:from>
    <xdr:to>
      <xdr:col>50</xdr:col>
      <xdr:colOff>114300</xdr:colOff>
      <xdr:row>58</xdr:row>
      <xdr:rowOff>83506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9417"/>
          <a:ext cx="8890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80463</xdr:rowOff>
    </xdr:from>
    <xdr:to>
      <xdr:col>45</xdr:col>
      <xdr:colOff>177800</xdr:colOff>
      <xdr:row>58</xdr:row>
      <xdr:rowOff>83506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4563"/>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80463</xdr:rowOff>
    </xdr:from>
    <xdr:to>
      <xdr:col>41</xdr:col>
      <xdr:colOff>50800</xdr:colOff>
      <xdr:row>58</xdr:row>
      <xdr:rowOff>87943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4563"/>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23876</xdr:rowOff>
    </xdr:from>
    <xdr:to>
      <xdr:col>55</xdr:col>
      <xdr:colOff>50800</xdr:colOff>
      <xdr:row>58</xdr:row>
      <xdr:rowOff>125476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24517</xdr:rowOff>
    </xdr:from>
    <xdr:to>
      <xdr:col>50</xdr:col>
      <xdr:colOff>165100</xdr:colOff>
      <xdr:row>58</xdr:row>
      <xdr:rowOff>126117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117244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6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32706</xdr:rowOff>
    </xdr:from>
    <xdr:to>
      <xdr:col>46</xdr:col>
      <xdr:colOff>38100</xdr:colOff>
      <xdr:row>58</xdr:row>
      <xdr:rowOff>134306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6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29663</xdr:rowOff>
    </xdr:from>
    <xdr:to>
      <xdr:col>41</xdr:col>
      <xdr:colOff>101600</xdr:colOff>
      <xdr:row>58</xdr:row>
      <xdr:rowOff>131263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122390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6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37143</xdr:rowOff>
    </xdr:from>
    <xdr:to>
      <xdr:col>36</xdr:col>
      <xdr:colOff>165100</xdr:colOff>
      <xdr:row>58</xdr:row>
      <xdr:rowOff>138743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129870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146799</xdr:rowOff>
    </xdr:from>
    <xdr:to>
      <xdr:col>55</xdr:col>
      <xdr:colOff>0</xdr:colOff>
      <xdr:row>78</xdr:row>
      <xdr:rowOff>50891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48449"/>
          <a:ext cx="838200" cy="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146799</xdr:rowOff>
    </xdr:from>
    <xdr:to>
      <xdr:col>50</xdr:col>
      <xdr:colOff>114300</xdr:colOff>
      <xdr:row>78</xdr:row>
      <xdr:rowOff>41075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8449"/>
          <a:ext cx="889000" cy="6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41075</xdr:rowOff>
    </xdr:from>
    <xdr:to>
      <xdr:col>45</xdr:col>
      <xdr:colOff>177800</xdr:colOff>
      <xdr:row>78</xdr:row>
      <xdr:rowOff>71241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4175"/>
          <a:ext cx="889000" cy="3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71241</xdr:rowOff>
    </xdr:from>
    <xdr:to>
      <xdr:col>41</xdr:col>
      <xdr:colOff>50800</xdr:colOff>
      <xdr:row>78</xdr:row>
      <xdr:rowOff>90892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44341"/>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xdr:rowOff>
    </xdr:from>
    <xdr:to>
      <xdr:col>55</xdr:col>
      <xdr:colOff>50800</xdr:colOff>
      <xdr:row>78</xdr:row>
      <xdr:rowOff>101691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86468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95999</xdr:rowOff>
    </xdr:from>
    <xdr:to>
      <xdr:col>50</xdr:col>
      <xdr:colOff>165100</xdr:colOff>
      <xdr:row>78</xdr:row>
      <xdr:rowOff>26149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42676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161725</xdr:rowOff>
    </xdr:from>
    <xdr:to>
      <xdr:col>46</xdr:col>
      <xdr:colOff>38100</xdr:colOff>
      <xdr:row>78</xdr:row>
      <xdr:rowOff>91875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20441</xdr:rowOff>
    </xdr:from>
    <xdr:to>
      <xdr:col>41</xdr:col>
      <xdr:colOff>101600</xdr:colOff>
      <xdr:row>78</xdr:row>
      <xdr:rowOff>122041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113168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40092</xdr:rowOff>
    </xdr:from>
    <xdr:to>
      <xdr:col>36</xdr:col>
      <xdr:colOff>165100</xdr:colOff>
      <xdr:row>78</xdr:row>
      <xdr:rowOff>141692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132819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104553</xdr:rowOff>
    </xdr:from>
    <xdr:to>
      <xdr:col>55</xdr:col>
      <xdr:colOff>0</xdr:colOff>
      <xdr:row>96</xdr:row>
      <xdr:rowOff>8209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92303"/>
          <a:ext cx="838200" cy="7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8209</xdr:rowOff>
    </xdr:from>
    <xdr:to>
      <xdr:col>50</xdr:col>
      <xdr:colOff>114300</xdr:colOff>
      <xdr:row>96</xdr:row>
      <xdr:rowOff>143069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67409"/>
          <a:ext cx="889000" cy="1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143069</xdr:rowOff>
    </xdr:from>
    <xdr:to>
      <xdr:col>45</xdr:col>
      <xdr:colOff>177800</xdr:colOff>
      <xdr:row>97</xdr:row>
      <xdr:rowOff>133017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02269"/>
          <a:ext cx="889000" cy="1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133017</xdr:rowOff>
    </xdr:from>
    <xdr:to>
      <xdr:col>41</xdr:col>
      <xdr:colOff>50800</xdr:colOff>
      <xdr:row>97</xdr:row>
      <xdr:rowOff>155054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63667"/>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53753</xdr:rowOff>
    </xdr:from>
    <xdr:to>
      <xdr:col>55</xdr:col>
      <xdr:colOff>50800</xdr:colOff>
      <xdr:row>95</xdr:row>
      <xdr:rowOff>155353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76630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9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128859</xdr:rowOff>
    </xdr:from>
    <xdr:to>
      <xdr:col>50</xdr:col>
      <xdr:colOff>165100</xdr:colOff>
      <xdr:row>96</xdr:row>
      <xdr:rowOff>59009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75536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9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92269</xdr:rowOff>
    </xdr:from>
    <xdr:to>
      <xdr:col>46</xdr:col>
      <xdr:colOff>38100</xdr:colOff>
      <xdr:row>97</xdr:row>
      <xdr:rowOff>22419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38946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2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82217</xdr:rowOff>
    </xdr:from>
    <xdr:to>
      <xdr:col>41</xdr:col>
      <xdr:colOff>101600</xdr:colOff>
      <xdr:row>98</xdr:row>
      <xdr:rowOff>12367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3494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0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104254</xdr:rowOff>
    </xdr:from>
    <xdr:to>
      <xdr:col>36</xdr:col>
      <xdr:colOff>165100</xdr:colOff>
      <xdr:row>98</xdr:row>
      <xdr:rowOff>34404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25531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2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47074</xdr:rowOff>
    </xdr:from>
    <xdr:to>
      <xdr:col>85</xdr:col>
      <xdr:colOff>127000</xdr:colOff>
      <xdr:row>38</xdr:row>
      <xdr:rowOff>70676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2174"/>
          <a:ext cx="8382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108414</xdr:rowOff>
    </xdr:from>
    <xdr:to>
      <xdr:col>81</xdr:col>
      <xdr:colOff>50800</xdr:colOff>
      <xdr:row>38</xdr:row>
      <xdr:rowOff>70676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52064"/>
          <a:ext cx="889000" cy="1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108414</xdr:rowOff>
    </xdr:from>
    <xdr:to>
      <xdr:col>76</xdr:col>
      <xdr:colOff>114300</xdr:colOff>
      <xdr:row>37</xdr:row>
      <xdr:rowOff>162181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52064"/>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162181</xdr:rowOff>
    </xdr:from>
    <xdr:to>
      <xdr:col>71</xdr:col>
      <xdr:colOff>177800</xdr:colOff>
      <xdr:row>38</xdr:row>
      <xdr:rowOff>78022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05831"/>
          <a:ext cx="889000" cy="8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167724</xdr:rowOff>
    </xdr:from>
    <xdr:to>
      <xdr:col>85</xdr:col>
      <xdr:colOff>177800</xdr:colOff>
      <xdr:row>38</xdr:row>
      <xdr:rowOff>97874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19876</xdr:rowOff>
    </xdr:from>
    <xdr:to>
      <xdr:col>81</xdr:col>
      <xdr:colOff>101600</xdr:colOff>
      <xdr:row>38</xdr:row>
      <xdr:rowOff>121476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112603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57614</xdr:rowOff>
    </xdr:from>
    <xdr:to>
      <xdr:col>76</xdr:col>
      <xdr:colOff>165100</xdr:colOff>
      <xdr:row>37</xdr:row>
      <xdr:rowOff>159214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4291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111380</xdr:rowOff>
    </xdr:from>
    <xdr:to>
      <xdr:col>72</xdr:col>
      <xdr:colOff>38100</xdr:colOff>
      <xdr:row>38</xdr:row>
      <xdr:rowOff>41531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55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58057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27222</xdr:rowOff>
    </xdr:from>
    <xdr:to>
      <xdr:col>67</xdr:col>
      <xdr:colOff>101600</xdr:colOff>
      <xdr:row>38</xdr:row>
      <xdr:rowOff>128822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119949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125737</xdr:rowOff>
    </xdr:from>
    <xdr:to>
      <xdr:col>85</xdr:col>
      <xdr:colOff>127000</xdr:colOff>
      <xdr:row>57</xdr:row>
      <xdr:rowOff>127577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8387"/>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127577</xdr:rowOff>
    </xdr:from>
    <xdr:to>
      <xdr:col>81</xdr:col>
      <xdr:colOff>50800</xdr:colOff>
      <xdr:row>58</xdr:row>
      <xdr:rowOff>29349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0227"/>
          <a:ext cx="889000" cy="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29349</xdr:rowOff>
    </xdr:from>
    <xdr:to>
      <xdr:col>76</xdr:col>
      <xdr:colOff>114300</xdr:colOff>
      <xdr:row>58</xdr:row>
      <xdr:rowOff>37386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73449"/>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37386</xdr:rowOff>
    </xdr:from>
    <xdr:to>
      <xdr:col>71</xdr:col>
      <xdr:colOff>177800</xdr:colOff>
      <xdr:row>58</xdr:row>
      <xdr:rowOff>44113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81486"/>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74937</xdr:rowOff>
    </xdr:from>
    <xdr:to>
      <xdr:col>85</xdr:col>
      <xdr:colOff>177800</xdr:colOff>
      <xdr:row>58</xdr:row>
      <xdr:rowOff>5087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97814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76777</xdr:rowOff>
    </xdr:from>
    <xdr:to>
      <xdr:col>81</xdr:col>
      <xdr:colOff>101600</xdr:colOff>
      <xdr:row>58</xdr:row>
      <xdr:rowOff>6927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169504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4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149999</xdr:rowOff>
    </xdr:from>
    <xdr:to>
      <xdr:col>76</xdr:col>
      <xdr:colOff>165100</xdr:colOff>
      <xdr:row>58</xdr:row>
      <xdr:rowOff>80149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71276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158036</xdr:rowOff>
    </xdr:from>
    <xdr:to>
      <xdr:col>72</xdr:col>
      <xdr:colOff>38100</xdr:colOff>
      <xdr:row>58</xdr:row>
      <xdr:rowOff>88186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79313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164763</xdr:rowOff>
    </xdr:from>
    <xdr:to>
      <xdr:col>67</xdr:col>
      <xdr:colOff>101600</xdr:colOff>
      <xdr:row>58</xdr:row>
      <xdr:rowOff>94913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86040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35327</xdr:rowOff>
    </xdr:from>
    <xdr:to>
      <xdr:col>85</xdr:col>
      <xdr:colOff>127000</xdr:colOff>
      <xdr:row>79</xdr:row>
      <xdr:rowOff>41393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9877"/>
          <a:ext cx="838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35327</xdr:rowOff>
    </xdr:from>
    <xdr:to>
      <xdr:col>81</xdr:col>
      <xdr:colOff>50800</xdr:colOff>
      <xdr:row>79</xdr:row>
      <xdr:rowOff>43695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9877"/>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8265</xdr:rowOff>
    </xdr:from>
    <xdr:to>
      <xdr:col>76</xdr:col>
      <xdr:colOff>114300</xdr:colOff>
      <xdr:row>79</xdr:row>
      <xdr:rowOff>43695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2815"/>
          <a:ext cx="889000" cy="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156042</xdr:rowOff>
    </xdr:from>
    <xdr:to>
      <xdr:col>71</xdr:col>
      <xdr:colOff>177800</xdr:colOff>
      <xdr:row>79</xdr:row>
      <xdr:rowOff>8265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29142"/>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162043</xdr:rowOff>
    </xdr:from>
    <xdr:to>
      <xdr:col>85</xdr:col>
      <xdr:colOff>177800</xdr:colOff>
      <xdr:row>79</xdr:row>
      <xdr:rowOff>92193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155977</xdr:rowOff>
    </xdr:from>
    <xdr:to>
      <xdr:col>81</xdr:col>
      <xdr:colOff>101600</xdr:colOff>
      <xdr:row>79</xdr:row>
      <xdr:rowOff>86127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77254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164345</xdr:rowOff>
    </xdr:from>
    <xdr:to>
      <xdr:col>76</xdr:col>
      <xdr:colOff>165100</xdr:colOff>
      <xdr:row>79</xdr:row>
      <xdr:rowOff>94495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85622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3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128915</xdr:rowOff>
    </xdr:from>
    <xdr:to>
      <xdr:col>72</xdr:col>
      <xdr:colOff>38100</xdr:colOff>
      <xdr:row>79</xdr:row>
      <xdr:rowOff>59065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50192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5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105242</xdr:rowOff>
    </xdr:from>
    <xdr:to>
      <xdr:col>67</xdr:col>
      <xdr:colOff>101600</xdr:colOff>
      <xdr:row>79</xdr:row>
      <xdr:rowOff>35392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51919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87393</xdr:rowOff>
    </xdr:from>
    <xdr:to>
      <xdr:col>85</xdr:col>
      <xdr:colOff>127000</xdr:colOff>
      <xdr:row>97</xdr:row>
      <xdr:rowOff>106104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18043"/>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106104</xdr:rowOff>
    </xdr:from>
    <xdr:to>
      <xdr:col>81</xdr:col>
      <xdr:colOff>50800</xdr:colOff>
      <xdr:row>97</xdr:row>
      <xdr:rowOff>124285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36754"/>
          <a:ext cx="8890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124285</xdr:rowOff>
    </xdr:from>
    <xdr:to>
      <xdr:col>76</xdr:col>
      <xdr:colOff>114300</xdr:colOff>
      <xdr:row>97</xdr:row>
      <xdr:rowOff>132105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54935"/>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124848</xdr:rowOff>
    </xdr:from>
    <xdr:to>
      <xdr:col>71</xdr:col>
      <xdr:colOff>177800</xdr:colOff>
      <xdr:row>97</xdr:row>
      <xdr:rowOff>132105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55498"/>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36593</xdr:rowOff>
    </xdr:from>
    <xdr:to>
      <xdr:col>85</xdr:col>
      <xdr:colOff>177800</xdr:colOff>
      <xdr:row>97</xdr:row>
      <xdr:rowOff>138193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15020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55304</xdr:rowOff>
    </xdr:from>
    <xdr:to>
      <xdr:col>81</xdr:col>
      <xdr:colOff>101600</xdr:colOff>
      <xdr:row>97</xdr:row>
      <xdr:rowOff>156904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148031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77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73485</xdr:rowOff>
    </xdr:from>
    <xdr:to>
      <xdr:col>76</xdr:col>
      <xdr:colOff>165100</xdr:colOff>
      <xdr:row>98</xdr:row>
      <xdr:rowOff>3635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166212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9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81305</xdr:rowOff>
    </xdr:from>
    <xdr:to>
      <xdr:col>72</xdr:col>
      <xdr:colOff>38100</xdr:colOff>
      <xdr:row>98</xdr:row>
      <xdr:rowOff>11455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2582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0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74048</xdr:rowOff>
    </xdr:from>
    <xdr:to>
      <xdr:col>67</xdr:col>
      <xdr:colOff>101600</xdr:colOff>
      <xdr:row>98</xdr:row>
      <xdr:rowOff>4198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166775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除雪経費</a:t>
          </a:r>
          <a:r>
            <a:rPr kumimoji="1" lang="ja-JP" altLang="ja-JP" sz="1100">
              <a:solidFill>
                <a:schemeClr val="dk1"/>
              </a:solidFill>
              <a:effectLst/>
              <a:latin typeface="+mn-lt"/>
              <a:ea typeface="+mn-ea"/>
              <a:cs typeface="+mn-cs"/>
            </a:rPr>
            <a:t>により大きく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今後も事務事業の見直しなど、経費の削減を図り財政の健全化を目指す。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実質収支は</a:t>
          </a:r>
          <a:r>
            <a:rPr kumimoji="1" lang="ja-JP" altLang="en-US" sz="1100">
              <a:solidFill>
                <a:schemeClr val="dk1"/>
              </a:solidFill>
              <a:effectLst/>
              <a:latin typeface="+mn-lt"/>
              <a:ea typeface="+mn-ea"/>
              <a:cs typeface="+mn-cs"/>
            </a:rPr>
            <a:t>アフター</a:t>
          </a:r>
          <a:r>
            <a:rPr kumimoji="1" lang="ja-JP" altLang="ja-JP" sz="1100">
              <a:solidFill>
                <a:schemeClr val="dk1"/>
              </a:solidFill>
              <a:effectLst/>
              <a:latin typeface="+mn-lt"/>
              <a:ea typeface="+mn-ea"/>
              <a:cs typeface="+mn-cs"/>
            </a:rPr>
            <a:t>コロナにおける事業</a:t>
          </a:r>
          <a:r>
            <a:rPr kumimoji="1" lang="ja-JP" altLang="en-US" sz="1100">
              <a:solidFill>
                <a:schemeClr val="dk1"/>
              </a:solidFill>
              <a:effectLst/>
              <a:latin typeface="+mn-lt"/>
              <a:ea typeface="+mn-ea"/>
              <a:cs typeface="+mn-cs"/>
            </a:rPr>
            <a:t>再開</a:t>
          </a:r>
          <a:r>
            <a:rPr kumimoji="1" lang="ja-JP" altLang="ja-JP" sz="1100">
              <a:solidFill>
                <a:schemeClr val="dk1"/>
              </a:solidFill>
              <a:effectLst/>
              <a:latin typeface="+mn-lt"/>
              <a:ea typeface="+mn-ea"/>
              <a:cs typeface="+mn-cs"/>
            </a:rPr>
            <a:t>などで標準財政規模に対する比率</a:t>
          </a:r>
          <a:r>
            <a:rPr kumimoji="1" lang="ja-JP" altLang="en-US" sz="1100">
              <a:solidFill>
                <a:schemeClr val="dk1"/>
              </a:solidFill>
              <a:effectLst/>
              <a:latin typeface="+mn-lt"/>
              <a:ea typeface="+mn-ea"/>
              <a:cs typeface="+mn-cs"/>
            </a:rPr>
            <a:t>が減少。決算ベースにおいて、</a:t>
          </a:r>
          <a:r>
            <a:rPr kumimoji="1" lang="ja-JP" altLang="ja-JP" sz="1100">
              <a:solidFill>
                <a:schemeClr val="dk1"/>
              </a:solidFill>
              <a:effectLst/>
              <a:latin typeface="+mn-lt"/>
              <a:ea typeface="+mn-ea"/>
              <a:cs typeface="+mn-cs"/>
            </a:rPr>
            <a:t>財政調整基金の取り崩しを行うことなく財政運営できた。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公営企業の施設整備は概ね行き届いているが、利用人口の減少により料金収入のみでの経営が難しいため、繰入をしている。今後も施設維持に係る費用等に対しての繰り入れを行わざるを得ない。</a:t>
          </a:r>
          <a:endParaRPr lang="ja-JP" altLang="ja-JP" sz="1400">
            <a:effectLst/>
          </a:endParaRPr>
        </a:p>
        <a:p>
          <a:r>
            <a:rPr kumimoji="1" lang="ja-JP" altLang="ja-JP" sz="1100">
              <a:solidFill>
                <a:schemeClr val="dk1"/>
              </a:solidFill>
              <a:effectLst/>
              <a:latin typeface="+mn-lt"/>
              <a:ea typeface="+mn-ea"/>
              <a:cs typeface="+mn-cs"/>
            </a:rPr>
            <a:t>　公営企業等会計も適正かつコストの削減を図るよう努め、普通会計への負担軽減を図る必要がある。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元利償還金は、微増ながら増加傾向となっている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また、公営企業債の償還繰入金の増加にも注意が必要。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算入公債費等は、例年並み</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実質公債費比率の上昇が懸念されるため、新規地方債の発行を抑制し、元利償還金が増大しないよう注意が必要である。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一般会計の</a:t>
          </a:r>
          <a:r>
            <a:rPr kumimoji="1" lang="ja-JP" altLang="ja-JP" sz="1100">
              <a:solidFill>
                <a:schemeClr val="dk1"/>
              </a:solidFill>
              <a:effectLst/>
              <a:latin typeface="+mn-lt"/>
              <a:ea typeface="+mn-ea"/>
              <a:cs typeface="+mn-cs"/>
            </a:rPr>
            <a:t>現在高についてはおおむね横ばいである</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ふるさと応援基金積立金（基金）の増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将来負担</a:t>
          </a:r>
          <a:r>
            <a:rPr kumimoji="1" lang="ja-JP" altLang="en-US" sz="1100">
              <a:solidFill>
                <a:schemeClr val="dk1"/>
              </a:solidFill>
              <a:effectLst/>
              <a:latin typeface="+mn-lt"/>
              <a:ea typeface="+mn-ea"/>
              <a:cs typeface="+mn-cs"/>
            </a:rPr>
            <a:t>比率抑制</a:t>
          </a:r>
          <a:r>
            <a:rPr kumimoji="1" lang="ja-JP" altLang="ja-JP" sz="1100">
              <a:solidFill>
                <a:schemeClr val="dk1"/>
              </a:solidFill>
              <a:effectLst/>
              <a:latin typeface="+mn-lt"/>
              <a:ea typeface="+mn-ea"/>
              <a:cs typeface="+mn-cs"/>
            </a:rPr>
            <a:t>のためにも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基金等の</a:t>
          </a:r>
          <a:r>
            <a:rPr kumimoji="1" lang="ja-JP" altLang="en-US" sz="1100">
              <a:solidFill>
                <a:schemeClr val="dk1"/>
              </a:solidFill>
              <a:effectLst/>
              <a:latin typeface="+mn-lt"/>
              <a:ea typeface="+mn-ea"/>
              <a:cs typeface="+mn-cs"/>
            </a:rPr>
            <a:t>残高に注視するとともに</a:t>
          </a:r>
          <a:r>
            <a:rPr kumimoji="1" lang="ja-JP" altLang="ja-JP" sz="1100">
              <a:solidFill>
                <a:schemeClr val="dk1"/>
              </a:solidFill>
              <a:effectLst/>
              <a:latin typeface="+mn-lt"/>
              <a:ea typeface="+mn-ea"/>
              <a:cs typeface="+mn-cs"/>
            </a:rPr>
            <a:t>、新規</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発行</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抑制し</a:t>
          </a:r>
          <a:r>
            <a:rPr kumimoji="1" lang="ja-JP" altLang="en-US" sz="1100">
              <a:solidFill>
                <a:schemeClr val="dk1"/>
              </a:solidFill>
              <a:effectLst/>
              <a:latin typeface="+mn-lt"/>
              <a:ea typeface="+mn-ea"/>
              <a:cs typeface="+mn-cs"/>
            </a:rPr>
            <a:t>、地方債残高を減らしていく</a:t>
          </a:r>
          <a:r>
            <a:rPr kumimoji="1" lang="ja-JP" altLang="ja-JP" sz="1100">
              <a:solidFill>
                <a:schemeClr val="dk1"/>
              </a:solidFill>
              <a:effectLst/>
              <a:latin typeface="+mn-lt"/>
              <a:ea typeface="+mn-ea"/>
              <a:cs typeface="+mn-cs"/>
            </a:rPr>
            <a:t>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ふるさと納税による寄付により、ふるさと応援基金の基金残高が増加した。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政調整基金は標準財政規模程度までの増額を目指す。</a:t>
          </a:r>
          <a:endParaRPr lang="ja-JP" altLang="ja-JP" sz="1400">
            <a:effectLst/>
          </a:endParaRPr>
        </a:p>
        <a:p>
          <a:r>
            <a:rPr kumimoji="1" lang="ja-JP" altLang="ja-JP" sz="1100">
              <a:solidFill>
                <a:schemeClr val="dk1"/>
              </a:solidFill>
              <a:effectLst/>
              <a:latin typeface="+mn-lt"/>
              <a:ea typeface="+mn-ea"/>
              <a:cs typeface="+mn-cs"/>
            </a:rPr>
            <a:t>　　ふるさと応援基金については</a:t>
          </a:r>
          <a:r>
            <a:rPr kumimoji="1" lang="ja-JP" altLang="en-US" sz="1100">
              <a:solidFill>
                <a:schemeClr val="dk1"/>
              </a:solidFill>
              <a:effectLst/>
              <a:latin typeface="+mn-lt"/>
              <a:ea typeface="+mn-ea"/>
              <a:cs typeface="+mn-cs"/>
            </a:rPr>
            <a:t>、積立思考ではなく、取崩し、各種サービスの充実化・発展を図る。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その他基金については現状維持とする。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公共施設等建設基金：社会福祉施設、社会教育施設、学校、その他これらに関する施設で、町が設置するものの建設費に充当する。</a:t>
          </a:r>
          <a:endParaRPr lang="ja-JP" altLang="ja-JP" sz="1400">
            <a:effectLst/>
          </a:endParaRPr>
        </a:p>
        <a:p>
          <a:r>
            <a:rPr kumimoji="1" lang="ja-JP" altLang="ja-JP" sz="1100">
              <a:solidFill>
                <a:schemeClr val="dk1"/>
              </a:solidFill>
              <a:effectLst/>
              <a:latin typeface="+mn-lt"/>
              <a:ea typeface="+mn-ea"/>
              <a:cs typeface="+mn-cs"/>
            </a:rPr>
            <a:t>　ふるさと応援基金：ふるさと納税による寄付を積み立て、自然環境の保全、子育て支援、教育環境の充実等の事業に充当する。</a:t>
          </a:r>
          <a:endParaRPr lang="ja-JP" altLang="ja-JP" sz="1400">
            <a:effectLst/>
          </a:endParaRPr>
        </a:p>
        <a:p>
          <a:r>
            <a:rPr kumimoji="1" lang="ja-JP" altLang="ja-JP" sz="1100">
              <a:solidFill>
                <a:schemeClr val="dk1"/>
              </a:solidFill>
              <a:effectLst/>
              <a:latin typeface="+mn-lt"/>
              <a:ea typeface="+mn-ea"/>
              <a:cs typeface="+mn-cs"/>
            </a:rPr>
            <a:t>　福祉基金：高齢化社会に備え、地域における福祉活動の推進及び生活環境の形成等を図る経費に充当する。</a:t>
          </a:r>
          <a:endParaRPr lang="ja-JP" altLang="ja-JP" sz="1400">
            <a:effectLst/>
          </a:endParaRPr>
        </a:p>
        <a:p>
          <a:r>
            <a:rPr kumimoji="1" lang="ja-JP" altLang="ja-JP" sz="1100">
              <a:solidFill>
                <a:schemeClr val="dk1"/>
              </a:solidFill>
              <a:effectLst/>
              <a:latin typeface="+mn-lt"/>
              <a:ea typeface="+mn-ea"/>
              <a:cs typeface="+mn-cs"/>
            </a:rPr>
            <a:t>　いきいき基金：次世代を担う人材育成、文化、芸術活動、産業振興の活性化を図る経費に充当する。</a:t>
          </a:r>
          <a:endParaRPr lang="ja-JP" altLang="ja-JP" sz="1400">
            <a:effectLst/>
          </a:endParaRPr>
        </a:p>
        <a:p>
          <a:r>
            <a:rPr kumimoji="1" lang="ja-JP" altLang="ja-JP" sz="1100">
              <a:solidFill>
                <a:schemeClr val="dk1"/>
              </a:solidFill>
              <a:effectLst/>
              <a:latin typeface="+mn-lt"/>
              <a:ea typeface="+mn-ea"/>
              <a:cs typeface="+mn-cs"/>
            </a:rPr>
            <a:t>　森林環境基金：間伐や人材育成、担い手の確保、木材利用の促進や普及啓発等の森林整備及びその促進に要する経費に充当する。</a:t>
          </a:r>
          <a:endParaRPr lang="ja-JP" altLang="ja-JP" sz="1400">
            <a:effectLst/>
          </a:endParaRPr>
        </a:p>
        <a:p>
          <a:r>
            <a:rPr kumimoji="1" lang="ja-JP" altLang="ja-JP" sz="1100">
              <a:solidFill>
                <a:schemeClr val="dk1"/>
              </a:solidFill>
              <a:effectLst/>
              <a:latin typeface="+mn-lt"/>
              <a:ea typeface="+mn-ea"/>
              <a:cs typeface="+mn-cs"/>
            </a:rPr>
            <a:t>　新型コロナウイルス感染症対策資金利子補助金事業基金：新型コロナウイルス感染症の影響により、国及び鳥取県の利子補給制度の対象</a:t>
          </a:r>
          <a:endParaRPr lang="ja-JP" altLang="ja-JP" sz="1400">
            <a:effectLst/>
          </a:endParaRPr>
        </a:p>
        <a:p>
          <a:r>
            <a:rPr kumimoji="1" lang="ja-JP" altLang="ja-JP" sz="1100">
              <a:solidFill>
                <a:schemeClr val="dk1"/>
              </a:solidFill>
              <a:effectLst/>
              <a:latin typeface="+mn-lt"/>
              <a:ea typeface="+mn-ea"/>
              <a:cs typeface="+mn-cs"/>
            </a:rPr>
            <a:t>　　　　　　　　　　　　　　　　　　　　　　　　　　となる融資を受けた町内事業者に対して町が実施する利子補助金事業に充当する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ふるさと応援基金：ふるさと納税の寄付金を原資として、</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ふるさと応援基金については、積立思考ではなく、取崩し、各種サービスの充実化・発展を図る。</a:t>
          </a:r>
          <a:endParaRPr lang="ja-JP" altLang="ja-JP" sz="1400">
            <a:effectLst/>
          </a:endParaRPr>
        </a:p>
        <a:p>
          <a:r>
            <a:rPr kumimoji="1" lang="ja-JP" altLang="ja-JP" sz="1100">
              <a:solidFill>
                <a:schemeClr val="dk1"/>
              </a:solidFill>
              <a:effectLst/>
              <a:latin typeface="+mn-lt"/>
              <a:ea typeface="+mn-ea"/>
              <a:cs typeface="+mn-cs"/>
            </a:rPr>
            <a:t>　　その他基金については現状維持とする。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利息額のみを増額した。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近年多発する自然災害等による緊急の支出にも対応できるよう、標準財政規模程度まで増額する。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横這いとしている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令和３年度に借り入れた臨時財政対策債の償還時に充当（取崩）を行っていく。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436ED6-14F8-4BBA-A6D3-A01276E60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269B03-CF8B-443A-9D1B-9F606A4C1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12FAA4-0AE3-4A0A-953D-2D1D4B9CE639}"/>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E180636-AD2B-48D0-A2E9-51379E673CAC}"/>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E691F85-303C-47BB-8A87-68E2BEF6D58C}"/>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CAD2C2-86A2-4C83-91CF-A1F2EC239361}"/>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464DE06-AD08-41A5-8E4B-D6B14A184E8A}"/>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66D78E1-F712-4C55-B630-3B2F86920F44}"/>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C5A14B1-FDD5-4E20-9A2A-521DD28B46F6}"/>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E0A6BE-EFDE-41BA-8B42-2B353FC81F3D}"/>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AC2ED73-3ADD-41D6-BFAA-5B744B40075C}"/>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F6E5AB-356C-447C-8F87-2BA12BF8C82C}"/>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
2,605
124.52
4,856,846
4,542,698
284,753
2,255,855
4,474,979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ABC7501-A6A1-4F6B-8EEC-E68EE1B04CDD}"/>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4824B2-BD7E-4B87-A834-2A0D40B67A8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FE0B025-663B-44B6-9911-8F1A2A35DAED}"/>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4E4DFC-78B0-4F5F-8356-F7107E7485F8}"/>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B7FEB11-3F99-4A66-B73B-172EDB49D9D4}"/>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8D45B21-CE6B-4807-9944-0EDE473D1295}"/>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47FF03-7F5C-484D-8130-13512420C7AA}"/>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EB4904-1F27-4D72-8413-7BD16A19C8D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BA9D0D-1EDF-407B-B7B3-A5E8B027F602}"/>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3B173CF-E324-465E-84E2-702E3005B6C2}"/>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2F5148-236E-453D-B9F7-BFB3BA16D483}"/>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51D9A4-5485-4A97-B6F3-7CDBCF5C4222}"/>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5C9C905-EF92-49FE-AB3C-2676AAC619D4}"/>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771E32C-A705-47D2-8BC0-991BE430CA78}"/>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9962D5E-D5AB-4494-8C04-00B17294129A}"/>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6E09484-B421-4420-A736-7F93D135B40A}"/>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C74379-AC3A-4782-AAE2-7DF9C774B571}"/>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E811628-E359-4969-8D92-B970D3D0D278}"/>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16E65FF-90B0-43F3-8B16-E0EDC1F29EF4}"/>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60140B2-C42A-4E81-B7AF-0AAC90F27FFD}"/>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A6A06AA-75EB-4EED-B28E-BD15FCF670A2}"/>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0FBE1AE-85C4-4D40-B9D2-64F30B05C3F1}"/>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06B39A-550C-45CB-A0F5-67046883988F}"/>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1F81863-8166-4942-ACE1-B2F94D2A49A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FD7C080-9AA8-42BB-9C1D-569E3715C81F}"/>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9CEE66-7BFA-436C-9771-BE4186CC3AE2}"/>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4B089B5-B857-4C5F-8D15-83239D772124}"/>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68EF8FB-9AB9-4E97-AB58-0541A12BB69B}"/>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27D2022-D394-4F3A-B53C-4EE0B7B208A8}"/>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03E1AD2-586F-4C5A-9431-328C28A5679C}"/>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A943A46-7259-42EF-BAAA-A675D2C0464E}"/>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7D93C59-0420-42CB-B840-FCC9E9B5A31B}"/>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502C9D-F7EC-463E-B7FC-4257FE4C0279}"/>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47F5C34-E96A-43AF-9715-BAA438BEBD64}"/>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4F750A0-60C4-459E-87C2-9E490144EF20}"/>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本庁舎や中学校校舎のほか、建設後まだ年数の浅い建物もあるが、全体的に年数が経ち老朽化し、減価償却が進んだ固定資産が多くなっている。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C4D4427-6D95-419C-B280-0430F4265975}"/>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A58C51-89AB-4BA1-BA0C-D77BDD577B90}"/>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5B04303-04DB-441B-81DA-D25DE57FFCBA}"/>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686067C-B5C6-4D90-9F31-249B5D172653}"/>
            </a:ext>
          </a:extLst>
        </xdr:cNvPr>
        <xdr:cNvCxnSpPr/>
      </xdr:nvCxnSpPr>
      <xdr:spPr>
        <a:xfrm>
          <a:off x="1158875" y="651464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0CF8C46-D602-41BD-92D8-ED3F23BE50C1}"/>
            </a:ext>
          </a:extLst>
        </xdr:cNvPr>
        <xdr:cNvSpPr txBox="1"/>
      </xdr:nvSpPr>
      <xdr:spPr>
        <a:xfrm>
          <a:off x="789956" y="64303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D5E8DF6-9447-4213-95CF-902C81D909CE}"/>
            </a:ext>
          </a:extLst>
        </xdr:cNvPr>
        <xdr:cNvCxnSpPr/>
      </xdr:nvCxnSpPr>
      <xdr:spPr>
        <a:xfrm>
          <a:off x="1158875" y="623161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1296CD7-9C56-4A69-9F7F-27227191EE0E}"/>
            </a:ext>
          </a:extLst>
        </xdr:cNvPr>
        <xdr:cNvSpPr txBox="1"/>
      </xdr:nvSpPr>
      <xdr:spPr>
        <a:xfrm>
          <a:off x="789956" y="61409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A6312DF-5362-4A5A-BD96-E35F46117184}"/>
            </a:ext>
          </a:extLst>
        </xdr:cNvPr>
        <xdr:cNvCxnSpPr/>
      </xdr:nvCxnSpPr>
      <xdr:spPr>
        <a:xfrm>
          <a:off x="1158875" y="594223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C4B37BD-6481-4D78-A722-A032A0AFB1F9}"/>
            </a:ext>
          </a:extLst>
        </xdr:cNvPr>
        <xdr:cNvSpPr txBox="1"/>
      </xdr:nvSpPr>
      <xdr:spPr>
        <a:xfrm>
          <a:off x="789956" y="58484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10F76F2-1849-4F52-8C30-6009E884F2D5}"/>
            </a:ext>
          </a:extLst>
        </xdr:cNvPr>
        <xdr:cNvCxnSpPr/>
      </xdr:nvCxnSpPr>
      <xdr:spPr>
        <a:xfrm>
          <a:off x="1158875" y="564968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D4D96B5-AAF7-4F9A-8B69-ED71EAF99DF1}"/>
            </a:ext>
          </a:extLst>
        </xdr:cNvPr>
        <xdr:cNvSpPr txBox="1"/>
      </xdr:nvSpPr>
      <xdr:spPr>
        <a:xfrm>
          <a:off x="789956"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6FDA942-C59D-49C6-B97F-DE6FB7A0AE28}"/>
            </a:ext>
          </a:extLst>
        </xdr:cNvPr>
        <xdr:cNvCxnSpPr/>
      </xdr:nvCxnSpPr>
      <xdr:spPr>
        <a:xfrm>
          <a:off x="1158875" y="535078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A8C3046-242D-48F9-8226-953F1A7FE355}"/>
            </a:ext>
          </a:extLst>
        </xdr:cNvPr>
        <xdr:cNvSpPr txBox="1"/>
      </xdr:nvSpPr>
      <xdr:spPr>
        <a:xfrm>
          <a:off x="789956"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2340A6D-805A-4578-82CC-1BB8ED2EEACB}"/>
            </a:ext>
          </a:extLst>
        </xdr:cNvPr>
        <xdr:cNvCxnSpPr/>
      </xdr:nvCxnSpPr>
      <xdr:spPr>
        <a:xfrm>
          <a:off x="1158875" y="505822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28A6F0C-B9AB-4D43-B08C-55D332C71B12}"/>
            </a:ext>
          </a:extLst>
        </xdr:cNvPr>
        <xdr:cNvSpPr txBox="1"/>
      </xdr:nvSpPr>
      <xdr:spPr>
        <a:xfrm>
          <a:off x="789956" y="49739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9DDA181-1121-4A6E-B2EE-3AFA4DF7B7B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3172D73-AE93-41B2-B2F4-AAFC2D2C7B9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6A2590F-5DA2-4107-9380-E8D21F59A794}"/>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94182BEF-245D-4E67-B282-B80BE055A7B7}"/>
            </a:ext>
          </a:extLst>
        </xdr:cNvPr>
        <xdr:cNvCxnSpPr/>
      </xdr:nvCxnSpPr>
      <xdr:spPr>
        <a:xfrm flipV="1">
          <a:off x="4306570" y="5187950"/>
          <a:ext cx="1270" cy="12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6430CEF1-4B80-4037-B5E7-8E24E4ADDC67}"/>
            </a:ext>
          </a:extLst>
        </xdr:cNvPr>
        <xdr:cNvSpPr txBox="1"/>
      </xdr:nvSpPr>
      <xdr:spPr>
        <a:xfrm>
          <a:off x="4359275"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810D7000-FE93-4AD6-8B0F-9655950E741C}"/>
            </a:ext>
          </a:extLst>
        </xdr:cNvPr>
        <xdr:cNvCxnSpPr/>
      </xdr:nvCxnSpPr>
      <xdr:spPr>
        <a:xfrm>
          <a:off x="4216400" y="64838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9AF64BF4-CCD5-425E-A158-164389AC7720}"/>
            </a:ext>
          </a:extLst>
        </xdr:cNvPr>
        <xdr:cNvSpPr txBox="1"/>
      </xdr:nvSpPr>
      <xdr:spPr>
        <a:xfrm>
          <a:off x="4359275" y="49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BBB8EF20-8AE7-4605-938A-53A76C0121A2}"/>
            </a:ext>
          </a:extLst>
        </xdr:cNvPr>
        <xdr:cNvCxnSpPr/>
      </xdr:nvCxnSpPr>
      <xdr:spPr>
        <a:xfrm>
          <a:off x="4216400" y="5187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AE51F2D3-A22A-4559-98EC-D336AE4C2987}"/>
            </a:ext>
          </a:extLst>
        </xdr:cNvPr>
        <xdr:cNvSpPr txBox="1"/>
      </xdr:nvSpPr>
      <xdr:spPr>
        <a:xfrm>
          <a:off x="4359275" y="585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3CCF4E40-F84B-41F9-AE7D-D5FD758AC4FC}"/>
            </a:ext>
          </a:extLst>
        </xdr:cNvPr>
        <xdr:cNvSpPr/>
      </xdr:nvSpPr>
      <xdr:spPr>
        <a:xfrm>
          <a:off x="4254500" y="59992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60C82F28-10F1-431E-B687-4FAAD0FE50C1}"/>
            </a:ext>
          </a:extLst>
        </xdr:cNvPr>
        <xdr:cNvSpPr/>
      </xdr:nvSpPr>
      <xdr:spPr>
        <a:xfrm>
          <a:off x="3616325" y="59623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4ABA9732-A159-4BF3-A0EC-97BD7C2FCBBC}"/>
            </a:ext>
          </a:extLst>
        </xdr:cNvPr>
        <xdr:cNvSpPr/>
      </xdr:nvSpPr>
      <xdr:spPr>
        <a:xfrm>
          <a:off x="2930525" y="59222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C16623E2-15E0-47D6-8348-9ECD680A1610}"/>
            </a:ext>
          </a:extLst>
        </xdr:cNvPr>
        <xdr:cNvSpPr/>
      </xdr:nvSpPr>
      <xdr:spPr>
        <a:xfrm>
          <a:off x="2244725" y="58975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975BF08F-057F-4621-85B0-DB7B68093388}"/>
            </a:ext>
          </a:extLst>
        </xdr:cNvPr>
        <xdr:cNvSpPr/>
      </xdr:nvSpPr>
      <xdr:spPr>
        <a:xfrm>
          <a:off x="1558925" y="5866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EB76727-E88B-4E64-A7DC-0D593AE3643E}"/>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4A974D5-0232-4547-BE66-A5184CAB39CB}"/>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B04D722-8618-4A00-BC76-030C78827E61}"/>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3D13B5-9527-4BC5-8F2E-59734EBEEBE4}"/>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15EE2FC-B723-4C6C-AB85-7B7C851064B9}"/>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83" name="楕円 82">
          <a:extLst>
            <a:ext uri="{FF2B5EF4-FFF2-40B4-BE49-F238E27FC236}">
              <a16:creationId xmlns:a16="http://schemas.microsoft.com/office/drawing/2014/main" id="{91EBD27D-7718-432D-912C-6720AF9D3332}"/>
            </a:ext>
          </a:extLst>
        </xdr:cNvPr>
        <xdr:cNvSpPr/>
      </xdr:nvSpPr>
      <xdr:spPr>
        <a:xfrm>
          <a:off x="4254500" y="61316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84" name="有形固定資産減価償却率該当値テキスト">
          <a:extLst>
            <a:ext uri="{FF2B5EF4-FFF2-40B4-BE49-F238E27FC236}">
              <a16:creationId xmlns:a16="http://schemas.microsoft.com/office/drawing/2014/main" id="{BE1F8489-1D87-41F7-9D71-57523704A29A}"/>
            </a:ext>
          </a:extLst>
        </xdr:cNvPr>
        <xdr:cNvSpPr txBox="1"/>
      </xdr:nvSpPr>
      <xdr:spPr>
        <a:xfrm>
          <a:off x="4359275" y="610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5" name="楕円 84">
          <a:extLst>
            <a:ext uri="{FF2B5EF4-FFF2-40B4-BE49-F238E27FC236}">
              <a16:creationId xmlns:a16="http://schemas.microsoft.com/office/drawing/2014/main" id="{2B98B312-880A-418E-912D-39342EB026D3}"/>
            </a:ext>
          </a:extLst>
        </xdr:cNvPr>
        <xdr:cNvSpPr/>
      </xdr:nvSpPr>
      <xdr:spPr>
        <a:xfrm>
          <a:off x="3616325" y="61255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10251</xdr:rowOff>
    </xdr:to>
    <xdr:cxnSp macro="">
      <xdr:nvCxnSpPr>
        <xdr:cNvPr id="86" name="直線コネクタ 85">
          <a:extLst>
            <a:ext uri="{FF2B5EF4-FFF2-40B4-BE49-F238E27FC236}">
              <a16:creationId xmlns:a16="http://schemas.microsoft.com/office/drawing/2014/main" id="{2B73034E-2AC8-426D-A6CA-41505A3BF4CF}"/>
            </a:ext>
          </a:extLst>
        </xdr:cNvPr>
        <xdr:cNvCxnSpPr/>
      </xdr:nvCxnSpPr>
      <xdr:spPr>
        <a:xfrm>
          <a:off x="3673475" y="6163673"/>
          <a:ext cx="62865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7" name="楕円 86">
          <a:extLst>
            <a:ext uri="{FF2B5EF4-FFF2-40B4-BE49-F238E27FC236}">
              <a16:creationId xmlns:a16="http://schemas.microsoft.com/office/drawing/2014/main" id="{351649CE-E4A6-49D6-8E16-CCBC9C5EFC61}"/>
            </a:ext>
          </a:extLst>
        </xdr:cNvPr>
        <xdr:cNvSpPr/>
      </xdr:nvSpPr>
      <xdr:spPr>
        <a:xfrm>
          <a:off x="2930525" y="59990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33</xdr:row>
      <xdr:rowOff>998</xdr:rowOff>
    </xdr:to>
    <xdr:cxnSp macro="">
      <xdr:nvCxnSpPr>
        <xdr:cNvPr id="88" name="直線コネクタ 87">
          <a:extLst>
            <a:ext uri="{FF2B5EF4-FFF2-40B4-BE49-F238E27FC236}">
              <a16:creationId xmlns:a16="http://schemas.microsoft.com/office/drawing/2014/main" id="{B7A0B1F8-6219-4C48-9F8C-F165363658BF}"/>
            </a:ext>
          </a:extLst>
        </xdr:cNvPr>
        <xdr:cNvCxnSpPr/>
      </xdr:nvCxnSpPr>
      <xdr:spPr>
        <a:xfrm>
          <a:off x="2987675" y="6046651"/>
          <a:ext cx="68580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89" name="楕円 88">
          <a:extLst>
            <a:ext uri="{FF2B5EF4-FFF2-40B4-BE49-F238E27FC236}">
              <a16:creationId xmlns:a16="http://schemas.microsoft.com/office/drawing/2014/main" id="{A3807615-8D6A-4DE0-93CA-58623EDEF973}"/>
            </a:ext>
          </a:extLst>
        </xdr:cNvPr>
        <xdr:cNvSpPr/>
      </xdr:nvSpPr>
      <xdr:spPr>
        <a:xfrm>
          <a:off x="2244725" y="60114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32</xdr:row>
      <xdr:rowOff>58329</xdr:rowOff>
    </xdr:to>
    <xdr:cxnSp macro="">
      <xdr:nvCxnSpPr>
        <xdr:cNvPr id="90" name="直線コネクタ 89">
          <a:extLst>
            <a:ext uri="{FF2B5EF4-FFF2-40B4-BE49-F238E27FC236}">
              <a16:creationId xmlns:a16="http://schemas.microsoft.com/office/drawing/2014/main" id="{6EE45CE6-336E-4E72-922E-BEECEEAE65E2}"/>
            </a:ext>
          </a:extLst>
        </xdr:cNvPr>
        <xdr:cNvCxnSpPr/>
      </xdr:nvCxnSpPr>
      <xdr:spPr>
        <a:xfrm flipV="1">
          <a:off x="2301875" y="6046651"/>
          <a:ext cx="6858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123462</xdr:rowOff>
    </xdr:from>
    <xdr:to>
      <xdr:col>7</xdr:col>
      <xdr:colOff>187325</xdr:colOff>
      <xdr:row>32</xdr:row>
      <xdr:rowOff>53612</xdr:rowOff>
    </xdr:to>
    <xdr:sp macro="" textlink="">
      <xdr:nvSpPr>
        <xdr:cNvPr id="91" name="楕円 90">
          <a:extLst>
            <a:ext uri="{FF2B5EF4-FFF2-40B4-BE49-F238E27FC236}">
              <a16:creationId xmlns:a16="http://schemas.microsoft.com/office/drawing/2014/main" id="{AE42C8C8-9568-4402-BBD0-EE619E69DED7}"/>
            </a:ext>
          </a:extLst>
        </xdr:cNvPr>
        <xdr:cNvSpPr/>
      </xdr:nvSpPr>
      <xdr:spPr>
        <a:xfrm>
          <a:off x="1558925" y="59654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2812</xdr:rowOff>
    </xdr:from>
    <xdr:to>
      <xdr:col>11</xdr:col>
      <xdr:colOff>136525</xdr:colOff>
      <xdr:row>32</xdr:row>
      <xdr:rowOff>58329</xdr:rowOff>
    </xdr:to>
    <xdr:cxnSp macro="">
      <xdr:nvCxnSpPr>
        <xdr:cNvPr id="92" name="直線コネクタ 91">
          <a:extLst>
            <a:ext uri="{FF2B5EF4-FFF2-40B4-BE49-F238E27FC236}">
              <a16:creationId xmlns:a16="http://schemas.microsoft.com/office/drawing/2014/main" id="{A0C8D372-9669-4FCB-9760-DF1A09F0A9E4}"/>
            </a:ext>
          </a:extLst>
        </xdr:cNvPr>
        <xdr:cNvCxnSpPr/>
      </xdr:nvCxnSpPr>
      <xdr:spPr>
        <a:xfrm>
          <a:off x="1616075" y="6003562"/>
          <a:ext cx="6858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0938E658-C291-4E4D-B61D-05E6487419A7}"/>
            </a:ext>
          </a:extLst>
        </xdr:cNvPr>
        <xdr:cNvSpPr txBox="1"/>
      </xdr:nvSpPr>
      <xdr:spPr>
        <a:xfrm>
          <a:off x="3474094" y="574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8DD36EB9-DD3F-44B2-A80A-133A146C61FA}"/>
            </a:ext>
          </a:extLst>
        </xdr:cNvPr>
        <xdr:cNvSpPr txBox="1"/>
      </xdr:nvSpPr>
      <xdr:spPr>
        <a:xfrm>
          <a:off x="2797819" y="570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A19BC2DF-659D-4FA2-91AC-69AF55D9EC75}"/>
            </a:ext>
          </a:extLst>
        </xdr:cNvPr>
        <xdr:cNvSpPr txBox="1"/>
      </xdr:nvSpPr>
      <xdr:spPr>
        <a:xfrm>
          <a:off x="2112019"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6D49DA00-A9C3-46F1-B339-2261506502C2}"/>
            </a:ext>
          </a:extLst>
        </xdr:cNvPr>
        <xdr:cNvSpPr txBox="1"/>
      </xdr:nvSpPr>
      <xdr:spPr>
        <a:xfrm>
          <a:off x="1426219"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97" name="n_1mainValue有形固定資産減価償却率">
          <a:extLst>
            <a:ext uri="{FF2B5EF4-FFF2-40B4-BE49-F238E27FC236}">
              <a16:creationId xmlns:a16="http://schemas.microsoft.com/office/drawing/2014/main" id="{BCEA05F1-A908-4D86-9F04-631C5AD85034}"/>
            </a:ext>
          </a:extLst>
        </xdr:cNvPr>
        <xdr:cNvSpPr txBox="1"/>
      </xdr:nvSpPr>
      <xdr:spPr>
        <a:xfrm>
          <a:off x="3474094" y="620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8" name="n_2mainValue有形固定資産減価償却率">
          <a:extLst>
            <a:ext uri="{FF2B5EF4-FFF2-40B4-BE49-F238E27FC236}">
              <a16:creationId xmlns:a16="http://schemas.microsoft.com/office/drawing/2014/main" id="{8C1D91AD-A519-43B6-B6AE-503846515B80}"/>
            </a:ext>
          </a:extLst>
        </xdr:cNvPr>
        <xdr:cNvSpPr txBox="1"/>
      </xdr:nvSpPr>
      <xdr:spPr>
        <a:xfrm>
          <a:off x="2797819" y="6088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9" name="n_3mainValue有形固定資産減価償却率">
          <a:extLst>
            <a:ext uri="{FF2B5EF4-FFF2-40B4-BE49-F238E27FC236}">
              <a16:creationId xmlns:a16="http://schemas.microsoft.com/office/drawing/2014/main" id="{82296B9D-E109-44CE-994A-70F35A44BC40}"/>
            </a:ext>
          </a:extLst>
        </xdr:cNvPr>
        <xdr:cNvSpPr txBox="1"/>
      </xdr:nvSpPr>
      <xdr:spPr>
        <a:xfrm>
          <a:off x="2112019"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44739</xdr:rowOff>
    </xdr:from>
    <xdr:ext cx="405111" cy="259045"/>
    <xdr:sp macro="" textlink="">
      <xdr:nvSpPr>
        <xdr:cNvPr id="100" name="n_4mainValue有形固定資産減価償却率">
          <a:extLst>
            <a:ext uri="{FF2B5EF4-FFF2-40B4-BE49-F238E27FC236}">
              <a16:creationId xmlns:a16="http://schemas.microsoft.com/office/drawing/2014/main" id="{294A0B08-BDD3-4A62-8244-4401D13F03C1}"/>
            </a:ext>
          </a:extLst>
        </xdr:cNvPr>
        <xdr:cNvSpPr txBox="1"/>
      </xdr:nvSpPr>
      <xdr:spPr>
        <a:xfrm>
          <a:off x="1426219" y="604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FE3B98A-7B8C-4A63-81EA-994A7A9EEC4B}"/>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2FD75FA-42C0-45E4-A478-5DB537F1DC3F}"/>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B9DC8BE-B0F2-4063-BA7E-9F055F3A1675}"/>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CC72C0C-DAC4-4D2F-B66E-DC0BCF512D9C}"/>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F813187-5144-4539-989A-F52AFCFF60D6}"/>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4A16AD5-43EE-4A7A-9F71-623DD0EB7555}"/>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45CEFE7-1CBF-46FD-A5F9-22D4072C087D}"/>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9C7909A-92D8-4964-9D89-78AC8C83AD50}"/>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0052664-2713-45F5-A556-84DE2442BBF5}"/>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C357156-314D-4466-8978-B0E7E89F9160}"/>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7E8BFEA-7680-406E-9C2D-6304A2C4D26B}"/>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4AD65C5-1E8E-4AE8-90F3-7A2CF879EF7C}"/>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1BAB90-2C05-4C2D-A2F9-5D4F6B4FE8C5}"/>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例年の地方債発行（過疎債・公営企業債等）に加え、近年は大型事業が続いたことから、債務償還比率は類似団体と比較して大きく上回っている。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1CE7DA2-B0CB-4BBA-A6DF-3C60FCF23A09}"/>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4BE87C5-138E-4394-9939-0B07EEA3C999}"/>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53E79E7-66A2-4101-B05F-A26AED87D6CF}"/>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DBC455A-BE18-4AE4-B54D-5C3B0C932B0D}"/>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DF618CA2-EC69-4AC1-B3FE-65A7C81CDB2C}"/>
            </a:ext>
          </a:extLst>
        </xdr:cNvPr>
        <xdr:cNvSpPr txBox="1"/>
      </xdr:nvSpPr>
      <xdr:spPr>
        <a:xfrm>
          <a:off x="9762011"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2EBA838-2F9E-4EB2-AFC8-387323ECE9C5}"/>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2743AEC-DA02-4553-87C7-334670F50AB9}"/>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FD522FB-378F-44F5-ACA4-F804A372EDD3}"/>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1864F3C-BAB9-48D9-8196-E7AF20F1F640}"/>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86212B6-4CF3-4454-A39B-13298575A12E}"/>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356BA3E-24D2-4457-A85A-F869A51C7F22}"/>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A5D2ABB-9509-4007-87B4-99A3A4B81B4B}"/>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96D2B47-E3BB-44C5-A409-68AEE2061DDF}"/>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F1DDAC1-EEB8-4942-B287-87CC220ED227}"/>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FC54C9F-69B0-40AA-A0F9-A16E4F7DE0CC}"/>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BFAE68CA-08C9-46E6-9480-66D4A361EDF9}"/>
            </a:ext>
          </a:extLst>
        </xdr:cNvPr>
        <xdr:cNvCxnSpPr/>
      </xdr:nvCxnSpPr>
      <xdr:spPr>
        <a:xfrm flipV="1">
          <a:off x="13326745" y="5115983"/>
          <a:ext cx="1269" cy="128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F7FAF73A-3192-4A12-A451-73D575C49811}"/>
            </a:ext>
          </a:extLst>
        </xdr:cNvPr>
        <xdr:cNvSpPr txBox="1"/>
      </xdr:nvSpPr>
      <xdr:spPr>
        <a:xfrm>
          <a:off x="13379450" y="64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DB3D7B96-A956-4644-A6B5-C613A80296C9}"/>
            </a:ext>
          </a:extLst>
        </xdr:cNvPr>
        <xdr:cNvCxnSpPr/>
      </xdr:nvCxnSpPr>
      <xdr:spPr>
        <a:xfrm>
          <a:off x="13255625" y="63976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A940E16-56DA-47AF-B3DA-0BBA937DBBE6}"/>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3373ECC-A1B3-4FD4-89D0-21E8A1BE23FC}"/>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7EC45327-AFE8-4F40-AA63-6FDE06385E8A}"/>
            </a:ext>
          </a:extLst>
        </xdr:cNvPr>
        <xdr:cNvSpPr txBox="1"/>
      </xdr:nvSpPr>
      <xdr:spPr>
        <a:xfrm>
          <a:off x="13379450" y="5260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1A1AAD85-0493-4535-8AB0-1BFA029C3EDA}"/>
            </a:ext>
          </a:extLst>
        </xdr:cNvPr>
        <xdr:cNvSpPr/>
      </xdr:nvSpPr>
      <xdr:spPr>
        <a:xfrm>
          <a:off x="13293725" y="5399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955EA5B7-8B09-40C0-BA0A-E8AA08AAABA7}"/>
            </a:ext>
          </a:extLst>
        </xdr:cNvPr>
        <xdr:cNvSpPr/>
      </xdr:nvSpPr>
      <xdr:spPr>
        <a:xfrm>
          <a:off x="12646025" y="54210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0AB99DCC-99ED-4BE4-928D-AAEA4B23755C}"/>
            </a:ext>
          </a:extLst>
        </xdr:cNvPr>
        <xdr:cNvSpPr/>
      </xdr:nvSpPr>
      <xdr:spPr>
        <a:xfrm>
          <a:off x="11960225" y="55551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a:extLst>
            <a:ext uri="{FF2B5EF4-FFF2-40B4-BE49-F238E27FC236}">
              <a16:creationId xmlns:a16="http://schemas.microsoft.com/office/drawing/2014/main" id="{B0545C91-8A15-4485-8F97-960A30D4D887}"/>
            </a:ext>
          </a:extLst>
        </xdr:cNvPr>
        <xdr:cNvSpPr/>
      </xdr:nvSpPr>
      <xdr:spPr>
        <a:xfrm>
          <a:off x="11274425" y="55628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a:extLst>
            <a:ext uri="{FF2B5EF4-FFF2-40B4-BE49-F238E27FC236}">
              <a16:creationId xmlns:a16="http://schemas.microsoft.com/office/drawing/2014/main" id="{9DB8FB8B-FDB1-464A-841F-6152BE604B8E}"/>
            </a:ext>
          </a:extLst>
        </xdr:cNvPr>
        <xdr:cNvSpPr/>
      </xdr:nvSpPr>
      <xdr:spPr>
        <a:xfrm>
          <a:off x="10588625" y="55270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45CDBAF-11AF-4A7C-8451-07EC340BFEA8}"/>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9545858-DFB6-40AD-8053-C280DF9C192F}"/>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4EA7EE5-06FB-4E08-B9E3-C1B38BFB8C61}"/>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B2DAE68-D516-4082-B21F-0E352178B87B}"/>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0C90AEF-A755-4E59-964B-923354695374}"/>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82000</xdr:rowOff>
    </xdr:from>
    <xdr:to>
      <xdr:col>76</xdr:col>
      <xdr:colOff>73025</xdr:colOff>
      <xdr:row>34</xdr:row>
      <xdr:rowOff>12150</xdr:rowOff>
    </xdr:to>
    <xdr:sp macro="" textlink="">
      <xdr:nvSpPr>
        <xdr:cNvPr id="145" name="楕円 144">
          <a:extLst>
            <a:ext uri="{FF2B5EF4-FFF2-40B4-BE49-F238E27FC236}">
              <a16:creationId xmlns:a16="http://schemas.microsoft.com/office/drawing/2014/main" id="{EA9AE8A2-F0C6-4D3C-B29F-DF9AFFF6264E}"/>
            </a:ext>
          </a:extLst>
        </xdr:cNvPr>
        <xdr:cNvSpPr/>
      </xdr:nvSpPr>
      <xdr:spPr>
        <a:xfrm>
          <a:off x="13293725" y="624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168377</xdr:rowOff>
    </xdr:from>
    <xdr:ext cx="469744" cy="259045"/>
    <xdr:sp macro="" textlink="">
      <xdr:nvSpPr>
        <xdr:cNvPr id="146" name="債務償還比率該当値テキスト">
          <a:extLst>
            <a:ext uri="{FF2B5EF4-FFF2-40B4-BE49-F238E27FC236}">
              <a16:creationId xmlns:a16="http://schemas.microsoft.com/office/drawing/2014/main" id="{637C722D-7D47-45E8-985E-6F7B84D2EA9D}"/>
            </a:ext>
          </a:extLst>
        </xdr:cNvPr>
        <xdr:cNvSpPr txBox="1"/>
      </xdr:nvSpPr>
      <xdr:spPr>
        <a:xfrm>
          <a:off x="13379450" y="61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55891</xdr:rowOff>
    </xdr:from>
    <xdr:to>
      <xdr:col>72</xdr:col>
      <xdr:colOff>123825</xdr:colOff>
      <xdr:row>31</xdr:row>
      <xdr:rowOff>157491</xdr:rowOff>
    </xdr:to>
    <xdr:sp macro="" textlink="">
      <xdr:nvSpPr>
        <xdr:cNvPr id="147" name="楕円 146">
          <a:extLst>
            <a:ext uri="{FF2B5EF4-FFF2-40B4-BE49-F238E27FC236}">
              <a16:creationId xmlns:a16="http://schemas.microsoft.com/office/drawing/2014/main" id="{FA75AEA1-66FC-44FC-A1F5-FB22A621EA59}"/>
            </a:ext>
          </a:extLst>
        </xdr:cNvPr>
        <xdr:cNvSpPr/>
      </xdr:nvSpPr>
      <xdr:spPr>
        <a:xfrm>
          <a:off x="12646025" y="58947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106691</xdr:rowOff>
    </xdr:from>
    <xdr:to>
      <xdr:col>76</xdr:col>
      <xdr:colOff>22225</xdr:colOff>
      <xdr:row>33</xdr:row>
      <xdr:rowOff>132800</xdr:rowOff>
    </xdr:to>
    <xdr:cxnSp macro="">
      <xdr:nvCxnSpPr>
        <xdr:cNvPr id="148" name="直線コネクタ 147">
          <a:extLst>
            <a:ext uri="{FF2B5EF4-FFF2-40B4-BE49-F238E27FC236}">
              <a16:creationId xmlns:a16="http://schemas.microsoft.com/office/drawing/2014/main" id="{F07221C2-E116-405A-95A0-F77F2B51BA02}"/>
            </a:ext>
          </a:extLst>
        </xdr:cNvPr>
        <xdr:cNvCxnSpPr/>
      </xdr:nvCxnSpPr>
      <xdr:spPr>
        <a:xfrm>
          <a:off x="12693650" y="5942341"/>
          <a:ext cx="638175" cy="3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5175</xdr:rowOff>
    </xdr:from>
    <xdr:to>
      <xdr:col>68</xdr:col>
      <xdr:colOff>123825</xdr:colOff>
      <xdr:row>33</xdr:row>
      <xdr:rowOff>106775</xdr:rowOff>
    </xdr:to>
    <xdr:sp macro="" textlink="">
      <xdr:nvSpPr>
        <xdr:cNvPr id="149" name="楕円 148">
          <a:extLst>
            <a:ext uri="{FF2B5EF4-FFF2-40B4-BE49-F238E27FC236}">
              <a16:creationId xmlns:a16="http://schemas.microsoft.com/office/drawing/2014/main" id="{0EDF2412-EC99-4E45-9FDF-03B742F5FB41}"/>
            </a:ext>
          </a:extLst>
        </xdr:cNvPr>
        <xdr:cNvSpPr/>
      </xdr:nvSpPr>
      <xdr:spPr>
        <a:xfrm>
          <a:off x="11960225" y="6171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106691</xdr:rowOff>
    </xdr:from>
    <xdr:to>
      <xdr:col>72</xdr:col>
      <xdr:colOff>73025</xdr:colOff>
      <xdr:row>33</xdr:row>
      <xdr:rowOff>55975</xdr:rowOff>
    </xdr:to>
    <xdr:cxnSp macro="">
      <xdr:nvCxnSpPr>
        <xdr:cNvPr id="150" name="直線コネクタ 149">
          <a:extLst>
            <a:ext uri="{FF2B5EF4-FFF2-40B4-BE49-F238E27FC236}">
              <a16:creationId xmlns:a16="http://schemas.microsoft.com/office/drawing/2014/main" id="{84D37785-B4CD-4C50-9B36-4A351593664D}"/>
            </a:ext>
          </a:extLst>
        </xdr:cNvPr>
        <xdr:cNvCxnSpPr/>
      </xdr:nvCxnSpPr>
      <xdr:spPr>
        <a:xfrm flipV="1">
          <a:off x="12007850" y="5942341"/>
          <a:ext cx="685800" cy="2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126248</xdr:rowOff>
    </xdr:from>
    <xdr:to>
      <xdr:col>64</xdr:col>
      <xdr:colOff>123825</xdr:colOff>
      <xdr:row>33</xdr:row>
      <xdr:rowOff>56398</xdr:rowOff>
    </xdr:to>
    <xdr:sp macro="" textlink="">
      <xdr:nvSpPr>
        <xdr:cNvPr id="151" name="楕円 150">
          <a:extLst>
            <a:ext uri="{FF2B5EF4-FFF2-40B4-BE49-F238E27FC236}">
              <a16:creationId xmlns:a16="http://schemas.microsoft.com/office/drawing/2014/main" id="{86D2886C-8FC7-4A94-9ACE-4649CF863D07}"/>
            </a:ext>
          </a:extLst>
        </xdr:cNvPr>
        <xdr:cNvSpPr/>
      </xdr:nvSpPr>
      <xdr:spPr>
        <a:xfrm>
          <a:off x="11274425" y="61238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5598</xdr:rowOff>
    </xdr:from>
    <xdr:to>
      <xdr:col>68</xdr:col>
      <xdr:colOff>73025</xdr:colOff>
      <xdr:row>33</xdr:row>
      <xdr:rowOff>55975</xdr:rowOff>
    </xdr:to>
    <xdr:cxnSp macro="">
      <xdr:nvCxnSpPr>
        <xdr:cNvPr id="152" name="直線コネクタ 151">
          <a:extLst>
            <a:ext uri="{FF2B5EF4-FFF2-40B4-BE49-F238E27FC236}">
              <a16:creationId xmlns:a16="http://schemas.microsoft.com/office/drawing/2014/main" id="{916CF0D9-B077-4ADC-9465-A9039C9DC2D0}"/>
            </a:ext>
          </a:extLst>
        </xdr:cNvPr>
        <xdr:cNvCxnSpPr/>
      </xdr:nvCxnSpPr>
      <xdr:spPr>
        <a:xfrm>
          <a:off x="11322050" y="6171448"/>
          <a:ext cx="6858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10933</xdr:rowOff>
    </xdr:from>
    <xdr:to>
      <xdr:col>60</xdr:col>
      <xdr:colOff>123825</xdr:colOff>
      <xdr:row>33</xdr:row>
      <xdr:rowOff>112533</xdr:rowOff>
    </xdr:to>
    <xdr:sp macro="" textlink="">
      <xdr:nvSpPr>
        <xdr:cNvPr id="153" name="楕円 152">
          <a:extLst>
            <a:ext uri="{FF2B5EF4-FFF2-40B4-BE49-F238E27FC236}">
              <a16:creationId xmlns:a16="http://schemas.microsoft.com/office/drawing/2014/main" id="{56DD7879-6607-4FC1-8105-36A83EA78C4F}"/>
            </a:ext>
          </a:extLst>
        </xdr:cNvPr>
        <xdr:cNvSpPr/>
      </xdr:nvSpPr>
      <xdr:spPr>
        <a:xfrm>
          <a:off x="10588625" y="61704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5598</xdr:rowOff>
    </xdr:from>
    <xdr:to>
      <xdr:col>64</xdr:col>
      <xdr:colOff>73025</xdr:colOff>
      <xdr:row>33</xdr:row>
      <xdr:rowOff>61733</xdr:rowOff>
    </xdr:to>
    <xdr:cxnSp macro="">
      <xdr:nvCxnSpPr>
        <xdr:cNvPr id="154" name="直線コネクタ 153">
          <a:extLst>
            <a:ext uri="{FF2B5EF4-FFF2-40B4-BE49-F238E27FC236}">
              <a16:creationId xmlns:a16="http://schemas.microsoft.com/office/drawing/2014/main" id="{17273086-B9D7-4CD3-8801-5F147E24CBEF}"/>
            </a:ext>
          </a:extLst>
        </xdr:cNvPr>
        <xdr:cNvCxnSpPr/>
      </xdr:nvCxnSpPr>
      <xdr:spPr>
        <a:xfrm flipV="1">
          <a:off x="10636250" y="6171448"/>
          <a:ext cx="685800"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8BE6DA9A-71E7-49C6-80D4-81D85DD61D66}"/>
            </a:ext>
          </a:extLst>
        </xdr:cNvPr>
        <xdr:cNvSpPr txBox="1"/>
      </xdr:nvSpPr>
      <xdr:spPr>
        <a:xfrm>
          <a:off x="12465127" y="52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F10692FD-4B9E-4762-A2F7-43EE76E33B80}"/>
            </a:ext>
          </a:extLst>
        </xdr:cNvPr>
        <xdr:cNvSpPr txBox="1"/>
      </xdr:nvSpPr>
      <xdr:spPr>
        <a:xfrm>
          <a:off x="11788852" y="53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B7F8D027-A067-4136-A9E6-2194CB1413D8}"/>
            </a:ext>
          </a:extLst>
        </xdr:cNvPr>
        <xdr:cNvSpPr txBox="1"/>
      </xdr:nvSpPr>
      <xdr:spPr>
        <a:xfrm>
          <a:off x="11103052" y="535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7F89387A-EAC1-4AE9-A22A-8E67FE4B9FD0}"/>
            </a:ext>
          </a:extLst>
        </xdr:cNvPr>
        <xdr:cNvSpPr txBox="1"/>
      </xdr:nvSpPr>
      <xdr:spPr>
        <a:xfrm>
          <a:off x="10417252" y="53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148618</xdr:rowOff>
    </xdr:from>
    <xdr:ext cx="469744" cy="259045"/>
    <xdr:sp macro="" textlink="">
      <xdr:nvSpPr>
        <xdr:cNvPr id="159" name="n_1mainValue債務償還比率">
          <a:extLst>
            <a:ext uri="{FF2B5EF4-FFF2-40B4-BE49-F238E27FC236}">
              <a16:creationId xmlns:a16="http://schemas.microsoft.com/office/drawing/2014/main" id="{9177DA90-1F3F-4D24-A0EE-A9328AA1A5BD}"/>
            </a:ext>
          </a:extLst>
        </xdr:cNvPr>
        <xdr:cNvSpPr txBox="1"/>
      </xdr:nvSpPr>
      <xdr:spPr>
        <a:xfrm>
          <a:off x="12465127" y="59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97902</xdr:rowOff>
    </xdr:from>
    <xdr:ext cx="469744" cy="259045"/>
    <xdr:sp macro="" textlink="">
      <xdr:nvSpPr>
        <xdr:cNvPr id="160" name="n_2mainValue債務償還比率">
          <a:extLst>
            <a:ext uri="{FF2B5EF4-FFF2-40B4-BE49-F238E27FC236}">
              <a16:creationId xmlns:a16="http://schemas.microsoft.com/office/drawing/2014/main" id="{95E32245-0FEC-41EF-AAA5-760A2983DDED}"/>
            </a:ext>
          </a:extLst>
        </xdr:cNvPr>
        <xdr:cNvSpPr txBox="1"/>
      </xdr:nvSpPr>
      <xdr:spPr>
        <a:xfrm>
          <a:off x="11788852" y="62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47526</xdr:rowOff>
    </xdr:from>
    <xdr:ext cx="469744" cy="259045"/>
    <xdr:sp macro="" textlink="">
      <xdr:nvSpPr>
        <xdr:cNvPr id="161" name="n_3mainValue債務償還比率">
          <a:extLst>
            <a:ext uri="{FF2B5EF4-FFF2-40B4-BE49-F238E27FC236}">
              <a16:creationId xmlns:a16="http://schemas.microsoft.com/office/drawing/2014/main" id="{3CF5785B-5733-4253-A1D5-8F12135461D5}"/>
            </a:ext>
          </a:extLst>
        </xdr:cNvPr>
        <xdr:cNvSpPr txBox="1"/>
      </xdr:nvSpPr>
      <xdr:spPr>
        <a:xfrm>
          <a:off x="11103052" y="62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103660</xdr:rowOff>
    </xdr:from>
    <xdr:ext cx="469744" cy="259045"/>
    <xdr:sp macro="" textlink="">
      <xdr:nvSpPr>
        <xdr:cNvPr id="162" name="n_4mainValue債務償還比率">
          <a:extLst>
            <a:ext uri="{FF2B5EF4-FFF2-40B4-BE49-F238E27FC236}">
              <a16:creationId xmlns:a16="http://schemas.microsoft.com/office/drawing/2014/main" id="{E5D29DCA-AE2B-4AE2-A9AC-99477B2C1B0C}"/>
            </a:ext>
          </a:extLst>
        </xdr:cNvPr>
        <xdr:cNvSpPr txBox="1"/>
      </xdr:nvSpPr>
      <xdr:spPr>
        <a:xfrm>
          <a:off x="10417252" y="626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C9BE5CF-B48F-4F27-81DE-16097D2F8401}"/>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1B8B93C-D477-48FD-B1B3-989CF2FB1167}"/>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BDB81FB-4495-4340-9F19-BFBBC122B095}"/>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0425BE0-1696-4E1A-8102-57DB180AD813}"/>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69D1F7F-E43E-4A03-8BD7-2ECC69B661AF}"/>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8407428-84E5-4B62-9368-46ED658B6669}"/>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28FCE9-57ED-4BB2-9A88-04860AD7CCD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D8B1FB-D00E-4A4C-A667-79E4A210855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AF7A64-FD86-4A35-A837-821D444C021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21475A-4603-4A49-9728-24782BABEF8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59675E-1E11-4842-AA1F-840FF1CE478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8F2C2F-0765-42A1-9BE8-B519DF56ADF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2EAFC8-DA9F-471D-8321-E9F82F95962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9B6D67-E9D0-4509-A0C6-3892822827B2}"/>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7875C0-1388-4005-90EE-8492A3D6F30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AC9E2F-C99A-41FF-9216-4DB5187F2AC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
2,605
124.52
4,856,846
4,542,698
284,753
2,255,855
4,474,979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C1CD87-BE34-4ACA-B0F6-45F1FF9832E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487A7B-0070-4841-8C7D-3B30992C95CE}"/>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5D7B34-9819-4C76-8BCD-155F9653B21A}"/>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A04285-D42D-4EBE-B43F-ED9B426C206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249F1A-511F-438A-957E-962DE4CB108E}"/>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C9504D-DC12-4359-8899-5FAAE6130715}"/>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139FBF-5BAA-4E0C-B565-0B226C5AB5E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20875E-916B-44BB-9204-1D84BF86B4E0}"/>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200F56-67C7-4477-BB5B-9DC9E5C4571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4F71C3-AF39-4653-9B15-36AA63CD8A4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C5285E-B138-4566-88DE-4BC8D600D7C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B9400E-3EC7-415D-8C03-2B0B06A52758}"/>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139471-B734-4D25-A34A-FD6FF902477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E5661F-3482-4D9A-84CB-05B25F958A3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C9DC6E-4F7F-486C-855B-5EEF77E4BD3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3D92D-F089-477A-8B73-29FF82DE17C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A05775-B0EF-4598-BFFB-4D061D805F2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B58385-3297-4040-A74F-CF60AC00796F}"/>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8A16AB-4A72-4465-96CF-B083FF28C90A}"/>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5CE913-9071-4686-A85B-0B59D879A167}"/>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F76D0C-A2D2-46A9-BCB1-9215575391D2}"/>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44351A-58E0-4950-81B5-7262B85AEC49}"/>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C2221D-4208-4799-A886-FC69E08A00EB}"/>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4D57A4-53C2-4F96-B48A-9F5EB41221D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46CF20-C478-44F7-8F57-E665CE9E3AB7}"/>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F3D869-DEDC-472E-871A-8F2D06FC7A7D}"/>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0EEC21-B044-4790-B51F-2D76D1B8FD2E}"/>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D95AF1-42F5-4E10-A435-512B42BEFF78}"/>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974A02-7092-4105-A582-42EB1EBF5894}"/>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D588B3-FE04-4791-92C7-80559251C4A1}"/>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19126C-9BCF-4111-BCF5-66296BA1BE22}"/>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A8F6FF-E5A7-416C-B245-F1400FDE8737}"/>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5594E1B-EA87-480F-8492-49B9F85DCD53}"/>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5A6D68-0029-4EBD-8CC7-8BB5293A0C91}"/>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3E88DFF-E3E8-43C4-9E8A-1BD7E0FE5262}"/>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BDE25A7-983D-41D2-938D-352DA36739CC}"/>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AA5E3B-34F2-4D38-990E-432DB9CA2893}"/>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6EC4A7E-4FF4-487A-988E-807FA2BFA129}"/>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EED091-422E-4FD4-BEAB-3AD111301294}"/>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18E5DD-6974-418D-89DC-E713F61CF699}"/>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A35318-0F48-4732-AD8E-91C0A82AE1CF}"/>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12FFE3-29E1-4D49-966B-A91303006BA5}"/>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7921D66-C9C5-4338-8314-32AFBE9F0698}"/>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C609112-D185-4F3B-8CA1-E6485EF489D6}"/>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FD60619-0DE3-4A6E-8ED2-1018F3A1A0C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3EA9C65-A76F-43F0-A24F-CE78640764E6}"/>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CEACCD41-4460-4AA0-90D6-29641CD92F7E}"/>
            </a:ext>
          </a:extLst>
        </xdr:cNvPr>
        <xdr:cNvCxnSpPr/>
      </xdr:nvCxnSpPr>
      <xdr:spPr>
        <a:xfrm flipV="1">
          <a:off x="4180840" y="5355772"/>
          <a:ext cx="0" cy="152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C0E4DD1-006D-46A4-B778-B9DA06925243}"/>
            </a:ext>
          </a:extLst>
        </xdr:cNvPr>
        <xdr:cNvSpPr txBox="1"/>
      </xdr:nvSpPr>
      <xdr:spPr>
        <a:xfrm>
          <a:off x="4219575" y="687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5C693A9-1B78-430D-BD23-027731B83810}"/>
            </a:ext>
          </a:extLst>
        </xdr:cNvPr>
        <xdr:cNvCxnSpPr/>
      </xdr:nvCxnSpPr>
      <xdr:spPr>
        <a:xfrm>
          <a:off x="4105275" y="6878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9C67224-7615-4A9E-80F4-34835817C68F}"/>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7AC7CAD-275E-45B9-82B6-B0F2ED040C14}"/>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BA0FD3F8-B71C-46AD-9DDE-5A761A146DCE}"/>
            </a:ext>
          </a:extLst>
        </xdr:cNvPr>
        <xdr:cNvSpPr txBox="1"/>
      </xdr:nvSpPr>
      <xdr:spPr>
        <a:xfrm>
          <a:off x="4219575" y="618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9E2F1A9B-9D76-4949-BCF7-F1551E09AFC2}"/>
            </a:ext>
          </a:extLst>
        </xdr:cNvPr>
        <xdr:cNvSpPr/>
      </xdr:nvSpPr>
      <xdr:spPr>
        <a:xfrm>
          <a:off x="4124325" y="63352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379D8353-8EF6-4D8C-8AC2-37355C4D94E4}"/>
            </a:ext>
          </a:extLst>
        </xdr:cNvPr>
        <xdr:cNvSpPr/>
      </xdr:nvSpPr>
      <xdr:spPr>
        <a:xfrm>
          <a:off x="3381375" y="6321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93550913-D715-48FC-BC8E-63D268EEAC69}"/>
            </a:ext>
          </a:extLst>
        </xdr:cNvPr>
        <xdr:cNvSpPr/>
      </xdr:nvSpPr>
      <xdr:spPr>
        <a:xfrm>
          <a:off x="2571750" y="62892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84BC3456-2E84-4F19-BA59-68BDB88A3C72}"/>
            </a:ext>
          </a:extLst>
        </xdr:cNvPr>
        <xdr:cNvSpPr/>
      </xdr:nvSpPr>
      <xdr:spPr>
        <a:xfrm>
          <a:off x="1781175" y="628432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96D3BCC3-C75A-4B3C-95B0-84D79D3464F8}"/>
            </a:ext>
          </a:extLst>
        </xdr:cNvPr>
        <xdr:cNvSpPr/>
      </xdr:nvSpPr>
      <xdr:spPr>
        <a:xfrm>
          <a:off x="981075" y="6246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F932F4-562E-4379-A173-8CDEF292897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99033B-C94A-4246-A3D5-0349BD3A22C1}"/>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27176A-43EE-45E0-8AC7-23416BEA05B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886F04-6EB1-44F9-BA01-4F7A0519CABE}"/>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4F82DA-91EF-46C7-AC89-149A92AF1D9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4" name="楕円 73">
          <a:extLst>
            <a:ext uri="{FF2B5EF4-FFF2-40B4-BE49-F238E27FC236}">
              <a16:creationId xmlns:a16="http://schemas.microsoft.com/office/drawing/2014/main" id="{F57053BE-6112-4028-A099-CF16280CAE46}"/>
            </a:ext>
          </a:extLst>
        </xdr:cNvPr>
        <xdr:cNvSpPr/>
      </xdr:nvSpPr>
      <xdr:spPr>
        <a:xfrm>
          <a:off x="4124325" y="64169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5" name="【道路】&#10;有形固定資産減価償却率該当値テキスト">
          <a:extLst>
            <a:ext uri="{FF2B5EF4-FFF2-40B4-BE49-F238E27FC236}">
              <a16:creationId xmlns:a16="http://schemas.microsoft.com/office/drawing/2014/main" id="{EACDBF6D-281E-40FC-8B25-31FB7BF8CE72}"/>
            </a:ext>
          </a:extLst>
        </xdr:cNvPr>
        <xdr:cNvSpPr txBox="1"/>
      </xdr:nvSpPr>
      <xdr:spPr>
        <a:xfrm>
          <a:off x="4219575" y="639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67854</xdr:rowOff>
    </xdr:from>
    <xdr:to>
      <xdr:col>20</xdr:col>
      <xdr:colOff>38100</xdr:colOff>
      <xdr:row>39</xdr:row>
      <xdr:rowOff>169454</xdr:rowOff>
    </xdr:to>
    <xdr:sp macro="" textlink="">
      <xdr:nvSpPr>
        <xdr:cNvPr id="76" name="楕円 75">
          <a:extLst>
            <a:ext uri="{FF2B5EF4-FFF2-40B4-BE49-F238E27FC236}">
              <a16:creationId xmlns:a16="http://schemas.microsoft.com/office/drawing/2014/main" id="{78A4DFED-0EA2-4A7F-9623-07DB238B9B89}"/>
            </a:ext>
          </a:extLst>
        </xdr:cNvPr>
        <xdr:cNvSpPr/>
      </xdr:nvSpPr>
      <xdr:spPr>
        <a:xfrm>
          <a:off x="3381375" y="63892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118654</xdr:rowOff>
    </xdr:from>
    <xdr:to>
      <xdr:col>24</xdr:col>
      <xdr:colOff>63500</xdr:colOff>
      <xdr:row>39</xdr:row>
      <xdr:rowOff>143147</xdr:rowOff>
    </xdr:to>
    <xdr:cxnSp macro="">
      <xdr:nvCxnSpPr>
        <xdr:cNvPr id="77" name="直線コネクタ 76">
          <a:extLst>
            <a:ext uri="{FF2B5EF4-FFF2-40B4-BE49-F238E27FC236}">
              <a16:creationId xmlns:a16="http://schemas.microsoft.com/office/drawing/2014/main" id="{031A4227-9F0E-4ACC-A763-E3EA0BA9295B}"/>
            </a:ext>
          </a:extLst>
        </xdr:cNvPr>
        <xdr:cNvCxnSpPr/>
      </xdr:nvCxnSpPr>
      <xdr:spPr>
        <a:xfrm>
          <a:off x="3429000" y="6446429"/>
          <a:ext cx="75247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43362</xdr:rowOff>
    </xdr:from>
    <xdr:to>
      <xdr:col>15</xdr:col>
      <xdr:colOff>101600</xdr:colOff>
      <xdr:row>39</xdr:row>
      <xdr:rowOff>144962</xdr:rowOff>
    </xdr:to>
    <xdr:sp macro="" textlink="">
      <xdr:nvSpPr>
        <xdr:cNvPr id="78" name="楕円 77">
          <a:extLst>
            <a:ext uri="{FF2B5EF4-FFF2-40B4-BE49-F238E27FC236}">
              <a16:creationId xmlns:a16="http://schemas.microsoft.com/office/drawing/2014/main" id="{CA4E89C6-4FF1-4083-8319-5CE2A04591A1}"/>
            </a:ext>
          </a:extLst>
        </xdr:cNvPr>
        <xdr:cNvSpPr/>
      </xdr:nvSpPr>
      <xdr:spPr>
        <a:xfrm>
          <a:off x="2571750" y="6371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94162</xdr:rowOff>
    </xdr:from>
    <xdr:to>
      <xdr:col>19</xdr:col>
      <xdr:colOff>177800</xdr:colOff>
      <xdr:row>39</xdr:row>
      <xdr:rowOff>118654</xdr:rowOff>
    </xdr:to>
    <xdr:cxnSp macro="">
      <xdr:nvCxnSpPr>
        <xdr:cNvPr id="79" name="直線コネクタ 78">
          <a:extLst>
            <a:ext uri="{FF2B5EF4-FFF2-40B4-BE49-F238E27FC236}">
              <a16:creationId xmlns:a16="http://schemas.microsoft.com/office/drawing/2014/main" id="{EE93D0DD-33FE-4626-B95F-2B3FF815571D}"/>
            </a:ext>
          </a:extLst>
        </xdr:cNvPr>
        <xdr:cNvCxnSpPr/>
      </xdr:nvCxnSpPr>
      <xdr:spPr>
        <a:xfrm>
          <a:off x="2619375" y="6418762"/>
          <a:ext cx="809625" cy="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80" name="楕円 79">
          <a:extLst>
            <a:ext uri="{FF2B5EF4-FFF2-40B4-BE49-F238E27FC236}">
              <a16:creationId xmlns:a16="http://schemas.microsoft.com/office/drawing/2014/main" id="{E0F28F56-74BF-489C-A9DA-B26CD2C8C184}"/>
            </a:ext>
          </a:extLst>
        </xdr:cNvPr>
        <xdr:cNvSpPr/>
      </xdr:nvSpPr>
      <xdr:spPr>
        <a:xfrm>
          <a:off x="1781175" y="63337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63137</xdr:rowOff>
    </xdr:from>
    <xdr:to>
      <xdr:col>15</xdr:col>
      <xdr:colOff>50800</xdr:colOff>
      <xdr:row>39</xdr:row>
      <xdr:rowOff>94162</xdr:rowOff>
    </xdr:to>
    <xdr:cxnSp macro="">
      <xdr:nvCxnSpPr>
        <xdr:cNvPr id="81" name="直線コネクタ 80">
          <a:extLst>
            <a:ext uri="{FF2B5EF4-FFF2-40B4-BE49-F238E27FC236}">
              <a16:creationId xmlns:a16="http://schemas.microsoft.com/office/drawing/2014/main" id="{A0CB61A7-1A3D-41B8-B92A-5B20F29FF632}"/>
            </a:ext>
          </a:extLst>
        </xdr:cNvPr>
        <xdr:cNvCxnSpPr/>
      </xdr:nvCxnSpPr>
      <xdr:spPr>
        <a:xfrm>
          <a:off x="1828800" y="6390912"/>
          <a:ext cx="79057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a:extLst>
            <a:ext uri="{FF2B5EF4-FFF2-40B4-BE49-F238E27FC236}">
              <a16:creationId xmlns:a16="http://schemas.microsoft.com/office/drawing/2014/main" id="{FA61296E-F5D4-498D-83C0-BDC29122A7C7}"/>
            </a:ext>
          </a:extLst>
        </xdr:cNvPr>
        <xdr:cNvSpPr/>
      </xdr:nvSpPr>
      <xdr:spPr>
        <a:xfrm>
          <a:off x="981075" y="6313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63137</xdr:rowOff>
    </xdr:to>
    <xdr:cxnSp macro="">
      <xdr:nvCxnSpPr>
        <xdr:cNvPr id="83" name="直線コネクタ 82">
          <a:extLst>
            <a:ext uri="{FF2B5EF4-FFF2-40B4-BE49-F238E27FC236}">
              <a16:creationId xmlns:a16="http://schemas.microsoft.com/office/drawing/2014/main" id="{2849D2A8-7E8A-4949-86BF-C83B890862D4}"/>
            </a:ext>
          </a:extLst>
        </xdr:cNvPr>
        <xdr:cNvCxnSpPr/>
      </xdr:nvCxnSpPr>
      <xdr:spPr>
        <a:xfrm>
          <a:off x="1028700" y="6351905"/>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2C9F00C3-DB0D-419B-8B39-4E25DA52A474}"/>
            </a:ext>
          </a:extLst>
        </xdr:cNvPr>
        <xdr:cNvSpPr txBox="1"/>
      </xdr:nvSpPr>
      <xdr:spPr>
        <a:xfrm>
          <a:off x="3239144" y="610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827347D7-C90A-4FD5-975A-1C152B45869A}"/>
            </a:ext>
          </a:extLst>
        </xdr:cNvPr>
        <xdr:cNvSpPr txBox="1"/>
      </xdr:nvSpPr>
      <xdr:spPr>
        <a:xfrm>
          <a:off x="2439044" y="60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744BD28-C76C-4B95-8B0D-68FB0057BDC3}"/>
            </a:ext>
          </a:extLst>
        </xdr:cNvPr>
        <xdr:cNvSpPr txBox="1"/>
      </xdr:nvSpPr>
      <xdr:spPr>
        <a:xfrm>
          <a:off x="1648469" y="606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A3F8EBAC-585A-402D-8ADD-C56BDAD8B113}"/>
            </a:ext>
          </a:extLst>
        </xdr:cNvPr>
        <xdr:cNvSpPr txBox="1"/>
      </xdr:nvSpPr>
      <xdr:spPr>
        <a:xfrm>
          <a:off x="848369" y="60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160581</xdr:rowOff>
    </xdr:from>
    <xdr:ext cx="405111" cy="259045"/>
    <xdr:sp macro="" textlink="">
      <xdr:nvSpPr>
        <xdr:cNvPr id="88" name="n_1mainValue【道路】&#10;有形固定資産減価償却率">
          <a:extLst>
            <a:ext uri="{FF2B5EF4-FFF2-40B4-BE49-F238E27FC236}">
              <a16:creationId xmlns:a16="http://schemas.microsoft.com/office/drawing/2014/main" id="{D6A5ADF9-C83F-41C9-B7D8-5636B147433B}"/>
            </a:ext>
          </a:extLst>
        </xdr:cNvPr>
        <xdr:cNvSpPr txBox="1"/>
      </xdr:nvSpPr>
      <xdr:spPr>
        <a:xfrm>
          <a:off x="3239144" y="648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136089</xdr:rowOff>
    </xdr:from>
    <xdr:ext cx="405111" cy="259045"/>
    <xdr:sp macro="" textlink="">
      <xdr:nvSpPr>
        <xdr:cNvPr id="89" name="n_2mainValue【道路】&#10;有形固定資産減価償却率">
          <a:extLst>
            <a:ext uri="{FF2B5EF4-FFF2-40B4-BE49-F238E27FC236}">
              <a16:creationId xmlns:a16="http://schemas.microsoft.com/office/drawing/2014/main" id="{58EA5D49-E225-4439-9520-AA6726B6D25E}"/>
            </a:ext>
          </a:extLst>
        </xdr:cNvPr>
        <xdr:cNvSpPr txBox="1"/>
      </xdr:nvSpPr>
      <xdr:spPr>
        <a:xfrm>
          <a:off x="2439044" y="646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90" name="n_3mainValue【道路】&#10;有形固定資産減価償却率">
          <a:extLst>
            <a:ext uri="{FF2B5EF4-FFF2-40B4-BE49-F238E27FC236}">
              <a16:creationId xmlns:a16="http://schemas.microsoft.com/office/drawing/2014/main" id="{62D1F302-9C99-4DF6-B287-13520DBA9462}"/>
            </a:ext>
          </a:extLst>
        </xdr:cNvPr>
        <xdr:cNvSpPr txBox="1"/>
      </xdr:nvSpPr>
      <xdr:spPr>
        <a:xfrm>
          <a:off x="1648469" y="642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36254ED5-688D-4F83-81A6-316782EE0FBB}"/>
            </a:ext>
          </a:extLst>
        </xdr:cNvPr>
        <xdr:cNvSpPr txBox="1"/>
      </xdr:nvSpPr>
      <xdr:spPr>
        <a:xfrm>
          <a:off x="848369"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607987F-C4D8-499D-AC07-80251912D74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8AD1AE0-3825-44E2-ABCF-EF0F70795340}"/>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D7DE93-3920-407D-A592-4239BA32C47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6E61062-06E5-401F-B6D9-A853FC59AA86}"/>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1BD8D75-7680-44A0-9C12-313FDD3C212F}"/>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725DCD3-00D7-4DBD-945C-D97689A0EE5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C23856-2B16-4A2A-9696-BF76EAC240F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7DBDD2-B91B-4BE7-BC8A-8E8D590C1013}"/>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9000E37-2F81-4018-9691-23847BBD6160}"/>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39EAD71-E985-4DC7-865E-931812F4D64F}"/>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5C7CCA2-E25A-4122-8AD3-F8ECDFA23B22}"/>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DD8499D-BEC5-4DDA-A956-AA722A3D08CA}"/>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1223802-D8B7-4E15-8A47-D2448A3F98E2}"/>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D74585D-E9DA-4D17-8328-EBCCB5999C4A}"/>
            </a:ext>
          </a:extLst>
        </xdr:cNvPr>
        <xdr:cNvSpPr txBox="1"/>
      </xdr:nvSpPr>
      <xdr:spPr>
        <a:xfrm>
          <a:off x="54212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E1F6B68-8BEE-47A7-8F2F-2C9C70600E8F}"/>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C2CD76C-919A-483B-A3B6-ECB691AD279B}"/>
            </a:ext>
          </a:extLst>
        </xdr:cNvPr>
        <xdr:cNvSpPr txBox="1"/>
      </xdr:nvSpPr>
      <xdr:spPr>
        <a:xfrm>
          <a:off x="54212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410C114-31F1-46BC-8C54-D5ED2250A5C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3F423D5-17E5-478C-BA2A-AD8D3EEF7FCB}"/>
            </a:ext>
          </a:extLst>
        </xdr:cNvPr>
        <xdr:cNvSpPr txBox="1"/>
      </xdr:nvSpPr>
      <xdr:spPr>
        <a:xfrm>
          <a:off x="54212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5630E17-8DA9-46AE-9110-17C64BAACE39}"/>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281CEDA-965E-4C38-8196-E68F56CB621F}"/>
            </a:ext>
          </a:extLst>
        </xdr:cNvPr>
        <xdr:cNvSpPr txBox="1"/>
      </xdr:nvSpPr>
      <xdr:spPr>
        <a:xfrm>
          <a:off x="54212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1BB1C7C-930C-40DE-B1E9-286D86BB7CBA}"/>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ADB88ED-2794-4079-95F4-1179DA5A02F7}"/>
            </a:ext>
          </a:extLst>
        </xdr:cNvPr>
        <xdr:cNvSpPr txBox="1"/>
      </xdr:nvSpPr>
      <xdr:spPr>
        <a:xfrm>
          <a:off x="5324703"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D93AFA2-8658-482D-AA44-ECEB65FDDE2C}"/>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C7E4F34B-9642-4455-9142-F15981532539}"/>
            </a:ext>
          </a:extLst>
        </xdr:cNvPr>
        <xdr:cNvCxnSpPr/>
      </xdr:nvCxnSpPr>
      <xdr:spPr>
        <a:xfrm flipV="1">
          <a:off x="9429115" y="5370608"/>
          <a:ext cx="0" cy="1477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28212C37-DE4F-4077-8E44-301F12D3D211}"/>
            </a:ext>
          </a:extLst>
        </xdr:cNvPr>
        <xdr:cNvSpPr txBox="1"/>
      </xdr:nvSpPr>
      <xdr:spPr>
        <a:xfrm>
          <a:off x="9467850" y="685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DE4CE14E-17F9-46AB-B752-7DB3E6314BAB}"/>
            </a:ext>
          </a:extLst>
        </xdr:cNvPr>
        <xdr:cNvCxnSpPr/>
      </xdr:nvCxnSpPr>
      <xdr:spPr>
        <a:xfrm>
          <a:off x="9363075" y="6848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18DE0EBC-6CCC-46A0-9DBC-6E3DD11E5383}"/>
            </a:ext>
          </a:extLst>
        </xdr:cNvPr>
        <xdr:cNvSpPr txBox="1"/>
      </xdr:nvSpPr>
      <xdr:spPr>
        <a:xfrm>
          <a:off x="9467850" y="51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33E3D3F4-6B2F-417D-A943-1897C1F2D55F}"/>
            </a:ext>
          </a:extLst>
        </xdr:cNvPr>
        <xdr:cNvCxnSpPr/>
      </xdr:nvCxnSpPr>
      <xdr:spPr>
        <a:xfrm>
          <a:off x="9363075" y="53706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3885F75-5C3E-4107-B88D-9D37B9D4F24C}"/>
            </a:ext>
          </a:extLst>
        </xdr:cNvPr>
        <xdr:cNvSpPr txBox="1"/>
      </xdr:nvSpPr>
      <xdr:spPr>
        <a:xfrm>
          <a:off x="9467850" y="6496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C83ECEF3-FEC1-473A-9F01-8375CECA1849}"/>
            </a:ext>
          </a:extLst>
        </xdr:cNvPr>
        <xdr:cNvSpPr/>
      </xdr:nvSpPr>
      <xdr:spPr>
        <a:xfrm>
          <a:off x="9401175" y="664191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2394A427-7B53-4123-9950-FB09215A548B}"/>
            </a:ext>
          </a:extLst>
        </xdr:cNvPr>
        <xdr:cNvSpPr/>
      </xdr:nvSpPr>
      <xdr:spPr>
        <a:xfrm>
          <a:off x="8639175" y="66505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746FB803-ACEC-40AF-B554-A7F99DA7D4A4}"/>
            </a:ext>
          </a:extLst>
        </xdr:cNvPr>
        <xdr:cNvSpPr/>
      </xdr:nvSpPr>
      <xdr:spPr>
        <a:xfrm>
          <a:off x="7839075" y="66467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1C5A3728-83CE-4E32-9D60-6A07B0A6EB3D}"/>
            </a:ext>
          </a:extLst>
        </xdr:cNvPr>
        <xdr:cNvSpPr/>
      </xdr:nvSpPr>
      <xdr:spPr>
        <a:xfrm>
          <a:off x="7029450" y="66459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ABA8DA4E-35B0-43CB-97B3-EC4A0AAD21D0}"/>
            </a:ext>
          </a:extLst>
        </xdr:cNvPr>
        <xdr:cNvSpPr/>
      </xdr:nvSpPr>
      <xdr:spPr>
        <a:xfrm>
          <a:off x="6238875" y="66477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5293E0D-3D84-4790-9258-CB890AD6EE59}"/>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104FDC-83D0-4253-B3C1-25A31D7A7BCE}"/>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AA00078-CBA4-4739-ADB0-6E1BA7F12728}"/>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D85E576-02D1-4A66-9EAD-F4361291C9D9}"/>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E8910ED-361B-407E-AD70-A445B39DDF0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34062</xdr:rowOff>
    </xdr:from>
    <xdr:to>
      <xdr:col>55</xdr:col>
      <xdr:colOff>50800</xdr:colOff>
      <xdr:row>41</xdr:row>
      <xdr:rowOff>135662</xdr:rowOff>
    </xdr:to>
    <xdr:sp macro="" textlink="">
      <xdr:nvSpPr>
        <xdr:cNvPr id="131" name="楕円 130">
          <a:extLst>
            <a:ext uri="{FF2B5EF4-FFF2-40B4-BE49-F238E27FC236}">
              <a16:creationId xmlns:a16="http://schemas.microsoft.com/office/drawing/2014/main" id="{A5D83FEE-AC47-4F14-AC98-A789F23EB084}"/>
            </a:ext>
          </a:extLst>
        </xdr:cNvPr>
        <xdr:cNvSpPr/>
      </xdr:nvSpPr>
      <xdr:spPr>
        <a:xfrm>
          <a:off x="9401175" y="667933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133820</xdr:rowOff>
    </xdr:from>
    <xdr:ext cx="534377" cy="259045"/>
    <xdr:sp macro="" textlink="">
      <xdr:nvSpPr>
        <xdr:cNvPr id="132" name="【道路】&#10;一人当たり延長該当値テキスト">
          <a:extLst>
            <a:ext uri="{FF2B5EF4-FFF2-40B4-BE49-F238E27FC236}">
              <a16:creationId xmlns:a16="http://schemas.microsoft.com/office/drawing/2014/main" id="{EB31F792-B7AF-431A-A935-7AEDCF7BB137}"/>
            </a:ext>
          </a:extLst>
        </xdr:cNvPr>
        <xdr:cNvSpPr txBox="1"/>
      </xdr:nvSpPr>
      <xdr:spPr>
        <a:xfrm>
          <a:off x="9467850" y="66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37228</xdr:rowOff>
    </xdr:from>
    <xdr:to>
      <xdr:col>50</xdr:col>
      <xdr:colOff>165100</xdr:colOff>
      <xdr:row>41</xdr:row>
      <xdr:rowOff>138828</xdr:rowOff>
    </xdr:to>
    <xdr:sp macro="" textlink="">
      <xdr:nvSpPr>
        <xdr:cNvPr id="133" name="楕円 132">
          <a:extLst>
            <a:ext uri="{FF2B5EF4-FFF2-40B4-BE49-F238E27FC236}">
              <a16:creationId xmlns:a16="http://schemas.microsoft.com/office/drawing/2014/main" id="{FC890F8B-4D7E-438A-9877-29CA3D2F195B}"/>
            </a:ext>
          </a:extLst>
        </xdr:cNvPr>
        <xdr:cNvSpPr/>
      </xdr:nvSpPr>
      <xdr:spPr>
        <a:xfrm>
          <a:off x="8639175" y="66856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84862</xdr:rowOff>
    </xdr:from>
    <xdr:to>
      <xdr:col>55</xdr:col>
      <xdr:colOff>0</xdr:colOff>
      <xdr:row>41</xdr:row>
      <xdr:rowOff>88028</xdr:rowOff>
    </xdr:to>
    <xdr:cxnSp macro="">
      <xdr:nvCxnSpPr>
        <xdr:cNvPr id="134" name="直線コネクタ 133">
          <a:extLst>
            <a:ext uri="{FF2B5EF4-FFF2-40B4-BE49-F238E27FC236}">
              <a16:creationId xmlns:a16="http://schemas.microsoft.com/office/drawing/2014/main" id="{C5978E78-E59C-4923-B3EA-CF4987460678}"/>
            </a:ext>
          </a:extLst>
        </xdr:cNvPr>
        <xdr:cNvCxnSpPr/>
      </xdr:nvCxnSpPr>
      <xdr:spPr>
        <a:xfrm flipV="1">
          <a:off x="8686800" y="673648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41170</xdr:rowOff>
    </xdr:from>
    <xdr:to>
      <xdr:col>46</xdr:col>
      <xdr:colOff>38100</xdr:colOff>
      <xdr:row>41</xdr:row>
      <xdr:rowOff>142770</xdr:rowOff>
    </xdr:to>
    <xdr:sp macro="" textlink="">
      <xdr:nvSpPr>
        <xdr:cNvPr id="135" name="楕円 134">
          <a:extLst>
            <a:ext uri="{FF2B5EF4-FFF2-40B4-BE49-F238E27FC236}">
              <a16:creationId xmlns:a16="http://schemas.microsoft.com/office/drawing/2014/main" id="{5D972050-EA29-4318-9287-F52BCCE99FAC}"/>
            </a:ext>
          </a:extLst>
        </xdr:cNvPr>
        <xdr:cNvSpPr/>
      </xdr:nvSpPr>
      <xdr:spPr>
        <a:xfrm>
          <a:off x="7839075" y="6689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88028</xdr:rowOff>
    </xdr:from>
    <xdr:to>
      <xdr:col>50</xdr:col>
      <xdr:colOff>114300</xdr:colOff>
      <xdr:row>41</xdr:row>
      <xdr:rowOff>91970</xdr:rowOff>
    </xdr:to>
    <xdr:cxnSp macro="">
      <xdr:nvCxnSpPr>
        <xdr:cNvPr id="136" name="直線コネクタ 135">
          <a:extLst>
            <a:ext uri="{FF2B5EF4-FFF2-40B4-BE49-F238E27FC236}">
              <a16:creationId xmlns:a16="http://schemas.microsoft.com/office/drawing/2014/main" id="{48D82DBF-5777-4E85-B404-434E57A80BDC}"/>
            </a:ext>
          </a:extLst>
        </xdr:cNvPr>
        <xdr:cNvCxnSpPr/>
      </xdr:nvCxnSpPr>
      <xdr:spPr>
        <a:xfrm flipV="1">
          <a:off x="7886700" y="6733303"/>
          <a:ext cx="8001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44349</xdr:rowOff>
    </xdr:from>
    <xdr:to>
      <xdr:col>41</xdr:col>
      <xdr:colOff>101600</xdr:colOff>
      <xdr:row>41</xdr:row>
      <xdr:rowOff>145949</xdr:rowOff>
    </xdr:to>
    <xdr:sp macro="" textlink="">
      <xdr:nvSpPr>
        <xdr:cNvPr id="137" name="楕円 136">
          <a:extLst>
            <a:ext uri="{FF2B5EF4-FFF2-40B4-BE49-F238E27FC236}">
              <a16:creationId xmlns:a16="http://schemas.microsoft.com/office/drawing/2014/main" id="{32129F9E-69F5-4F9E-BB99-A94870BD5BAC}"/>
            </a:ext>
          </a:extLst>
        </xdr:cNvPr>
        <xdr:cNvSpPr/>
      </xdr:nvSpPr>
      <xdr:spPr>
        <a:xfrm>
          <a:off x="7029450" y="66959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91970</xdr:rowOff>
    </xdr:from>
    <xdr:to>
      <xdr:col>45</xdr:col>
      <xdr:colOff>177800</xdr:colOff>
      <xdr:row>41</xdr:row>
      <xdr:rowOff>95149</xdr:rowOff>
    </xdr:to>
    <xdr:cxnSp macro="">
      <xdr:nvCxnSpPr>
        <xdr:cNvPr id="138" name="直線コネクタ 137">
          <a:extLst>
            <a:ext uri="{FF2B5EF4-FFF2-40B4-BE49-F238E27FC236}">
              <a16:creationId xmlns:a16="http://schemas.microsoft.com/office/drawing/2014/main" id="{B10CE090-D038-414A-9AF8-CD4B0173E134}"/>
            </a:ext>
          </a:extLst>
        </xdr:cNvPr>
        <xdr:cNvCxnSpPr/>
      </xdr:nvCxnSpPr>
      <xdr:spPr>
        <a:xfrm flipV="1">
          <a:off x="7077075" y="6737245"/>
          <a:ext cx="809625"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47929</xdr:rowOff>
    </xdr:from>
    <xdr:to>
      <xdr:col>36</xdr:col>
      <xdr:colOff>165100</xdr:colOff>
      <xdr:row>41</xdr:row>
      <xdr:rowOff>149529</xdr:rowOff>
    </xdr:to>
    <xdr:sp macro="" textlink="">
      <xdr:nvSpPr>
        <xdr:cNvPr id="139" name="楕円 138">
          <a:extLst>
            <a:ext uri="{FF2B5EF4-FFF2-40B4-BE49-F238E27FC236}">
              <a16:creationId xmlns:a16="http://schemas.microsoft.com/office/drawing/2014/main" id="{EF66AE3F-7B0E-4F1A-9D67-9E2891838F27}"/>
            </a:ext>
          </a:extLst>
        </xdr:cNvPr>
        <xdr:cNvSpPr/>
      </xdr:nvSpPr>
      <xdr:spPr>
        <a:xfrm>
          <a:off x="6238875" y="66932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95149</xdr:rowOff>
    </xdr:from>
    <xdr:to>
      <xdr:col>41</xdr:col>
      <xdr:colOff>50800</xdr:colOff>
      <xdr:row>41</xdr:row>
      <xdr:rowOff>98729</xdr:rowOff>
    </xdr:to>
    <xdr:cxnSp macro="">
      <xdr:nvCxnSpPr>
        <xdr:cNvPr id="140" name="直線コネクタ 139">
          <a:extLst>
            <a:ext uri="{FF2B5EF4-FFF2-40B4-BE49-F238E27FC236}">
              <a16:creationId xmlns:a16="http://schemas.microsoft.com/office/drawing/2014/main" id="{0888D9DD-A490-49D7-9D77-814933925A1F}"/>
            </a:ext>
          </a:extLst>
        </xdr:cNvPr>
        <xdr:cNvCxnSpPr/>
      </xdr:nvCxnSpPr>
      <xdr:spPr>
        <a:xfrm flipV="1">
          <a:off x="6286500" y="6743599"/>
          <a:ext cx="790575"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C9BD6D7F-F40C-401B-A39D-A799EDDBB90C}"/>
            </a:ext>
          </a:extLst>
        </xdr:cNvPr>
        <xdr:cNvSpPr txBox="1"/>
      </xdr:nvSpPr>
      <xdr:spPr>
        <a:xfrm>
          <a:off x="8429136" y="642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34D4A93F-9DE6-444E-B2C9-08E1CA23CAF5}"/>
            </a:ext>
          </a:extLst>
        </xdr:cNvPr>
        <xdr:cNvSpPr txBox="1"/>
      </xdr:nvSpPr>
      <xdr:spPr>
        <a:xfrm>
          <a:off x="7648086" y="64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A06DBDAB-E22D-4A63-A7A8-05171701A8DF}"/>
            </a:ext>
          </a:extLst>
        </xdr:cNvPr>
        <xdr:cNvSpPr txBox="1"/>
      </xdr:nvSpPr>
      <xdr:spPr>
        <a:xfrm>
          <a:off x="6847986" y="64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48F580EF-D330-4939-9946-2FAC0CB7F6F8}"/>
            </a:ext>
          </a:extLst>
        </xdr:cNvPr>
        <xdr:cNvSpPr txBox="1"/>
      </xdr:nvSpPr>
      <xdr:spPr>
        <a:xfrm>
          <a:off x="6038361" y="64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129955</xdr:rowOff>
    </xdr:from>
    <xdr:ext cx="534377" cy="259045"/>
    <xdr:sp macro="" textlink="">
      <xdr:nvSpPr>
        <xdr:cNvPr id="145" name="n_1mainValue【道路】&#10;一人当たり延長">
          <a:extLst>
            <a:ext uri="{FF2B5EF4-FFF2-40B4-BE49-F238E27FC236}">
              <a16:creationId xmlns:a16="http://schemas.microsoft.com/office/drawing/2014/main" id="{68AE64DD-03EC-412C-BBE8-073F68C6F37C}"/>
            </a:ext>
          </a:extLst>
        </xdr:cNvPr>
        <xdr:cNvSpPr txBox="1"/>
      </xdr:nvSpPr>
      <xdr:spPr>
        <a:xfrm>
          <a:off x="8429136" y="67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133897</xdr:rowOff>
    </xdr:from>
    <xdr:ext cx="534377" cy="259045"/>
    <xdr:sp macro="" textlink="">
      <xdr:nvSpPr>
        <xdr:cNvPr id="146" name="n_2mainValue【道路】&#10;一人当たり延長">
          <a:extLst>
            <a:ext uri="{FF2B5EF4-FFF2-40B4-BE49-F238E27FC236}">
              <a16:creationId xmlns:a16="http://schemas.microsoft.com/office/drawing/2014/main" id="{018E94E9-A2B8-4F9A-B195-1DE440C4AED5}"/>
            </a:ext>
          </a:extLst>
        </xdr:cNvPr>
        <xdr:cNvSpPr txBox="1"/>
      </xdr:nvSpPr>
      <xdr:spPr>
        <a:xfrm>
          <a:off x="7648086" y="67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137076</xdr:rowOff>
    </xdr:from>
    <xdr:ext cx="534377" cy="259045"/>
    <xdr:sp macro="" textlink="">
      <xdr:nvSpPr>
        <xdr:cNvPr id="147" name="n_3mainValue【道路】&#10;一人当たり延長">
          <a:extLst>
            <a:ext uri="{FF2B5EF4-FFF2-40B4-BE49-F238E27FC236}">
              <a16:creationId xmlns:a16="http://schemas.microsoft.com/office/drawing/2014/main" id="{52A10489-16C6-4068-83D7-531354DF02A8}"/>
            </a:ext>
          </a:extLst>
        </xdr:cNvPr>
        <xdr:cNvSpPr txBox="1"/>
      </xdr:nvSpPr>
      <xdr:spPr>
        <a:xfrm>
          <a:off x="6847986" y="67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140656</xdr:rowOff>
    </xdr:from>
    <xdr:ext cx="534377" cy="259045"/>
    <xdr:sp macro="" textlink="">
      <xdr:nvSpPr>
        <xdr:cNvPr id="148" name="n_4mainValue【道路】&#10;一人当たり延長">
          <a:extLst>
            <a:ext uri="{FF2B5EF4-FFF2-40B4-BE49-F238E27FC236}">
              <a16:creationId xmlns:a16="http://schemas.microsoft.com/office/drawing/2014/main" id="{31ADB6A1-F80B-4D2F-AEDA-14811A21934F}"/>
            </a:ext>
          </a:extLst>
        </xdr:cNvPr>
        <xdr:cNvSpPr txBox="1"/>
      </xdr:nvSpPr>
      <xdr:spPr>
        <a:xfrm>
          <a:off x="6038361" y="67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00E09A1-8759-46E5-947B-CB43FECC416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FAA1F97-98BF-4E6A-A729-F48EBEC661F8}"/>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104986B-F0AD-474A-8376-F10C5869F407}"/>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E75F9FB-9DE2-43FE-BF57-0EB48EBF1E76}"/>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4DDC308-430B-4D91-896C-76C38FAA236E}"/>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15598A6-5B4A-4DE9-BB20-517D2879843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F7C121D-98CD-4DA2-B26C-A843597EC2D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C46EB3A-74DF-4C19-AA09-EBB32A4D9B67}"/>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DA30270-F890-40E4-92E7-7AC718DC752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A079E18-5690-44E1-AC1F-35C004846A64}"/>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61D540B-28BA-4B67-961A-7663E9F30100}"/>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3AD1B08-91AC-41B1-840C-4C042FC0E361}"/>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411F411-0492-42FF-9DBD-9C067D8EAA03}"/>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C16FB9F-10D2-41AF-804A-57D9D609FCE6}"/>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832A076-6E89-47C2-8CE6-E64355B5D874}"/>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4290407-74A0-4AEC-8FB7-AD2E17FD3FDA}"/>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CC111FE-6C28-43C0-8941-2F80BD913765}"/>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4FCF459-0020-40BE-887B-0EF6CDA5C5F5}"/>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A3EB41F-A291-45FF-A163-5EEE84CDC627}"/>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BFD0090-38E4-4C87-8360-037915232305}"/>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844ECA1-972E-4F66-89BC-08DE94FDA23F}"/>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F9D80DF-0D03-4251-9587-C5801B142A67}"/>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A8A8A59-3A28-467D-B08C-42140A5E2201}"/>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80C9F2-1D35-4CCA-BE01-6CC6A061B53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9C60FAF-090E-477F-A903-AFCA37080C16}"/>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1507E57C-2640-43A0-BFEF-2056C4ED892B}"/>
            </a:ext>
          </a:extLst>
        </xdr:cNvPr>
        <xdr:cNvCxnSpPr/>
      </xdr:nvCxnSpPr>
      <xdr:spPr>
        <a:xfrm flipV="1">
          <a:off x="4180840" y="9075329"/>
          <a:ext cx="0" cy="136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7A4E81B-DAE6-41F2-904E-DE7C489DB6B8}"/>
            </a:ext>
          </a:extLst>
        </xdr:cNvPr>
        <xdr:cNvSpPr txBox="1"/>
      </xdr:nvSpPr>
      <xdr:spPr>
        <a:xfrm>
          <a:off x="4219575" y="1044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EF8DF5C2-345A-4793-A03E-B1FAD342DB8C}"/>
            </a:ext>
          </a:extLst>
        </xdr:cNvPr>
        <xdr:cNvCxnSpPr/>
      </xdr:nvCxnSpPr>
      <xdr:spPr>
        <a:xfrm>
          <a:off x="4105275" y="104363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671C7EE-1F38-4784-92EA-B270F89D75F2}"/>
            </a:ext>
          </a:extLst>
        </xdr:cNvPr>
        <xdr:cNvSpPr txBox="1"/>
      </xdr:nvSpPr>
      <xdr:spPr>
        <a:xfrm>
          <a:off x="4219575" y="8860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57973B44-A421-42F0-B11A-FEFA674EFB15}"/>
            </a:ext>
          </a:extLst>
        </xdr:cNvPr>
        <xdr:cNvCxnSpPr/>
      </xdr:nvCxnSpPr>
      <xdr:spPr>
        <a:xfrm>
          <a:off x="4105275" y="9075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8BAF51E-9F76-4615-A63A-4CCAE07456D1}"/>
            </a:ext>
          </a:extLst>
        </xdr:cNvPr>
        <xdr:cNvSpPr txBox="1"/>
      </xdr:nvSpPr>
      <xdr:spPr>
        <a:xfrm>
          <a:off x="4219575" y="971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E9EAA811-F835-48EE-9210-3BEC600843E2}"/>
            </a:ext>
          </a:extLst>
        </xdr:cNvPr>
        <xdr:cNvSpPr/>
      </xdr:nvSpPr>
      <xdr:spPr>
        <a:xfrm>
          <a:off x="4124325" y="9857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BC57ED8E-E52D-4910-AFCC-B8D799E3F198}"/>
            </a:ext>
          </a:extLst>
        </xdr:cNvPr>
        <xdr:cNvSpPr/>
      </xdr:nvSpPr>
      <xdr:spPr>
        <a:xfrm>
          <a:off x="3381375" y="98457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A6B509D1-020C-4878-BB67-6DBB6DC4C892}"/>
            </a:ext>
          </a:extLst>
        </xdr:cNvPr>
        <xdr:cNvSpPr/>
      </xdr:nvSpPr>
      <xdr:spPr>
        <a:xfrm>
          <a:off x="2571750" y="98375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4506EB3D-81B1-4441-9649-ACDE54EBC479}"/>
            </a:ext>
          </a:extLst>
        </xdr:cNvPr>
        <xdr:cNvSpPr/>
      </xdr:nvSpPr>
      <xdr:spPr>
        <a:xfrm>
          <a:off x="1781175" y="9857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E5AC660-D5AE-4885-8B3C-26C303ADA74F}"/>
            </a:ext>
          </a:extLst>
        </xdr:cNvPr>
        <xdr:cNvSpPr/>
      </xdr:nvSpPr>
      <xdr:spPr>
        <a:xfrm>
          <a:off x="981075" y="9831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00B625-8E2A-4030-AFB3-0CD1E4D4F30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F0951A-625F-4817-BB0E-3DA0C0E0FF8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5EA1C4F-3AAF-44E9-9145-C8407A0D5BA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3FA186C-30D7-4177-AF7B-782A729480E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ADB3552-5EB0-46FF-A0DA-E6E0D553662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90" name="楕円 189">
          <a:extLst>
            <a:ext uri="{FF2B5EF4-FFF2-40B4-BE49-F238E27FC236}">
              <a16:creationId xmlns:a16="http://schemas.microsoft.com/office/drawing/2014/main" id="{9195D4F2-A493-4744-8947-3322D2C9B104}"/>
            </a:ext>
          </a:extLst>
        </xdr:cNvPr>
        <xdr:cNvSpPr/>
      </xdr:nvSpPr>
      <xdr:spPr>
        <a:xfrm>
          <a:off x="4124325" y="99505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51BCAC7-980B-4912-BE51-E8D70A088E22}"/>
            </a:ext>
          </a:extLst>
        </xdr:cNvPr>
        <xdr:cNvSpPr txBox="1"/>
      </xdr:nvSpPr>
      <xdr:spPr>
        <a:xfrm>
          <a:off x="4219575" y="993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92" name="楕円 191">
          <a:extLst>
            <a:ext uri="{FF2B5EF4-FFF2-40B4-BE49-F238E27FC236}">
              <a16:creationId xmlns:a16="http://schemas.microsoft.com/office/drawing/2014/main" id="{6A5212EB-5867-4632-88A7-51CF34316853}"/>
            </a:ext>
          </a:extLst>
        </xdr:cNvPr>
        <xdr:cNvSpPr/>
      </xdr:nvSpPr>
      <xdr:spPr>
        <a:xfrm>
          <a:off x="3381375" y="9950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117566</xdr:rowOff>
    </xdr:to>
    <xdr:cxnSp macro="">
      <xdr:nvCxnSpPr>
        <xdr:cNvPr id="193" name="直線コネクタ 192">
          <a:extLst>
            <a:ext uri="{FF2B5EF4-FFF2-40B4-BE49-F238E27FC236}">
              <a16:creationId xmlns:a16="http://schemas.microsoft.com/office/drawing/2014/main" id="{8498293D-0950-4F62-B7AF-6190AFB66841}"/>
            </a:ext>
          </a:extLst>
        </xdr:cNvPr>
        <xdr:cNvCxnSpPr/>
      </xdr:nvCxnSpPr>
      <xdr:spPr>
        <a:xfrm>
          <a:off x="3429000" y="1000769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4" name="楕円 193">
          <a:extLst>
            <a:ext uri="{FF2B5EF4-FFF2-40B4-BE49-F238E27FC236}">
              <a16:creationId xmlns:a16="http://schemas.microsoft.com/office/drawing/2014/main" id="{A1AD6871-1DF2-4783-8C87-AD85C901AB2B}"/>
            </a:ext>
          </a:extLst>
        </xdr:cNvPr>
        <xdr:cNvSpPr/>
      </xdr:nvSpPr>
      <xdr:spPr>
        <a:xfrm>
          <a:off x="2571750" y="99455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117566</xdr:rowOff>
    </xdr:to>
    <xdr:cxnSp macro="">
      <xdr:nvCxnSpPr>
        <xdr:cNvPr id="195" name="直線コネクタ 194">
          <a:extLst>
            <a:ext uri="{FF2B5EF4-FFF2-40B4-BE49-F238E27FC236}">
              <a16:creationId xmlns:a16="http://schemas.microsoft.com/office/drawing/2014/main" id="{7CD70AE0-1F0B-4F19-8F3C-9B4E81BC651A}"/>
            </a:ext>
          </a:extLst>
        </xdr:cNvPr>
        <xdr:cNvCxnSpPr/>
      </xdr:nvCxnSpPr>
      <xdr:spPr>
        <a:xfrm>
          <a:off x="2619375" y="9993176"/>
          <a:ext cx="809625"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6" name="楕円 195">
          <a:extLst>
            <a:ext uri="{FF2B5EF4-FFF2-40B4-BE49-F238E27FC236}">
              <a16:creationId xmlns:a16="http://schemas.microsoft.com/office/drawing/2014/main" id="{B18BE87D-5C11-435A-815D-DE809E51320C}"/>
            </a:ext>
          </a:extLst>
        </xdr:cNvPr>
        <xdr:cNvSpPr/>
      </xdr:nvSpPr>
      <xdr:spPr>
        <a:xfrm>
          <a:off x="1781175" y="9925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109401</xdr:rowOff>
    </xdr:to>
    <xdr:cxnSp macro="">
      <xdr:nvCxnSpPr>
        <xdr:cNvPr id="197" name="直線コネクタ 196">
          <a:extLst>
            <a:ext uri="{FF2B5EF4-FFF2-40B4-BE49-F238E27FC236}">
              <a16:creationId xmlns:a16="http://schemas.microsoft.com/office/drawing/2014/main" id="{1C20B371-ADBC-463D-9FA3-7760EAB77795}"/>
            </a:ext>
          </a:extLst>
        </xdr:cNvPr>
        <xdr:cNvCxnSpPr/>
      </xdr:nvCxnSpPr>
      <xdr:spPr>
        <a:xfrm>
          <a:off x="1828800" y="9973582"/>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8" name="楕円 197">
          <a:extLst>
            <a:ext uri="{FF2B5EF4-FFF2-40B4-BE49-F238E27FC236}">
              <a16:creationId xmlns:a16="http://schemas.microsoft.com/office/drawing/2014/main" id="{26E57885-D199-4C4F-AE65-AF8413D0FABF}"/>
            </a:ext>
          </a:extLst>
        </xdr:cNvPr>
        <xdr:cNvSpPr/>
      </xdr:nvSpPr>
      <xdr:spPr>
        <a:xfrm>
          <a:off x="981075" y="99030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89807</xdr:rowOff>
    </xdr:to>
    <xdr:cxnSp macro="">
      <xdr:nvCxnSpPr>
        <xdr:cNvPr id="199" name="直線コネクタ 198">
          <a:extLst>
            <a:ext uri="{FF2B5EF4-FFF2-40B4-BE49-F238E27FC236}">
              <a16:creationId xmlns:a16="http://schemas.microsoft.com/office/drawing/2014/main" id="{624B6893-407C-403B-BABB-369299AA4A90}"/>
            </a:ext>
          </a:extLst>
        </xdr:cNvPr>
        <xdr:cNvCxnSpPr/>
      </xdr:nvCxnSpPr>
      <xdr:spPr>
        <a:xfrm>
          <a:off x="1028700" y="995072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C043D02-9A21-4CC7-855C-2D28A8AC973D}"/>
            </a:ext>
          </a:extLst>
        </xdr:cNvPr>
        <xdr:cNvSpPr txBox="1"/>
      </xdr:nvSpPr>
      <xdr:spPr>
        <a:xfrm>
          <a:off x="3239144" y="963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964839D-1A32-416B-9B39-9AE585DE0F05}"/>
            </a:ext>
          </a:extLst>
        </xdr:cNvPr>
        <xdr:cNvSpPr txBox="1"/>
      </xdr:nvSpPr>
      <xdr:spPr>
        <a:xfrm>
          <a:off x="2439044" y="962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8126584-00EC-4067-B28C-E2E89AC2FF32}"/>
            </a:ext>
          </a:extLst>
        </xdr:cNvPr>
        <xdr:cNvSpPr txBox="1"/>
      </xdr:nvSpPr>
      <xdr:spPr>
        <a:xfrm>
          <a:off x="1648469"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9D1D62B-20D7-4914-91D8-26D13BABC269}"/>
            </a:ext>
          </a:extLst>
        </xdr:cNvPr>
        <xdr:cNvSpPr txBox="1"/>
      </xdr:nvSpPr>
      <xdr:spPr>
        <a:xfrm>
          <a:off x="848369"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DF8FA2-B0C0-491F-AF17-55C7FF501AA8}"/>
            </a:ext>
          </a:extLst>
        </xdr:cNvPr>
        <xdr:cNvSpPr txBox="1"/>
      </xdr:nvSpPr>
      <xdr:spPr>
        <a:xfrm>
          <a:off x="3239144" y="1004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0D88489-112B-44C8-9DFE-85E289F027E0}"/>
            </a:ext>
          </a:extLst>
        </xdr:cNvPr>
        <xdr:cNvSpPr txBox="1"/>
      </xdr:nvSpPr>
      <xdr:spPr>
        <a:xfrm>
          <a:off x="2439044" y="1003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8566F2D-FCE8-4066-B3A9-E09070FD766A}"/>
            </a:ext>
          </a:extLst>
        </xdr:cNvPr>
        <xdr:cNvSpPr txBox="1"/>
      </xdr:nvSpPr>
      <xdr:spPr>
        <a:xfrm>
          <a:off x="1648469"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866283A-E8CA-44EA-B142-97BDC84F07A8}"/>
            </a:ext>
          </a:extLst>
        </xdr:cNvPr>
        <xdr:cNvSpPr txBox="1"/>
      </xdr:nvSpPr>
      <xdr:spPr>
        <a:xfrm>
          <a:off x="848369" y="999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39AB2F0-A750-4480-9937-3ECDBACC3D0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BCC2DBC-8C56-4835-B9E3-61159C177040}"/>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F3841E3-C137-4F14-A17E-FAF87EFDF67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2A0C0B1-D9A6-42BA-9081-9318FD774FFA}"/>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E0F46EA-727B-453F-A956-74EAAEA4B93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B8F2E5E-E8CA-4D56-B366-899430D7E279}"/>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D83D17A-3163-4677-8461-6CCDA6F6CED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28F2644-DBCC-4269-AAA6-626C0B46469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586F881-CAE6-4D5F-B9F3-83F8143D2086}"/>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5888AB9-4A7D-4621-9F64-1D5DE101B6BD}"/>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9517EDD-0F7B-477B-9F5B-C0FC72B965F2}"/>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C8A4A28-E36E-4172-898A-39B7B94C5930}"/>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54C431A-995F-4248-A247-763E33CD17B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4DCD1081-6442-423A-9A62-F7F3AE667482}"/>
            </a:ext>
          </a:extLst>
        </xdr:cNvPr>
        <xdr:cNvSpPr txBox="1"/>
      </xdr:nvSpPr>
      <xdr:spPr>
        <a:xfrm>
          <a:off x="5324703" y="980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D920E60-BC54-405B-9B73-C0B207BB92D2}"/>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4C42663-C056-4AFF-9337-58BC026D600A}"/>
            </a:ext>
          </a:extLst>
        </xdr:cNvPr>
        <xdr:cNvSpPr txBox="1"/>
      </xdr:nvSpPr>
      <xdr:spPr>
        <a:xfrm>
          <a:off x="5324703" y="937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3A3C4ED-3D42-4AAB-9A6C-05CE8B559DD7}"/>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898F829-7514-4C0C-A859-A712122C6D96}"/>
            </a:ext>
          </a:extLst>
        </xdr:cNvPr>
        <xdr:cNvSpPr txBox="1"/>
      </xdr:nvSpPr>
      <xdr:spPr>
        <a:xfrm>
          <a:off x="5324703" y="894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1A3FF08-DCFA-4F0A-A1E1-1CF1BE24C060}"/>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51BA240-63B2-402F-A584-F2A86391BB46}"/>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27ADF2A-8E56-4695-871B-0F53636031C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8A6326E5-236E-42FD-A4F9-13D85590BFEE}"/>
            </a:ext>
          </a:extLst>
        </xdr:cNvPr>
        <xdr:cNvCxnSpPr/>
      </xdr:nvCxnSpPr>
      <xdr:spPr>
        <a:xfrm flipV="1">
          <a:off x="9429115" y="9021787"/>
          <a:ext cx="0" cy="134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02FC5FE-C6E4-46ED-8A0E-B325D7BC50EA}"/>
            </a:ext>
          </a:extLst>
        </xdr:cNvPr>
        <xdr:cNvSpPr txBox="1"/>
      </xdr:nvSpPr>
      <xdr:spPr>
        <a:xfrm>
          <a:off x="9467850" y="1037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8A04F161-E016-439B-9471-D79CA61A0387}"/>
            </a:ext>
          </a:extLst>
        </xdr:cNvPr>
        <xdr:cNvCxnSpPr/>
      </xdr:nvCxnSpPr>
      <xdr:spPr>
        <a:xfrm>
          <a:off x="9363075" y="103712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5399457-784D-4FC5-AD4A-1A0DFA6B7CD4}"/>
            </a:ext>
          </a:extLst>
        </xdr:cNvPr>
        <xdr:cNvSpPr txBox="1"/>
      </xdr:nvSpPr>
      <xdr:spPr>
        <a:xfrm>
          <a:off x="9467850" y="8800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4B7064DA-F748-4DEE-BDDA-B2E0578019B4}"/>
            </a:ext>
          </a:extLst>
        </xdr:cNvPr>
        <xdr:cNvCxnSpPr/>
      </xdr:nvCxnSpPr>
      <xdr:spPr>
        <a:xfrm>
          <a:off x="9363075" y="90217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0AF9C0F-14FB-4432-8081-9AF472BBE8A9}"/>
            </a:ext>
          </a:extLst>
        </xdr:cNvPr>
        <xdr:cNvSpPr txBox="1"/>
      </xdr:nvSpPr>
      <xdr:spPr>
        <a:xfrm>
          <a:off x="9467850" y="993167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942AF20F-156A-429F-AB90-063C12648611}"/>
            </a:ext>
          </a:extLst>
        </xdr:cNvPr>
        <xdr:cNvSpPr/>
      </xdr:nvSpPr>
      <xdr:spPr>
        <a:xfrm>
          <a:off x="9401175" y="100675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54CF0D6D-9A23-422D-A76E-265D85098140}"/>
            </a:ext>
          </a:extLst>
        </xdr:cNvPr>
        <xdr:cNvSpPr/>
      </xdr:nvSpPr>
      <xdr:spPr>
        <a:xfrm>
          <a:off x="8639175" y="100757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F1E6A320-68F4-4536-8D77-442CBA1531B4}"/>
            </a:ext>
          </a:extLst>
        </xdr:cNvPr>
        <xdr:cNvSpPr/>
      </xdr:nvSpPr>
      <xdr:spPr>
        <a:xfrm>
          <a:off x="7839075" y="100871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D746192C-A57A-4C86-A584-EA594FEFC87B}"/>
            </a:ext>
          </a:extLst>
        </xdr:cNvPr>
        <xdr:cNvSpPr/>
      </xdr:nvSpPr>
      <xdr:spPr>
        <a:xfrm>
          <a:off x="7029450" y="100575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C06F551B-61C4-48C1-B2B8-7C9B3A145F86}"/>
            </a:ext>
          </a:extLst>
        </xdr:cNvPr>
        <xdr:cNvSpPr/>
      </xdr:nvSpPr>
      <xdr:spPr>
        <a:xfrm>
          <a:off x="6238875" y="1009474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6CBAD2-8458-4A32-8BAB-A08A697C8C6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4B7C66-E8B3-4F81-9C04-A36902BFFE9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4E6904-DADA-40B1-895F-3538EC569AA5}"/>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11FAF65-8AAC-4920-8D30-EDCCB2354F0C}"/>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35DE8B-8871-491C-AB39-D7D36DCCD65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59112</xdr:rowOff>
    </xdr:from>
    <xdr:to>
      <xdr:col>55</xdr:col>
      <xdr:colOff>50800</xdr:colOff>
      <xdr:row>62</xdr:row>
      <xdr:rowOff>160712</xdr:rowOff>
    </xdr:to>
    <xdr:sp macro="" textlink="">
      <xdr:nvSpPr>
        <xdr:cNvPr id="245" name="楕円 244">
          <a:extLst>
            <a:ext uri="{FF2B5EF4-FFF2-40B4-BE49-F238E27FC236}">
              <a16:creationId xmlns:a16="http://schemas.microsoft.com/office/drawing/2014/main" id="{C366C518-660A-4D72-AF19-F481217CB89B}"/>
            </a:ext>
          </a:extLst>
        </xdr:cNvPr>
        <xdr:cNvSpPr/>
      </xdr:nvSpPr>
      <xdr:spPr>
        <a:xfrm>
          <a:off x="9401175" y="1010798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37539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D666C403-9BA1-4CEA-81B7-89F4C61911BA}"/>
            </a:ext>
          </a:extLst>
        </xdr:cNvPr>
        <xdr:cNvSpPr txBox="1"/>
      </xdr:nvSpPr>
      <xdr:spPr>
        <a:xfrm>
          <a:off x="9467850" y="10086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68959</xdr:rowOff>
    </xdr:from>
    <xdr:to>
      <xdr:col>50</xdr:col>
      <xdr:colOff>165100</xdr:colOff>
      <xdr:row>62</xdr:row>
      <xdr:rowOff>170559</xdr:rowOff>
    </xdr:to>
    <xdr:sp macro="" textlink="">
      <xdr:nvSpPr>
        <xdr:cNvPr id="247" name="楕円 246">
          <a:extLst>
            <a:ext uri="{FF2B5EF4-FFF2-40B4-BE49-F238E27FC236}">
              <a16:creationId xmlns:a16="http://schemas.microsoft.com/office/drawing/2014/main" id="{238ADDC8-AEFC-438D-A598-D65BDF7B6ABC}"/>
            </a:ext>
          </a:extLst>
        </xdr:cNvPr>
        <xdr:cNvSpPr/>
      </xdr:nvSpPr>
      <xdr:spPr>
        <a:xfrm>
          <a:off x="8639175" y="10114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109912</xdr:rowOff>
    </xdr:from>
    <xdr:to>
      <xdr:col>55</xdr:col>
      <xdr:colOff>0</xdr:colOff>
      <xdr:row>62</xdr:row>
      <xdr:rowOff>119759</xdr:rowOff>
    </xdr:to>
    <xdr:cxnSp macro="">
      <xdr:nvCxnSpPr>
        <xdr:cNvPr id="248" name="直線コネクタ 247">
          <a:extLst>
            <a:ext uri="{FF2B5EF4-FFF2-40B4-BE49-F238E27FC236}">
              <a16:creationId xmlns:a16="http://schemas.microsoft.com/office/drawing/2014/main" id="{D387B74C-4283-441B-BA40-4567A871E3FF}"/>
            </a:ext>
          </a:extLst>
        </xdr:cNvPr>
        <xdr:cNvCxnSpPr/>
      </xdr:nvCxnSpPr>
      <xdr:spPr>
        <a:xfrm flipV="1">
          <a:off x="8686800" y="10155612"/>
          <a:ext cx="74295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78835</xdr:rowOff>
    </xdr:from>
    <xdr:to>
      <xdr:col>46</xdr:col>
      <xdr:colOff>38100</xdr:colOff>
      <xdr:row>63</xdr:row>
      <xdr:rowOff>8985</xdr:rowOff>
    </xdr:to>
    <xdr:sp macro="" textlink="">
      <xdr:nvSpPr>
        <xdr:cNvPr id="249" name="楕円 248">
          <a:extLst>
            <a:ext uri="{FF2B5EF4-FFF2-40B4-BE49-F238E27FC236}">
              <a16:creationId xmlns:a16="http://schemas.microsoft.com/office/drawing/2014/main" id="{9FDE7FEB-4587-4AB1-B724-32BCC21C7A4D}"/>
            </a:ext>
          </a:extLst>
        </xdr:cNvPr>
        <xdr:cNvSpPr/>
      </xdr:nvSpPr>
      <xdr:spPr>
        <a:xfrm>
          <a:off x="7839075" y="10127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119759</xdr:rowOff>
    </xdr:from>
    <xdr:to>
      <xdr:col>50</xdr:col>
      <xdr:colOff>114300</xdr:colOff>
      <xdr:row>62</xdr:row>
      <xdr:rowOff>129635</xdr:rowOff>
    </xdr:to>
    <xdr:cxnSp macro="">
      <xdr:nvCxnSpPr>
        <xdr:cNvPr id="250" name="直線コネクタ 249">
          <a:extLst>
            <a:ext uri="{FF2B5EF4-FFF2-40B4-BE49-F238E27FC236}">
              <a16:creationId xmlns:a16="http://schemas.microsoft.com/office/drawing/2014/main" id="{2E05A2FC-7633-4001-92BD-66506A3E87E4}"/>
            </a:ext>
          </a:extLst>
        </xdr:cNvPr>
        <xdr:cNvCxnSpPr/>
      </xdr:nvCxnSpPr>
      <xdr:spPr>
        <a:xfrm flipV="1">
          <a:off x="7886700" y="10171809"/>
          <a:ext cx="8001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84375</xdr:rowOff>
    </xdr:from>
    <xdr:to>
      <xdr:col>41</xdr:col>
      <xdr:colOff>101600</xdr:colOff>
      <xdr:row>63</xdr:row>
      <xdr:rowOff>14525</xdr:rowOff>
    </xdr:to>
    <xdr:sp macro="" textlink="">
      <xdr:nvSpPr>
        <xdr:cNvPr id="251" name="楕円 250">
          <a:extLst>
            <a:ext uri="{FF2B5EF4-FFF2-40B4-BE49-F238E27FC236}">
              <a16:creationId xmlns:a16="http://schemas.microsoft.com/office/drawing/2014/main" id="{1C3B967E-C9AA-4025-B7B6-7F98C9523519}"/>
            </a:ext>
          </a:extLst>
        </xdr:cNvPr>
        <xdr:cNvSpPr/>
      </xdr:nvSpPr>
      <xdr:spPr>
        <a:xfrm>
          <a:off x="7029450" y="10136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129635</xdr:rowOff>
    </xdr:from>
    <xdr:to>
      <xdr:col>45</xdr:col>
      <xdr:colOff>177800</xdr:colOff>
      <xdr:row>62</xdr:row>
      <xdr:rowOff>135175</xdr:rowOff>
    </xdr:to>
    <xdr:cxnSp macro="">
      <xdr:nvCxnSpPr>
        <xdr:cNvPr id="252" name="直線コネクタ 251">
          <a:extLst>
            <a:ext uri="{FF2B5EF4-FFF2-40B4-BE49-F238E27FC236}">
              <a16:creationId xmlns:a16="http://schemas.microsoft.com/office/drawing/2014/main" id="{475AEDDB-077B-4300-AAFB-D48670DDBF1C}"/>
            </a:ext>
          </a:extLst>
        </xdr:cNvPr>
        <xdr:cNvCxnSpPr/>
      </xdr:nvCxnSpPr>
      <xdr:spPr>
        <a:xfrm flipV="1">
          <a:off x="7077075" y="10175335"/>
          <a:ext cx="809625"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90873</xdr:rowOff>
    </xdr:from>
    <xdr:to>
      <xdr:col>36</xdr:col>
      <xdr:colOff>165100</xdr:colOff>
      <xdr:row>63</xdr:row>
      <xdr:rowOff>21023</xdr:rowOff>
    </xdr:to>
    <xdr:sp macro="" textlink="">
      <xdr:nvSpPr>
        <xdr:cNvPr id="253" name="楕円 252">
          <a:extLst>
            <a:ext uri="{FF2B5EF4-FFF2-40B4-BE49-F238E27FC236}">
              <a16:creationId xmlns:a16="http://schemas.microsoft.com/office/drawing/2014/main" id="{0A0BF610-D28C-452C-BF92-0C75D51FF480}"/>
            </a:ext>
          </a:extLst>
        </xdr:cNvPr>
        <xdr:cNvSpPr/>
      </xdr:nvSpPr>
      <xdr:spPr>
        <a:xfrm>
          <a:off x="6238875" y="101365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135175</xdr:rowOff>
    </xdr:from>
    <xdr:to>
      <xdr:col>41</xdr:col>
      <xdr:colOff>50800</xdr:colOff>
      <xdr:row>62</xdr:row>
      <xdr:rowOff>141673</xdr:rowOff>
    </xdr:to>
    <xdr:cxnSp macro="">
      <xdr:nvCxnSpPr>
        <xdr:cNvPr id="254" name="直線コネクタ 253">
          <a:extLst>
            <a:ext uri="{FF2B5EF4-FFF2-40B4-BE49-F238E27FC236}">
              <a16:creationId xmlns:a16="http://schemas.microsoft.com/office/drawing/2014/main" id="{CF1F4B21-A807-45EC-9926-F3913B75DF91}"/>
            </a:ext>
          </a:extLst>
        </xdr:cNvPr>
        <xdr:cNvCxnSpPr/>
      </xdr:nvCxnSpPr>
      <xdr:spPr>
        <a:xfrm flipV="1">
          <a:off x="6286500" y="10184050"/>
          <a:ext cx="790575"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9E25814-E62F-4758-88E7-B45BEDE1AAF9}"/>
            </a:ext>
          </a:extLst>
        </xdr:cNvPr>
        <xdr:cNvSpPr txBox="1"/>
      </xdr:nvSpPr>
      <xdr:spPr>
        <a:xfrm>
          <a:off x="8370280" y="9869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55E92FF-E5A4-40C2-9108-1EE7FF1CFF09}"/>
            </a:ext>
          </a:extLst>
        </xdr:cNvPr>
        <xdr:cNvSpPr txBox="1"/>
      </xdr:nvSpPr>
      <xdr:spPr>
        <a:xfrm>
          <a:off x="7570180" y="9884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DC182853-B21A-4E98-8388-FA177623B464}"/>
            </a:ext>
          </a:extLst>
        </xdr:cNvPr>
        <xdr:cNvSpPr txBox="1"/>
      </xdr:nvSpPr>
      <xdr:spPr>
        <a:xfrm>
          <a:off x="6770080" y="9851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BDE0DAB-1B8E-4E74-AA3A-57C8A370B504}"/>
            </a:ext>
          </a:extLst>
        </xdr:cNvPr>
        <xdr:cNvSpPr txBox="1"/>
      </xdr:nvSpPr>
      <xdr:spPr>
        <a:xfrm>
          <a:off x="5979505" y="9889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161686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E10F47C-4069-4959-9978-CC5B8F569FCD}"/>
            </a:ext>
          </a:extLst>
        </xdr:cNvPr>
        <xdr:cNvSpPr txBox="1"/>
      </xdr:nvSpPr>
      <xdr:spPr>
        <a:xfrm>
          <a:off x="8399995" y="1021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AB56D19-E01B-4A53-96CA-37C5D9C24A77}"/>
            </a:ext>
          </a:extLst>
        </xdr:cNvPr>
        <xdr:cNvSpPr txBox="1"/>
      </xdr:nvSpPr>
      <xdr:spPr>
        <a:xfrm>
          <a:off x="7609420" y="1021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5652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EA5BA37-104D-43E3-B265-386E0E61F8D6}"/>
            </a:ext>
          </a:extLst>
        </xdr:cNvPr>
        <xdr:cNvSpPr txBox="1"/>
      </xdr:nvSpPr>
      <xdr:spPr>
        <a:xfrm>
          <a:off x="6818845" y="1021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12150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55D4762-317D-4087-82C6-318EC72E2EEE}"/>
            </a:ext>
          </a:extLst>
        </xdr:cNvPr>
        <xdr:cNvSpPr txBox="1"/>
      </xdr:nvSpPr>
      <xdr:spPr>
        <a:xfrm>
          <a:off x="6009220" y="1021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12B5AF4-8748-44B4-BB91-356513B97175}"/>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9925E06-E67C-482F-A73B-B36DA41F2807}"/>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9D6E5FE-604F-4EFE-8C97-4FF1B46DF8B5}"/>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AC94A1B-A7D2-4BB8-BC1E-AF63450AF261}"/>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71731B0-7DCA-4E39-B1CA-449CA2E74446}"/>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C7AE9A1-06AE-4D66-BB0F-9FF9EFF1CE73}"/>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B117C21-2933-4780-BCDE-15542326052F}"/>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BEEDA16-E009-4158-8D1D-206196718E0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8518299-8E3C-4E5F-978A-23C2579F44D8}"/>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7339AB9-C301-4E27-80EA-7FFD01FA6907}"/>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74AA5F8-93E0-4765-AAB4-EB7C9FFC268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36C6512-4CDC-4F85-A967-D690BB14D0B7}"/>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BE08398-3AFD-4131-B043-188826BD613D}"/>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ED6F60E-570B-4905-A4E6-1BE7B948905B}"/>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C3CD06D-267B-4BCF-8E9D-62F9E95BFD4B}"/>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DF335C6-13FF-4F8D-A716-C1BD572B7195}"/>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ED1329A-99E5-4CBB-A5A9-CACA3AA20C4E}"/>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3E006DE-674E-46FA-971A-09FD327161A3}"/>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09F71DB-DA78-4013-A965-92BEFFD7CB48}"/>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37EFC53-95B7-4401-9057-83FFD5D067CC}"/>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2A07FDF-9D2D-4EA5-B5FB-7926FC212ECA}"/>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0BC0B42-4FCB-491B-BDE4-C665B2DEF391}"/>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52916003-79EA-49E6-B068-BEF7F426CA53}"/>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81E0282-E637-4104-BA50-A38180AF2B6E}"/>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1D7B760-33E2-4D6F-9B1F-04D8C96A76B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18575D36-8ED3-4A8E-8844-243A3653B375}"/>
            </a:ext>
          </a:extLst>
        </xdr:cNvPr>
        <xdr:cNvCxnSpPr/>
      </xdr:nvCxnSpPr>
      <xdr:spPr>
        <a:xfrm flipV="1">
          <a:off x="4180840" y="12556671"/>
          <a:ext cx="0" cy="152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BD409FD-7118-495C-86B7-E525D297E640}"/>
            </a:ext>
          </a:extLst>
        </xdr:cNvPr>
        <xdr:cNvSpPr txBox="1"/>
      </xdr:nvSpPr>
      <xdr:spPr>
        <a:xfrm>
          <a:off x="4219575" y="1408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8A6AB933-BD2A-4A0D-9FEA-95E19F03F6C3}"/>
            </a:ext>
          </a:extLst>
        </xdr:cNvPr>
        <xdr:cNvCxnSpPr/>
      </xdr:nvCxnSpPr>
      <xdr:spPr>
        <a:xfrm>
          <a:off x="4105275" y="140858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A4231E98-D204-466C-AD12-A13E238DDAA8}"/>
            </a:ext>
          </a:extLst>
        </xdr:cNvPr>
        <xdr:cNvSpPr txBox="1"/>
      </xdr:nvSpPr>
      <xdr:spPr>
        <a:xfrm>
          <a:off x="4219575" y="1234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CE33FD4A-FE60-4310-BCF7-0FACDAFFAEE3}"/>
            </a:ext>
          </a:extLst>
        </xdr:cNvPr>
        <xdr:cNvCxnSpPr/>
      </xdr:nvCxnSpPr>
      <xdr:spPr>
        <a:xfrm>
          <a:off x="4105275" y="125566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56BE254-5F08-4F1A-B762-2F4B194124EF}"/>
            </a:ext>
          </a:extLst>
        </xdr:cNvPr>
        <xdr:cNvSpPr txBox="1"/>
      </xdr:nvSpPr>
      <xdr:spPr>
        <a:xfrm>
          <a:off x="4219575" y="13297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93E9610D-DE7C-4078-BDE4-038D4E5B737C}"/>
            </a:ext>
          </a:extLst>
        </xdr:cNvPr>
        <xdr:cNvSpPr/>
      </xdr:nvSpPr>
      <xdr:spPr>
        <a:xfrm>
          <a:off x="4124325" y="134462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298C821A-8F5E-4DC6-81AC-3CA4E49F1464}"/>
            </a:ext>
          </a:extLst>
        </xdr:cNvPr>
        <xdr:cNvSpPr/>
      </xdr:nvSpPr>
      <xdr:spPr>
        <a:xfrm>
          <a:off x="3381375" y="13441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1ADDD8E-EA5D-4CF5-9DFF-FA3E9605E8A4}"/>
            </a:ext>
          </a:extLst>
        </xdr:cNvPr>
        <xdr:cNvSpPr/>
      </xdr:nvSpPr>
      <xdr:spPr>
        <a:xfrm>
          <a:off x="2571750" y="134412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C6706F9C-18F7-459F-B9B7-C79FF47DE3AC}"/>
            </a:ext>
          </a:extLst>
        </xdr:cNvPr>
        <xdr:cNvSpPr/>
      </xdr:nvSpPr>
      <xdr:spPr>
        <a:xfrm>
          <a:off x="1781175" y="134135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D2ABA77F-82F6-4D4C-B583-F512EE21266B}"/>
            </a:ext>
          </a:extLst>
        </xdr:cNvPr>
        <xdr:cNvSpPr/>
      </xdr:nvSpPr>
      <xdr:spPr>
        <a:xfrm>
          <a:off x="981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F06D6C6-2B20-468D-A726-D61C31845910}"/>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30AC018-F40C-4F50-AA1F-D79E9EDBBC0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4466BF-B48C-4637-BB81-AE76F8F6DE77}"/>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F9245A-2A3C-4CE6-8597-C12FFD72198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473AC5-AC09-4839-A572-E939199A4A9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86905</xdr:rowOff>
    </xdr:from>
    <xdr:to>
      <xdr:col>24</xdr:col>
      <xdr:colOff>114300</xdr:colOff>
      <xdr:row>87</xdr:row>
      <xdr:rowOff>17055</xdr:rowOff>
    </xdr:to>
    <xdr:sp macro="" textlink="">
      <xdr:nvSpPr>
        <xdr:cNvPr id="304" name="楕円 303">
          <a:extLst>
            <a:ext uri="{FF2B5EF4-FFF2-40B4-BE49-F238E27FC236}">
              <a16:creationId xmlns:a16="http://schemas.microsoft.com/office/drawing/2014/main" id="{5E5A4C05-3549-4695-A34D-349B3C141A4D}"/>
            </a:ext>
          </a:extLst>
        </xdr:cNvPr>
        <xdr:cNvSpPr/>
      </xdr:nvSpPr>
      <xdr:spPr>
        <a:xfrm>
          <a:off x="4124325" y="14018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1832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807DBB4-9C9E-4691-9AFE-046099B1C5A3}"/>
            </a:ext>
          </a:extLst>
        </xdr:cNvPr>
        <xdr:cNvSpPr txBox="1"/>
      </xdr:nvSpPr>
      <xdr:spPr>
        <a:xfrm>
          <a:off x="4219575" y="1393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70576</xdr:rowOff>
    </xdr:from>
    <xdr:to>
      <xdr:col>20</xdr:col>
      <xdr:colOff>38100</xdr:colOff>
      <xdr:row>87</xdr:row>
      <xdr:rowOff>726</xdr:rowOff>
    </xdr:to>
    <xdr:sp macro="" textlink="">
      <xdr:nvSpPr>
        <xdr:cNvPr id="306" name="楕円 305">
          <a:extLst>
            <a:ext uri="{FF2B5EF4-FFF2-40B4-BE49-F238E27FC236}">
              <a16:creationId xmlns:a16="http://schemas.microsoft.com/office/drawing/2014/main" id="{C23B8337-A91D-4936-AFBC-DD3429BDD513}"/>
            </a:ext>
          </a:extLst>
        </xdr:cNvPr>
        <xdr:cNvSpPr/>
      </xdr:nvSpPr>
      <xdr:spPr>
        <a:xfrm>
          <a:off x="3381375" y="140024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121376</xdr:rowOff>
    </xdr:from>
    <xdr:to>
      <xdr:col>24</xdr:col>
      <xdr:colOff>63500</xdr:colOff>
      <xdr:row>86</xdr:row>
      <xdr:rowOff>137705</xdr:rowOff>
    </xdr:to>
    <xdr:cxnSp macro="">
      <xdr:nvCxnSpPr>
        <xdr:cNvPr id="307" name="直線コネクタ 306">
          <a:extLst>
            <a:ext uri="{FF2B5EF4-FFF2-40B4-BE49-F238E27FC236}">
              <a16:creationId xmlns:a16="http://schemas.microsoft.com/office/drawing/2014/main" id="{862DFA24-ED57-428E-8CDD-B9ACC1DBE527}"/>
            </a:ext>
          </a:extLst>
        </xdr:cNvPr>
        <xdr:cNvCxnSpPr/>
      </xdr:nvCxnSpPr>
      <xdr:spPr>
        <a:xfrm>
          <a:off x="3429000" y="14059626"/>
          <a:ext cx="7524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41184</xdr:rowOff>
    </xdr:from>
    <xdr:to>
      <xdr:col>15</xdr:col>
      <xdr:colOff>101600</xdr:colOff>
      <xdr:row>86</xdr:row>
      <xdr:rowOff>142784</xdr:rowOff>
    </xdr:to>
    <xdr:sp macro="" textlink="">
      <xdr:nvSpPr>
        <xdr:cNvPr id="308" name="楕円 307">
          <a:extLst>
            <a:ext uri="{FF2B5EF4-FFF2-40B4-BE49-F238E27FC236}">
              <a16:creationId xmlns:a16="http://schemas.microsoft.com/office/drawing/2014/main" id="{536F538E-697D-491E-98F3-EDBAA36D420A}"/>
            </a:ext>
          </a:extLst>
        </xdr:cNvPr>
        <xdr:cNvSpPr/>
      </xdr:nvSpPr>
      <xdr:spPr>
        <a:xfrm>
          <a:off x="2571750" y="139762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91984</xdr:rowOff>
    </xdr:from>
    <xdr:to>
      <xdr:col>19</xdr:col>
      <xdr:colOff>177800</xdr:colOff>
      <xdr:row>86</xdr:row>
      <xdr:rowOff>121376</xdr:rowOff>
    </xdr:to>
    <xdr:cxnSp macro="">
      <xdr:nvCxnSpPr>
        <xdr:cNvPr id="309" name="直線コネクタ 308">
          <a:extLst>
            <a:ext uri="{FF2B5EF4-FFF2-40B4-BE49-F238E27FC236}">
              <a16:creationId xmlns:a16="http://schemas.microsoft.com/office/drawing/2014/main" id="{42BE7593-0432-44EE-ADF6-BE6F074113AF}"/>
            </a:ext>
          </a:extLst>
        </xdr:cNvPr>
        <xdr:cNvCxnSpPr/>
      </xdr:nvCxnSpPr>
      <xdr:spPr>
        <a:xfrm>
          <a:off x="2619375" y="14023884"/>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6894</xdr:rowOff>
    </xdr:from>
    <xdr:to>
      <xdr:col>10</xdr:col>
      <xdr:colOff>165100</xdr:colOff>
      <xdr:row>86</xdr:row>
      <xdr:rowOff>108494</xdr:rowOff>
    </xdr:to>
    <xdr:sp macro="" textlink="">
      <xdr:nvSpPr>
        <xdr:cNvPr id="310" name="楕円 309">
          <a:extLst>
            <a:ext uri="{FF2B5EF4-FFF2-40B4-BE49-F238E27FC236}">
              <a16:creationId xmlns:a16="http://schemas.microsoft.com/office/drawing/2014/main" id="{0C959BAA-52FF-408C-8E3A-6F4C2032D9C6}"/>
            </a:ext>
          </a:extLst>
        </xdr:cNvPr>
        <xdr:cNvSpPr/>
      </xdr:nvSpPr>
      <xdr:spPr>
        <a:xfrm>
          <a:off x="1781175" y="13945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57694</xdr:rowOff>
    </xdr:from>
    <xdr:to>
      <xdr:col>15</xdr:col>
      <xdr:colOff>50800</xdr:colOff>
      <xdr:row>86</xdr:row>
      <xdr:rowOff>91984</xdr:rowOff>
    </xdr:to>
    <xdr:cxnSp macro="">
      <xdr:nvCxnSpPr>
        <xdr:cNvPr id="311" name="直線コネクタ 310">
          <a:extLst>
            <a:ext uri="{FF2B5EF4-FFF2-40B4-BE49-F238E27FC236}">
              <a16:creationId xmlns:a16="http://schemas.microsoft.com/office/drawing/2014/main" id="{8770D021-7494-4AD1-B4D7-339736D5367A}"/>
            </a:ext>
          </a:extLst>
        </xdr:cNvPr>
        <xdr:cNvCxnSpPr/>
      </xdr:nvCxnSpPr>
      <xdr:spPr>
        <a:xfrm>
          <a:off x="1828800" y="13992769"/>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145687</xdr:rowOff>
    </xdr:from>
    <xdr:to>
      <xdr:col>6</xdr:col>
      <xdr:colOff>38100</xdr:colOff>
      <xdr:row>86</xdr:row>
      <xdr:rowOff>75837</xdr:rowOff>
    </xdr:to>
    <xdr:sp macro="" textlink="">
      <xdr:nvSpPr>
        <xdr:cNvPr id="312" name="楕円 311">
          <a:extLst>
            <a:ext uri="{FF2B5EF4-FFF2-40B4-BE49-F238E27FC236}">
              <a16:creationId xmlns:a16="http://schemas.microsoft.com/office/drawing/2014/main" id="{56DCF0D1-68DE-4BE9-864D-B5814BCF1AF4}"/>
            </a:ext>
          </a:extLst>
        </xdr:cNvPr>
        <xdr:cNvSpPr/>
      </xdr:nvSpPr>
      <xdr:spPr>
        <a:xfrm>
          <a:off x="981075" y="139156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25037</xdr:rowOff>
    </xdr:from>
    <xdr:to>
      <xdr:col>10</xdr:col>
      <xdr:colOff>114300</xdr:colOff>
      <xdr:row>86</xdr:row>
      <xdr:rowOff>57694</xdr:rowOff>
    </xdr:to>
    <xdr:cxnSp macro="">
      <xdr:nvCxnSpPr>
        <xdr:cNvPr id="313" name="直線コネクタ 312">
          <a:extLst>
            <a:ext uri="{FF2B5EF4-FFF2-40B4-BE49-F238E27FC236}">
              <a16:creationId xmlns:a16="http://schemas.microsoft.com/office/drawing/2014/main" id="{DED562BB-339C-4E65-B440-40D995672520}"/>
            </a:ext>
          </a:extLst>
        </xdr:cNvPr>
        <xdr:cNvCxnSpPr/>
      </xdr:nvCxnSpPr>
      <xdr:spPr>
        <a:xfrm>
          <a:off x="1028700" y="13963287"/>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DDC5975A-F238-4645-B2D0-1626D1A392E4}"/>
            </a:ext>
          </a:extLst>
        </xdr:cNvPr>
        <xdr:cNvSpPr txBox="1"/>
      </xdr:nvSpPr>
      <xdr:spPr>
        <a:xfrm>
          <a:off x="3239144" y="1322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8F9D0BE6-715A-44BA-8790-BC650908A680}"/>
            </a:ext>
          </a:extLst>
        </xdr:cNvPr>
        <xdr:cNvSpPr txBox="1"/>
      </xdr:nvSpPr>
      <xdr:spPr>
        <a:xfrm>
          <a:off x="2439044" y="1322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1DF59117-56D8-4BAB-8CE4-8F21CCE31137}"/>
            </a:ext>
          </a:extLst>
        </xdr:cNvPr>
        <xdr:cNvSpPr txBox="1"/>
      </xdr:nvSpPr>
      <xdr:spPr>
        <a:xfrm>
          <a:off x="1648469" y="1320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5116F6B7-C740-4C5C-84A4-F10EEFBD1C5D}"/>
            </a:ext>
          </a:extLst>
        </xdr:cNvPr>
        <xdr:cNvSpPr txBox="1"/>
      </xdr:nvSpPr>
      <xdr:spPr>
        <a:xfrm>
          <a:off x="848369" y="1320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163303</xdr:rowOff>
    </xdr:from>
    <xdr:ext cx="405111" cy="259045"/>
    <xdr:sp macro="" textlink="">
      <xdr:nvSpPr>
        <xdr:cNvPr id="318" name="n_1mainValue【公営住宅】&#10;有形固定資産減価償却率">
          <a:extLst>
            <a:ext uri="{FF2B5EF4-FFF2-40B4-BE49-F238E27FC236}">
              <a16:creationId xmlns:a16="http://schemas.microsoft.com/office/drawing/2014/main" id="{3ABA72C6-A320-4F9A-A398-01BCD6599AAC}"/>
            </a:ext>
          </a:extLst>
        </xdr:cNvPr>
        <xdr:cNvSpPr txBox="1"/>
      </xdr:nvSpPr>
      <xdr:spPr>
        <a:xfrm>
          <a:off x="3239144" y="1409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133911</xdr:rowOff>
    </xdr:from>
    <xdr:ext cx="405111" cy="259045"/>
    <xdr:sp macro="" textlink="">
      <xdr:nvSpPr>
        <xdr:cNvPr id="319" name="n_2mainValue【公営住宅】&#10;有形固定資産減価償却率">
          <a:extLst>
            <a:ext uri="{FF2B5EF4-FFF2-40B4-BE49-F238E27FC236}">
              <a16:creationId xmlns:a16="http://schemas.microsoft.com/office/drawing/2014/main" id="{B032EFB4-9592-4F82-A5BA-0A8863148978}"/>
            </a:ext>
          </a:extLst>
        </xdr:cNvPr>
        <xdr:cNvSpPr txBox="1"/>
      </xdr:nvSpPr>
      <xdr:spPr>
        <a:xfrm>
          <a:off x="2439044" y="14068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99621</xdr:rowOff>
    </xdr:from>
    <xdr:ext cx="405111" cy="259045"/>
    <xdr:sp macro="" textlink="">
      <xdr:nvSpPr>
        <xdr:cNvPr id="320" name="n_3mainValue【公営住宅】&#10;有形固定資産減価償却率">
          <a:extLst>
            <a:ext uri="{FF2B5EF4-FFF2-40B4-BE49-F238E27FC236}">
              <a16:creationId xmlns:a16="http://schemas.microsoft.com/office/drawing/2014/main" id="{E212FF11-96A5-4BF5-993B-338B99AD2544}"/>
            </a:ext>
          </a:extLst>
        </xdr:cNvPr>
        <xdr:cNvSpPr txBox="1"/>
      </xdr:nvSpPr>
      <xdr:spPr>
        <a:xfrm>
          <a:off x="1648469" y="14037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66964</xdr:rowOff>
    </xdr:from>
    <xdr:ext cx="405111" cy="259045"/>
    <xdr:sp macro="" textlink="">
      <xdr:nvSpPr>
        <xdr:cNvPr id="321" name="n_4mainValue【公営住宅】&#10;有形固定資産減価償却率">
          <a:extLst>
            <a:ext uri="{FF2B5EF4-FFF2-40B4-BE49-F238E27FC236}">
              <a16:creationId xmlns:a16="http://schemas.microsoft.com/office/drawing/2014/main" id="{47BDBF73-C439-4C4E-8932-B2413901191B}"/>
            </a:ext>
          </a:extLst>
        </xdr:cNvPr>
        <xdr:cNvSpPr txBox="1"/>
      </xdr:nvSpPr>
      <xdr:spPr>
        <a:xfrm>
          <a:off x="848369"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10DCC3B-0C1D-4413-9FE5-5D33D407363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EDF95CB-9B10-4E71-98A6-961C421CD57A}"/>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0A7268E-D0F9-4993-A19E-E2951A26904D}"/>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D9B6151-B672-4983-8BF7-D679D5B79302}"/>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45BECEE-CDA2-4ABA-AC9A-87C8F740FF23}"/>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61E1333-7489-439C-9623-73F3BC822A78}"/>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CA5CE94-3831-498C-916D-B4B582B7E005}"/>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9935D08-D798-437B-B096-EEAABD934622}"/>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C218982-D287-41EE-8D54-9A2384ADC13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C6F935D-E745-4AE7-B71F-E417C9395F1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44065AD-B109-4915-BE33-3C818BBAA4CE}"/>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5666C61-F20D-4163-8652-929DA104B349}"/>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933F619F-0475-482C-8693-F9539BE4B2C4}"/>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F2B1B0E-F3C2-4085-97BE-1F0E82F2DA59}"/>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715E047-BB34-4B66-9B27-301DACC066D5}"/>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8DB89566-1255-4F24-9300-66F8A0B165B6}"/>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868BACF-B680-457E-89D8-3777F4C482C9}"/>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F64BBDAE-C0C7-4992-86E4-66EF29385801}"/>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5ABFC50-8CCB-4A6F-8BA0-BCA16E85B15C}"/>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DAD6C880-8848-4014-A744-3162A5951DB0}"/>
            </a:ext>
          </a:extLst>
        </xdr:cNvPr>
        <xdr:cNvSpPr txBox="1"/>
      </xdr:nvSpPr>
      <xdr:spPr>
        <a:xfrm>
          <a:off x="5478976" y="127283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E3C1205-268B-4387-98D3-FC0566DB041F}"/>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2D99D669-3C16-4A45-A35C-779AA8CE0B69}"/>
            </a:ext>
          </a:extLst>
        </xdr:cNvPr>
        <xdr:cNvSpPr txBox="1"/>
      </xdr:nvSpPr>
      <xdr:spPr>
        <a:xfrm>
          <a:off x="5478976" y="124207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B31E11D-A2B7-4CCA-A56D-AFBAF0C8F71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78D026C-1D81-4022-B64F-9FA3EF0BE556}"/>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1C572C6-81C6-4CC6-BD87-043984871381}"/>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48696519-D6F2-40CB-90CA-4B0894BE56BF}"/>
            </a:ext>
          </a:extLst>
        </xdr:cNvPr>
        <xdr:cNvCxnSpPr/>
      </xdr:nvCxnSpPr>
      <xdr:spPr>
        <a:xfrm flipV="1">
          <a:off x="9429115" y="12649164"/>
          <a:ext cx="0" cy="143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42520E86-C7B3-4CDC-9063-9F1053F32952}"/>
            </a:ext>
          </a:extLst>
        </xdr:cNvPr>
        <xdr:cNvSpPr txBox="1"/>
      </xdr:nvSpPr>
      <xdr:spPr>
        <a:xfrm>
          <a:off x="9467850" y="1408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3489D0C3-7330-4466-9526-6F647EA4C461}"/>
            </a:ext>
          </a:extLst>
        </xdr:cNvPr>
        <xdr:cNvCxnSpPr/>
      </xdr:nvCxnSpPr>
      <xdr:spPr>
        <a:xfrm>
          <a:off x="9363075" y="14085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3318CB91-123A-4BEC-8260-A4C45EFAC1FB}"/>
            </a:ext>
          </a:extLst>
        </xdr:cNvPr>
        <xdr:cNvSpPr txBox="1"/>
      </xdr:nvSpPr>
      <xdr:spPr>
        <a:xfrm>
          <a:off x="9467850" y="124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CEAADDE2-69A7-45AF-A69F-4ED5BD3987E5}"/>
            </a:ext>
          </a:extLst>
        </xdr:cNvPr>
        <xdr:cNvCxnSpPr/>
      </xdr:nvCxnSpPr>
      <xdr:spPr>
        <a:xfrm>
          <a:off x="9363075" y="126491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156C8D51-6F5F-4F85-90E2-5C26D86EC005}"/>
            </a:ext>
          </a:extLst>
        </xdr:cNvPr>
        <xdr:cNvSpPr txBox="1"/>
      </xdr:nvSpPr>
      <xdr:spPr>
        <a:xfrm>
          <a:off x="9467850" y="13427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B72983DF-2D0B-47F1-982C-772616C05AD2}"/>
            </a:ext>
          </a:extLst>
        </xdr:cNvPr>
        <xdr:cNvSpPr/>
      </xdr:nvSpPr>
      <xdr:spPr>
        <a:xfrm>
          <a:off x="9401175" y="1357334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129875EC-B6BF-43B2-8118-C14E47F22E37}"/>
            </a:ext>
          </a:extLst>
        </xdr:cNvPr>
        <xdr:cNvSpPr/>
      </xdr:nvSpPr>
      <xdr:spPr>
        <a:xfrm>
          <a:off x="8639175" y="1358901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C461B50C-494C-408C-BF54-3035B37593E1}"/>
            </a:ext>
          </a:extLst>
        </xdr:cNvPr>
        <xdr:cNvSpPr/>
      </xdr:nvSpPr>
      <xdr:spPr>
        <a:xfrm>
          <a:off x="7839075" y="135555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91752C53-11F8-4486-ABED-2C75450207C0}"/>
            </a:ext>
          </a:extLst>
        </xdr:cNvPr>
        <xdr:cNvSpPr/>
      </xdr:nvSpPr>
      <xdr:spPr>
        <a:xfrm>
          <a:off x="7029450" y="135620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B9C9983C-AFD2-43C3-A011-D11C5DA67936}"/>
            </a:ext>
          </a:extLst>
        </xdr:cNvPr>
        <xdr:cNvSpPr/>
      </xdr:nvSpPr>
      <xdr:spPr>
        <a:xfrm>
          <a:off x="6238875" y="135930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F43CF0-EA05-4859-8245-2D3590D35AFB}"/>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81327C-00E9-41BA-8A35-DF7313852CA5}"/>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2340B51-5BDB-4868-8C50-34A9F81231CE}"/>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36307E-BE38-4CFD-AC3D-FE194AB45BA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CD9CDEC-014B-4A26-BEE1-0DA2FD712EC6}"/>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20937</xdr:rowOff>
    </xdr:from>
    <xdr:to>
      <xdr:col>55</xdr:col>
      <xdr:colOff>50800</xdr:colOff>
      <xdr:row>86</xdr:row>
      <xdr:rowOff>122537</xdr:rowOff>
    </xdr:to>
    <xdr:sp macro="" textlink="">
      <xdr:nvSpPr>
        <xdr:cNvPr id="363" name="楕円 362">
          <a:extLst>
            <a:ext uri="{FF2B5EF4-FFF2-40B4-BE49-F238E27FC236}">
              <a16:creationId xmlns:a16="http://schemas.microsoft.com/office/drawing/2014/main" id="{750F3415-37B8-4566-8110-91C2920DCF58}"/>
            </a:ext>
          </a:extLst>
        </xdr:cNvPr>
        <xdr:cNvSpPr/>
      </xdr:nvSpPr>
      <xdr:spPr>
        <a:xfrm>
          <a:off x="9401175" y="1395601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107314</xdr:rowOff>
    </xdr:from>
    <xdr:ext cx="469744" cy="259045"/>
    <xdr:sp macro="" textlink="">
      <xdr:nvSpPr>
        <xdr:cNvPr id="364" name="【公営住宅】&#10;一人当たり面積該当値テキスト">
          <a:extLst>
            <a:ext uri="{FF2B5EF4-FFF2-40B4-BE49-F238E27FC236}">
              <a16:creationId xmlns:a16="http://schemas.microsoft.com/office/drawing/2014/main" id="{355E684F-C8D5-4082-83C7-68F9A17E68DA}"/>
            </a:ext>
          </a:extLst>
        </xdr:cNvPr>
        <xdr:cNvSpPr txBox="1"/>
      </xdr:nvSpPr>
      <xdr:spPr>
        <a:xfrm>
          <a:off x="9467850" y="1387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23332</xdr:rowOff>
    </xdr:from>
    <xdr:to>
      <xdr:col>50</xdr:col>
      <xdr:colOff>165100</xdr:colOff>
      <xdr:row>86</xdr:row>
      <xdr:rowOff>124932</xdr:rowOff>
    </xdr:to>
    <xdr:sp macro="" textlink="">
      <xdr:nvSpPr>
        <xdr:cNvPr id="365" name="楕円 364">
          <a:extLst>
            <a:ext uri="{FF2B5EF4-FFF2-40B4-BE49-F238E27FC236}">
              <a16:creationId xmlns:a16="http://schemas.microsoft.com/office/drawing/2014/main" id="{B48A5AB5-8B1D-4808-B4A6-A4D8109B029F}"/>
            </a:ext>
          </a:extLst>
        </xdr:cNvPr>
        <xdr:cNvSpPr/>
      </xdr:nvSpPr>
      <xdr:spPr>
        <a:xfrm>
          <a:off x="8639175" y="139615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71737</xdr:rowOff>
    </xdr:from>
    <xdr:to>
      <xdr:col>55</xdr:col>
      <xdr:colOff>0</xdr:colOff>
      <xdr:row>86</xdr:row>
      <xdr:rowOff>74132</xdr:rowOff>
    </xdr:to>
    <xdr:cxnSp macro="">
      <xdr:nvCxnSpPr>
        <xdr:cNvPr id="366" name="直線コネクタ 365">
          <a:extLst>
            <a:ext uri="{FF2B5EF4-FFF2-40B4-BE49-F238E27FC236}">
              <a16:creationId xmlns:a16="http://schemas.microsoft.com/office/drawing/2014/main" id="{3F2626DB-83D9-4003-877A-38C5A3A18233}"/>
            </a:ext>
          </a:extLst>
        </xdr:cNvPr>
        <xdr:cNvCxnSpPr/>
      </xdr:nvCxnSpPr>
      <xdr:spPr>
        <a:xfrm flipV="1">
          <a:off x="8686800" y="14003637"/>
          <a:ext cx="74295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67" name="楕円 366">
          <a:extLst>
            <a:ext uri="{FF2B5EF4-FFF2-40B4-BE49-F238E27FC236}">
              <a16:creationId xmlns:a16="http://schemas.microsoft.com/office/drawing/2014/main" id="{598FF65E-CF5C-436D-B5B6-C7B5002DDF1B}"/>
            </a:ext>
          </a:extLst>
        </xdr:cNvPr>
        <xdr:cNvSpPr/>
      </xdr:nvSpPr>
      <xdr:spPr>
        <a:xfrm>
          <a:off x="7839075" y="139647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74132</xdr:rowOff>
    </xdr:from>
    <xdr:to>
      <xdr:col>50</xdr:col>
      <xdr:colOff>114300</xdr:colOff>
      <xdr:row>86</xdr:row>
      <xdr:rowOff>77288</xdr:rowOff>
    </xdr:to>
    <xdr:cxnSp macro="">
      <xdr:nvCxnSpPr>
        <xdr:cNvPr id="368" name="直線コネクタ 367">
          <a:extLst>
            <a:ext uri="{FF2B5EF4-FFF2-40B4-BE49-F238E27FC236}">
              <a16:creationId xmlns:a16="http://schemas.microsoft.com/office/drawing/2014/main" id="{66B0D953-422B-4132-8551-EEE9C4896AC3}"/>
            </a:ext>
          </a:extLst>
        </xdr:cNvPr>
        <xdr:cNvCxnSpPr/>
      </xdr:nvCxnSpPr>
      <xdr:spPr>
        <a:xfrm flipV="1">
          <a:off x="7886700" y="14009207"/>
          <a:ext cx="8001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28775</xdr:rowOff>
    </xdr:from>
    <xdr:to>
      <xdr:col>41</xdr:col>
      <xdr:colOff>101600</xdr:colOff>
      <xdr:row>86</xdr:row>
      <xdr:rowOff>130375</xdr:rowOff>
    </xdr:to>
    <xdr:sp macro="" textlink="">
      <xdr:nvSpPr>
        <xdr:cNvPr id="369" name="楕円 368">
          <a:extLst>
            <a:ext uri="{FF2B5EF4-FFF2-40B4-BE49-F238E27FC236}">
              <a16:creationId xmlns:a16="http://schemas.microsoft.com/office/drawing/2014/main" id="{5F8CEE67-6076-4A1C-AE7B-716E287261A8}"/>
            </a:ext>
          </a:extLst>
        </xdr:cNvPr>
        <xdr:cNvSpPr/>
      </xdr:nvSpPr>
      <xdr:spPr>
        <a:xfrm>
          <a:off x="7029450" y="13960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77288</xdr:rowOff>
    </xdr:from>
    <xdr:to>
      <xdr:col>45</xdr:col>
      <xdr:colOff>177800</xdr:colOff>
      <xdr:row>86</xdr:row>
      <xdr:rowOff>79575</xdr:rowOff>
    </xdr:to>
    <xdr:cxnSp macro="">
      <xdr:nvCxnSpPr>
        <xdr:cNvPr id="370" name="直線コネクタ 369">
          <a:extLst>
            <a:ext uri="{FF2B5EF4-FFF2-40B4-BE49-F238E27FC236}">
              <a16:creationId xmlns:a16="http://schemas.microsoft.com/office/drawing/2014/main" id="{17190ADA-F755-45BA-A9F6-BEBF2725CA7C}"/>
            </a:ext>
          </a:extLst>
        </xdr:cNvPr>
        <xdr:cNvCxnSpPr/>
      </xdr:nvCxnSpPr>
      <xdr:spPr>
        <a:xfrm flipV="1">
          <a:off x="7077075" y="14012363"/>
          <a:ext cx="80962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31604</xdr:rowOff>
    </xdr:from>
    <xdr:to>
      <xdr:col>36</xdr:col>
      <xdr:colOff>165100</xdr:colOff>
      <xdr:row>86</xdr:row>
      <xdr:rowOff>133204</xdr:rowOff>
    </xdr:to>
    <xdr:sp macro="" textlink="">
      <xdr:nvSpPr>
        <xdr:cNvPr id="371" name="楕円 370">
          <a:extLst>
            <a:ext uri="{FF2B5EF4-FFF2-40B4-BE49-F238E27FC236}">
              <a16:creationId xmlns:a16="http://schemas.microsoft.com/office/drawing/2014/main" id="{781A03D9-E511-41AC-A1BD-FDDD9647E135}"/>
            </a:ext>
          </a:extLst>
        </xdr:cNvPr>
        <xdr:cNvSpPr/>
      </xdr:nvSpPr>
      <xdr:spPr>
        <a:xfrm>
          <a:off x="6238875" y="13963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79575</xdr:rowOff>
    </xdr:from>
    <xdr:to>
      <xdr:col>41</xdr:col>
      <xdr:colOff>50800</xdr:colOff>
      <xdr:row>86</xdr:row>
      <xdr:rowOff>82404</xdr:rowOff>
    </xdr:to>
    <xdr:cxnSp macro="">
      <xdr:nvCxnSpPr>
        <xdr:cNvPr id="372" name="直線コネクタ 371">
          <a:extLst>
            <a:ext uri="{FF2B5EF4-FFF2-40B4-BE49-F238E27FC236}">
              <a16:creationId xmlns:a16="http://schemas.microsoft.com/office/drawing/2014/main" id="{32D79625-920C-405C-B807-528AF042BFA0}"/>
            </a:ext>
          </a:extLst>
        </xdr:cNvPr>
        <xdr:cNvCxnSpPr/>
      </xdr:nvCxnSpPr>
      <xdr:spPr>
        <a:xfrm flipV="1">
          <a:off x="6286500" y="14017825"/>
          <a:ext cx="790575"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D6E27A37-1FAD-4669-B172-5585F5F4DB53}"/>
            </a:ext>
          </a:extLst>
        </xdr:cNvPr>
        <xdr:cNvSpPr txBox="1"/>
      </xdr:nvSpPr>
      <xdr:spPr>
        <a:xfrm>
          <a:off x="8458277" y="1337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AA00BB3C-D483-4A96-991A-E2B58AFF8997}"/>
            </a:ext>
          </a:extLst>
        </xdr:cNvPr>
        <xdr:cNvSpPr txBox="1"/>
      </xdr:nvSpPr>
      <xdr:spPr>
        <a:xfrm>
          <a:off x="7677227" y="133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CD4F540E-40DD-46B9-904F-2BEDADF5EFD8}"/>
            </a:ext>
          </a:extLst>
        </xdr:cNvPr>
        <xdr:cNvSpPr txBox="1"/>
      </xdr:nvSpPr>
      <xdr:spPr>
        <a:xfrm>
          <a:off x="6867602" y="133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BF13C9BC-3203-4F6C-BA9F-60F67C772E19}"/>
            </a:ext>
          </a:extLst>
        </xdr:cNvPr>
        <xdr:cNvSpPr txBox="1"/>
      </xdr:nvSpPr>
      <xdr:spPr>
        <a:xfrm>
          <a:off x="6067502" y="1337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116059</xdr:rowOff>
    </xdr:from>
    <xdr:ext cx="469744" cy="259045"/>
    <xdr:sp macro="" textlink="">
      <xdr:nvSpPr>
        <xdr:cNvPr id="377" name="n_1mainValue【公営住宅】&#10;一人当たり面積">
          <a:extLst>
            <a:ext uri="{FF2B5EF4-FFF2-40B4-BE49-F238E27FC236}">
              <a16:creationId xmlns:a16="http://schemas.microsoft.com/office/drawing/2014/main" id="{F8E1ECA8-1BA4-49C3-86D9-EACFCF9AE4A8}"/>
            </a:ext>
          </a:extLst>
        </xdr:cNvPr>
        <xdr:cNvSpPr txBox="1"/>
      </xdr:nvSpPr>
      <xdr:spPr>
        <a:xfrm>
          <a:off x="8458277" y="140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78" name="n_2mainValue【公営住宅】&#10;一人当たり面積">
          <a:extLst>
            <a:ext uri="{FF2B5EF4-FFF2-40B4-BE49-F238E27FC236}">
              <a16:creationId xmlns:a16="http://schemas.microsoft.com/office/drawing/2014/main" id="{5ABC0888-FE51-4DB6-A434-E6D9AF2ABBB1}"/>
            </a:ext>
          </a:extLst>
        </xdr:cNvPr>
        <xdr:cNvSpPr txBox="1"/>
      </xdr:nvSpPr>
      <xdr:spPr>
        <a:xfrm>
          <a:off x="7677227" y="140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121502</xdr:rowOff>
    </xdr:from>
    <xdr:ext cx="469744" cy="259045"/>
    <xdr:sp macro="" textlink="">
      <xdr:nvSpPr>
        <xdr:cNvPr id="379" name="n_3mainValue【公営住宅】&#10;一人当たり面積">
          <a:extLst>
            <a:ext uri="{FF2B5EF4-FFF2-40B4-BE49-F238E27FC236}">
              <a16:creationId xmlns:a16="http://schemas.microsoft.com/office/drawing/2014/main" id="{003039D7-0050-4583-8843-674AD7798EB1}"/>
            </a:ext>
          </a:extLst>
        </xdr:cNvPr>
        <xdr:cNvSpPr txBox="1"/>
      </xdr:nvSpPr>
      <xdr:spPr>
        <a:xfrm>
          <a:off x="6867602" y="1405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124331</xdr:rowOff>
    </xdr:from>
    <xdr:ext cx="469744" cy="259045"/>
    <xdr:sp macro="" textlink="">
      <xdr:nvSpPr>
        <xdr:cNvPr id="380" name="n_4mainValue【公営住宅】&#10;一人当たり面積">
          <a:extLst>
            <a:ext uri="{FF2B5EF4-FFF2-40B4-BE49-F238E27FC236}">
              <a16:creationId xmlns:a16="http://schemas.microsoft.com/office/drawing/2014/main" id="{50589BF2-DC90-402F-A7BA-BF06F53BCD15}"/>
            </a:ext>
          </a:extLst>
        </xdr:cNvPr>
        <xdr:cNvSpPr txBox="1"/>
      </xdr:nvSpPr>
      <xdr:spPr>
        <a:xfrm>
          <a:off x="6067502" y="140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500F313-14A1-4E76-AC28-35734797A5D0}"/>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F927248-CBB6-4EF6-8582-F62058475C3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6664C5A-BC03-4705-9672-FF3720E5072A}"/>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AFF2323-8D0A-4E8B-806E-48AE76B8DC2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1524812-1ABB-49AD-B049-E12D222C2445}"/>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AF19FC3-DDF6-41C2-8E2C-028418BE04EA}"/>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26C94CA-1A88-4F7B-9CF5-C63BD6DC0C59}"/>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56D0A6C-0F26-4526-9FF1-323EE7A01CF3}"/>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9EA1C148-A61E-491A-AAF3-CBB81CCF2BA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986A163-CD9D-4192-9FC8-37E44F2B0D09}"/>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8AA4AA8-BEE4-4E4D-A603-82E0D33DFAF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DABFA2C-9F9C-492B-9922-66C0F175502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8AD9354-337D-432A-BADB-32270CD1B2B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322269E-B4A3-40BE-BE4E-1CB60AC33993}"/>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6269A231-2864-44C9-AE56-7ECD43C8F645}"/>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3C50CFA-167D-4A8D-B8AE-1F019F4B110F}"/>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3D222A6-8049-4F05-81D7-6279503C318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2AD4CF3-1A0E-4E3B-89A0-FB9EDCA4F4EC}"/>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6B64FCE-B20D-4CFF-B6AB-E8BD6F04B753}"/>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8C8152C-EAAC-43A1-849E-0D9C01CAEB6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F10457A-E249-401F-BE2F-4CA58B8082E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BCE3EEA-8502-4A12-9145-3098EB5F47E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B008C19-3609-4A1D-8F45-A0B34D78E0F9}"/>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8DE20EC-2AFC-4CA6-8BD3-872B52DB792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4219E8C-0A4E-4AB9-A044-E2C5395327E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F02ECE1-2744-47A0-92E7-A7C8BD17E18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5AFFFA3-F6EC-425D-B6C2-3FAF1551EDEB}"/>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555D4B73-F66D-49A1-A5E0-912CCAA37656}"/>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F7E7634-3EA3-4353-8921-C808926285B7}"/>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DF50BBBD-CBCD-40B0-89AE-62D5FD51ABAE}"/>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7577E41-0C19-43EF-A890-EA2B2CABDE72}"/>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D5D24D4-D3EB-4738-8B49-6C322DD98D88}"/>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440A67F7-AEF6-4723-A5C1-209E3B046361}"/>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4E5F55DF-A843-44E4-A78F-277AFAEFEB66}"/>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0F5E13C-C275-47E9-8FA8-02574C347FEF}"/>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6F16BE8B-4515-4BC3-9556-C13DBB827769}"/>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403E1C68-FCA4-4898-99C2-CEF3708BA9EC}"/>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122EDFB-F22D-43C4-B5C4-5D89B0AA59B9}"/>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8B1D5D6-8230-4C48-B610-2FE96F7BFA05}"/>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E285F2B-949C-48F0-8447-4D579D5F947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C997F6C2-689F-457F-BB6F-46EDB7E4F025}"/>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97CA85D6-DFED-4A32-AACE-8F9991BE91B0}"/>
            </a:ext>
          </a:extLst>
        </xdr:cNvPr>
        <xdr:cNvCxnSpPr/>
      </xdr:nvCxnSpPr>
      <xdr:spPr>
        <a:xfrm flipV="1">
          <a:off x="14696439" y="5496288"/>
          <a:ext cx="0" cy="14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579404B9-6AA6-453E-B8CB-53BC6E874FDE}"/>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759E348C-15F1-452C-9F1F-CA6B3256BF09}"/>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6793F75-6797-4CC6-8B5E-8AC72BE796BD}"/>
            </a:ext>
          </a:extLst>
        </xdr:cNvPr>
        <xdr:cNvSpPr txBox="1"/>
      </xdr:nvSpPr>
      <xdr:spPr>
        <a:xfrm>
          <a:off x="14735175" y="5284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20749140-E3ED-4B9F-BE3F-F3F1BD5C9BAA}"/>
            </a:ext>
          </a:extLst>
        </xdr:cNvPr>
        <xdr:cNvCxnSpPr/>
      </xdr:nvCxnSpPr>
      <xdr:spPr>
        <a:xfrm>
          <a:off x="14611350" y="5496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5E16980B-91EE-4524-A3D0-916F41B9BF45}"/>
            </a:ext>
          </a:extLst>
        </xdr:cNvPr>
        <xdr:cNvSpPr txBox="1"/>
      </xdr:nvSpPr>
      <xdr:spPr>
        <a:xfrm>
          <a:off x="14735175" y="600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F22D1721-5F9A-4E5D-BF1E-BA86782418FB}"/>
            </a:ext>
          </a:extLst>
        </xdr:cNvPr>
        <xdr:cNvSpPr/>
      </xdr:nvSpPr>
      <xdr:spPr>
        <a:xfrm>
          <a:off x="14649450" y="6145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9136FE21-BB33-48C5-BA03-DBD221D3F42F}"/>
            </a:ext>
          </a:extLst>
        </xdr:cNvPr>
        <xdr:cNvSpPr/>
      </xdr:nvSpPr>
      <xdr:spPr>
        <a:xfrm>
          <a:off x="13887450" y="6125664"/>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2556E837-534F-4141-9D1B-5E21F41BD68B}"/>
            </a:ext>
          </a:extLst>
        </xdr:cNvPr>
        <xdr:cNvSpPr/>
      </xdr:nvSpPr>
      <xdr:spPr>
        <a:xfrm>
          <a:off x="13096875" y="6104436"/>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3E7A2907-DB78-4736-97EE-FACB40E786A8}"/>
            </a:ext>
          </a:extLst>
        </xdr:cNvPr>
        <xdr:cNvSpPr/>
      </xdr:nvSpPr>
      <xdr:spPr>
        <a:xfrm>
          <a:off x="12296775" y="6141992"/>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A895A9AF-5006-4C44-B3E1-B36FED20D44F}"/>
            </a:ext>
          </a:extLst>
        </xdr:cNvPr>
        <xdr:cNvSpPr/>
      </xdr:nvSpPr>
      <xdr:spPr>
        <a:xfrm>
          <a:off x="11487150" y="61355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1F84FDA-1BF5-4284-82C2-7AA9ABD5FD4F}"/>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4C0921B-CEBE-47E2-90E0-02848A50F304}"/>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97EA30F-AD51-4FC2-A81A-AFEA5538918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37A0F68-B5E9-4324-A10B-0DCC4CD9AFF5}"/>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FA20535-495B-4F34-BEBD-0674C3E4D58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38" name="楕円 437">
          <a:extLst>
            <a:ext uri="{FF2B5EF4-FFF2-40B4-BE49-F238E27FC236}">
              <a16:creationId xmlns:a16="http://schemas.microsoft.com/office/drawing/2014/main" id="{E0AB57D4-58F5-4875-B73C-E3392C3852D9}"/>
            </a:ext>
          </a:extLst>
        </xdr:cNvPr>
        <xdr:cNvSpPr/>
      </xdr:nvSpPr>
      <xdr:spPr>
        <a:xfrm>
          <a:off x="14649450" y="6523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267CA89-B05D-407B-87D9-E899CA90E996}"/>
            </a:ext>
          </a:extLst>
        </xdr:cNvPr>
        <xdr:cNvSpPr txBox="1"/>
      </xdr:nvSpPr>
      <xdr:spPr>
        <a:xfrm>
          <a:off x="14735175"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40" name="楕円 439">
          <a:extLst>
            <a:ext uri="{FF2B5EF4-FFF2-40B4-BE49-F238E27FC236}">
              <a16:creationId xmlns:a16="http://schemas.microsoft.com/office/drawing/2014/main" id="{43FA1CB2-697B-46D9-9145-9AC303415CDB}"/>
            </a:ext>
          </a:extLst>
        </xdr:cNvPr>
        <xdr:cNvSpPr/>
      </xdr:nvSpPr>
      <xdr:spPr>
        <a:xfrm>
          <a:off x="13887450" y="6441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87630</xdr:rowOff>
    </xdr:to>
    <xdr:cxnSp macro="">
      <xdr:nvCxnSpPr>
        <xdr:cNvPr id="441" name="直線コネクタ 440">
          <a:extLst>
            <a:ext uri="{FF2B5EF4-FFF2-40B4-BE49-F238E27FC236}">
              <a16:creationId xmlns:a16="http://schemas.microsoft.com/office/drawing/2014/main" id="{AD90F701-72BB-49DA-A2E4-09C1F43BDA0E}"/>
            </a:ext>
          </a:extLst>
        </xdr:cNvPr>
        <xdr:cNvCxnSpPr/>
      </xdr:nvCxnSpPr>
      <xdr:spPr>
        <a:xfrm>
          <a:off x="13935075" y="6489065"/>
          <a:ext cx="762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76019</xdr:rowOff>
    </xdr:from>
    <xdr:to>
      <xdr:col>76</xdr:col>
      <xdr:colOff>165100</xdr:colOff>
      <xdr:row>40</xdr:row>
      <xdr:rowOff>6169</xdr:rowOff>
    </xdr:to>
    <xdr:sp macro="" textlink="">
      <xdr:nvSpPr>
        <xdr:cNvPr id="442" name="楕円 441">
          <a:extLst>
            <a:ext uri="{FF2B5EF4-FFF2-40B4-BE49-F238E27FC236}">
              <a16:creationId xmlns:a16="http://schemas.microsoft.com/office/drawing/2014/main" id="{B1AFBC1C-DD4A-4439-92EF-A15F354EEF59}"/>
            </a:ext>
          </a:extLst>
        </xdr:cNvPr>
        <xdr:cNvSpPr/>
      </xdr:nvSpPr>
      <xdr:spPr>
        <a:xfrm>
          <a:off x="13096875" y="64006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126819</xdr:rowOff>
    </xdr:from>
    <xdr:to>
      <xdr:col>81</xdr:col>
      <xdr:colOff>50800</xdr:colOff>
      <xdr:row>39</xdr:row>
      <xdr:rowOff>167640</xdr:rowOff>
    </xdr:to>
    <xdr:cxnSp macro="">
      <xdr:nvCxnSpPr>
        <xdr:cNvPr id="443" name="直線コネクタ 442">
          <a:extLst>
            <a:ext uri="{FF2B5EF4-FFF2-40B4-BE49-F238E27FC236}">
              <a16:creationId xmlns:a16="http://schemas.microsoft.com/office/drawing/2014/main" id="{E95935C8-DB6F-4892-A90C-60B1708196CB}"/>
            </a:ext>
          </a:extLst>
        </xdr:cNvPr>
        <xdr:cNvCxnSpPr/>
      </xdr:nvCxnSpPr>
      <xdr:spPr>
        <a:xfrm>
          <a:off x="13144500" y="6448244"/>
          <a:ext cx="7905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444" name="楕円 443">
          <a:extLst>
            <a:ext uri="{FF2B5EF4-FFF2-40B4-BE49-F238E27FC236}">
              <a16:creationId xmlns:a16="http://schemas.microsoft.com/office/drawing/2014/main" id="{E0C4BBA2-2BD8-49F1-BB60-36B152BCB1C6}"/>
            </a:ext>
          </a:extLst>
        </xdr:cNvPr>
        <xdr:cNvSpPr/>
      </xdr:nvSpPr>
      <xdr:spPr>
        <a:xfrm>
          <a:off x="12296775" y="6351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126819</xdr:rowOff>
    </xdr:to>
    <xdr:cxnSp macro="">
      <xdr:nvCxnSpPr>
        <xdr:cNvPr id="445" name="直線コネクタ 444">
          <a:extLst>
            <a:ext uri="{FF2B5EF4-FFF2-40B4-BE49-F238E27FC236}">
              <a16:creationId xmlns:a16="http://schemas.microsoft.com/office/drawing/2014/main" id="{E58B8C94-FEFE-4EC2-B5F2-D53CE1B0B7E1}"/>
            </a:ext>
          </a:extLst>
        </xdr:cNvPr>
        <xdr:cNvCxnSpPr/>
      </xdr:nvCxnSpPr>
      <xdr:spPr>
        <a:xfrm>
          <a:off x="12344400" y="6408874"/>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154396</xdr:rowOff>
    </xdr:from>
    <xdr:to>
      <xdr:col>67</xdr:col>
      <xdr:colOff>101600</xdr:colOff>
      <xdr:row>39</xdr:row>
      <xdr:rowOff>84546</xdr:rowOff>
    </xdr:to>
    <xdr:sp macro="" textlink="">
      <xdr:nvSpPr>
        <xdr:cNvPr id="446" name="楕円 445">
          <a:extLst>
            <a:ext uri="{FF2B5EF4-FFF2-40B4-BE49-F238E27FC236}">
              <a16:creationId xmlns:a16="http://schemas.microsoft.com/office/drawing/2014/main" id="{FE85DBA8-2C1D-4052-B755-ED77F0E424D0}"/>
            </a:ext>
          </a:extLst>
        </xdr:cNvPr>
        <xdr:cNvSpPr/>
      </xdr:nvSpPr>
      <xdr:spPr>
        <a:xfrm>
          <a:off x="11487150" y="63170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33746</xdr:rowOff>
    </xdr:from>
    <xdr:to>
      <xdr:col>71</xdr:col>
      <xdr:colOff>177800</xdr:colOff>
      <xdr:row>39</xdr:row>
      <xdr:rowOff>81099</xdr:rowOff>
    </xdr:to>
    <xdr:cxnSp macro="">
      <xdr:nvCxnSpPr>
        <xdr:cNvPr id="447" name="直線コネクタ 446">
          <a:extLst>
            <a:ext uri="{FF2B5EF4-FFF2-40B4-BE49-F238E27FC236}">
              <a16:creationId xmlns:a16="http://schemas.microsoft.com/office/drawing/2014/main" id="{EF4218F2-B19B-4BE1-B4AE-C565C54F5896}"/>
            </a:ext>
          </a:extLst>
        </xdr:cNvPr>
        <xdr:cNvCxnSpPr/>
      </xdr:nvCxnSpPr>
      <xdr:spPr>
        <a:xfrm>
          <a:off x="11534775" y="6355171"/>
          <a:ext cx="809625" cy="5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125099E-805C-4CF1-ADDE-CAF48C81C681}"/>
            </a:ext>
          </a:extLst>
        </xdr:cNvPr>
        <xdr:cNvSpPr txBox="1"/>
      </xdr:nvSpPr>
      <xdr:spPr>
        <a:xfrm>
          <a:off x="13745219" y="590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3E54E83-A3DA-4582-9963-871ED46C7C34}"/>
            </a:ext>
          </a:extLst>
        </xdr:cNvPr>
        <xdr:cNvSpPr txBox="1"/>
      </xdr:nvSpPr>
      <xdr:spPr>
        <a:xfrm>
          <a:off x="12964169"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8DFCD98A-67F1-4332-97BF-22CC4536DCF2}"/>
            </a:ext>
          </a:extLst>
        </xdr:cNvPr>
        <xdr:cNvSpPr txBox="1"/>
      </xdr:nvSpPr>
      <xdr:spPr>
        <a:xfrm>
          <a:off x="12164069"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D974F4FA-D3D6-4B31-8DBE-6DFD36BC73D5}"/>
            </a:ext>
          </a:extLst>
        </xdr:cNvPr>
        <xdr:cNvSpPr txBox="1"/>
      </xdr:nvSpPr>
      <xdr:spPr>
        <a:xfrm>
          <a:off x="113544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8B8B83EC-BED7-4F63-B692-88EB9D8F8EBF}"/>
            </a:ext>
          </a:extLst>
        </xdr:cNvPr>
        <xdr:cNvSpPr txBox="1"/>
      </xdr:nvSpPr>
      <xdr:spPr>
        <a:xfrm>
          <a:off x="1374521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168746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2257D555-2D5B-4243-843F-BE635E4A214A}"/>
            </a:ext>
          </a:extLst>
        </xdr:cNvPr>
        <xdr:cNvSpPr txBox="1"/>
      </xdr:nvSpPr>
      <xdr:spPr>
        <a:xfrm>
          <a:off x="12964169" y="64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AE9345A6-8D73-46D9-B3AB-EE26D1B4F341}"/>
            </a:ext>
          </a:extLst>
        </xdr:cNvPr>
        <xdr:cNvSpPr txBox="1"/>
      </xdr:nvSpPr>
      <xdr:spPr>
        <a:xfrm>
          <a:off x="12164069" y="645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75673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7691398F-9C5C-4C73-9754-71B63E514FB8}"/>
            </a:ext>
          </a:extLst>
        </xdr:cNvPr>
        <xdr:cNvSpPr txBox="1"/>
      </xdr:nvSpPr>
      <xdr:spPr>
        <a:xfrm>
          <a:off x="113544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B953B51-D125-47B5-8D51-3FCB27AFEA2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6A873C0-E91A-4244-A604-F5CE47719EF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3A345EE-8FDE-4836-9E03-B7A8EBDE586B}"/>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C3E7C11-5092-46BC-8937-450DBEC700B0}"/>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61F308B1-BD4A-41F9-BB84-A385C690E36C}"/>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5E966F10-5B7C-4DEB-8EF7-2D76DF8554A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50EA5640-F063-4057-9F16-5B52D901C4B1}"/>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DC060F6D-732A-4C2F-AAB1-DAED9653508E}"/>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CDDE574-D7FA-4137-8ADD-E16B0758805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1283746F-9382-434E-AA5E-629835C0CAD8}"/>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251CE74-0961-402E-88C7-C5C954A27DD6}"/>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5298EA24-787A-4148-9760-D3BFF36E3A75}"/>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C29C94AC-F6CA-4FF5-84FA-C4D4E9009BB6}"/>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B5CD9BAD-6308-489B-AEA6-71282ECB70A4}"/>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F4C0274-EE21-4BAF-9927-0B0432E3AA64}"/>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65C4F026-B655-46DE-AAB5-08AD9E267C12}"/>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180FB827-EC57-4F4D-A973-105D7BE9EFD5}"/>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8FCEA15F-CEE2-4F53-9B61-3CC7983F2884}"/>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EC1C43E-941B-4843-AF9C-0F59DB18B908}"/>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C460145-F1EE-4D6E-8748-47413DA3F434}"/>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692697F-C3DC-4BF8-B28A-AFA5952C5AF4}"/>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93F38C95-543C-4E69-8204-3D2C75434D20}"/>
            </a:ext>
          </a:extLst>
        </xdr:cNvPr>
        <xdr:cNvCxnSpPr/>
      </xdr:nvCxnSpPr>
      <xdr:spPr>
        <a:xfrm flipV="1">
          <a:off x="19954239" y="5379898"/>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087E1EB-4926-4951-8180-AAD1C37F238D}"/>
            </a:ext>
          </a:extLst>
        </xdr:cNvPr>
        <xdr:cNvSpPr txBox="1"/>
      </xdr:nvSpPr>
      <xdr:spPr>
        <a:xfrm>
          <a:off x="19992975" y="674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9FDAC59A-2E3C-49B8-AF3B-17651D225DA5}"/>
            </a:ext>
          </a:extLst>
        </xdr:cNvPr>
        <xdr:cNvCxnSpPr/>
      </xdr:nvCxnSpPr>
      <xdr:spPr>
        <a:xfrm>
          <a:off x="19878675" y="6734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665D9F6B-D24D-47DC-BCC7-1262C97EEB34}"/>
            </a:ext>
          </a:extLst>
        </xdr:cNvPr>
        <xdr:cNvSpPr txBox="1"/>
      </xdr:nvSpPr>
      <xdr:spPr>
        <a:xfrm>
          <a:off x="19992975" y="517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E1BCB886-B4A5-44BD-A11D-2AB2D2EF4B61}"/>
            </a:ext>
          </a:extLst>
        </xdr:cNvPr>
        <xdr:cNvCxnSpPr/>
      </xdr:nvCxnSpPr>
      <xdr:spPr>
        <a:xfrm>
          <a:off x="19878675" y="5379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A62925E0-39EF-4C0D-A610-8AC0777AEAB1}"/>
            </a:ext>
          </a:extLst>
        </xdr:cNvPr>
        <xdr:cNvSpPr txBox="1"/>
      </xdr:nvSpPr>
      <xdr:spPr>
        <a:xfrm>
          <a:off x="19992975" y="6201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2E7D0ACE-5909-47AC-BEF7-26BD4B0B3FB5}"/>
            </a:ext>
          </a:extLst>
        </xdr:cNvPr>
        <xdr:cNvSpPr/>
      </xdr:nvSpPr>
      <xdr:spPr>
        <a:xfrm>
          <a:off x="19897725" y="63372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F67AF00B-06CC-43C0-8AA4-E182E18F4CC8}"/>
            </a:ext>
          </a:extLst>
        </xdr:cNvPr>
        <xdr:cNvSpPr/>
      </xdr:nvSpPr>
      <xdr:spPr>
        <a:xfrm>
          <a:off x="19154775" y="63518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2F9DEF85-80DE-473B-BEEE-7A15CF370C04}"/>
            </a:ext>
          </a:extLst>
        </xdr:cNvPr>
        <xdr:cNvSpPr/>
      </xdr:nvSpPr>
      <xdr:spPr>
        <a:xfrm>
          <a:off x="18345150" y="63691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86F6F824-6A09-46F9-9EAB-AA89C1BA9D68}"/>
            </a:ext>
          </a:extLst>
        </xdr:cNvPr>
        <xdr:cNvSpPr/>
      </xdr:nvSpPr>
      <xdr:spPr>
        <a:xfrm>
          <a:off x="17554575" y="637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69C60371-85F7-4A14-9E04-2ACE535B78E5}"/>
            </a:ext>
          </a:extLst>
        </xdr:cNvPr>
        <xdr:cNvSpPr/>
      </xdr:nvSpPr>
      <xdr:spPr>
        <a:xfrm>
          <a:off x="16754475" y="63806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3D689DE-2421-46BE-837B-22947A93F8D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C4F3800-0A5E-4695-A96B-635D812E552C}"/>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8C246C8-14D8-41A3-9CD3-B1548F10DF9F}"/>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A00A9EE-A0F5-4652-8F3C-DF09DAFB074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DA9ACA0-07A0-4B8C-9059-79A5916D5351}"/>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40487</xdr:rowOff>
    </xdr:from>
    <xdr:to>
      <xdr:col>116</xdr:col>
      <xdr:colOff>114300</xdr:colOff>
      <xdr:row>39</xdr:row>
      <xdr:rowOff>142087</xdr:rowOff>
    </xdr:to>
    <xdr:sp macro="" textlink="">
      <xdr:nvSpPr>
        <xdr:cNvPr id="493" name="楕円 492">
          <a:extLst>
            <a:ext uri="{FF2B5EF4-FFF2-40B4-BE49-F238E27FC236}">
              <a16:creationId xmlns:a16="http://schemas.microsoft.com/office/drawing/2014/main" id="{C74B6AB9-B4EC-4FF2-80C6-2528C6C352EA}"/>
            </a:ext>
          </a:extLst>
        </xdr:cNvPr>
        <xdr:cNvSpPr/>
      </xdr:nvSpPr>
      <xdr:spPr>
        <a:xfrm>
          <a:off x="19897725" y="636508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18914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892A2CE-543C-4318-8994-E9062974E5A4}"/>
            </a:ext>
          </a:extLst>
        </xdr:cNvPr>
        <xdr:cNvSpPr txBox="1"/>
      </xdr:nvSpPr>
      <xdr:spPr>
        <a:xfrm>
          <a:off x="19992975" y="63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95" name="楕円 494">
          <a:extLst>
            <a:ext uri="{FF2B5EF4-FFF2-40B4-BE49-F238E27FC236}">
              <a16:creationId xmlns:a16="http://schemas.microsoft.com/office/drawing/2014/main" id="{2F324F73-472E-4192-A17E-FFD45F414EDD}"/>
            </a:ext>
          </a:extLst>
        </xdr:cNvPr>
        <xdr:cNvSpPr/>
      </xdr:nvSpPr>
      <xdr:spPr>
        <a:xfrm>
          <a:off x="19154775" y="63719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91287</xdr:rowOff>
    </xdr:from>
    <xdr:to>
      <xdr:col>116</xdr:col>
      <xdr:colOff>63500</xdr:colOff>
      <xdr:row>39</xdr:row>
      <xdr:rowOff>101346</xdr:rowOff>
    </xdr:to>
    <xdr:cxnSp macro="">
      <xdr:nvCxnSpPr>
        <xdr:cNvPr id="496" name="直線コネクタ 495">
          <a:extLst>
            <a:ext uri="{FF2B5EF4-FFF2-40B4-BE49-F238E27FC236}">
              <a16:creationId xmlns:a16="http://schemas.microsoft.com/office/drawing/2014/main" id="{5842D793-C36C-4ACF-842C-29B829FFDAA3}"/>
            </a:ext>
          </a:extLst>
        </xdr:cNvPr>
        <xdr:cNvCxnSpPr/>
      </xdr:nvCxnSpPr>
      <xdr:spPr>
        <a:xfrm flipV="1">
          <a:off x="19202400" y="6412712"/>
          <a:ext cx="752475"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62433</xdr:rowOff>
    </xdr:from>
    <xdr:to>
      <xdr:col>107</xdr:col>
      <xdr:colOff>101600</xdr:colOff>
      <xdr:row>39</xdr:row>
      <xdr:rowOff>164033</xdr:rowOff>
    </xdr:to>
    <xdr:sp macro="" textlink="">
      <xdr:nvSpPr>
        <xdr:cNvPr id="497" name="楕円 496">
          <a:extLst>
            <a:ext uri="{FF2B5EF4-FFF2-40B4-BE49-F238E27FC236}">
              <a16:creationId xmlns:a16="http://schemas.microsoft.com/office/drawing/2014/main" id="{A39F50B9-D145-4F43-9750-9F632E47C679}"/>
            </a:ext>
          </a:extLst>
        </xdr:cNvPr>
        <xdr:cNvSpPr/>
      </xdr:nvSpPr>
      <xdr:spPr>
        <a:xfrm>
          <a:off x="18345150" y="63902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113233</xdr:rowOff>
    </xdr:to>
    <xdr:cxnSp macro="">
      <xdr:nvCxnSpPr>
        <xdr:cNvPr id="498" name="直線コネクタ 497">
          <a:extLst>
            <a:ext uri="{FF2B5EF4-FFF2-40B4-BE49-F238E27FC236}">
              <a16:creationId xmlns:a16="http://schemas.microsoft.com/office/drawing/2014/main" id="{9CDC05ED-4C1B-463E-84FC-039CD5D9E36D}"/>
            </a:ext>
          </a:extLst>
        </xdr:cNvPr>
        <xdr:cNvCxnSpPr/>
      </xdr:nvCxnSpPr>
      <xdr:spPr>
        <a:xfrm flipV="1">
          <a:off x="18392775" y="6429121"/>
          <a:ext cx="809625"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99" name="楕円 498">
          <a:extLst>
            <a:ext uri="{FF2B5EF4-FFF2-40B4-BE49-F238E27FC236}">
              <a16:creationId xmlns:a16="http://schemas.microsoft.com/office/drawing/2014/main" id="{B4C86441-6C50-4C83-B4C4-9D45BE6C398C}"/>
            </a:ext>
          </a:extLst>
        </xdr:cNvPr>
        <xdr:cNvSpPr/>
      </xdr:nvSpPr>
      <xdr:spPr>
        <a:xfrm>
          <a:off x="17554575" y="63930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113233</xdr:rowOff>
    </xdr:from>
    <xdr:to>
      <xdr:col>107</xdr:col>
      <xdr:colOff>50800</xdr:colOff>
      <xdr:row>39</xdr:row>
      <xdr:rowOff>122377</xdr:rowOff>
    </xdr:to>
    <xdr:cxnSp macro="">
      <xdr:nvCxnSpPr>
        <xdr:cNvPr id="500" name="直線コネクタ 499">
          <a:extLst>
            <a:ext uri="{FF2B5EF4-FFF2-40B4-BE49-F238E27FC236}">
              <a16:creationId xmlns:a16="http://schemas.microsoft.com/office/drawing/2014/main" id="{400132BF-1B54-4C25-B326-E5C3A9F22623}"/>
            </a:ext>
          </a:extLst>
        </xdr:cNvPr>
        <xdr:cNvCxnSpPr/>
      </xdr:nvCxnSpPr>
      <xdr:spPr>
        <a:xfrm flipV="1">
          <a:off x="17602200" y="6437833"/>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01" name="楕円 500">
          <a:extLst>
            <a:ext uri="{FF2B5EF4-FFF2-40B4-BE49-F238E27FC236}">
              <a16:creationId xmlns:a16="http://schemas.microsoft.com/office/drawing/2014/main" id="{24D912C0-B356-4D97-B9F5-6B4D4A469706}"/>
            </a:ext>
          </a:extLst>
        </xdr:cNvPr>
        <xdr:cNvSpPr/>
      </xdr:nvSpPr>
      <xdr:spPr>
        <a:xfrm>
          <a:off x="16754475" y="6410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122377</xdr:rowOff>
    </xdr:from>
    <xdr:to>
      <xdr:col>102</xdr:col>
      <xdr:colOff>114300</xdr:colOff>
      <xdr:row>39</xdr:row>
      <xdr:rowOff>133350</xdr:rowOff>
    </xdr:to>
    <xdr:cxnSp macro="">
      <xdr:nvCxnSpPr>
        <xdr:cNvPr id="502" name="直線コネクタ 501">
          <a:extLst>
            <a:ext uri="{FF2B5EF4-FFF2-40B4-BE49-F238E27FC236}">
              <a16:creationId xmlns:a16="http://schemas.microsoft.com/office/drawing/2014/main" id="{FDE2B8D2-B3F9-453F-A6F9-2A410425AB18}"/>
            </a:ext>
          </a:extLst>
        </xdr:cNvPr>
        <xdr:cNvCxnSpPr/>
      </xdr:nvCxnSpPr>
      <xdr:spPr>
        <a:xfrm flipV="1">
          <a:off x="16802100" y="6450152"/>
          <a:ext cx="8001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887CA02-17E5-4907-BBED-48AC2CB1E2DD}"/>
            </a:ext>
          </a:extLst>
        </xdr:cNvPr>
        <xdr:cNvSpPr txBox="1"/>
      </xdr:nvSpPr>
      <xdr:spPr>
        <a:xfrm>
          <a:off x="18983402" y="614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7FB4AB5-B829-43AE-9BB2-8D5FC81174A9}"/>
            </a:ext>
          </a:extLst>
        </xdr:cNvPr>
        <xdr:cNvSpPr txBox="1"/>
      </xdr:nvSpPr>
      <xdr:spPr>
        <a:xfrm>
          <a:off x="18183302"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A7FF8CD7-18E2-44F6-B574-DA309113E042}"/>
            </a:ext>
          </a:extLst>
        </xdr:cNvPr>
        <xdr:cNvSpPr txBox="1"/>
      </xdr:nvSpPr>
      <xdr:spPr>
        <a:xfrm>
          <a:off x="17383202" y="61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B70D75FD-D7AB-432F-816E-5FD44ED88C03}"/>
            </a:ext>
          </a:extLst>
        </xdr:cNvPr>
        <xdr:cNvSpPr txBox="1"/>
      </xdr:nvSpPr>
      <xdr:spPr>
        <a:xfrm>
          <a:off x="16592627" y="61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143273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0A5BE3A-D1DF-42FA-9B8F-0515C42A9688}"/>
            </a:ext>
          </a:extLst>
        </xdr:cNvPr>
        <xdr:cNvSpPr txBox="1"/>
      </xdr:nvSpPr>
      <xdr:spPr>
        <a:xfrm>
          <a:off x="18983402" y="646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155160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77465AFD-A85E-4110-A676-AFA782BD53C9}"/>
            </a:ext>
          </a:extLst>
        </xdr:cNvPr>
        <xdr:cNvSpPr txBox="1"/>
      </xdr:nvSpPr>
      <xdr:spPr>
        <a:xfrm>
          <a:off x="18183302" y="64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1FD60DA-CA17-4FE9-9BDB-1B1D58D7BF3D}"/>
            </a:ext>
          </a:extLst>
        </xdr:cNvPr>
        <xdr:cNvSpPr txBox="1"/>
      </xdr:nvSpPr>
      <xdr:spPr>
        <a:xfrm>
          <a:off x="17383202" y="648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AD6EA920-FBD0-42C4-B13B-34DF8AFF5AF7}"/>
            </a:ext>
          </a:extLst>
        </xdr:cNvPr>
        <xdr:cNvSpPr txBox="1"/>
      </xdr:nvSpPr>
      <xdr:spPr>
        <a:xfrm>
          <a:off x="165926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7AEEC34-C201-475E-9BCC-64A46F090890}"/>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FC7C823-83DB-400D-9E3B-B6E4F4AAE2F7}"/>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4391D3A-453D-4F02-8527-8C26EE05B4F0}"/>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F9A9CFD-E283-4621-ACFB-BA3145B3C176}"/>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A2A907A-1459-4C4F-82D3-4F851A40EC86}"/>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6C3756E-1554-4040-B4A3-5F5D5FAE0DF2}"/>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F395442-5BE6-4459-AC3F-73FEFE89CE51}"/>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0426F5C-AD00-4837-8E2C-94FB215A591E}"/>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E49660A-E47D-4106-8A84-0DD21E22F304}"/>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E04122F-A20B-44EA-B80D-050C7373FD2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75C45D4-B544-4B72-BE85-870C1F02B150}"/>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79EFAC8-53BE-4582-976B-9BD1E043638F}"/>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71F54A5-F4A7-4D84-AE88-A2A25E785F29}"/>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A455475-066A-4CE4-B632-DF5E75CA0DAA}"/>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869ACE6-ED7E-46EF-AA1C-047A529EB51A}"/>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BD3298C-49BC-4E73-B2A8-5FADD25A4B0A}"/>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64911D6-398F-4B0E-92B1-6D85FAF29763}"/>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8F5443C-2ECA-40BA-B567-F25B765E650C}"/>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7DA7D4B-75F5-41B5-ADC7-846AC5CAB7BC}"/>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268B1F6-3DFC-4C99-944C-214773319017}"/>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9ABE8772-8872-4C66-AA24-2598A706487C}"/>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7CBF535-7741-469B-B261-858CC70B3F77}"/>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2741BDB-8B37-4CC1-A940-BC46E5834DA6}"/>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C9F02A9-57CA-40FA-AE80-E035F079036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99974D22-895B-43B9-9408-849F94F28E08}"/>
            </a:ext>
          </a:extLst>
        </xdr:cNvPr>
        <xdr:cNvCxnSpPr/>
      </xdr:nvCxnSpPr>
      <xdr:spPr>
        <a:xfrm flipV="1">
          <a:off x="14696439" y="8923655"/>
          <a:ext cx="0"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9DDBA461-76E5-4AB2-A3A1-BE70C722454B}"/>
            </a:ext>
          </a:extLst>
        </xdr:cNvPr>
        <xdr:cNvSpPr txBox="1"/>
      </xdr:nvSpPr>
      <xdr:spPr>
        <a:xfrm>
          <a:off x="14735175"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417AB83C-1F9A-4541-AD21-F3643E239C4C}"/>
            </a:ext>
          </a:extLst>
        </xdr:cNvPr>
        <xdr:cNvCxnSpPr/>
      </xdr:nvCxnSpPr>
      <xdr:spPr>
        <a:xfrm>
          <a:off x="14611350" y="104108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5504AA5-C88E-4F61-AA90-9A1AC693255A}"/>
            </a:ext>
          </a:extLst>
        </xdr:cNvPr>
        <xdr:cNvSpPr txBox="1"/>
      </xdr:nvSpPr>
      <xdr:spPr>
        <a:xfrm>
          <a:off x="14735175" y="871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B8A0F921-ACC0-4C44-A1EA-5B2D344679B2}"/>
            </a:ext>
          </a:extLst>
        </xdr:cNvPr>
        <xdr:cNvCxnSpPr/>
      </xdr:nvCxnSpPr>
      <xdr:spPr>
        <a:xfrm>
          <a:off x="14611350" y="892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4039A2D-6999-42AB-A9A5-06CDD8A999D7}"/>
            </a:ext>
          </a:extLst>
        </xdr:cNvPr>
        <xdr:cNvSpPr txBox="1"/>
      </xdr:nvSpPr>
      <xdr:spPr>
        <a:xfrm>
          <a:off x="14735175"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9AF1F457-4A3E-4BAC-8FAD-40ED97B96408}"/>
            </a:ext>
          </a:extLst>
        </xdr:cNvPr>
        <xdr:cNvSpPr/>
      </xdr:nvSpPr>
      <xdr:spPr>
        <a:xfrm>
          <a:off x="14649450" y="9740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412D980F-A063-4808-99F9-FE69AB0E2B71}"/>
            </a:ext>
          </a:extLst>
        </xdr:cNvPr>
        <xdr:cNvSpPr/>
      </xdr:nvSpPr>
      <xdr:spPr>
        <a:xfrm>
          <a:off x="13887450" y="9736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E31EAAD4-051C-4EC7-A907-8D642D4C4DAE}"/>
            </a:ext>
          </a:extLst>
        </xdr:cNvPr>
        <xdr:cNvSpPr/>
      </xdr:nvSpPr>
      <xdr:spPr>
        <a:xfrm>
          <a:off x="13096875" y="9718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C75DBD40-6208-421D-B000-F652CFB03FB5}"/>
            </a:ext>
          </a:extLst>
        </xdr:cNvPr>
        <xdr:cNvSpPr/>
      </xdr:nvSpPr>
      <xdr:spPr>
        <a:xfrm>
          <a:off x="12296775" y="9667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D49749E-90C9-4D1B-A5FC-DFA41EF8D8D9}"/>
            </a:ext>
          </a:extLst>
        </xdr:cNvPr>
        <xdr:cNvSpPr/>
      </xdr:nvSpPr>
      <xdr:spPr>
        <a:xfrm>
          <a:off x="11487150" y="9658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0336EBE-B37C-496F-A317-3E16765AFF9A}"/>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5181151-23FA-4575-BB23-B6986B49893F}"/>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7A4447C-FCD6-4968-ABA6-1AB7DB8EB175}"/>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F8A8056-8C61-4D38-A1D2-9C6C35A8C8AC}"/>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C3B1458-709D-4C7A-A0DA-09534C0898D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xdr:rowOff>
    </xdr:from>
    <xdr:to>
      <xdr:col>85</xdr:col>
      <xdr:colOff>177800</xdr:colOff>
      <xdr:row>57</xdr:row>
      <xdr:rowOff>109855</xdr:rowOff>
    </xdr:to>
    <xdr:sp macro="" textlink="">
      <xdr:nvSpPr>
        <xdr:cNvPr id="551" name="楕円 550">
          <a:extLst>
            <a:ext uri="{FF2B5EF4-FFF2-40B4-BE49-F238E27FC236}">
              <a16:creationId xmlns:a16="http://schemas.microsoft.com/office/drawing/2014/main" id="{7C7686D5-BF1A-4F69-A6F5-BF4EB7EEA551}"/>
            </a:ext>
          </a:extLst>
        </xdr:cNvPr>
        <xdr:cNvSpPr/>
      </xdr:nvSpPr>
      <xdr:spPr>
        <a:xfrm>
          <a:off x="14649450" y="9250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31132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762B03F-54CA-43FC-962B-C7C27C3AB556}"/>
            </a:ext>
          </a:extLst>
        </xdr:cNvPr>
        <xdr:cNvSpPr txBox="1"/>
      </xdr:nvSpPr>
      <xdr:spPr>
        <a:xfrm>
          <a:off x="14735175" y="910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553" name="楕円 552">
          <a:extLst>
            <a:ext uri="{FF2B5EF4-FFF2-40B4-BE49-F238E27FC236}">
              <a16:creationId xmlns:a16="http://schemas.microsoft.com/office/drawing/2014/main" id="{A61DBEC7-BBE1-4118-B658-FBDA59FE2F63}"/>
            </a:ext>
          </a:extLst>
        </xdr:cNvPr>
        <xdr:cNvSpPr/>
      </xdr:nvSpPr>
      <xdr:spPr>
        <a:xfrm>
          <a:off x="13887450" y="9213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59055</xdr:rowOff>
    </xdr:to>
    <xdr:cxnSp macro="">
      <xdr:nvCxnSpPr>
        <xdr:cNvPr id="554" name="直線コネクタ 553">
          <a:extLst>
            <a:ext uri="{FF2B5EF4-FFF2-40B4-BE49-F238E27FC236}">
              <a16:creationId xmlns:a16="http://schemas.microsoft.com/office/drawing/2014/main" id="{AE09750D-59DD-4D06-96E8-573119C6FF1D}"/>
            </a:ext>
          </a:extLst>
        </xdr:cNvPr>
        <xdr:cNvCxnSpPr/>
      </xdr:nvCxnSpPr>
      <xdr:spPr>
        <a:xfrm>
          <a:off x="13935075" y="9251315"/>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95885</xdr:rowOff>
    </xdr:from>
    <xdr:to>
      <xdr:col>76</xdr:col>
      <xdr:colOff>165100</xdr:colOff>
      <xdr:row>57</xdr:row>
      <xdr:rowOff>26035</xdr:rowOff>
    </xdr:to>
    <xdr:sp macro="" textlink="">
      <xdr:nvSpPr>
        <xdr:cNvPr id="555" name="楕円 554">
          <a:extLst>
            <a:ext uri="{FF2B5EF4-FFF2-40B4-BE49-F238E27FC236}">
              <a16:creationId xmlns:a16="http://schemas.microsoft.com/office/drawing/2014/main" id="{0C404E8E-78F8-4DCB-B9FA-24C6E9D1F396}"/>
            </a:ext>
          </a:extLst>
        </xdr:cNvPr>
        <xdr:cNvSpPr/>
      </xdr:nvSpPr>
      <xdr:spPr>
        <a:xfrm>
          <a:off x="13096875" y="9173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57</xdr:row>
      <xdr:rowOff>15240</xdr:rowOff>
    </xdr:to>
    <xdr:cxnSp macro="">
      <xdr:nvCxnSpPr>
        <xdr:cNvPr id="556" name="直線コネクタ 555">
          <a:extLst>
            <a:ext uri="{FF2B5EF4-FFF2-40B4-BE49-F238E27FC236}">
              <a16:creationId xmlns:a16="http://schemas.microsoft.com/office/drawing/2014/main" id="{1212B514-C114-4F2E-A9A8-C3335531787D}"/>
            </a:ext>
          </a:extLst>
        </xdr:cNvPr>
        <xdr:cNvCxnSpPr/>
      </xdr:nvCxnSpPr>
      <xdr:spPr>
        <a:xfrm>
          <a:off x="13144500" y="9220835"/>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57785</xdr:rowOff>
    </xdr:from>
    <xdr:to>
      <xdr:col>72</xdr:col>
      <xdr:colOff>38100</xdr:colOff>
      <xdr:row>56</xdr:row>
      <xdr:rowOff>159385</xdr:rowOff>
    </xdr:to>
    <xdr:sp macro="" textlink="">
      <xdr:nvSpPr>
        <xdr:cNvPr id="557" name="楕円 556">
          <a:extLst>
            <a:ext uri="{FF2B5EF4-FFF2-40B4-BE49-F238E27FC236}">
              <a16:creationId xmlns:a16="http://schemas.microsoft.com/office/drawing/2014/main" id="{C0375CF7-3893-4D41-B324-36488C5A0FF9}"/>
            </a:ext>
          </a:extLst>
        </xdr:cNvPr>
        <xdr:cNvSpPr/>
      </xdr:nvSpPr>
      <xdr:spPr>
        <a:xfrm>
          <a:off x="12296775" y="91351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108585</xdr:rowOff>
    </xdr:from>
    <xdr:to>
      <xdr:col>76</xdr:col>
      <xdr:colOff>114300</xdr:colOff>
      <xdr:row>56</xdr:row>
      <xdr:rowOff>146685</xdr:rowOff>
    </xdr:to>
    <xdr:cxnSp macro="">
      <xdr:nvCxnSpPr>
        <xdr:cNvPr id="558" name="直線コネクタ 557">
          <a:extLst>
            <a:ext uri="{FF2B5EF4-FFF2-40B4-BE49-F238E27FC236}">
              <a16:creationId xmlns:a16="http://schemas.microsoft.com/office/drawing/2014/main" id="{DE594642-FB92-4A65-92FE-C5ED843F7C4B}"/>
            </a:ext>
          </a:extLst>
        </xdr:cNvPr>
        <xdr:cNvCxnSpPr/>
      </xdr:nvCxnSpPr>
      <xdr:spPr>
        <a:xfrm>
          <a:off x="12344400" y="918273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xdr:rowOff>
    </xdr:from>
    <xdr:to>
      <xdr:col>67</xdr:col>
      <xdr:colOff>101600</xdr:colOff>
      <xdr:row>56</xdr:row>
      <xdr:rowOff>115570</xdr:rowOff>
    </xdr:to>
    <xdr:sp macro="" textlink="">
      <xdr:nvSpPr>
        <xdr:cNvPr id="559" name="楕円 558">
          <a:extLst>
            <a:ext uri="{FF2B5EF4-FFF2-40B4-BE49-F238E27FC236}">
              <a16:creationId xmlns:a16="http://schemas.microsoft.com/office/drawing/2014/main" id="{483767C7-1E77-4C6F-9236-999BA7D8CB04}"/>
            </a:ext>
          </a:extLst>
        </xdr:cNvPr>
        <xdr:cNvSpPr/>
      </xdr:nvSpPr>
      <xdr:spPr>
        <a:xfrm>
          <a:off x="11487150" y="90881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64770</xdr:rowOff>
    </xdr:from>
    <xdr:to>
      <xdr:col>71</xdr:col>
      <xdr:colOff>177800</xdr:colOff>
      <xdr:row>56</xdr:row>
      <xdr:rowOff>108585</xdr:rowOff>
    </xdr:to>
    <xdr:cxnSp macro="">
      <xdr:nvCxnSpPr>
        <xdr:cNvPr id="560" name="直線コネクタ 559">
          <a:extLst>
            <a:ext uri="{FF2B5EF4-FFF2-40B4-BE49-F238E27FC236}">
              <a16:creationId xmlns:a16="http://schemas.microsoft.com/office/drawing/2014/main" id="{577A2587-04A0-46DC-9134-7C9A4FD9887A}"/>
            </a:ext>
          </a:extLst>
        </xdr:cNvPr>
        <xdr:cNvCxnSpPr/>
      </xdr:nvCxnSpPr>
      <xdr:spPr>
        <a:xfrm>
          <a:off x="11534775" y="9145270"/>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1A746A07-A985-4B24-91A0-C2FBE7251BA6}"/>
            </a:ext>
          </a:extLst>
        </xdr:cNvPr>
        <xdr:cNvSpPr txBox="1"/>
      </xdr:nvSpPr>
      <xdr:spPr>
        <a:xfrm>
          <a:off x="13745219" y="982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28EB45B4-A9A2-4DAC-B9B1-4422EF26DFA7}"/>
            </a:ext>
          </a:extLst>
        </xdr:cNvPr>
        <xdr:cNvSpPr txBox="1"/>
      </xdr:nvSpPr>
      <xdr:spPr>
        <a:xfrm>
          <a:off x="12964169"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672C0123-1E8F-4AB3-A46A-BA911DE6A061}"/>
            </a:ext>
          </a:extLst>
        </xdr:cNvPr>
        <xdr:cNvSpPr txBox="1"/>
      </xdr:nvSpPr>
      <xdr:spPr>
        <a:xfrm>
          <a:off x="12164069"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092B5E0C-C47D-495F-BC67-62D5CCA81B2E}"/>
            </a:ext>
          </a:extLst>
        </xdr:cNvPr>
        <xdr:cNvSpPr txBox="1"/>
      </xdr:nvSpPr>
      <xdr:spPr>
        <a:xfrm>
          <a:off x="113544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82567</xdr:rowOff>
    </xdr:from>
    <xdr:ext cx="405111" cy="259045"/>
    <xdr:sp macro="" textlink="">
      <xdr:nvSpPr>
        <xdr:cNvPr id="565" name="n_1mainValue【学校施設】&#10;有形固定資産減価償却率">
          <a:extLst>
            <a:ext uri="{FF2B5EF4-FFF2-40B4-BE49-F238E27FC236}">
              <a16:creationId xmlns:a16="http://schemas.microsoft.com/office/drawing/2014/main" id="{41FC68F0-C3DC-452C-B0EF-CE9F40D9BEB5}"/>
            </a:ext>
          </a:extLst>
        </xdr:cNvPr>
        <xdr:cNvSpPr txBox="1"/>
      </xdr:nvSpPr>
      <xdr:spPr>
        <a:xfrm>
          <a:off x="13745219" y="900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42562</xdr:rowOff>
    </xdr:from>
    <xdr:ext cx="405111" cy="259045"/>
    <xdr:sp macro="" textlink="">
      <xdr:nvSpPr>
        <xdr:cNvPr id="566" name="n_2mainValue【学校施設】&#10;有形固定資産減価償却率">
          <a:extLst>
            <a:ext uri="{FF2B5EF4-FFF2-40B4-BE49-F238E27FC236}">
              <a16:creationId xmlns:a16="http://schemas.microsoft.com/office/drawing/2014/main" id="{1A006EF1-9E0F-4BEF-AAD0-9F341866A173}"/>
            </a:ext>
          </a:extLst>
        </xdr:cNvPr>
        <xdr:cNvSpPr txBox="1"/>
      </xdr:nvSpPr>
      <xdr:spPr>
        <a:xfrm>
          <a:off x="12964169" y="896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4462</xdr:rowOff>
    </xdr:from>
    <xdr:ext cx="405111" cy="259045"/>
    <xdr:sp macro="" textlink="">
      <xdr:nvSpPr>
        <xdr:cNvPr id="567" name="n_3mainValue【学校施設】&#10;有形固定資産減価償却率">
          <a:extLst>
            <a:ext uri="{FF2B5EF4-FFF2-40B4-BE49-F238E27FC236}">
              <a16:creationId xmlns:a16="http://schemas.microsoft.com/office/drawing/2014/main" id="{47D64598-AE9C-4B78-A6CC-2952E9D06346}"/>
            </a:ext>
          </a:extLst>
        </xdr:cNvPr>
        <xdr:cNvSpPr txBox="1"/>
      </xdr:nvSpPr>
      <xdr:spPr>
        <a:xfrm>
          <a:off x="12164069" y="892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132097</xdr:rowOff>
    </xdr:from>
    <xdr:ext cx="405111" cy="259045"/>
    <xdr:sp macro="" textlink="">
      <xdr:nvSpPr>
        <xdr:cNvPr id="568" name="n_4mainValue【学校施設】&#10;有形固定資産減価償却率">
          <a:extLst>
            <a:ext uri="{FF2B5EF4-FFF2-40B4-BE49-F238E27FC236}">
              <a16:creationId xmlns:a16="http://schemas.microsoft.com/office/drawing/2014/main" id="{013530E3-A9FF-4A27-99FF-4FABABD37DF6}"/>
            </a:ext>
          </a:extLst>
        </xdr:cNvPr>
        <xdr:cNvSpPr txBox="1"/>
      </xdr:nvSpPr>
      <xdr:spPr>
        <a:xfrm>
          <a:off x="11354444" y="888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3BF8AFB-B036-4220-982A-7AAD1ADE7E2F}"/>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4718FE5-FC68-4525-9E77-E8DC83D7F9B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6AEAFA8-D865-46A2-BC80-FAA5AC3F8C29}"/>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BD40527-AFEF-4902-B53A-A2A9AF21345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18EFA58-59D1-4F5D-995C-8FD67B1C32C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6004C9A-4C5D-449C-8557-2ED0245A6C03}"/>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4340735-D5C1-412B-8D75-3C596F462D0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2BBFB80-A7B4-47D2-AEF6-E91C2A2D0277}"/>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A972B2D-0E1A-4125-8B02-897374B50AE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3564C33-6481-4E14-A589-46305B3D8D8F}"/>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E091FC5B-F144-491D-8258-3A61409265E6}"/>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265C781-F7DC-40AB-B4C2-1FA07FFB861E}"/>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33EA3CF-E2B3-4CE0-BA53-90611D8B577B}"/>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E23626DD-804E-4670-8741-411862BEA241}"/>
            </a:ext>
          </a:extLst>
        </xdr:cNvPr>
        <xdr:cNvSpPr txBox="1"/>
      </xdr:nvSpPr>
      <xdr:spPr>
        <a:xfrm>
          <a:off x="15985051" y="980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BD10A28D-231F-4B2C-81D1-0320A4D0E1EC}"/>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8F77339B-E726-49F7-A991-8794AFEF5E94}"/>
            </a:ext>
          </a:extLst>
        </xdr:cNvPr>
        <xdr:cNvSpPr txBox="1"/>
      </xdr:nvSpPr>
      <xdr:spPr>
        <a:xfrm>
          <a:off x="15985051" y="937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937B9AD-29F3-4C7B-BA7E-C20D0D0C7578}"/>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38CAF9B4-F4F6-456E-A357-2FC8EDB29595}"/>
            </a:ext>
          </a:extLst>
        </xdr:cNvPr>
        <xdr:cNvSpPr txBox="1"/>
      </xdr:nvSpPr>
      <xdr:spPr>
        <a:xfrm>
          <a:off x="15985051" y="8941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BE4EA27-80B6-42B9-836C-BB9879567AE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AE309160-7E18-413C-A9DF-31239BF8D87F}"/>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97B7EF6-8793-4BD4-8E71-D79B62BA8611}"/>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F1817947-0B89-4C31-9795-0F2992CBA0C8}"/>
            </a:ext>
          </a:extLst>
        </xdr:cNvPr>
        <xdr:cNvCxnSpPr/>
      </xdr:nvCxnSpPr>
      <xdr:spPr>
        <a:xfrm flipV="1">
          <a:off x="19954239" y="9145377"/>
          <a:ext cx="0" cy="1189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295DE4B6-9DF5-4C88-A6C1-037DECD1542D}"/>
            </a:ext>
          </a:extLst>
        </xdr:cNvPr>
        <xdr:cNvSpPr txBox="1"/>
      </xdr:nvSpPr>
      <xdr:spPr>
        <a:xfrm>
          <a:off x="19992975" y="1034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6AC27D6-9495-4BC6-AC2C-0BE2E0B162C4}"/>
            </a:ext>
          </a:extLst>
        </xdr:cNvPr>
        <xdr:cNvCxnSpPr/>
      </xdr:nvCxnSpPr>
      <xdr:spPr>
        <a:xfrm>
          <a:off x="19878675" y="10334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33397CD6-E9C9-40A9-AC3A-0787E72D9217}"/>
            </a:ext>
          </a:extLst>
        </xdr:cNvPr>
        <xdr:cNvSpPr txBox="1"/>
      </xdr:nvSpPr>
      <xdr:spPr>
        <a:xfrm>
          <a:off x="19992975" y="89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84ECFFF5-9DC1-4648-9BC2-50A97BBB3231}"/>
            </a:ext>
          </a:extLst>
        </xdr:cNvPr>
        <xdr:cNvCxnSpPr/>
      </xdr:nvCxnSpPr>
      <xdr:spPr>
        <a:xfrm>
          <a:off x="19878675" y="91453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ABA6B042-9DE0-4B12-815F-5FC1A5768A9D}"/>
            </a:ext>
          </a:extLst>
        </xdr:cNvPr>
        <xdr:cNvSpPr txBox="1"/>
      </xdr:nvSpPr>
      <xdr:spPr>
        <a:xfrm>
          <a:off x="19992975" y="99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C89CF3E3-D3CF-4E16-8DFE-50A2D09C75A4}"/>
            </a:ext>
          </a:extLst>
        </xdr:cNvPr>
        <xdr:cNvSpPr/>
      </xdr:nvSpPr>
      <xdr:spPr>
        <a:xfrm>
          <a:off x="19897725" y="101348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6B747CF9-99DC-4B57-9959-DC99E89F8003}"/>
            </a:ext>
          </a:extLst>
        </xdr:cNvPr>
        <xdr:cNvSpPr/>
      </xdr:nvSpPr>
      <xdr:spPr>
        <a:xfrm>
          <a:off x="19154775" y="10145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21458F4B-6370-4442-9701-ACD2BC3584E9}"/>
            </a:ext>
          </a:extLst>
        </xdr:cNvPr>
        <xdr:cNvSpPr/>
      </xdr:nvSpPr>
      <xdr:spPr>
        <a:xfrm>
          <a:off x="18345150" y="101561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86909E0C-CC2A-4402-98E6-1CA44DD8E735}"/>
            </a:ext>
          </a:extLst>
        </xdr:cNvPr>
        <xdr:cNvSpPr/>
      </xdr:nvSpPr>
      <xdr:spPr>
        <a:xfrm>
          <a:off x="17554575" y="101521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C92AC485-FE5D-4FDD-98F0-E60A37FC0146}"/>
            </a:ext>
          </a:extLst>
        </xdr:cNvPr>
        <xdr:cNvSpPr/>
      </xdr:nvSpPr>
      <xdr:spPr>
        <a:xfrm>
          <a:off x="16754475" y="10145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A1FCE61-5A95-4894-8C86-DB57E9E6E94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CF44DC0-E77D-4BA7-81C1-5F8C832CEC35}"/>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80B02A1-6AC8-4294-88F9-1325970C311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5BC2F0C-19A2-42D4-9670-D57D966A721D}"/>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DB7EC8E-F62B-4955-B7C3-9E1D558C2915}"/>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16408</xdr:rowOff>
    </xdr:from>
    <xdr:to>
      <xdr:col>116</xdr:col>
      <xdr:colOff>114300</xdr:colOff>
      <xdr:row>63</xdr:row>
      <xdr:rowOff>118008</xdr:rowOff>
    </xdr:to>
    <xdr:sp macro="" textlink="">
      <xdr:nvSpPr>
        <xdr:cNvPr id="606" name="楕円 605">
          <a:extLst>
            <a:ext uri="{FF2B5EF4-FFF2-40B4-BE49-F238E27FC236}">
              <a16:creationId xmlns:a16="http://schemas.microsoft.com/office/drawing/2014/main" id="{FDBE814C-9042-457E-91DA-7255B76863F2}"/>
            </a:ext>
          </a:extLst>
        </xdr:cNvPr>
        <xdr:cNvSpPr/>
      </xdr:nvSpPr>
      <xdr:spPr>
        <a:xfrm>
          <a:off x="19897725" y="102272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102785</xdr:rowOff>
    </xdr:from>
    <xdr:ext cx="469744" cy="259045"/>
    <xdr:sp macro="" textlink="">
      <xdr:nvSpPr>
        <xdr:cNvPr id="607" name="【学校施設】&#10;一人当たり面積該当値テキスト">
          <a:extLst>
            <a:ext uri="{FF2B5EF4-FFF2-40B4-BE49-F238E27FC236}">
              <a16:creationId xmlns:a16="http://schemas.microsoft.com/office/drawing/2014/main" id="{3FAAA399-2AFD-432C-AB3D-F372C09A9D08}"/>
            </a:ext>
          </a:extLst>
        </xdr:cNvPr>
        <xdr:cNvSpPr txBox="1"/>
      </xdr:nvSpPr>
      <xdr:spPr>
        <a:xfrm>
          <a:off x="19992975" y="1015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19060</xdr:rowOff>
    </xdr:from>
    <xdr:to>
      <xdr:col>112</xdr:col>
      <xdr:colOff>38100</xdr:colOff>
      <xdr:row>63</xdr:row>
      <xdr:rowOff>120660</xdr:rowOff>
    </xdr:to>
    <xdr:sp macro="" textlink="">
      <xdr:nvSpPr>
        <xdr:cNvPr id="608" name="楕円 607">
          <a:extLst>
            <a:ext uri="{FF2B5EF4-FFF2-40B4-BE49-F238E27FC236}">
              <a16:creationId xmlns:a16="http://schemas.microsoft.com/office/drawing/2014/main" id="{A3D1C2AA-C474-4CAA-AD98-1090DB0222DC}"/>
            </a:ext>
          </a:extLst>
        </xdr:cNvPr>
        <xdr:cNvSpPr/>
      </xdr:nvSpPr>
      <xdr:spPr>
        <a:xfrm>
          <a:off x="19154775" y="10229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67208</xdr:rowOff>
    </xdr:from>
    <xdr:to>
      <xdr:col>116</xdr:col>
      <xdr:colOff>63500</xdr:colOff>
      <xdr:row>63</xdr:row>
      <xdr:rowOff>69860</xdr:rowOff>
    </xdr:to>
    <xdr:cxnSp macro="">
      <xdr:nvCxnSpPr>
        <xdr:cNvPr id="609" name="直線コネクタ 608">
          <a:extLst>
            <a:ext uri="{FF2B5EF4-FFF2-40B4-BE49-F238E27FC236}">
              <a16:creationId xmlns:a16="http://schemas.microsoft.com/office/drawing/2014/main" id="{F7569946-5C7E-417D-940E-D969C0225461}"/>
            </a:ext>
          </a:extLst>
        </xdr:cNvPr>
        <xdr:cNvCxnSpPr/>
      </xdr:nvCxnSpPr>
      <xdr:spPr>
        <a:xfrm flipV="1">
          <a:off x="19202400" y="10274833"/>
          <a:ext cx="752475"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22352</xdr:rowOff>
    </xdr:from>
    <xdr:to>
      <xdr:col>107</xdr:col>
      <xdr:colOff>101600</xdr:colOff>
      <xdr:row>63</xdr:row>
      <xdr:rowOff>123952</xdr:rowOff>
    </xdr:to>
    <xdr:sp macro="" textlink="">
      <xdr:nvSpPr>
        <xdr:cNvPr id="610" name="楕円 609">
          <a:extLst>
            <a:ext uri="{FF2B5EF4-FFF2-40B4-BE49-F238E27FC236}">
              <a16:creationId xmlns:a16="http://schemas.microsoft.com/office/drawing/2014/main" id="{E1E90703-CA80-4C3C-8D85-4EA41736FCD0}"/>
            </a:ext>
          </a:extLst>
        </xdr:cNvPr>
        <xdr:cNvSpPr/>
      </xdr:nvSpPr>
      <xdr:spPr>
        <a:xfrm>
          <a:off x="18345150" y="10236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69860</xdr:rowOff>
    </xdr:from>
    <xdr:to>
      <xdr:col>111</xdr:col>
      <xdr:colOff>177800</xdr:colOff>
      <xdr:row>63</xdr:row>
      <xdr:rowOff>73152</xdr:rowOff>
    </xdr:to>
    <xdr:cxnSp macro="">
      <xdr:nvCxnSpPr>
        <xdr:cNvPr id="611" name="直線コネクタ 610">
          <a:extLst>
            <a:ext uri="{FF2B5EF4-FFF2-40B4-BE49-F238E27FC236}">
              <a16:creationId xmlns:a16="http://schemas.microsoft.com/office/drawing/2014/main" id="{A9D66CAE-F1BE-44E8-BECC-98582A44819A}"/>
            </a:ext>
          </a:extLst>
        </xdr:cNvPr>
        <xdr:cNvCxnSpPr/>
      </xdr:nvCxnSpPr>
      <xdr:spPr>
        <a:xfrm flipV="1">
          <a:off x="18392775" y="10277485"/>
          <a:ext cx="809625"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24912</xdr:rowOff>
    </xdr:from>
    <xdr:to>
      <xdr:col>102</xdr:col>
      <xdr:colOff>165100</xdr:colOff>
      <xdr:row>63</xdr:row>
      <xdr:rowOff>126512</xdr:rowOff>
    </xdr:to>
    <xdr:sp macro="" textlink="">
      <xdr:nvSpPr>
        <xdr:cNvPr id="612" name="楕円 611">
          <a:extLst>
            <a:ext uri="{FF2B5EF4-FFF2-40B4-BE49-F238E27FC236}">
              <a16:creationId xmlns:a16="http://schemas.microsoft.com/office/drawing/2014/main" id="{495B8B21-B556-4D6C-8CAB-AB569A62962C}"/>
            </a:ext>
          </a:extLst>
        </xdr:cNvPr>
        <xdr:cNvSpPr/>
      </xdr:nvSpPr>
      <xdr:spPr>
        <a:xfrm>
          <a:off x="17554575" y="102388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73152</xdr:rowOff>
    </xdr:from>
    <xdr:to>
      <xdr:col>107</xdr:col>
      <xdr:colOff>50800</xdr:colOff>
      <xdr:row>63</xdr:row>
      <xdr:rowOff>75712</xdr:rowOff>
    </xdr:to>
    <xdr:cxnSp macro="">
      <xdr:nvCxnSpPr>
        <xdr:cNvPr id="613" name="直線コネクタ 612">
          <a:extLst>
            <a:ext uri="{FF2B5EF4-FFF2-40B4-BE49-F238E27FC236}">
              <a16:creationId xmlns:a16="http://schemas.microsoft.com/office/drawing/2014/main" id="{81052F80-A8ED-4646-B83F-4F858C1DDD48}"/>
            </a:ext>
          </a:extLst>
        </xdr:cNvPr>
        <xdr:cNvCxnSpPr/>
      </xdr:nvCxnSpPr>
      <xdr:spPr>
        <a:xfrm flipV="1">
          <a:off x="17602200" y="10283952"/>
          <a:ext cx="790575"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27884</xdr:rowOff>
    </xdr:from>
    <xdr:to>
      <xdr:col>98</xdr:col>
      <xdr:colOff>38100</xdr:colOff>
      <xdr:row>63</xdr:row>
      <xdr:rowOff>129484</xdr:rowOff>
    </xdr:to>
    <xdr:sp macro="" textlink="">
      <xdr:nvSpPr>
        <xdr:cNvPr id="614" name="楕円 613">
          <a:extLst>
            <a:ext uri="{FF2B5EF4-FFF2-40B4-BE49-F238E27FC236}">
              <a16:creationId xmlns:a16="http://schemas.microsoft.com/office/drawing/2014/main" id="{D0556ED8-D34A-45F6-AD29-CCC7EEA88DB7}"/>
            </a:ext>
          </a:extLst>
        </xdr:cNvPr>
        <xdr:cNvSpPr/>
      </xdr:nvSpPr>
      <xdr:spPr>
        <a:xfrm>
          <a:off x="16754475" y="102418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75712</xdr:rowOff>
    </xdr:from>
    <xdr:to>
      <xdr:col>102</xdr:col>
      <xdr:colOff>114300</xdr:colOff>
      <xdr:row>63</xdr:row>
      <xdr:rowOff>78684</xdr:rowOff>
    </xdr:to>
    <xdr:cxnSp macro="">
      <xdr:nvCxnSpPr>
        <xdr:cNvPr id="615" name="直線コネクタ 614">
          <a:extLst>
            <a:ext uri="{FF2B5EF4-FFF2-40B4-BE49-F238E27FC236}">
              <a16:creationId xmlns:a16="http://schemas.microsoft.com/office/drawing/2014/main" id="{5106164E-4EB8-4B24-BC49-AE9E677D8CAD}"/>
            </a:ext>
          </a:extLst>
        </xdr:cNvPr>
        <xdr:cNvCxnSpPr/>
      </xdr:nvCxnSpPr>
      <xdr:spPr>
        <a:xfrm flipV="1">
          <a:off x="16802100" y="10286512"/>
          <a:ext cx="8001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3200CBDA-AC21-4F7D-AD89-D548D1955FF1}"/>
            </a:ext>
          </a:extLst>
        </xdr:cNvPr>
        <xdr:cNvSpPr txBox="1"/>
      </xdr:nvSpPr>
      <xdr:spPr>
        <a:xfrm>
          <a:off x="18983402" y="99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DFBBB179-6005-4108-B470-611BE4023294}"/>
            </a:ext>
          </a:extLst>
        </xdr:cNvPr>
        <xdr:cNvSpPr txBox="1"/>
      </xdr:nvSpPr>
      <xdr:spPr>
        <a:xfrm>
          <a:off x="18183302" y="993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C1784DC4-02ED-4D2E-A871-FD379C9B43F1}"/>
            </a:ext>
          </a:extLst>
        </xdr:cNvPr>
        <xdr:cNvSpPr txBox="1"/>
      </xdr:nvSpPr>
      <xdr:spPr>
        <a:xfrm>
          <a:off x="17383202" y="99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2A626632-4456-4266-B518-DD6199F09EDC}"/>
            </a:ext>
          </a:extLst>
        </xdr:cNvPr>
        <xdr:cNvSpPr txBox="1"/>
      </xdr:nvSpPr>
      <xdr:spPr>
        <a:xfrm>
          <a:off x="16592627" y="993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111787</xdr:rowOff>
    </xdr:from>
    <xdr:ext cx="469744" cy="259045"/>
    <xdr:sp macro="" textlink="">
      <xdr:nvSpPr>
        <xdr:cNvPr id="620" name="n_1mainValue【学校施設】&#10;一人当たり面積">
          <a:extLst>
            <a:ext uri="{FF2B5EF4-FFF2-40B4-BE49-F238E27FC236}">
              <a16:creationId xmlns:a16="http://schemas.microsoft.com/office/drawing/2014/main" id="{B8382AF0-2E99-4FE6-B542-95AA2231EBD5}"/>
            </a:ext>
          </a:extLst>
        </xdr:cNvPr>
        <xdr:cNvSpPr txBox="1"/>
      </xdr:nvSpPr>
      <xdr:spPr>
        <a:xfrm>
          <a:off x="18983402" y="103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115079</xdr:rowOff>
    </xdr:from>
    <xdr:ext cx="469744" cy="259045"/>
    <xdr:sp macro="" textlink="">
      <xdr:nvSpPr>
        <xdr:cNvPr id="621" name="n_2mainValue【学校施設】&#10;一人当たり面積">
          <a:extLst>
            <a:ext uri="{FF2B5EF4-FFF2-40B4-BE49-F238E27FC236}">
              <a16:creationId xmlns:a16="http://schemas.microsoft.com/office/drawing/2014/main" id="{18825FC1-8CF3-4615-962C-8F384A8CE1C6}"/>
            </a:ext>
          </a:extLst>
        </xdr:cNvPr>
        <xdr:cNvSpPr txBox="1"/>
      </xdr:nvSpPr>
      <xdr:spPr>
        <a:xfrm>
          <a:off x="18183302" y="103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117639</xdr:rowOff>
    </xdr:from>
    <xdr:ext cx="469744" cy="259045"/>
    <xdr:sp macro="" textlink="">
      <xdr:nvSpPr>
        <xdr:cNvPr id="622" name="n_3mainValue【学校施設】&#10;一人当たり面積">
          <a:extLst>
            <a:ext uri="{FF2B5EF4-FFF2-40B4-BE49-F238E27FC236}">
              <a16:creationId xmlns:a16="http://schemas.microsoft.com/office/drawing/2014/main" id="{8CC3EA3F-CDA7-4E40-A6A8-799FFA2BE1E1}"/>
            </a:ext>
          </a:extLst>
        </xdr:cNvPr>
        <xdr:cNvSpPr txBox="1"/>
      </xdr:nvSpPr>
      <xdr:spPr>
        <a:xfrm>
          <a:off x="17383202" y="1033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120611</xdr:rowOff>
    </xdr:from>
    <xdr:ext cx="469744" cy="259045"/>
    <xdr:sp macro="" textlink="">
      <xdr:nvSpPr>
        <xdr:cNvPr id="623" name="n_4mainValue【学校施設】&#10;一人当たり面積">
          <a:extLst>
            <a:ext uri="{FF2B5EF4-FFF2-40B4-BE49-F238E27FC236}">
              <a16:creationId xmlns:a16="http://schemas.microsoft.com/office/drawing/2014/main" id="{E1C002B2-B127-40FE-9035-339875210C65}"/>
            </a:ext>
          </a:extLst>
        </xdr:cNvPr>
        <xdr:cNvSpPr txBox="1"/>
      </xdr:nvSpPr>
      <xdr:spPr>
        <a:xfrm>
          <a:off x="16592627" y="103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FC745FE-40BF-4347-80B1-285FB79C7BA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4A1370F-F6CA-4C04-80E8-A75A97B59A50}"/>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AC710F8-5150-4B1E-B1BE-FEADCD8E5A0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AB2E87A-8DAD-40AA-A35C-ED7E338079DC}"/>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7E7B133-70CA-4292-9B23-26C2ADD74E2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362EE5C-6117-4E5B-9067-3929012BECA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E8C6ADB-7FFD-4573-B1A5-923A61E8A531}"/>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F2D4F2D-F206-45C5-B07D-D55B4383CB24}"/>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13627689-0CE6-4975-BE73-1F2DC8C8F2FE}"/>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3131787-A7F0-47F4-93FA-59CA8002C8BD}"/>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0FCEACC-BDE7-4CD8-9D89-54DA932A8A9B}"/>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E783412D-7617-4501-B315-6CBB8BA09E32}"/>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DAA3AB4D-4E64-4E49-8456-A535F4D9F102}"/>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36F17E4B-E342-442D-8034-4CF239D55810}"/>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CC2FE597-C5CE-4085-81CB-AFA187F36D54}"/>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48BDAC93-BFA7-4EA0-B9C9-C349280B46F0}"/>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FA904952-035A-4A5F-9F70-98629C615B2A}"/>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2185ADAB-CDDA-45E0-8684-5B68E3F5B6FD}"/>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E0AF1B13-76F9-45D0-AF59-8FEFA27D40CC}"/>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B3C357EE-9D9F-4777-BA33-C43738598C4C}"/>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878FDBA1-8377-423E-B81D-D20C7F9351A3}"/>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C7AC5926-A8F2-47CD-BBAE-2DA04A2A578E}"/>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9496D49-EB91-4B07-A990-4FCE0518C6F2}"/>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27602A9E-2131-4E1C-AFC6-C04395D59B44}"/>
            </a:ext>
          </a:extLst>
        </xdr:cNvPr>
        <xdr:cNvCxnSpPr/>
      </xdr:nvCxnSpPr>
      <xdr:spPr>
        <a:xfrm flipV="1">
          <a:off x="14696439" y="126111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10968964-1A7A-443C-A558-817E4C62E083}"/>
            </a:ext>
          </a:extLst>
        </xdr:cNvPr>
        <xdr:cNvSpPr txBox="1"/>
      </xdr:nvSpPr>
      <xdr:spPr>
        <a:xfrm>
          <a:off x="14735175"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5C3A1414-C878-4548-8D2D-F24EDD36DC1C}"/>
            </a:ext>
          </a:extLst>
        </xdr:cNvPr>
        <xdr:cNvCxnSpPr/>
      </xdr:nvCxnSpPr>
      <xdr:spPr>
        <a:xfrm>
          <a:off x="14611350" y="13801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B22CCF9D-8407-4E8C-B8D0-9D406626D4ED}"/>
            </a:ext>
          </a:extLst>
        </xdr:cNvPr>
        <xdr:cNvSpPr txBox="1"/>
      </xdr:nvSpPr>
      <xdr:spPr>
        <a:xfrm>
          <a:off x="14735175" y="1239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5C744C84-2896-49C7-A655-B26326FB6662}"/>
            </a:ext>
          </a:extLst>
        </xdr:cNvPr>
        <xdr:cNvCxnSpPr/>
      </xdr:nvCxnSpPr>
      <xdr:spPr>
        <a:xfrm>
          <a:off x="14611350"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56001294-6F8C-4120-9C34-D318D560C1DB}"/>
            </a:ext>
          </a:extLst>
        </xdr:cNvPr>
        <xdr:cNvSpPr txBox="1"/>
      </xdr:nvSpPr>
      <xdr:spPr>
        <a:xfrm>
          <a:off x="14735175" y="1313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8CBE56EE-C54B-4B42-92C8-344A46FABB1B}"/>
            </a:ext>
          </a:extLst>
        </xdr:cNvPr>
        <xdr:cNvSpPr/>
      </xdr:nvSpPr>
      <xdr:spPr>
        <a:xfrm>
          <a:off x="14649450" y="13277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C293559F-07DD-4C25-A56B-CC7407B8324F}"/>
            </a:ext>
          </a:extLst>
        </xdr:cNvPr>
        <xdr:cNvSpPr/>
      </xdr:nvSpPr>
      <xdr:spPr>
        <a:xfrm>
          <a:off x="13887450" y="132956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1B7D5908-EF41-4551-8F05-84A2B4029846}"/>
            </a:ext>
          </a:extLst>
        </xdr:cNvPr>
        <xdr:cNvSpPr/>
      </xdr:nvSpPr>
      <xdr:spPr>
        <a:xfrm>
          <a:off x="13096875"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a16="http://schemas.microsoft.com/office/drawing/2014/main" id="{6A662CE9-7396-44E7-9992-1044156A3C6B}"/>
            </a:ext>
          </a:extLst>
        </xdr:cNvPr>
        <xdr:cNvSpPr/>
      </xdr:nvSpPr>
      <xdr:spPr>
        <a:xfrm>
          <a:off x="12296775" y="13324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a16="http://schemas.microsoft.com/office/drawing/2014/main" id="{F16542CD-833F-454E-A0BE-A687C53C08B6}"/>
            </a:ext>
          </a:extLst>
        </xdr:cNvPr>
        <xdr:cNvSpPr/>
      </xdr:nvSpPr>
      <xdr:spPr>
        <a:xfrm>
          <a:off x="11487150" y="13276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93F317-1C64-438B-8938-52214329B17B}"/>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CE04617-020E-4B54-9118-28354C9AB8E5}"/>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D706E9D-BFB8-44F9-B096-0DAE4DD8C0D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B07B230-643A-42CD-9AF1-5BD578A83736}"/>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9D5D097-DBD3-4382-AB29-CB285A9A6A2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83820</xdr:rowOff>
    </xdr:from>
    <xdr:to>
      <xdr:col>85</xdr:col>
      <xdr:colOff>177800</xdr:colOff>
      <xdr:row>83</xdr:row>
      <xdr:rowOff>13970</xdr:rowOff>
    </xdr:to>
    <xdr:sp macro="" textlink="">
      <xdr:nvSpPr>
        <xdr:cNvPr id="663" name="楕円 662">
          <a:extLst>
            <a:ext uri="{FF2B5EF4-FFF2-40B4-BE49-F238E27FC236}">
              <a16:creationId xmlns:a16="http://schemas.microsoft.com/office/drawing/2014/main" id="{1B5194EB-2F59-40B6-ABFB-487D2E092AA7}"/>
            </a:ext>
          </a:extLst>
        </xdr:cNvPr>
        <xdr:cNvSpPr/>
      </xdr:nvSpPr>
      <xdr:spPr>
        <a:xfrm>
          <a:off x="14649450" y="133743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62247</xdr:rowOff>
    </xdr:from>
    <xdr:ext cx="405111" cy="259045"/>
    <xdr:sp macro="" textlink="">
      <xdr:nvSpPr>
        <xdr:cNvPr id="664" name="【児童館】&#10;有形固定資産減価償却率該当値テキスト">
          <a:extLst>
            <a:ext uri="{FF2B5EF4-FFF2-40B4-BE49-F238E27FC236}">
              <a16:creationId xmlns:a16="http://schemas.microsoft.com/office/drawing/2014/main" id="{8274E495-C124-4968-A571-4A24EC07DDBF}"/>
            </a:ext>
          </a:extLst>
        </xdr:cNvPr>
        <xdr:cNvSpPr txBox="1"/>
      </xdr:nvSpPr>
      <xdr:spPr>
        <a:xfrm>
          <a:off x="14735175"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65" name="楕円 664">
          <a:extLst>
            <a:ext uri="{FF2B5EF4-FFF2-40B4-BE49-F238E27FC236}">
              <a16:creationId xmlns:a16="http://schemas.microsoft.com/office/drawing/2014/main" id="{6223F271-DCC9-4DE7-8D71-B492D999EB94}"/>
            </a:ext>
          </a:extLst>
        </xdr:cNvPr>
        <xdr:cNvSpPr/>
      </xdr:nvSpPr>
      <xdr:spPr>
        <a:xfrm>
          <a:off x="138874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134620</xdr:rowOff>
    </xdr:to>
    <xdr:cxnSp macro="">
      <xdr:nvCxnSpPr>
        <xdr:cNvPr id="666" name="直線コネクタ 665">
          <a:extLst>
            <a:ext uri="{FF2B5EF4-FFF2-40B4-BE49-F238E27FC236}">
              <a16:creationId xmlns:a16="http://schemas.microsoft.com/office/drawing/2014/main" id="{E6C18E09-D5E6-451F-981A-A33465DBB884}"/>
            </a:ext>
          </a:extLst>
        </xdr:cNvPr>
        <xdr:cNvCxnSpPr/>
      </xdr:nvCxnSpPr>
      <xdr:spPr>
        <a:xfrm>
          <a:off x="13935075" y="13325475"/>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134620</xdr:rowOff>
    </xdr:from>
    <xdr:to>
      <xdr:col>76</xdr:col>
      <xdr:colOff>165100</xdr:colOff>
      <xdr:row>82</xdr:row>
      <xdr:rowOff>64770</xdr:rowOff>
    </xdr:to>
    <xdr:sp macro="" textlink="">
      <xdr:nvSpPr>
        <xdr:cNvPr id="667" name="楕円 666">
          <a:extLst>
            <a:ext uri="{FF2B5EF4-FFF2-40B4-BE49-F238E27FC236}">
              <a16:creationId xmlns:a16="http://schemas.microsoft.com/office/drawing/2014/main" id="{F3B7B3AB-C59A-477F-940B-94371AA10DD3}"/>
            </a:ext>
          </a:extLst>
        </xdr:cNvPr>
        <xdr:cNvSpPr/>
      </xdr:nvSpPr>
      <xdr:spPr>
        <a:xfrm>
          <a:off x="13096875" y="13260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13970</xdr:rowOff>
    </xdr:from>
    <xdr:to>
      <xdr:col>81</xdr:col>
      <xdr:colOff>50800</xdr:colOff>
      <xdr:row>82</xdr:row>
      <xdr:rowOff>38100</xdr:rowOff>
    </xdr:to>
    <xdr:cxnSp macro="">
      <xdr:nvCxnSpPr>
        <xdr:cNvPr id="668" name="直線コネクタ 667">
          <a:extLst>
            <a:ext uri="{FF2B5EF4-FFF2-40B4-BE49-F238E27FC236}">
              <a16:creationId xmlns:a16="http://schemas.microsoft.com/office/drawing/2014/main" id="{E089EC31-9AD4-439D-9829-D6A286DEA339}"/>
            </a:ext>
          </a:extLst>
        </xdr:cNvPr>
        <xdr:cNvCxnSpPr/>
      </xdr:nvCxnSpPr>
      <xdr:spPr>
        <a:xfrm>
          <a:off x="13144500" y="1329817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69" name="楕円 668">
          <a:extLst>
            <a:ext uri="{FF2B5EF4-FFF2-40B4-BE49-F238E27FC236}">
              <a16:creationId xmlns:a16="http://schemas.microsoft.com/office/drawing/2014/main" id="{B0F97DAC-7B08-4FD8-B4FE-E9C17354AB7D}"/>
            </a:ext>
          </a:extLst>
        </xdr:cNvPr>
        <xdr:cNvSpPr/>
      </xdr:nvSpPr>
      <xdr:spPr>
        <a:xfrm>
          <a:off x="12296775" y="13324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13970</xdr:rowOff>
    </xdr:from>
    <xdr:to>
      <xdr:col>76</xdr:col>
      <xdr:colOff>114300</xdr:colOff>
      <xdr:row>82</xdr:row>
      <xdr:rowOff>87630</xdr:rowOff>
    </xdr:to>
    <xdr:cxnSp macro="">
      <xdr:nvCxnSpPr>
        <xdr:cNvPr id="670" name="直線コネクタ 669">
          <a:extLst>
            <a:ext uri="{FF2B5EF4-FFF2-40B4-BE49-F238E27FC236}">
              <a16:creationId xmlns:a16="http://schemas.microsoft.com/office/drawing/2014/main" id="{2DFD4938-1403-405F-A67B-9C395087FBA7}"/>
            </a:ext>
          </a:extLst>
        </xdr:cNvPr>
        <xdr:cNvCxnSpPr/>
      </xdr:nvCxnSpPr>
      <xdr:spPr>
        <a:xfrm flipV="1">
          <a:off x="12344400" y="1329817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671" name="楕円 670">
          <a:extLst>
            <a:ext uri="{FF2B5EF4-FFF2-40B4-BE49-F238E27FC236}">
              <a16:creationId xmlns:a16="http://schemas.microsoft.com/office/drawing/2014/main" id="{E7E044F2-929D-4DE7-AB28-C9CBBAEF47A4}"/>
            </a:ext>
          </a:extLst>
        </xdr:cNvPr>
        <xdr:cNvSpPr/>
      </xdr:nvSpPr>
      <xdr:spPr>
        <a:xfrm>
          <a:off x="11487150" y="133089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87630</xdr:rowOff>
    </xdr:to>
    <xdr:cxnSp macro="">
      <xdr:nvCxnSpPr>
        <xdr:cNvPr id="672" name="直線コネクタ 671">
          <a:extLst>
            <a:ext uri="{FF2B5EF4-FFF2-40B4-BE49-F238E27FC236}">
              <a16:creationId xmlns:a16="http://schemas.microsoft.com/office/drawing/2014/main" id="{A7F5CC3F-26A1-45D8-A16C-1E09FE378832}"/>
            </a:ext>
          </a:extLst>
        </xdr:cNvPr>
        <xdr:cNvCxnSpPr/>
      </xdr:nvCxnSpPr>
      <xdr:spPr>
        <a:xfrm>
          <a:off x="11534775" y="13356589"/>
          <a:ext cx="8096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673" name="n_1aveValue【児童館】&#10;有形固定資産減価償却率">
          <a:extLst>
            <a:ext uri="{FF2B5EF4-FFF2-40B4-BE49-F238E27FC236}">
              <a16:creationId xmlns:a16="http://schemas.microsoft.com/office/drawing/2014/main" id="{3A74BB04-3516-4F88-B7FE-9474ED5EBA5E}"/>
            </a:ext>
          </a:extLst>
        </xdr:cNvPr>
        <xdr:cNvSpPr txBox="1"/>
      </xdr:nvSpPr>
      <xdr:spPr>
        <a:xfrm>
          <a:off x="13745219"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674" name="n_2aveValue【児童館】&#10;有形固定資産減価償却率">
          <a:extLst>
            <a:ext uri="{FF2B5EF4-FFF2-40B4-BE49-F238E27FC236}">
              <a16:creationId xmlns:a16="http://schemas.microsoft.com/office/drawing/2014/main" id="{5D5F49F4-BE2E-4EE5-AE63-DBBC3191E045}"/>
            </a:ext>
          </a:extLst>
        </xdr:cNvPr>
        <xdr:cNvSpPr txBox="1"/>
      </xdr:nvSpPr>
      <xdr:spPr>
        <a:xfrm>
          <a:off x="12964169"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675" name="n_3aveValue【児童館】&#10;有形固定資産減価償却率">
          <a:extLst>
            <a:ext uri="{FF2B5EF4-FFF2-40B4-BE49-F238E27FC236}">
              <a16:creationId xmlns:a16="http://schemas.microsoft.com/office/drawing/2014/main" id="{3572B67D-6729-4909-8CCC-F26E967E4C62}"/>
            </a:ext>
          </a:extLst>
        </xdr:cNvPr>
        <xdr:cNvSpPr txBox="1"/>
      </xdr:nvSpPr>
      <xdr:spPr>
        <a:xfrm>
          <a:off x="12164069"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6" name="n_4aveValue【児童館】&#10;有形固定資産減価償却率">
          <a:extLst>
            <a:ext uri="{FF2B5EF4-FFF2-40B4-BE49-F238E27FC236}">
              <a16:creationId xmlns:a16="http://schemas.microsoft.com/office/drawing/2014/main" id="{80C9453C-33A7-4E38-B15C-498CB0B6F8FF}"/>
            </a:ext>
          </a:extLst>
        </xdr:cNvPr>
        <xdr:cNvSpPr txBox="1"/>
      </xdr:nvSpPr>
      <xdr:spPr>
        <a:xfrm>
          <a:off x="113544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77" name="n_1mainValue【児童館】&#10;有形固定資産減価償却率">
          <a:extLst>
            <a:ext uri="{FF2B5EF4-FFF2-40B4-BE49-F238E27FC236}">
              <a16:creationId xmlns:a16="http://schemas.microsoft.com/office/drawing/2014/main" id="{7BFCF0FA-EBF9-4A8F-B9F4-9A841A606B5C}"/>
            </a:ext>
          </a:extLst>
        </xdr:cNvPr>
        <xdr:cNvSpPr txBox="1"/>
      </xdr:nvSpPr>
      <xdr:spPr>
        <a:xfrm>
          <a:off x="13745219" y="1306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81297</xdr:rowOff>
    </xdr:from>
    <xdr:ext cx="405111" cy="259045"/>
    <xdr:sp macro="" textlink="">
      <xdr:nvSpPr>
        <xdr:cNvPr id="678" name="n_2mainValue【児童館】&#10;有形固定資産減価償却率">
          <a:extLst>
            <a:ext uri="{FF2B5EF4-FFF2-40B4-BE49-F238E27FC236}">
              <a16:creationId xmlns:a16="http://schemas.microsoft.com/office/drawing/2014/main" id="{DB060A82-4DFE-4C0E-B0FC-F1552E85BEBC}"/>
            </a:ext>
          </a:extLst>
        </xdr:cNvPr>
        <xdr:cNvSpPr txBox="1"/>
      </xdr:nvSpPr>
      <xdr:spPr>
        <a:xfrm>
          <a:off x="12964169"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79" name="n_3mainValue【児童館】&#10;有形固定資産減価償却率">
          <a:extLst>
            <a:ext uri="{FF2B5EF4-FFF2-40B4-BE49-F238E27FC236}">
              <a16:creationId xmlns:a16="http://schemas.microsoft.com/office/drawing/2014/main" id="{0EFE548B-2A7B-4CD8-9304-FD909EA24CC7}"/>
            </a:ext>
          </a:extLst>
        </xdr:cNvPr>
        <xdr:cNvSpPr txBox="1"/>
      </xdr:nvSpPr>
      <xdr:spPr>
        <a:xfrm>
          <a:off x="1216406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80" name="n_4mainValue【児童館】&#10;有形固定資産減価償却率">
          <a:extLst>
            <a:ext uri="{FF2B5EF4-FFF2-40B4-BE49-F238E27FC236}">
              <a16:creationId xmlns:a16="http://schemas.microsoft.com/office/drawing/2014/main" id="{AD4FB50E-B856-4406-832A-76CD57B7B2A2}"/>
            </a:ext>
          </a:extLst>
        </xdr:cNvPr>
        <xdr:cNvSpPr txBox="1"/>
      </xdr:nvSpPr>
      <xdr:spPr>
        <a:xfrm>
          <a:off x="11354444" y="1340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8630E108-03E7-4548-AB3C-079F9123162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E34A4CD5-D141-4ABA-A142-3BCCC12F7A5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E93D9C57-3603-4E8F-A619-6C3508C1F81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651F496E-7B50-406E-AB63-B7EEFEB988B9}"/>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CCD9024-3CEA-4F8F-A671-123FCD956DEC}"/>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DD82187F-4392-42B6-84CB-AE42DB66FB8F}"/>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9B963E9C-8928-4242-95ED-BE51A714110A}"/>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E3D06F5-5842-465A-883A-3A69F8F1796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ACCB3CE-3245-4BB5-BEB8-CF4DD0F1BAB1}"/>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E5D907A-1F23-4EE6-84AD-A34D890970A3}"/>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EF97CD27-54A3-49C2-99AA-E0FA019DF2F9}"/>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820B8BB3-7610-42B4-BAE9-44061F699883}"/>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41EF92FB-AFE8-4D49-AA49-CE0C2C7BB598}"/>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3F572482-18CB-44F5-9E51-571D3D00A767}"/>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C5A35953-D584-438F-BEAC-41681E8AB2FC}"/>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A331D083-AFE9-4723-9A12-D9D53E5E5915}"/>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4B379306-0DB8-47B6-9ADD-B8B333204E2D}"/>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3E9B860A-20F5-4DFF-8D0C-263BDF23A43F}"/>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F2446AF6-D205-4B8E-818D-E3AF4396A73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9590A57-79EB-4A27-9E43-E6BA87ADDAF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6479C16D-34A7-4771-9F04-427C8EBBF09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a:extLst>
            <a:ext uri="{FF2B5EF4-FFF2-40B4-BE49-F238E27FC236}">
              <a16:creationId xmlns:a16="http://schemas.microsoft.com/office/drawing/2014/main" id="{2583DB9D-7B66-401E-8D25-9BBA70E9A78D}"/>
            </a:ext>
          </a:extLst>
        </xdr:cNvPr>
        <xdr:cNvCxnSpPr/>
      </xdr:nvCxnSpPr>
      <xdr:spPr>
        <a:xfrm flipV="1">
          <a:off x="19954239" y="12724385"/>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a:extLst>
            <a:ext uri="{FF2B5EF4-FFF2-40B4-BE49-F238E27FC236}">
              <a16:creationId xmlns:a16="http://schemas.microsoft.com/office/drawing/2014/main" id="{A34A2E5A-2081-4931-BE48-B65582F64C33}"/>
            </a:ext>
          </a:extLst>
        </xdr:cNvPr>
        <xdr:cNvSpPr txBox="1"/>
      </xdr:nvSpPr>
      <xdr:spPr>
        <a:xfrm>
          <a:off x="19992975" y="1387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a:extLst>
            <a:ext uri="{FF2B5EF4-FFF2-40B4-BE49-F238E27FC236}">
              <a16:creationId xmlns:a16="http://schemas.microsoft.com/office/drawing/2014/main" id="{271FED05-A8FA-4FDD-951F-5FD52733B9A1}"/>
            </a:ext>
          </a:extLst>
        </xdr:cNvPr>
        <xdr:cNvCxnSpPr/>
      </xdr:nvCxnSpPr>
      <xdr:spPr>
        <a:xfrm>
          <a:off x="19878675" y="138807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a:extLst>
            <a:ext uri="{FF2B5EF4-FFF2-40B4-BE49-F238E27FC236}">
              <a16:creationId xmlns:a16="http://schemas.microsoft.com/office/drawing/2014/main" id="{8F39358A-20AB-4D63-8783-3C90213DB9BC}"/>
            </a:ext>
          </a:extLst>
        </xdr:cNvPr>
        <xdr:cNvSpPr txBox="1"/>
      </xdr:nvSpPr>
      <xdr:spPr>
        <a:xfrm>
          <a:off x="19992975" y="1250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a:extLst>
            <a:ext uri="{FF2B5EF4-FFF2-40B4-BE49-F238E27FC236}">
              <a16:creationId xmlns:a16="http://schemas.microsoft.com/office/drawing/2014/main" id="{E3905F96-4EDD-49CE-B922-E95316300EEC}"/>
            </a:ext>
          </a:extLst>
        </xdr:cNvPr>
        <xdr:cNvCxnSpPr/>
      </xdr:nvCxnSpPr>
      <xdr:spPr>
        <a:xfrm>
          <a:off x="19878675" y="127243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707" name="【児童館】&#10;一人当たり面積平均値テキスト">
          <a:extLst>
            <a:ext uri="{FF2B5EF4-FFF2-40B4-BE49-F238E27FC236}">
              <a16:creationId xmlns:a16="http://schemas.microsoft.com/office/drawing/2014/main" id="{C3EED8C1-5E9C-4EFB-8742-16B65507B79C}"/>
            </a:ext>
          </a:extLst>
        </xdr:cNvPr>
        <xdr:cNvSpPr txBox="1"/>
      </xdr:nvSpPr>
      <xdr:spPr>
        <a:xfrm>
          <a:off x="19992975" y="13439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a:extLst>
            <a:ext uri="{FF2B5EF4-FFF2-40B4-BE49-F238E27FC236}">
              <a16:creationId xmlns:a16="http://schemas.microsoft.com/office/drawing/2014/main" id="{9BA13EC5-FC9F-4447-A24F-BCCC1BB416F1}"/>
            </a:ext>
          </a:extLst>
        </xdr:cNvPr>
        <xdr:cNvSpPr/>
      </xdr:nvSpPr>
      <xdr:spPr>
        <a:xfrm>
          <a:off x="19897725" y="135751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a:extLst>
            <a:ext uri="{FF2B5EF4-FFF2-40B4-BE49-F238E27FC236}">
              <a16:creationId xmlns:a16="http://schemas.microsoft.com/office/drawing/2014/main" id="{B8D0BC01-E04F-4BED-9585-0EED8A88D5D7}"/>
            </a:ext>
          </a:extLst>
        </xdr:cNvPr>
        <xdr:cNvSpPr/>
      </xdr:nvSpPr>
      <xdr:spPr>
        <a:xfrm>
          <a:off x="19154775" y="136089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a:extLst>
            <a:ext uri="{FF2B5EF4-FFF2-40B4-BE49-F238E27FC236}">
              <a16:creationId xmlns:a16="http://schemas.microsoft.com/office/drawing/2014/main" id="{A7465D5A-CC90-4035-A731-5C768D8284BB}"/>
            </a:ext>
          </a:extLst>
        </xdr:cNvPr>
        <xdr:cNvSpPr/>
      </xdr:nvSpPr>
      <xdr:spPr>
        <a:xfrm>
          <a:off x="18345150" y="136382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03993516-D950-4780-9CD1-3F78A037E2CE}"/>
            </a:ext>
          </a:extLst>
        </xdr:cNvPr>
        <xdr:cNvSpPr/>
      </xdr:nvSpPr>
      <xdr:spPr>
        <a:xfrm>
          <a:off x="17554575" y="136227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2" name="フローチャート: 判断 711">
          <a:extLst>
            <a:ext uri="{FF2B5EF4-FFF2-40B4-BE49-F238E27FC236}">
              <a16:creationId xmlns:a16="http://schemas.microsoft.com/office/drawing/2014/main" id="{DA2FF3C9-1C2A-4DC9-BAE7-FF3E0745BC3F}"/>
            </a:ext>
          </a:extLst>
        </xdr:cNvPr>
        <xdr:cNvSpPr/>
      </xdr:nvSpPr>
      <xdr:spPr>
        <a:xfrm>
          <a:off x="16754475" y="136328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64C5877-E56C-45CF-986A-F93F7BAB56E3}"/>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8CFD01F-7FF6-478A-B6FA-F9F862E711B8}"/>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BB27F11-B8CF-45FE-A549-93BFF873D8D2}"/>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6456A45-760A-4DEB-B78D-37313857DDC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D8631BD-1E26-43F3-99E3-9F728208A5F7}"/>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718" name="楕円 717">
          <a:extLst>
            <a:ext uri="{FF2B5EF4-FFF2-40B4-BE49-F238E27FC236}">
              <a16:creationId xmlns:a16="http://schemas.microsoft.com/office/drawing/2014/main" id="{1FA27140-5615-4FF0-A81D-154ECF9C4DDD}"/>
            </a:ext>
          </a:extLst>
        </xdr:cNvPr>
        <xdr:cNvSpPr/>
      </xdr:nvSpPr>
      <xdr:spPr>
        <a:xfrm>
          <a:off x="19897725" y="138235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719" name="【児童館】&#10;一人当たり面積該当値テキスト">
          <a:extLst>
            <a:ext uri="{FF2B5EF4-FFF2-40B4-BE49-F238E27FC236}">
              <a16:creationId xmlns:a16="http://schemas.microsoft.com/office/drawing/2014/main" id="{6526E139-F8E0-4855-84A7-8A0A15B7E556}"/>
            </a:ext>
          </a:extLst>
        </xdr:cNvPr>
        <xdr:cNvSpPr txBox="1"/>
      </xdr:nvSpPr>
      <xdr:spPr>
        <a:xfrm>
          <a:off x="19992975"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720" name="楕円 719">
          <a:extLst>
            <a:ext uri="{FF2B5EF4-FFF2-40B4-BE49-F238E27FC236}">
              <a16:creationId xmlns:a16="http://schemas.microsoft.com/office/drawing/2014/main" id="{15DFEB53-BCA1-4CC0-A283-BE68ED540146}"/>
            </a:ext>
          </a:extLst>
        </xdr:cNvPr>
        <xdr:cNvSpPr/>
      </xdr:nvSpPr>
      <xdr:spPr>
        <a:xfrm>
          <a:off x="19154775" y="13829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106680</xdr:rowOff>
    </xdr:to>
    <xdr:cxnSp macro="">
      <xdr:nvCxnSpPr>
        <xdr:cNvPr id="721" name="直線コネクタ 720">
          <a:extLst>
            <a:ext uri="{FF2B5EF4-FFF2-40B4-BE49-F238E27FC236}">
              <a16:creationId xmlns:a16="http://schemas.microsoft.com/office/drawing/2014/main" id="{57BFD538-5815-42AB-8CCA-F7E763B008C4}"/>
            </a:ext>
          </a:extLst>
        </xdr:cNvPr>
        <xdr:cNvCxnSpPr/>
      </xdr:nvCxnSpPr>
      <xdr:spPr>
        <a:xfrm flipV="1">
          <a:off x="19202400" y="1388071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60452</xdr:rowOff>
    </xdr:from>
    <xdr:to>
      <xdr:col>107</xdr:col>
      <xdr:colOff>101600</xdr:colOff>
      <xdr:row>85</xdr:row>
      <xdr:rowOff>162052</xdr:rowOff>
    </xdr:to>
    <xdr:sp macro="" textlink="">
      <xdr:nvSpPr>
        <xdr:cNvPr id="722" name="楕円 721">
          <a:extLst>
            <a:ext uri="{FF2B5EF4-FFF2-40B4-BE49-F238E27FC236}">
              <a16:creationId xmlns:a16="http://schemas.microsoft.com/office/drawing/2014/main" id="{3A4EDF4B-1302-425B-8CAC-1AC581176DB5}"/>
            </a:ext>
          </a:extLst>
        </xdr:cNvPr>
        <xdr:cNvSpPr/>
      </xdr:nvSpPr>
      <xdr:spPr>
        <a:xfrm>
          <a:off x="18345150" y="138367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111252</xdr:rowOff>
    </xdr:to>
    <xdr:cxnSp macro="">
      <xdr:nvCxnSpPr>
        <xdr:cNvPr id="723" name="直線コネクタ 722">
          <a:extLst>
            <a:ext uri="{FF2B5EF4-FFF2-40B4-BE49-F238E27FC236}">
              <a16:creationId xmlns:a16="http://schemas.microsoft.com/office/drawing/2014/main" id="{D2094824-46B2-45BD-8CCB-D9CBA9169BDB}"/>
            </a:ext>
          </a:extLst>
        </xdr:cNvPr>
        <xdr:cNvCxnSpPr/>
      </xdr:nvCxnSpPr>
      <xdr:spPr>
        <a:xfrm flipV="1">
          <a:off x="18392775" y="13876655"/>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724" name="楕円 723">
          <a:extLst>
            <a:ext uri="{FF2B5EF4-FFF2-40B4-BE49-F238E27FC236}">
              <a16:creationId xmlns:a16="http://schemas.microsoft.com/office/drawing/2014/main" id="{AF7ADC58-7C6A-46F5-AB58-B71AF640A585}"/>
            </a:ext>
          </a:extLst>
        </xdr:cNvPr>
        <xdr:cNvSpPr/>
      </xdr:nvSpPr>
      <xdr:spPr>
        <a:xfrm>
          <a:off x="17554575" y="13839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111252</xdr:rowOff>
    </xdr:from>
    <xdr:to>
      <xdr:col>107</xdr:col>
      <xdr:colOff>50800</xdr:colOff>
      <xdr:row>85</xdr:row>
      <xdr:rowOff>113537</xdr:rowOff>
    </xdr:to>
    <xdr:cxnSp macro="">
      <xdr:nvCxnSpPr>
        <xdr:cNvPr id="725" name="直線コネクタ 724">
          <a:extLst>
            <a:ext uri="{FF2B5EF4-FFF2-40B4-BE49-F238E27FC236}">
              <a16:creationId xmlns:a16="http://schemas.microsoft.com/office/drawing/2014/main" id="{22C69062-2244-4119-AFAD-4EBBE999C526}"/>
            </a:ext>
          </a:extLst>
        </xdr:cNvPr>
        <xdr:cNvCxnSpPr/>
      </xdr:nvCxnSpPr>
      <xdr:spPr>
        <a:xfrm flipV="1">
          <a:off x="17602200" y="13884402"/>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65024</xdr:rowOff>
    </xdr:from>
    <xdr:to>
      <xdr:col>98</xdr:col>
      <xdr:colOff>38100</xdr:colOff>
      <xdr:row>85</xdr:row>
      <xdr:rowOff>166624</xdr:rowOff>
    </xdr:to>
    <xdr:sp macro="" textlink="">
      <xdr:nvSpPr>
        <xdr:cNvPr id="726" name="楕円 725">
          <a:extLst>
            <a:ext uri="{FF2B5EF4-FFF2-40B4-BE49-F238E27FC236}">
              <a16:creationId xmlns:a16="http://schemas.microsoft.com/office/drawing/2014/main" id="{65D43F94-7AD1-4526-8DCF-A8DBF2C98ED3}"/>
            </a:ext>
          </a:extLst>
        </xdr:cNvPr>
        <xdr:cNvSpPr/>
      </xdr:nvSpPr>
      <xdr:spPr>
        <a:xfrm>
          <a:off x="16754475" y="138413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115824</xdr:rowOff>
    </xdr:to>
    <xdr:cxnSp macro="">
      <xdr:nvCxnSpPr>
        <xdr:cNvPr id="727" name="直線コネクタ 726">
          <a:extLst>
            <a:ext uri="{FF2B5EF4-FFF2-40B4-BE49-F238E27FC236}">
              <a16:creationId xmlns:a16="http://schemas.microsoft.com/office/drawing/2014/main" id="{04501EE5-975F-4F44-8FB7-5B133DE4BBBF}"/>
            </a:ext>
          </a:extLst>
        </xdr:cNvPr>
        <xdr:cNvCxnSpPr/>
      </xdr:nvCxnSpPr>
      <xdr:spPr>
        <a:xfrm flipV="1">
          <a:off x="16802100" y="13886687"/>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28" name="n_1aveValue【児童館】&#10;一人当たり面積">
          <a:extLst>
            <a:ext uri="{FF2B5EF4-FFF2-40B4-BE49-F238E27FC236}">
              <a16:creationId xmlns:a16="http://schemas.microsoft.com/office/drawing/2014/main" id="{484EE64F-8E83-41BC-9F6D-F72172FBAB29}"/>
            </a:ext>
          </a:extLst>
        </xdr:cNvPr>
        <xdr:cNvSpPr txBox="1"/>
      </xdr:nvSpPr>
      <xdr:spPr>
        <a:xfrm>
          <a:off x="18983402" y="13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9" name="n_2aveValue【児童館】&#10;一人当たり面積">
          <a:extLst>
            <a:ext uri="{FF2B5EF4-FFF2-40B4-BE49-F238E27FC236}">
              <a16:creationId xmlns:a16="http://schemas.microsoft.com/office/drawing/2014/main" id="{FF2ECC58-869E-49E8-AABE-1D45B446249A}"/>
            </a:ext>
          </a:extLst>
        </xdr:cNvPr>
        <xdr:cNvSpPr txBox="1"/>
      </xdr:nvSpPr>
      <xdr:spPr>
        <a:xfrm>
          <a:off x="18183302" y="134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0" name="n_3aveValue【児童館】&#10;一人当たり面積">
          <a:extLst>
            <a:ext uri="{FF2B5EF4-FFF2-40B4-BE49-F238E27FC236}">
              <a16:creationId xmlns:a16="http://schemas.microsoft.com/office/drawing/2014/main" id="{8BDDE4B7-543C-41D7-B111-3D216261FD48}"/>
            </a:ext>
          </a:extLst>
        </xdr:cNvPr>
        <xdr:cNvSpPr txBox="1"/>
      </xdr:nvSpPr>
      <xdr:spPr>
        <a:xfrm>
          <a:off x="17383202"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31" name="n_4aveValue【児童館】&#10;一人当たり面積">
          <a:extLst>
            <a:ext uri="{FF2B5EF4-FFF2-40B4-BE49-F238E27FC236}">
              <a16:creationId xmlns:a16="http://schemas.microsoft.com/office/drawing/2014/main" id="{F47F4DD3-5BBB-40C6-83E8-24D5DF8E66C2}"/>
            </a:ext>
          </a:extLst>
        </xdr:cNvPr>
        <xdr:cNvSpPr txBox="1"/>
      </xdr:nvSpPr>
      <xdr:spPr>
        <a:xfrm>
          <a:off x="16592627"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732" name="n_1mainValue【児童館】&#10;一人当たり面積">
          <a:extLst>
            <a:ext uri="{FF2B5EF4-FFF2-40B4-BE49-F238E27FC236}">
              <a16:creationId xmlns:a16="http://schemas.microsoft.com/office/drawing/2014/main" id="{4A4EA606-E179-4E64-9D0E-BC09C9609033}"/>
            </a:ext>
          </a:extLst>
        </xdr:cNvPr>
        <xdr:cNvSpPr txBox="1"/>
      </xdr:nvSpPr>
      <xdr:spPr>
        <a:xfrm>
          <a:off x="18983402"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153179</xdr:rowOff>
    </xdr:from>
    <xdr:ext cx="469744" cy="259045"/>
    <xdr:sp macro="" textlink="">
      <xdr:nvSpPr>
        <xdr:cNvPr id="733" name="n_2mainValue【児童館】&#10;一人当たり面積">
          <a:extLst>
            <a:ext uri="{FF2B5EF4-FFF2-40B4-BE49-F238E27FC236}">
              <a16:creationId xmlns:a16="http://schemas.microsoft.com/office/drawing/2014/main" id="{54BBBC9F-C395-42CA-AEB5-E7993B1AFCE6}"/>
            </a:ext>
          </a:extLst>
        </xdr:cNvPr>
        <xdr:cNvSpPr txBox="1"/>
      </xdr:nvSpPr>
      <xdr:spPr>
        <a:xfrm>
          <a:off x="18183302" y="139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34" name="n_3mainValue【児童館】&#10;一人当たり面積">
          <a:extLst>
            <a:ext uri="{FF2B5EF4-FFF2-40B4-BE49-F238E27FC236}">
              <a16:creationId xmlns:a16="http://schemas.microsoft.com/office/drawing/2014/main" id="{9B8B6958-63C1-49CB-8DD5-50A2ABF742B3}"/>
            </a:ext>
          </a:extLst>
        </xdr:cNvPr>
        <xdr:cNvSpPr txBox="1"/>
      </xdr:nvSpPr>
      <xdr:spPr>
        <a:xfrm>
          <a:off x="17383202" y="139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157751</xdr:rowOff>
    </xdr:from>
    <xdr:ext cx="469744" cy="259045"/>
    <xdr:sp macro="" textlink="">
      <xdr:nvSpPr>
        <xdr:cNvPr id="735" name="n_4mainValue【児童館】&#10;一人当たり面積">
          <a:extLst>
            <a:ext uri="{FF2B5EF4-FFF2-40B4-BE49-F238E27FC236}">
              <a16:creationId xmlns:a16="http://schemas.microsoft.com/office/drawing/2014/main" id="{40AA8511-703D-4243-881D-FFC2F16FBB41}"/>
            </a:ext>
          </a:extLst>
        </xdr:cNvPr>
        <xdr:cNvSpPr txBox="1"/>
      </xdr:nvSpPr>
      <xdr:spPr>
        <a:xfrm>
          <a:off x="16592627" y="1393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1997C2E9-2DC9-4322-8FED-CC5668CAF87E}"/>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C919251A-F8B9-4551-93CB-200E7B209902}"/>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9F1A1382-13DC-4BE1-8B9A-C614F8C71CE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9BF83138-379E-413A-80CE-6AB313FD191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3A01D1EC-E37E-45C6-AFCA-6624901DF2B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C0FC653C-4589-4259-B6C1-276B3B2FD8F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C8C46BF1-9522-4247-A4EF-E5C21CF92F2D}"/>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69A93733-9871-4C6D-BED4-3A043B8F0E81}"/>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DF60B120-4E5E-442C-8D72-3498FCD9F12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E22CDDBB-CF94-409D-86E8-7FDA44A6343E}"/>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0CA99F81-9D2D-4047-B652-054F32228DD2}"/>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366B34DF-61A8-4112-B401-61559689CAB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A410ED4E-74B0-4F3F-8C85-0FD983F3BD93}"/>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FCFEC947-7C4B-4B52-AAF0-B873BDD39B10}"/>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C7233D5E-C1E7-488E-9129-2009480D1983}"/>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3E09AE72-C240-4862-BFEA-30BCEC2E0421}"/>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3026AEB8-5257-417C-8526-01836B2D48F1}"/>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8603CE99-9FBD-46D4-B541-F30B5120D87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1455884A-A566-4383-9F24-0E604E5295E1}"/>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平成３０年度に一部改修しているが、当初の建設時より年月が経っているため、老朽化している。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平成２５年度に中学校新校舎を建設したため、あまり償却が進んでいない。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全体的に建設より年月が経ち老朽化しており、減価償却が非常に進んでいる。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E6EE4A-1C07-4CA8-850D-4C21A905D1D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A41CD0-572D-4853-9F93-5D20B2CC1D2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3A59DA-8396-47DB-A176-822CCC10665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B54F91-3D37-4504-BB65-44C9AF6142B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C34756-F6EC-4956-8908-89B735FDC2A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C9B1D2-164A-401A-8C41-771A7D1D5C0B}"/>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72E418-5748-4203-84D9-186321D81C3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854CF7-E849-437B-8644-D60BC2722F11}"/>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A5213F-9D62-4820-B7ED-CFB31DE8CC5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671E34-D8C0-4207-82B9-658549D5C584}"/>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
2,605
124.52
4,856,846
4,542,698
284,753
2,255,855
4,474,979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0F902B-72D0-465F-B559-0856F7A351D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84E0E5-1141-499F-97CA-866BF98C45C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ED194F-50BE-4464-904B-CDFA9084636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CAB454-6107-41D8-8853-5DFF84435C3C}"/>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0702BE-FBC5-41B3-9E04-8D1A6210F593}"/>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53CB60-928E-48AF-BF3D-334BD10CD130}"/>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D0905A-5F56-496C-A1C1-ECBEB635E75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21057E-B94E-4BB9-9EDF-1E4FE9360DC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C88F1E-8E76-4CD1-A175-E64BCCEF717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BB05A1-6785-4A82-8F1D-363CFE5CAE3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1265A8-FC64-4A00-BED4-F8912DBA31E6}"/>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8D5F44-4978-4040-B039-0BE76C5C7DDF}"/>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F1E24D-B39B-49BC-94C1-99130488C84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245DF3-671C-40E8-9808-4B74719BC8E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D933AC-0DE5-4BBE-883E-34E95D339FF1}"/>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438BAC-AEE5-4D9D-9894-E33B1DC7A55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DFAE7B-7A05-4370-A7EB-882D27D880FA}"/>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2A059E-A2FB-4570-9AA4-B68B5A0F252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EB3614-F7F8-4F2E-98CB-BAA0EB6B590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F39899-684E-4D79-A585-0D7527A5B783}"/>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EC9164-E8A3-4775-A0CB-4A1477851219}"/>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0B4C94-24EE-4486-8E63-366EEDF4371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0BFFD9-D8CF-4F73-B30F-F192D2FCBE2B}"/>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B1698D-D272-42CD-8A64-80445F98AC14}"/>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9913D7-20B8-4282-A843-E28FF74EB855}"/>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252D46-8BAF-4163-B9D0-E971213B5204}"/>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78C35D-236F-45BF-B363-24F471451A69}"/>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0581B9-4BF1-4408-92E2-4293FA18789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B733A0-6345-48F2-A147-29324A4F65B4}"/>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3137BDD-BCDD-4FC6-AD40-B339E7F6F1B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D6D0132-7A07-462B-BF83-E8D51E569A40}"/>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EC811F6-78B5-4076-AA5A-95292441A5E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B84EABE-5CAD-4296-AF6D-C20320A043ED}"/>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5CC903A-CB99-4141-B9ED-2130A85A1ADF}"/>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903990F-582E-42FC-8A08-596E38BEAD1D}"/>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F2ADD5C-AF68-4585-B3B2-49DB6A76BCE9}"/>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358F960-4FC4-4A0F-B192-2E56977A1A2B}"/>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3A93451-192D-47F5-8953-41C5CD959D3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F4D0A20-392F-45E5-9FDD-A2AFF81739B9}"/>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CAAC505-FAE9-49A2-9FCE-F674763AEE75}"/>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45E140-2197-4EDB-9173-95F02FC37A8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4CCB511-F0F0-4571-A4DC-2567968EDC6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140B390-2A3A-4C30-AFE2-3545D78A62A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0B27148-7589-45CB-854A-656B7511EAF0}"/>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7F7BCD0-DB52-44F3-A6CF-89C44BF2352E}"/>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8A13F02-C7FF-4133-B895-77B009AC00B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CE0AD81-4CEB-48E0-AB3A-F21CCD7683C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CAE1239-7CA0-4354-A533-426A6484160B}"/>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0C24444-C15A-4DB3-9229-1695E5330F21}"/>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DE2507C-110C-4C28-A039-48B27CA73305}"/>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9A23FAC-6066-47A7-8F75-462E4FFED937}"/>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980792B-0968-4507-9EB4-509A512D8A1A}"/>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5D8BC4F-50A7-4AB6-B184-1DEDF1BDAA8E}"/>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D346A0F-3F29-4A86-9368-984DD1C2967C}"/>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057BAC6-5249-4EB2-92E6-30794AD23678}"/>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C238C1A-34F5-4D27-A02F-E0D05AAA6AD4}"/>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F7BF31B-2290-40A3-A8F1-3331DD019253}"/>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C117BB6-2A26-4D04-BBF4-DD3FE49C0391}"/>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02064D7-A1D2-472D-BBE1-D6533D40EB2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23E8094-D3EC-48EC-995C-73B8A95719C1}"/>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E08F722-3183-447A-B6E6-9E3E7C767B3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DDCD098-705F-4548-AF1B-9E7CCD350F48}"/>
            </a:ext>
          </a:extLst>
        </xdr:cNvPr>
        <xdr:cNvCxnSpPr/>
      </xdr:nvCxnSpPr>
      <xdr:spPr>
        <a:xfrm flipV="1">
          <a:off x="4180840" y="8959850"/>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2B76633-4AFC-4273-8AF0-48C50202BD97}"/>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7082835-0FAF-4A6E-A5D5-AC83FC5FEA6C}"/>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1665324-B806-49D9-8464-82FC8D5B4C59}"/>
            </a:ext>
          </a:extLst>
        </xdr:cNvPr>
        <xdr:cNvSpPr txBox="1"/>
      </xdr:nvSpPr>
      <xdr:spPr>
        <a:xfrm>
          <a:off x="4219575"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AF8527B3-5C05-4A9E-8798-94EA37F85B4D}"/>
            </a:ext>
          </a:extLst>
        </xdr:cNvPr>
        <xdr:cNvCxnSpPr/>
      </xdr:nvCxnSpPr>
      <xdr:spPr>
        <a:xfrm>
          <a:off x="4105275" y="895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6162ADF-5A6E-40C3-A40D-F0E34EE3B04D}"/>
            </a:ext>
          </a:extLst>
        </xdr:cNvPr>
        <xdr:cNvSpPr txBox="1"/>
      </xdr:nvSpPr>
      <xdr:spPr>
        <a:xfrm>
          <a:off x="4219575" y="9725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98237ECE-98E5-444E-B9E6-FFFE8EADAB10}"/>
            </a:ext>
          </a:extLst>
        </xdr:cNvPr>
        <xdr:cNvSpPr/>
      </xdr:nvSpPr>
      <xdr:spPr>
        <a:xfrm>
          <a:off x="4124325" y="9860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DD01F97A-0CF6-4D39-BECE-3E27FCCC4673}"/>
            </a:ext>
          </a:extLst>
        </xdr:cNvPr>
        <xdr:cNvSpPr/>
      </xdr:nvSpPr>
      <xdr:spPr>
        <a:xfrm>
          <a:off x="3381375" y="9850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6C137826-305D-4A97-B06B-CDC562084F20}"/>
            </a:ext>
          </a:extLst>
        </xdr:cNvPr>
        <xdr:cNvSpPr/>
      </xdr:nvSpPr>
      <xdr:spPr>
        <a:xfrm>
          <a:off x="2571750" y="9860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F7DFC883-B378-4CBD-97F3-30EBDB1151F1}"/>
            </a:ext>
          </a:extLst>
        </xdr:cNvPr>
        <xdr:cNvSpPr/>
      </xdr:nvSpPr>
      <xdr:spPr>
        <a:xfrm>
          <a:off x="1781175" y="9888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541B1576-C24F-4569-837D-0540DFA7AE33}"/>
            </a:ext>
          </a:extLst>
        </xdr:cNvPr>
        <xdr:cNvSpPr/>
      </xdr:nvSpPr>
      <xdr:spPr>
        <a:xfrm>
          <a:off x="981075" y="98469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6ED2C6A-7ACC-4FD6-A59B-523466BDE6E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5B80B77-2130-4A69-B465-B4E65972992C}"/>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5D9BE26-91C4-4A76-BBA7-F95E8C3A549E}"/>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3B947C1-12D6-41B8-B8E4-603E83E7328D}"/>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2F945D1-865B-4C17-940F-DE8C928C883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89" name="楕円 88">
          <a:extLst>
            <a:ext uri="{FF2B5EF4-FFF2-40B4-BE49-F238E27FC236}">
              <a16:creationId xmlns:a16="http://schemas.microsoft.com/office/drawing/2014/main" id="{330AA602-684A-408D-9F99-1433E63E2B78}"/>
            </a:ext>
          </a:extLst>
        </xdr:cNvPr>
        <xdr:cNvSpPr/>
      </xdr:nvSpPr>
      <xdr:spPr>
        <a:xfrm>
          <a:off x="4124325" y="9927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8718096-0799-4977-A00D-EF01D2F88A40}"/>
            </a:ext>
          </a:extLst>
        </xdr:cNvPr>
        <xdr:cNvSpPr txBox="1"/>
      </xdr:nvSpPr>
      <xdr:spPr>
        <a:xfrm>
          <a:off x="4219575"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91" name="楕円 90">
          <a:extLst>
            <a:ext uri="{FF2B5EF4-FFF2-40B4-BE49-F238E27FC236}">
              <a16:creationId xmlns:a16="http://schemas.microsoft.com/office/drawing/2014/main" id="{F0C0CD8C-6F4A-4DF9-A329-4B531B647ABD}"/>
            </a:ext>
          </a:extLst>
        </xdr:cNvPr>
        <xdr:cNvSpPr/>
      </xdr:nvSpPr>
      <xdr:spPr>
        <a:xfrm>
          <a:off x="3381375" y="98863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91440</xdr:rowOff>
    </xdr:to>
    <xdr:cxnSp macro="">
      <xdr:nvCxnSpPr>
        <xdr:cNvPr id="92" name="直線コネクタ 91">
          <a:extLst>
            <a:ext uri="{FF2B5EF4-FFF2-40B4-BE49-F238E27FC236}">
              <a16:creationId xmlns:a16="http://schemas.microsoft.com/office/drawing/2014/main" id="{4995D1E8-373F-4CB4-8B7F-9D5DF5267A14}"/>
            </a:ext>
          </a:extLst>
        </xdr:cNvPr>
        <xdr:cNvCxnSpPr/>
      </xdr:nvCxnSpPr>
      <xdr:spPr>
        <a:xfrm>
          <a:off x="3429000" y="9933940"/>
          <a:ext cx="7524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3" name="楕円 92">
          <a:extLst>
            <a:ext uri="{FF2B5EF4-FFF2-40B4-BE49-F238E27FC236}">
              <a16:creationId xmlns:a16="http://schemas.microsoft.com/office/drawing/2014/main" id="{FE331509-EDB5-4DD3-ADE8-6C394892CB31}"/>
            </a:ext>
          </a:extLst>
        </xdr:cNvPr>
        <xdr:cNvSpPr/>
      </xdr:nvSpPr>
      <xdr:spPr>
        <a:xfrm>
          <a:off x="2571750" y="9904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68580</xdr:rowOff>
    </xdr:to>
    <xdr:cxnSp macro="">
      <xdr:nvCxnSpPr>
        <xdr:cNvPr id="94" name="直線コネクタ 93">
          <a:extLst>
            <a:ext uri="{FF2B5EF4-FFF2-40B4-BE49-F238E27FC236}">
              <a16:creationId xmlns:a16="http://schemas.microsoft.com/office/drawing/2014/main" id="{C8EF3524-F0F1-4CA0-BC23-9CADC99E5919}"/>
            </a:ext>
          </a:extLst>
        </xdr:cNvPr>
        <xdr:cNvCxnSpPr/>
      </xdr:nvCxnSpPr>
      <xdr:spPr>
        <a:xfrm flipV="1">
          <a:off x="2619375" y="9933940"/>
          <a:ext cx="80962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95" name="楕円 94">
          <a:extLst>
            <a:ext uri="{FF2B5EF4-FFF2-40B4-BE49-F238E27FC236}">
              <a16:creationId xmlns:a16="http://schemas.microsoft.com/office/drawing/2014/main" id="{E399D282-96B1-4CD8-8450-71D1CFBBECE7}"/>
            </a:ext>
          </a:extLst>
        </xdr:cNvPr>
        <xdr:cNvSpPr/>
      </xdr:nvSpPr>
      <xdr:spPr>
        <a:xfrm>
          <a:off x="1781175" y="98698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68580</xdr:rowOff>
    </xdr:to>
    <xdr:cxnSp macro="">
      <xdr:nvCxnSpPr>
        <xdr:cNvPr id="96" name="直線コネクタ 95">
          <a:extLst>
            <a:ext uri="{FF2B5EF4-FFF2-40B4-BE49-F238E27FC236}">
              <a16:creationId xmlns:a16="http://schemas.microsoft.com/office/drawing/2014/main" id="{C449D632-9CA3-470B-B08C-3EC0352AA1A5}"/>
            </a:ext>
          </a:extLst>
        </xdr:cNvPr>
        <xdr:cNvCxnSpPr/>
      </xdr:nvCxnSpPr>
      <xdr:spPr>
        <a:xfrm>
          <a:off x="1828800" y="9907905"/>
          <a:ext cx="79057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92075</xdr:rowOff>
    </xdr:from>
    <xdr:to>
      <xdr:col>6</xdr:col>
      <xdr:colOff>38100</xdr:colOff>
      <xdr:row>61</xdr:row>
      <xdr:rowOff>22225</xdr:rowOff>
    </xdr:to>
    <xdr:sp macro="" textlink="">
      <xdr:nvSpPr>
        <xdr:cNvPr id="97" name="楕円 96">
          <a:extLst>
            <a:ext uri="{FF2B5EF4-FFF2-40B4-BE49-F238E27FC236}">
              <a16:creationId xmlns:a16="http://schemas.microsoft.com/office/drawing/2014/main" id="{B6F013FE-4BC8-4F51-A27D-D67B2FE071AD}"/>
            </a:ext>
          </a:extLst>
        </xdr:cNvPr>
        <xdr:cNvSpPr/>
      </xdr:nvSpPr>
      <xdr:spPr>
        <a:xfrm>
          <a:off x="981075" y="9817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142875</xdr:rowOff>
    </xdr:from>
    <xdr:to>
      <xdr:col>10</xdr:col>
      <xdr:colOff>114300</xdr:colOff>
      <xdr:row>61</xdr:row>
      <xdr:rowOff>20955</xdr:rowOff>
    </xdr:to>
    <xdr:cxnSp macro="">
      <xdr:nvCxnSpPr>
        <xdr:cNvPr id="98" name="直線コネクタ 97">
          <a:extLst>
            <a:ext uri="{FF2B5EF4-FFF2-40B4-BE49-F238E27FC236}">
              <a16:creationId xmlns:a16="http://schemas.microsoft.com/office/drawing/2014/main" id="{E48EA9E1-700E-4204-B995-F861FF044802}"/>
            </a:ext>
          </a:extLst>
        </xdr:cNvPr>
        <xdr:cNvCxnSpPr/>
      </xdr:nvCxnSpPr>
      <xdr:spPr>
        <a:xfrm>
          <a:off x="1028700" y="9864725"/>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AB2AB890-AAF8-4E7C-ABBA-BABA013F587F}"/>
            </a:ext>
          </a:extLst>
        </xdr:cNvPr>
        <xdr:cNvSpPr txBox="1"/>
      </xdr:nvSpPr>
      <xdr:spPr>
        <a:xfrm>
          <a:off x="32391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9CE66691-5D53-4E49-81F4-84CAA239BD9E}"/>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EBC7F864-9FDF-4F49-A246-90AD87988CBB}"/>
            </a:ext>
          </a:extLst>
        </xdr:cNvPr>
        <xdr:cNvSpPr txBox="1"/>
      </xdr:nvSpPr>
      <xdr:spPr>
        <a:xfrm>
          <a:off x="1648469"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ABB191D5-40C1-4C11-AB2D-F3E57B714B05}"/>
            </a:ext>
          </a:extLst>
        </xdr:cNvPr>
        <xdr:cNvSpPr txBox="1"/>
      </xdr:nvSpPr>
      <xdr:spPr>
        <a:xfrm>
          <a:off x="848369"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103" name="n_1mainValue【体育館・プール】&#10;有形固定資産減価償却率">
          <a:extLst>
            <a:ext uri="{FF2B5EF4-FFF2-40B4-BE49-F238E27FC236}">
              <a16:creationId xmlns:a16="http://schemas.microsoft.com/office/drawing/2014/main" id="{97A600C3-28FE-4F7D-AAA2-4EA0825F3F62}"/>
            </a:ext>
          </a:extLst>
        </xdr:cNvPr>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4" name="n_2mainValue【体育館・プール】&#10;有形固定資産減価償却率">
          <a:extLst>
            <a:ext uri="{FF2B5EF4-FFF2-40B4-BE49-F238E27FC236}">
              <a16:creationId xmlns:a16="http://schemas.microsoft.com/office/drawing/2014/main" id="{A05AA474-A9D5-400F-A457-24DCCD8FAF4C}"/>
            </a:ext>
          </a:extLst>
        </xdr:cNvPr>
        <xdr:cNvSpPr txBox="1"/>
      </xdr:nvSpPr>
      <xdr:spPr>
        <a:xfrm>
          <a:off x="2439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88282</xdr:rowOff>
    </xdr:from>
    <xdr:ext cx="405111" cy="259045"/>
    <xdr:sp macro="" textlink="">
      <xdr:nvSpPr>
        <xdr:cNvPr id="105" name="n_3mainValue【体育館・プール】&#10;有形固定資産減価償却率">
          <a:extLst>
            <a:ext uri="{FF2B5EF4-FFF2-40B4-BE49-F238E27FC236}">
              <a16:creationId xmlns:a16="http://schemas.microsoft.com/office/drawing/2014/main" id="{4A4BF434-4742-4B17-B02C-188FA0CE6385}"/>
            </a:ext>
          </a:extLst>
        </xdr:cNvPr>
        <xdr:cNvSpPr txBox="1"/>
      </xdr:nvSpPr>
      <xdr:spPr>
        <a:xfrm>
          <a:off x="1648469" y="964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06" name="n_4mainValue【体育館・プール】&#10;有形固定資産減価償却率">
          <a:extLst>
            <a:ext uri="{FF2B5EF4-FFF2-40B4-BE49-F238E27FC236}">
              <a16:creationId xmlns:a16="http://schemas.microsoft.com/office/drawing/2014/main" id="{4E2E755E-3E05-4DB1-B6FA-319D035B8507}"/>
            </a:ext>
          </a:extLst>
        </xdr:cNvPr>
        <xdr:cNvSpPr txBox="1"/>
      </xdr:nvSpPr>
      <xdr:spPr>
        <a:xfrm>
          <a:off x="848369"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F2D0A75-0498-4BAA-B8CB-5957E56906E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3AAC265-64E1-476B-9AC3-294E0444C9B3}"/>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087C480-CDDB-4A01-BEF7-004C1EEC004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232BC01-4966-4360-B2F6-02C135FF3F65}"/>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8675B3E-0D07-44E5-8D65-6A98DDF6497B}"/>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E23AB70-D4CF-4772-8027-5B29A4825959}"/>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8EA7342-F508-43E7-A034-FBCA7499FE0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BA5C8E8-A0B5-4871-BDA4-4829FD5688E3}"/>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633DF58-8A93-49E7-B33F-CCD42DE4997B}"/>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BDDB1B8-A07A-4B1B-AC6C-62C98524012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AFFCF1CB-4F9F-4FD5-994B-58444A6D683A}"/>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2AA3FBB7-2BE4-4D04-BF00-A388B3172C3C}"/>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143438DD-9D06-4894-9C09-DE332B34E3DB}"/>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3F26DB1-52A3-4183-B302-BF941FC9F7E2}"/>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FD198E8F-63B2-45BC-9E08-F5CBCC456CDB}"/>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FA4DD066-BCC5-4CBD-945A-4FC1F1BE917A}"/>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360AAB6A-6708-4A02-A834-E97FEFB5FE01}"/>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FDC80760-7C2B-4AEC-AFCC-E546C353DD85}"/>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CA9E1AA4-93C9-4D07-B8EC-6792A0099BA4}"/>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7098B7A-AB15-43F5-ADB0-D16016C1FB81}"/>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739394C-CC37-43ED-B747-C8B8FA8C55EB}"/>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8A874DCB-8E8D-4A09-92FB-DE2F8B6DC14E}"/>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861ECD54-6DA7-4169-907C-31BE50FF322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636A04-6639-4F50-A3F1-769CF5BDF5A7}"/>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F1A55034-D7F3-48EC-9B23-85DEAD2289D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92E5AFDB-D914-477E-9C10-944D73067528}"/>
            </a:ext>
          </a:extLst>
        </xdr:cNvPr>
        <xdr:cNvCxnSpPr/>
      </xdr:nvCxnSpPr>
      <xdr:spPr>
        <a:xfrm flipV="1">
          <a:off x="9429115" y="8989532"/>
          <a:ext cx="0" cy="1485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1FB8D4EE-5054-49ED-B23E-48D1B2CAFC97}"/>
            </a:ext>
          </a:extLst>
        </xdr:cNvPr>
        <xdr:cNvSpPr txBox="1"/>
      </xdr:nvSpPr>
      <xdr:spPr>
        <a:xfrm>
          <a:off x="9467850" y="1047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B1B246C6-7E8D-485D-BC89-433CBE3146EB}"/>
            </a:ext>
          </a:extLst>
        </xdr:cNvPr>
        <xdr:cNvCxnSpPr/>
      </xdr:nvCxnSpPr>
      <xdr:spPr>
        <a:xfrm>
          <a:off x="9363075" y="104751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DBF62DEF-93E8-4675-AA8C-B22DEC11F93E}"/>
            </a:ext>
          </a:extLst>
        </xdr:cNvPr>
        <xdr:cNvSpPr txBox="1"/>
      </xdr:nvSpPr>
      <xdr:spPr>
        <a:xfrm>
          <a:off x="9467850" y="877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1793A737-4612-4FB3-A343-B099A8FE6E67}"/>
            </a:ext>
          </a:extLst>
        </xdr:cNvPr>
        <xdr:cNvCxnSpPr/>
      </xdr:nvCxnSpPr>
      <xdr:spPr>
        <a:xfrm>
          <a:off x="9363075" y="89895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205A1D2A-2FB0-4550-B35A-DAFA2FF981CA}"/>
            </a:ext>
          </a:extLst>
        </xdr:cNvPr>
        <xdr:cNvSpPr txBox="1"/>
      </xdr:nvSpPr>
      <xdr:spPr>
        <a:xfrm>
          <a:off x="9467850" y="1010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AC684AF0-FA0C-4F9F-9442-693C0632AA02}"/>
            </a:ext>
          </a:extLst>
        </xdr:cNvPr>
        <xdr:cNvSpPr/>
      </xdr:nvSpPr>
      <xdr:spPr>
        <a:xfrm>
          <a:off x="9401175" y="101264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EA90596A-3B48-4929-95EC-4D4A14D0DAFF}"/>
            </a:ext>
          </a:extLst>
        </xdr:cNvPr>
        <xdr:cNvSpPr/>
      </xdr:nvSpPr>
      <xdr:spPr>
        <a:xfrm>
          <a:off x="8639175" y="10137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F28E959B-9303-4DB5-BE32-253883D2B067}"/>
            </a:ext>
          </a:extLst>
        </xdr:cNvPr>
        <xdr:cNvSpPr/>
      </xdr:nvSpPr>
      <xdr:spPr>
        <a:xfrm>
          <a:off x="7839075" y="10142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421738B7-4F09-41C1-9E48-FED47B89C7CC}"/>
            </a:ext>
          </a:extLst>
        </xdr:cNvPr>
        <xdr:cNvSpPr/>
      </xdr:nvSpPr>
      <xdr:spPr>
        <a:xfrm>
          <a:off x="7029450" y="101417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C4D62BE-894B-46B7-B035-F8989B864B73}"/>
            </a:ext>
          </a:extLst>
        </xdr:cNvPr>
        <xdr:cNvSpPr/>
      </xdr:nvSpPr>
      <xdr:spPr>
        <a:xfrm>
          <a:off x="6238875" y="10126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9F586C1-74F7-44F5-B72E-CA559827A1D0}"/>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D24BF9F-0F59-422F-99A6-586A614F361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5DE5643-DFDE-4DCC-B78B-9668204EF79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E2073A4-F447-4ECD-95E3-BF60ADB43080}"/>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578CC77-64ED-4B22-8619-8403F5B8906E}"/>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141877</xdr:rowOff>
    </xdr:from>
    <xdr:to>
      <xdr:col>55</xdr:col>
      <xdr:colOff>50800</xdr:colOff>
      <xdr:row>61</xdr:row>
      <xdr:rowOff>72027</xdr:rowOff>
    </xdr:to>
    <xdr:sp macro="" textlink="">
      <xdr:nvSpPr>
        <xdr:cNvPr id="148" name="楕円 147">
          <a:extLst>
            <a:ext uri="{FF2B5EF4-FFF2-40B4-BE49-F238E27FC236}">
              <a16:creationId xmlns:a16="http://schemas.microsoft.com/office/drawing/2014/main" id="{F681D0CB-BF98-48B4-ABDB-6C910B8FCB80}"/>
            </a:ext>
          </a:extLst>
        </xdr:cNvPr>
        <xdr:cNvSpPr/>
      </xdr:nvSpPr>
      <xdr:spPr>
        <a:xfrm>
          <a:off x="9401175" y="987007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164754</xdr:rowOff>
    </xdr:from>
    <xdr:ext cx="469744" cy="259045"/>
    <xdr:sp macro="" textlink="">
      <xdr:nvSpPr>
        <xdr:cNvPr id="149" name="【体育館・プール】&#10;一人当たり面積該当値テキスト">
          <a:extLst>
            <a:ext uri="{FF2B5EF4-FFF2-40B4-BE49-F238E27FC236}">
              <a16:creationId xmlns:a16="http://schemas.microsoft.com/office/drawing/2014/main" id="{2E0E764D-70CE-4055-98B1-CA9D386ACDC6}"/>
            </a:ext>
          </a:extLst>
        </xdr:cNvPr>
        <xdr:cNvSpPr txBox="1"/>
      </xdr:nvSpPr>
      <xdr:spPr>
        <a:xfrm>
          <a:off x="9467850" y="972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157880</xdr:rowOff>
    </xdr:from>
    <xdr:to>
      <xdr:col>50</xdr:col>
      <xdr:colOff>165100</xdr:colOff>
      <xdr:row>61</xdr:row>
      <xdr:rowOff>88030</xdr:rowOff>
    </xdr:to>
    <xdr:sp macro="" textlink="">
      <xdr:nvSpPr>
        <xdr:cNvPr id="150" name="楕円 149">
          <a:extLst>
            <a:ext uri="{FF2B5EF4-FFF2-40B4-BE49-F238E27FC236}">
              <a16:creationId xmlns:a16="http://schemas.microsoft.com/office/drawing/2014/main" id="{69B44785-4F33-4CA9-9586-D8B248E95E49}"/>
            </a:ext>
          </a:extLst>
        </xdr:cNvPr>
        <xdr:cNvSpPr/>
      </xdr:nvSpPr>
      <xdr:spPr>
        <a:xfrm>
          <a:off x="8639175" y="98860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21227</xdr:rowOff>
    </xdr:from>
    <xdr:to>
      <xdr:col>55</xdr:col>
      <xdr:colOff>0</xdr:colOff>
      <xdr:row>61</xdr:row>
      <xdr:rowOff>37230</xdr:rowOff>
    </xdr:to>
    <xdr:cxnSp macro="">
      <xdr:nvCxnSpPr>
        <xdr:cNvPr id="151" name="直線コネクタ 150">
          <a:extLst>
            <a:ext uri="{FF2B5EF4-FFF2-40B4-BE49-F238E27FC236}">
              <a16:creationId xmlns:a16="http://schemas.microsoft.com/office/drawing/2014/main" id="{4C2546F4-E857-41DD-BE5D-600AAD13D6A3}"/>
            </a:ext>
          </a:extLst>
        </xdr:cNvPr>
        <xdr:cNvCxnSpPr/>
      </xdr:nvCxnSpPr>
      <xdr:spPr>
        <a:xfrm flipV="1">
          <a:off x="8686800" y="9908177"/>
          <a:ext cx="74295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6024</xdr:rowOff>
    </xdr:from>
    <xdr:to>
      <xdr:col>46</xdr:col>
      <xdr:colOff>38100</xdr:colOff>
      <xdr:row>61</xdr:row>
      <xdr:rowOff>107624</xdr:rowOff>
    </xdr:to>
    <xdr:sp macro="" textlink="">
      <xdr:nvSpPr>
        <xdr:cNvPr id="152" name="楕円 151">
          <a:extLst>
            <a:ext uri="{FF2B5EF4-FFF2-40B4-BE49-F238E27FC236}">
              <a16:creationId xmlns:a16="http://schemas.microsoft.com/office/drawing/2014/main" id="{6A6D0076-4A3D-42AF-AE7B-4D5D21CC6450}"/>
            </a:ext>
          </a:extLst>
        </xdr:cNvPr>
        <xdr:cNvSpPr/>
      </xdr:nvSpPr>
      <xdr:spPr>
        <a:xfrm>
          <a:off x="7839075" y="98961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37230</xdr:rowOff>
    </xdr:from>
    <xdr:to>
      <xdr:col>50</xdr:col>
      <xdr:colOff>114300</xdr:colOff>
      <xdr:row>61</xdr:row>
      <xdr:rowOff>56824</xdr:rowOff>
    </xdr:to>
    <xdr:cxnSp macro="">
      <xdr:nvCxnSpPr>
        <xdr:cNvPr id="153" name="直線コネクタ 152">
          <a:extLst>
            <a:ext uri="{FF2B5EF4-FFF2-40B4-BE49-F238E27FC236}">
              <a16:creationId xmlns:a16="http://schemas.microsoft.com/office/drawing/2014/main" id="{A9437B6C-4FB6-4C2E-A082-E33882C313F4}"/>
            </a:ext>
          </a:extLst>
        </xdr:cNvPr>
        <xdr:cNvCxnSpPr/>
      </xdr:nvCxnSpPr>
      <xdr:spPr>
        <a:xfrm flipV="1">
          <a:off x="7886700" y="9924180"/>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21372</xdr:rowOff>
    </xdr:from>
    <xdr:to>
      <xdr:col>41</xdr:col>
      <xdr:colOff>101600</xdr:colOff>
      <xdr:row>61</xdr:row>
      <xdr:rowOff>122972</xdr:rowOff>
    </xdr:to>
    <xdr:sp macro="" textlink="">
      <xdr:nvSpPr>
        <xdr:cNvPr id="154" name="楕円 153">
          <a:extLst>
            <a:ext uri="{FF2B5EF4-FFF2-40B4-BE49-F238E27FC236}">
              <a16:creationId xmlns:a16="http://schemas.microsoft.com/office/drawing/2014/main" id="{9765E650-284A-4416-A92E-4D1DDA9C8B3E}"/>
            </a:ext>
          </a:extLst>
        </xdr:cNvPr>
        <xdr:cNvSpPr/>
      </xdr:nvSpPr>
      <xdr:spPr>
        <a:xfrm>
          <a:off x="7029450" y="99083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56824</xdr:rowOff>
    </xdr:from>
    <xdr:to>
      <xdr:col>45</xdr:col>
      <xdr:colOff>177800</xdr:colOff>
      <xdr:row>61</xdr:row>
      <xdr:rowOff>72172</xdr:rowOff>
    </xdr:to>
    <xdr:cxnSp macro="">
      <xdr:nvCxnSpPr>
        <xdr:cNvPr id="155" name="直線コネクタ 154">
          <a:extLst>
            <a:ext uri="{FF2B5EF4-FFF2-40B4-BE49-F238E27FC236}">
              <a16:creationId xmlns:a16="http://schemas.microsoft.com/office/drawing/2014/main" id="{D997E9EA-25D9-48A8-9307-C7CD1D766617}"/>
            </a:ext>
          </a:extLst>
        </xdr:cNvPr>
        <xdr:cNvCxnSpPr/>
      </xdr:nvCxnSpPr>
      <xdr:spPr>
        <a:xfrm flipV="1">
          <a:off x="7077075" y="9943774"/>
          <a:ext cx="809625"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39334</xdr:rowOff>
    </xdr:from>
    <xdr:to>
      <xdr:col>36</xdr:col>
      <xdr:colOff>165100</xdr:colOff>
      <xdr:row>61</xdr:row>
      <xdr:rowOff>140934</xdr:rowOff>
    </xdr:to>
    <xdr:sp macro="" textlink="">
      <xdr:nvSpPr>
        <xdr:cNvPr id="156" name="楕円 155">
          <a:extLst>
            <a:ext uri="{FF2B5EF4-FFF2-40B4-BE49-F238E27FC236}">
              <a16:creationId xmlns:a16="http://schemas.microsoft.com/office/drawing/2014/main" id="{3515E921-83A3-4318-ABE6-E18A812C1142}"/>
            </a:ext>
          </a:extLst>
        </xdr:cNvPr>
        <xdr:cNvSpPr/>
      </xdr:nvSpPr>
      <xdr:spPr>
        <a:xfrm>
          <a:off x="6238875" y="99262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72172</xdr:rowOff>
    </xdr:from>
    <xdr:to>
      <xdr:col>41</xdr:col>
      <xdr:colOff>50800</xdr:colOff>
      <xdr:row>61</xdr:row>
      <xdr:rowOff>90134</xdr:rowOff>
    </xdr:to>
    <xdr:cxnSp macro="">
      <xdr:nvCxnSpPr>
        <xdr:cNvPr id="157" name="直線コネクタ 156">
          <a:extLst>
            <a:ext uri="{FF2B5EF4-FFF2-40B4-BE49-F238E27FC236}">
              <a16:creationId xmlns:a16="http://schemas.microsoft.com/office/drawing/2014/main" id="{11681266-3E0F-4B1E-AC6A-08420E616C28}"/>
            </a:ext>
          </a:extLst>
        </xdr:cNvPr>
        <xdr:cNvCxnSpPr/>
      </xdr:nvCxnSpPr>
      <xdr:spPr>
        <a:xfrm flipV="1">
          <a:off x="6286500" y="9955947"/>
          <a:ext cx="7905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4C4A89F4-ABFD-4EEC-88C0-BBC36DAA158A}"/>
            </a:ext>
          </a:extLst>
        </xdr:cNvPr>
        <xdr:cNvSpPr txBox="1"/>
      </xdr:nvSpPr>
      <xdr:spPr>
        <a:xfrm>
          <a:off x="8458277" y="1022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21DB70F9-3390-478D-BF2B-1B193DE3093F}"/>
            </a:ext>
          </a:extLst>
        </xdr:cNvPr>
        <xdr:cNvSpPr txBox="1"/>
      </xdr:nvSpPr>
      <xdr:spPr>
        <a:xfrm>
          <a:off x="7677227" y="102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9FF4D996-C468-48AA-8DAA-C253520E76FC}"/>
            </a:ext>
          </a:extLst>
        </xdr:cNvPr>
        <xdr:cNvSpPr txBox="1"/>
      </xdr:nvSpPr>
      <xdr:spPr>
        <a:xfrm>
          <a:off x="6867602" y="102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AD77CC65-CB11-4283-B5C1-4645BAC01FFD}"/>
            </a:ext>
          </a:extLst>
        </xdr:cNvPr>
        <xdr:cNvSpPr txBox="1"/>
      </xdr:nvSpPr>
      <xdr:spPr>
        <a:xfrm>
          <a:off x="6067502" y="1020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104557</xdr:rowOff>
    </xdr:from>
    <xdr:ext cx="469744" cy="259045"/>
    <xdr:sp macro="" textlink="">
      <xdr:nvSpPr>
        <xdr:cNvPr id="162" name="n_1mainValue【体育館・プール】&#10;一人当たり面積">
          <a:extLst>
            <a:ext uri="{FF2B5EF4-FFF2-40B4-BE49-F238E27FC236}">
              <a16:creationId xmlns:a16="http://schemas.microsoft.com/office/drawing/2014/main" id="{66D8CE25-D221-4D4B-B9BA-1FFFB379FEAE}"/>
            </a:ext>
          </a:extLst>
        </xdr:cNvPr>
        <xdr:cNvSpPr txBox="1"/>
      </xdr:nvSpPr>
      <xdr:spPr>
        <a:xfrm>
          <a:off x="8458277" y="967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124151</xdr:rowOff>
    </xdr:from>
    <xdr:ext cx="469744" cy="259045"/>
    <xdr:sp macro="" textlink="">
      <xdr:nvSpPr>
        <xdr:cNvPr id="163" name="n_2mainValue【体育館・プール】&#10;一人当たり面積">
          <a:extLst>
            <a:ext uri="{FF2B5EF4-FFF2-40B4-BE49-F238E27FC236}">
              <a16:creationId xmlns:a16="http://schemas.microsoft.com/office/drawing/2014/main" id="{05849C8B-2001-4567-9FC1-F1DB23E81199}"/>
            </a:ext>
          </a:extLst>
        </xdr:cNvPr>
        <xdr:cNvSpPr txBox="1"/>
      </xdr:nvSpPr>
      <xdr:spPr>
        <a:xfrm>
          <a:off x="7677227" y="96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139499</xdr:rowOff>
    </xdr:from>
    <xdr:ext cx="469744" cy="259045"/>
    <xdr:sp macro="" textlink="">
      <xdr:nvSpPr>
        <xdr:cNvPr id="164" name="n_3mainValue【体育館・プール】&#10;一人当たり面積">
          <a:extLst>
            <a:ext uri="{FF2B5EF4-FFF2-40B4-BE49-F238E27FC236}">
              <a16:creationId xmlns:a16="http://schemas.microsoft.com/office/drawing/2014/main" id="{E493034E-2F47-461B-99FC-0183C007A039}"/>
            </a:ext>
          </a:extLst>
        </xdr:cNvPr>
        <xdr:cNvSpPr txBox="1"/>
      </xdr:nvSpPr>
      <xdr:spPr>
        <a:xfrm>
          <a:off x="6867602" y="970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157461</xdr:rowOff>
    </xdr:from>
    <xdr:ext cx="469744" cy="259045"/>
    <xdr:sp macro="" textlink="">
      <xdr:nvSpPr>
        <xdr:cNvPr id="165" name="n_4mainValue【体育館・プール】&#10;一人当たり面積">
          <a:extLst>
            <a:ext uri="{FF2B5EF4-FFF2-40B4-BE49-F238E27FC236}">
              <a16:creationId xmlns:a16="http://schemas.microsoft.com/office/drawing/2014/main" id="{317DF3D7-29B0-4ACF-A405-27D481C784B6}"/>
            </a:ext>
          </a:extLst>
        </xdr:cNvPr>
        <xdr:cNvSpPr txBox="1"/>
      </xdr:nvSpPr>
      <xdr:spPr>
        <a:xfrm>
          <a:off x="6067502" y="972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5F58447-5E9D-40AB-8C05-A63BE45FBCF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DC05C1BD-FE05-4E4C-A027-96785CE41120}"/>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806315F4-1877-4BC6-BED4-DFDB8443D026}"/>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3A39D18-CA8D-45D8-8F5A-D4F1EB5BA293}"/>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93A768F-BEBB-4589-B2E4-242D3A29EFE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F9BAF031-822A-4C79-85DC-7095A1EF310A}"/>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A76D5A92-1FB6-41A6-980A-A28D0418574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6B3ED9AE-4269-4B09-81BA-8B832749019D}"/>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CED86719-B13E-4A5D-8DEC-CF182117FFB7}"/>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CC9F9D4C-A559-461B-8F82-29A3EA8A1E79}"/>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23662993-6A4F-4694-BFC9-CD80F91B432F}"/>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81FEEE28-88DA-45CE-9339-5AEF69768959}"/>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55B7C3BD-228D-4D66-ACA8-93257FA02E20}"/>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39DF6ED-B5FD-45A0-B0F5-05A3D6D16DA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75309CF0-D9FE-4DED-9F0D-3B9B2B38A25D}"/>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343433BD-6993-4312-9B62-A5812798E72D}"/>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B2B54192-6E19-4AB5-8836-012F86D3A51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FFB88DCC-8F01-4665-BEDE-DCB548C4A9D2}"/>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9E0570A4-0950-4E4D-A0FD-CA18875F8171}"/>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5993CF7-98C3-4B13-B2C8-79261AF1AE82}"/>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D1510133-04D4-47C7-ACFF-5425633F1EE1}"/>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D4286E49-9FC5-4A38-9114-38CE4C74DC6A}"/>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2221A189-0CED-40E8-81E6-E8C4CEF1DA2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FA93F7C3-BDFB-4C5B-B815-F8459385DD4B}"/>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B71E7D41-9F8B-4462-B669-A2ADE1996F63}"/>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ADE3AC02-F803-4D3D-A83A-93BE8F1A9450}"/>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F8EC2A-8700-4DF3-A128-E44A6C6BCC89}"/>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371031E-D1EB-4C8F-86BF-B7466ACC2A67}"/>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B8B5E8C7-832E-4967-AC9D-9BC1F9C984B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64E99121-5DEF-4EAC-907C-AC119D9C082C}"/>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2B25FBFA-6500-4A97-A256-F3E9AAFBD3A3}"/>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F229CB90-5CCD-4C19-B009-9FF85B2D8E60}"/>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6250B4C2-F191-4B19-8140-DF625FD03A7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960EDE11-8DDE-4DB5-AF49-5DB89D16315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CAD5694D-F17D-4264-BEEC-5EE0A716F186}"/>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A5E5DB2B-DA3B-4CD3-841A-60DCB4E80250}"/>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538879D9-7DAB-4317-83DE-9E660798684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38BD0BA1-ABD2-41EF-A9A8-AAD370004144}"/>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FF14242A-2009-4865-86E6-6ABAE82ED74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C72628E3-991E-4CCA-98DA-882D968C1D05}"/>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29EE5D94-8ACD-435E-87A1-DE301AF58C8C}"/>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2EA2CE65-1A4C-4572-905B-04C281D1CB1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A7BF5C05-C604-4581-9C4D-D9084FBCA6A8}"/>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A404EE29-41E1-4E0C-BD6E-9023DE87B7BF}"/>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91CC5E9C-BCFF-4038-A514-43F181D83F9B}"/>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ACCE552C-0A48-432E-A34E-03CD6838EBA7}"/>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C96AB23E-E59F-43F0-A19B-5EA44F57C4AB}"/>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B87B8ED6-0507-4095-8305-FA3FEC1D7BC7}"/>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B9EBD225-3373-4B1F-8F76-76E2D177B80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0E6CD366-6635-4C5A-8534-06C99121F01E}"/>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D009BEE5-8619-44C8-9F2E-26E0D3831ED6}"/>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B75C2D87-2816-4395-B1EC-377DB6BEC3D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A2B062E6-AE84-4D0B-8D3F-F3CFAEE94D1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8EC2D3C9-3BAC-47AE-8FFA-6401C8EA946A}"/>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C2F28E1C-6DD9-482C-921F-51721CCEB515}"/>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8E42FBA9-35B3-4526-B032-FEAF1A614712}"/>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897DFECE-80B5-4A4B-87BB-EC14E1379D9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5E39D6A4-3506-4D8B-8D22-F128E256028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9B22EDA1-CAEC-49E9-A55C-AC4590CFF2E9}"/>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5" name="直線コネクタ 224">
          <a:extLst>
            <a:ext uri="{FF2B5EF4-FFF2-40B4-BE49-F238E27FC236}">
              <a16:creationId xmlns:a16="http://schemas.microsoft.com/office/drawing/2014/main" id="{FD4741C0-207F-4CAE-A32A-39D8559E98B3}"/>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6" name="テキスト ボックス 225">
          <a:extLst>
            <a:ext uri="{FF2B5EF4-FFF2-40B4-BE49-F238E27FC236}">
              <a16:creationId xmlns:a16="http://schemas.microsoft.com/office/drawing/2014/main" id="{217A2269-632A-4E1B-A854-A2F71733BCDC}"/>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7" name="直線コネクタ 226">
          <a:extLst>
            <a:ext uri="{FF2B5EF4-FFF2-40B4-BE49-F238E27FC236}">
              <a16:creationId xmlns:a16="http://schemas.microsoft.com/office/drawing/2014/main" id="{7EA8FB32-4C54-48F9-A6AB-24D6C0EF7CEE}"/>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8" name="テキスト ボックス 227">
          <a:extLst>
            <a:ext uri="{FF2B5EF4-FFF2-40B4-BE49-F238E27FC236}">
              <a16:creationId xmlns:a16="http://schemas.microsoft.com/office/drawing/2014/main" id="{3AC4A6FA-3F5B-482F-8DD5-6E24E105FADB}"/>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9" name="直線コネクタ 228">
          <a:extLst>
            <a:ext uri="{FF2B5EF4-FFF2-40B4-BE49-F238E27FC236}">
              <a16:creationId xmlns:a16="http://schemas.microsoft.com/office/drawing/2014/main" id="{D8B08034-BE35-4A05-9E22-09AF19F8B1FF}"/>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0" name="テキスト ボックス 229">
          <a:extLst>
            <a:ext uri="{FF2B5EF4-FFF2-40B4-BE49-F238E27FC236}">
              <a16:creationId xmlns:a16="http://schemas.microsoft.com/office/drawing/2014/main" id="{4D4775B2-313F-435E-852A-28CFB2E5CBF3}"/>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1" name="直線コネクタ 230">
          <a:extLst>
            <a:ext uri="{FF2B5EF4-FFF2-40B4-BE49-F238E27FC236}">
              <a16:creationId xmlns:a16="http://schemas.microsoft.com/office/drawing/2014/main" id="{5E3021D2-6875-4CBD-945D-0535B57B373B}"/>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2" name="テキスト ボックス 231">
          <a:extLst>
            <a:ext uri="{FF2B5EF4-FFF2-40B4-BE49-F238E27FC236}">
              <a16:creationId xmlns:a16="http://schemas.microsoft.com/office/drawing/2014/main" id="{DCA634D8-6ACF-41B8-9718-9DE1DC148141}"/>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3" name="直線コネクタ 232">
          <a:extLst>
            <a:ext uri="{FF2B5EF4-FFF2-40B4-BE49-F238E27FC236}">
              <a16:creationId xmlns:a16="http://schemas.microsoft.com/office/drawing/2014/main" id="{DFB30FC0-2B87-47F0-BF62-AC44FCAB7183}"/>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4" name="テキスト ボックス 233">
          <a:extLst>
            <a:ext uri="{FF2B5EF4-FFF2-40B4-BE49-F238E27FC236}">
              <a16:creationId xmlns:a16="http://schemas.microsoft.com/office/drawing/2014/main" id="{A22BF249-F906-499D-8555-0AC4CB74B992}"/>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5" name="直線コネクタ 234">
          <a:extLst>
            <a:ext uri="{FF2B5EF4-FFF2-40B4-BE49-F238E27FC236}">
              <a16:creationId xmlns:a16="http://schemas.microsoft.com/office/drawing/2014/main" id="{57A401FF-D5BE-4AC2-986F-92112F6DB6BF}"/>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6" name="テキスト ボックス 235">
          <a:extLst>
            <a:ext uri="{FF2B5EF4-FFF2-40B4-BE49-F238E27FC236}">
              <a16:creationId xmlns:a16="http://schemas.microsoft.com/office/drawing/2014/main" id="{81883BBD-2019-4D1B-8BCE-5AC09D7E6A06}"/>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7" name="直線コネクタ 236">
          <a:extLst>
            <a:ext uri="{FF2B5EF4-FFF2-40B4-BE49-F238E27FC236}">
              <a16:creationId xmlns:a16="http://schemas.microsoft.com/office/drawing/2014/main" id="{51DAD0C6-BA46-48C8-850E-B9B00B65BFB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8" name="【保健センター・保健所】&#10;有形固定資産減価償却率グラフ枠">
          <a:extLst>
            <a:ext uri="{FF2B5EF4-FFF2-40B4-BE49-F238E27FC236}">
              <a16:creationId xmlns:a16="http://schemas.microsoft.com/office/drawing/2014/main" id="{BBAB1D3C-D201-430F-81B1-F3A2DB1C6715}"/>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239" name="直線コネクタ 238">
          <a:extLst>
            <a:ext uri="{FF2B5EF4-FFF2-40B4-BE49-F238E27FC236}">
              <a16:creationId xmlns:a16="http://schemas.microsoft.com/office/drawing/2014/main" id="{FA3100C2-8EF1-4220-A524-2DFBE1A92865}"/>
            </a:ext>
          </a:extLst>
        </xdr:cNvPr>
        <xdr:cNvCxnSpPr/>
      </xdr:nvCxnSpPr>
      <xdr:spPr>
        <a:xfrm flipV="1">
          <a:off x="14696439" y="9145815"/>
          <a:ext cx="0" cy="135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0" name="【保健センター・保健所】&#10;有形固定資産減価償却率最小値テキスト">
          <a:extLst>
            <a:ext uri="{FF2B5EF4-FFF2-40B4-BE49-F238E27FC236}">
              <a16:creationId xmlns:a16="http://schemas.microsoft.com/office/drawing/2014/main" id="{974B60E9-4BF8-4AE2-B795-3E7BF0B00E4B}"/>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1" name="直線コネクタ 240">
          <a:extLst>
            <a:ext uri="{FF2B5EF4-FFF2-40B4-BE49-F238E27FC236}">
              <a16:creationId xmlns:a16="http://schemas.microsoft.com/office/drawing/2014/main" id="{C8DD1C0C-58D7-46EB-A7A9-26DBFDAF71F8}"/>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242" name="【保健センター・保健所】&#10;有形固定資産減価償却率最大値テキスト">
          <a:extLst>
            <a:ext uri="{FF2B5EF4-FFF2-40B4-BE49-F238E27FC236}">
              <a16:creationId xmlns:a16="http://schemas.microsoft.com/office/drawing/2014/main" id="{D2FE3AE5-7EF2-48D4-BA82-A2EAEDFD78CE}"/>
            </a:ext>
          </a:extLst>
        </xdr:cNvPr>
        <xdr:cNvSpPr txBox="1"/>
      </xdr:nvSpPr>
      <xdr:spPr>
        <a:xfrm>
          <a:off x="14735175" y="892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243" name="直線コネクタ 242">
          <a:extLst>
            <a:ext uri="{FF2B5EF4-FFF2-40B4-BE49-F238E27FC236}">
              <a16:creationId xmlns:a16="http://schemas.microsoft.com/office/drawing/2014/main" id="{9231B85F-9A7A-4AB5-9676-F443E6A14D69}"/>
            </a:ext>
          </a:extLst>
        </xdr:cNvPr>
        <xdr:cNvCxnSpPr/>
      </xdr:nvCxnSpPr>
      <xdr:spPr>
        <a:xfrm>
          <a:off x="14611350" y="9145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244" name="【保健センター・保健所】&#10;有形固定資産減価償却率平均値テキスト">
          <a:extLst>
            <a:ext uri="{FF2B5EF4-FFF2-40B4-BE49-F238E27FC236}">
              <a16:creationId xmlns:a16="http://schemas.microsoft.com/office/drawing/2014/main" id="{FA5E62CD-8410-434C-BB6F-BAEBC5115F53}"/>
            </a:ext>
          </a:extLst>
        </xdr:cNvPr>
        <xdr:cNvSpPr txBox="1"/>
      </xdr:nvSpPr>
      <xdr:spPr>
        <a:xfrm>
          <a:off x="14735175" y="9706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245" name="フローチャート: 判断 244">
          <a:extLst>
            <a:ext uri="{FF2B5EF4-FFF2-40B4-BE49-F238E27FC236}">
              <a16:creationId xmlns:a16="http://schemas.microsoft.com/office/drawing/2014/main" id="{EB9E4E7D-74D6-4F62-9AD2-3261B54AA214}"/>
            </a:ext>
          </a:extLst>
        </xdr:cNvPr>
        <xdr:cNvSpPr/>
      </xdr:nvSpPr>
      <xdr:spPr>
        <a:xfrm>
          <a:off x="14649450" y="97279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246" name="フローチャート: 判断 245">
          <a:extLst>
            <a:ext uri="{FF2B5EF4-FFF2-40B4-BE49-F238E27FC236}">
              <a16:creationId xmlns:a16="http://schemas.microsoft.com/office/drawing/2014/main" id="{5F34B3B3-9147-40AF-9CA0-409853BE69B4}"/>
            </a:ext>
          </a:extLst>
        </xdr:cNvPr>
        <xdr:cNvSpPr/>
      </xdr:nvSpPr>
      <xdr:spPr>
        <a:xfrm>
          <a:off x="13887450" y="972774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247" name="フローチャート: 判断 246">
          <a:extLst>
            <a:ext uri="{FF2B5EF4-FFF2-40B4-BE49-F238E27FC236}">
              <a16:creationId xmlns:a16="http://schemas.microsoft.com/office/drawing/2014/main" id="{97CDCEE0-9D52-44C1-9B0A-AE051764BA89}"/>
            </a:ext>
          </a:extLst>
        </xdr:cNvPr>
        <xdr:cNvSpPr/>
      </xdr:nvSpPr>
      <xdr:spPr>
        <a:xfrm>
          <a:off x="13096875" y="972647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248" name="フローチャート: 判断 247">
          <a:extLst>
            <a:ext uri="{FF2B5EF4-FFF2-40B4-BE49-F238E27FC236}">
              <a16:creationId xmlns:a16="http://schemas.microsoft.com/office/drawing/2014/main" id="{09776E92-E23C-494E-AF70-97C2FA01F6B8}"/>
            </a:ext>
          </a:extLst>
        </xdr:cNvPr>
        <xdr:cNvSpPr/>
      </xdr:nvSpPr>
      <xdr:spPr>
        <a:xfrm>
          <a:off x="12296775" y="97083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249" name="フローチャート: 判断 248">
          <a:extLst>
            <a:ext uri="{FF2B5EF4-FFF2-40B4-BE49-F238E27FC236}">
              <a16:creationId xmlns:a16="http://schemas.microsoft.com/office/drawing/2014/main" id="{9FC58D83-2890-4536-AA57-B9E5C3270132}"/>
            </a:ext>
          </a:extLst>
        </xdr:cNvPr>
        <xdr:cNvSpPr/>
      </xdr:nvSpPr>
      <xdr:spPr>
        <a:xfrm>
          <a:off x="11487150" y="96838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83086FDD-7A4D-4E02-919D-3F61FD04F40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109CED0D-A66C-4FC2-B738-67E867447C32}"/>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11F369DA-096C-4670-8150-452FFADC59C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DA2FEE2C-C4A0-4EC0-8AAB-6E37F80175A9}"/>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6C4F0302-C720-4CBC-BF36-E62A394FAB3A}"/>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255" name="楕円 254">
          <a:extLst>
            <a:ext uri="{FF2B5EF4-FFF2-40B4-BE49-F238E27FC236}">
              <a16:creationId xmlns:a16="http://schemas.microsoft.com/office/drawing/2014/main" id="{2B5AF48F-EC5C-4445-BDC9-A34A5683BE31}"/>
            </a:ext>
          </a:extLst>
        </xdr:cNvPr>
        <xdr:cNvSpPr/>
      </xdr:nvSpPr>
      <xdr:spPr>
        <a:xfrm>
          <a:off x="14649450" y="95658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256" name="【保健センター・保健所】&#10;有形固定資産減価償却率該当値テキスト">
          <a:extLst>
            <a:ext uri="{FF2B5EF4-FFF2-40B4-BE49-F238E27FC236}">
              <a16:creationId xmlns:a16="http://schemas.microsoft.com/office/drawing/2014/main" id="{407D5186-3E5C-4107-A8B2-A8184F68B9DB}"/>
            </a:ext>
          </a:extLst>
        </xdr:cNvPr>
        <xdr:cNvSpPr txBox="1"/>
      </xdr:nvSpPr>
      <xdr:spPr>
        <a:xfrm>
          <a:off x="14735175" y="941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114119</xdr:rowOff>
    </xdr:from>
    <xdr:to>
      <xdr:col>81</xdr:col>
      <xdr:colOff>101600</xdr:colOff>
      <xdr:row>59</xdr:row>
      <xdr:rowOff>44269</xdr:rowOff>
    </xdr:to>
    <xdr:sp macro="" textlink="">
      <xdr:nvSpPr>
        <xdr:cNvPr id="257" name="楕円 256">
          <a:extLst>
            <a:ext uri="{FF2B5EF4-FFF2-40B4-BE49-F238E27FC236}">
              <a16:creationId xmlns:a16="http://schemas.microsoft.com/office/drawing/2014/main" id="{13015921-1F95-4B83-8C03-E4446941D55F}"/>
            </a:ext>
          </a:extLst>
        </xdr:cNvPr>
        <xdr:cNvSpPr/>
      </xdr:nvSpPr>
      <xdr:spPr>
        <a:xfrm>
          <a:off x="13887450" y="95152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164919</xdr:rowOff>
    </xdr:from>
    <xdr:to>
      <xdr:col>85</xdr:col>
      <xdr:colOff>127000</xdr:colOff>
      <xdr:row>59</xdr:row>
      <xdr:rowOff>40822</xdr:rowOff>
    </xdr:to>
    <xdr:cxnSp macro="">
      <xdr:nvCxnSpPr>
        <xdr:cNvPr id="258" name="直線コネクタ 257">
          <a:extLst>
            <a:ext uri="{FF2B5EF4-FFF2-40B4-BE49-F238E27FC236}">
              <a16:creationId xmlns:a16="http://schemas.microsoft.com/office/drawing/2014/main" id="{0DE3FDEF-EA41-4337-B61B-B60D3AFDBA08}"/>
            </a:ext>
          </a:extLst>
        </xdr:cNvPr>
        <xdr:cNvCxnSpPr/>
      </xdr:nvCxnSpPr>
      <xdr:spPr>
        <a:xfrm>
          <a:off x="13935075" y="9562919"/>
          <a:ext cx="76200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259" name="楕円 258">
          <a:extLst>
            <a:ext uri="{FF2B5EF4-FFF2-40B4-BE49-F238E27FC236}">
              <a16:creationId xmlns:a16="http://schemas.microsoft.com/office/drawing/2014/main" id="{5B856929-B6F0-4B4D-A723-C3CC77C0FAA1}"/>
            </a:ext>
          </a:extLst>
        </xdr:cNvPr>
        <xdr:cNvSpPr/>
      </xdr:nvSpPr>
      <xdr:spPr>
        <a:xfrm>
          <a:off x="13096875" y="9564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59</xdr:row>
      <xdr:rowOff>45720</xdr:rowOff>
    </xdr:to>
    <xdr:cxnSp macro="">
      <xdr:nvCxnSpPr>
        <xdr:cNvPr id="260" name="直線コネクタ 259">
          <a:extLst>
            <a:ext uri="{FF2B5EF4-FFF2-40B4-BE49-F238E27FC236}">
              <a16:creationId xmlns:a16="http://schemas.microsoft.com/office/drawing/2014/main" id="{E026DCCA-07C9-45E9-B7E8-CD34FB9DE2D1}"/>
            </a:ext>
          </a:extLst>
        </xdr:cNvPr>
        <xdr:cNvCxnSpPr/>
      </xdr:nvCxnSpPr>
      <xdr:spPr>
        <a:xfrm flipV="1">
          <a:off x="13144500" y="9562919"/>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130447</xdr:rowOff>
    </xdr:from>
    <xdr:to>
      <xdr:col>72</xdr:col>
      <xdr:colOff>38100</xdr:colOff>
      <xdr:row>59</xdr:row>
      <xdr:rowOff>60597</xdr:rowOff>
    </xdr:to>
    <xdr:sp macro="" textlink="">
      <xdr:nvSpPr>
        <xdr:cNvPr id="261" name="楕円 260">
          <a:extLst>
            <a:ext uri="{FF2B5EF4-FFF2-40B4-BE49-F238E27FC236}">
              <a16:creationId xmlns:a16="http://schemas.microsoft.com/office/drawing/2014/main" id="{5A1F14C5-A00D-4A11-A75A-5531AEB52569}"/>
            </a:ext>
          </a:extLst>
        </xdr:cNvPr>
        <xdr:cNvSpPr/>
      </xdr:nvSpPr>
      <xdr:spPr>
        <a:xfrm>
          <a:off x="12296775" y="9531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9797</xdr:rowOff>
    </xdr:from>
    <xdr:to>
      <xdr:col>76</xdr:col>
      <xdr:colOff>114300</xdr:colOff>
      <xdr:row>59</xdr:row>
      <xdr:rowOff>45720</xdr:rowOff>
    </xdr:to>
    <xdr:cxnSp macro="">
      <xdr:nvCxnSpPr>
        <xdr:cNvPr id="262" name="直線コネクタ 261">
          <a:extLst>
            <a:ext uri="{FF2B5EF4-FFF2-40B4-BE49-F238E27FC236}">
              <a16:creationId xmlns:a16="http://schemas.microsoft.com/office/drawing/2014/main" id="{DFB97BDB-F4A0-4B11-A9F9-779305785192}"/>
            </a:ext>
          </a:extLst>
        </xdr:cNvPr>
        <xdr:cNvCxnSpPr/>
      </xdr:nvCxnSpPr>
      <xdr:spPr>
        <a:xfrm>
          <a:off x="12344400" y="9569722"/>
          <a:ext cx="800100" cy="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94524</xdr:rowOff>
    </xdr:from>
    <xdr:to>
      <xdr:col>67</xdr:col>
      <xdr:colOff>101600</xdr:colOff>
      <xdr:row>59</xdr:row>
      <xdr:rowOff>24674</xdr:rowOff>
    </xdr:to>
    <xdr:sp macro="" textlink="">
      <xdr:nvSpPr>
        <xdr:cNvPr id="263" name="楕円 262">
          <a:extLst>
            <a:ext uri="{FF2B5EF4-FFF2-40B4-BE49-F238E27FC236}">
              <a16:creationId xmlns:a16="http://schemas.microsoft.com/office/drawing/2014/main" id="{76E50EAC-62D6-4DAF-B03C-7C7E8F155E3C}"/>
            </a:ext>
          </a:extLst>
        </xdr:cNvPr>
        <xdr:cNvSpPr/>
      </xdr:nvSpPr>
      <xdr:spPr>
        <a:xfrm>
          <a:off x="11487150" y="94956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145324</xdr:rowOff>
    </xdr:from>
    <xdr:to>
      <xdr:col>71</xdr:col>
      <xdr:colOff>177800</xdr:colOff>
      <xdr:row>59</xdr:row>
      <xdr:rowOff>9797</xdr:rowOff>
    </xdr:to>
    <xdr:cxnSp macro="">
      <xdr:nvCxnSpPr>
        <xdr:cNvPr id="264" name="直線コネクタ 263">
          <a:extLst>
            <a:ext uri="{FF2B5EF4-FFF2-40B4-BE49-F238E27FC236}">
              <a16:creationId xmlns:a16="http://schemas.microsoft.com/office/drawing/2014/main" id="{EDC52A2D-BAA8-418B-9819-5D55E1760784}"/>
            </a:ext>
          </a:extLst>
        </xdr:cNvPr>
        <xdr:cNvCxnSpPr/>
      </xdr:nvCxnSpPr>
      <xdr:spPr>
        <a:xfrm>
          <a:off x="11534775" y="9543324"/>
          <a:ext cx="80962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265" name="n_1aveValue【保健センター・保健所】&#10;有形固定資産減価償却率">
          <a:extLst>
            <a:ext uri="{FF2B5EF4-FFF2-40B4-BE49-F238E27FC236}">
              <a16:creationId xmlns:a16="http://schemas.microsoft.com/office/drawing/2014/main" id="{7E2A9F4A-C34B-4360-ADE2-1A4692DC0555}"/>
            </a:ext>
          </a:extLst>
        </xdr:cNvPr>
        <xdr:cNvSpPr txBox="1"/>
      </xdr:nvSpPr>
      <xdr:spPr>
        <a:xfrm>
          <a:off x="13745219" y="9810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266" name="n_2aveValue【保健センター・保健所】&#10;有形固定資産減価償却率">
          <a:extLst>
            <a:ext uri="{FF2B5EF4-FFF2-40B4-BE49-F238E27FC236}">
              <a16:creationId xmlns:a16="http://schemas.microsoft.com/office/drawing/2014/main" id="{F1586D93-B865-4F60-95A3-1C089BC3EB18}"/>
            </a:ext>
          </a:extLst>
        </xdr:cNvPr>
        <xdr:cNvSpPr txBox="1"/>
      </xdr:nvSpPr>
      <xdr:spPr>
        <a:xfrm>
          <a:off x="12964169" y="981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267" name="n_3aveValue【保健センター・保健所】&#10;有形固定資産減価償却率">
          <a:extLst>
            <a:ext uri="{FF2B5EF4-FFF2-40B4-BE49-F238E27FC236}">
              <a16:creationId xmlns:a16="http://schemas.microsoft.com/office/drawing/2014/main" id="{F244CF1B-E1AA-420F-BD64-3FEC1C5283D5}"/>
            </a:ext>
          </a:extLst>
        </xdr:cNvPr>
        <xdr:cNvSpPr txBox="1"/>
      </xdr:nvSpPr>
      <xdr:spPr>
        <a:xfrm>
          <a:off x="12164069" y="979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268" name="n_4aveValue【保健センター・保健所】&#10;有形固定資産減価償却率">
          <a:extLst>
            <a:ext uri="{FF2B5EF4-FFF2-40B4-BE49-F238E27FC236}">
              <a16:creationId xmlns:a16="http://schemas.microsoft.com/office/drawing/2014/main" id="{590FE2F7-7D62-42F8-9EC5-2588AB63192D}"/>
            </a:ext>
          </a:extLst>
        </xdr:cNvPr>
        <xdr:cNvSpPr txBox="1"/>
      </xdr:nvSpPr>
      <xdr:spPr>
        <a:xfrm>
          <a:off x="11354444" y="977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60796</xdr:rowOff>
    </xdr:from>
    <xdr:ext cx="405111" cy="259045"/>
    <xdr:sp macro="" textlink="">
      <xdr:nvSpPr>
        <xdr:cNvPr id="269" name="n_1mainValue【保健センター・保健所】&#10;有形固定資産減価償却率">
          <a:extLst>
            <a:ext uri="{FF2B5EF4-FFF2-40B4-BE49-F238E27FC236}">
              <a16:creationId xmlns:a16="http://schemas.microsoft.com/office/drawing/2014/main" id="{AA2B4936-5FD5-40F2-B5E9-B58BA8D67B04}"/>
            </a:ext>
          </a:extLst>
        </xdr:cNvPr>
        <xdr:cNvSpPr txBox="1"/>
      </xdr:nvSpPr>
      <xdr:spPr>
        <a:xfrm>
          <a:off x="13745219" y="930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270" name="n_2mainValue【保健センター・保健所】&#10;有形固定資産減価償却率">
          <a:extLst>
            <a:ext uri="{FF2B5EF4-FFF2-40B4-BE49-F238E27FC236}">
              <a16:creationId xmlns:a16="http://schemas.microsoft.com/office/drawing/2014/main" id="{BD6B9DC0-C71C-4B8E-9999-96128CE2BDDB}"/>
            </a:ext>
          </a:extLst>
        </xdr:cNvPr>
        <xdr:cNvSpPr txBox="1"/>
      </xdr:nvSpPr>
      <xdr:spPr>
        <a:xfrm>
          <a:off x="12964169"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77124</xdr:rowOff>
    </xdr:from>
    <xdr:ext cx="405111" cy="259045"/>
    <xdr:sp macro="" textlink="">
      <xdr:nvSpPr>
        <xdr:cNvPr id="271" name="n_3mainValue【保健センター・保健所】&#10;有形固定資産減価償却率">
          <a:extLst>
            <a:ext uri="{FF2B5EF4-FFF2-40B4-BE49-F238E27FC236}">
              <a16:creationId xmlns:a16="http://schemas.microsoft.com/office/drawing/2014/main" id="{B3B00E39-7049-4748-BBE2-B159E20DBCCB}"/>
            </a:ext>
          </a:extLst>
        </xdr:cNvPr>
        <xdr:cNvSpPr txBox="1"/>
      </xdr:nvSpPr>
      <xdr:spPr>
        <a:xfrm>
          <a:off x="12164069" y="931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41201</xdr:rowOff>
    </xdr:from>
    <xdr:ext cx="405111" cy="259045"/>
    <xdr:sp macro="" textlink="">
      <xdr:nvSpPr>
        <xdr:cNvPr id="272" name="n_4mainValue【保健センター・保健所】&#10;有形固定資産減価償却率">
          <a:extLst>
            <a:ext uri="{FF2B5EF4-FFF2-40B4-BE49-F238E27FC236}">
              <a16:creationId xmlns:a16="http://schemas.microsoft.com/office/drawing/2014/main" id="{FF25069D-A0B9-4319-8DAD-CA978419B663}"/>
            </a:ext>
          </a:extLst>
        </xdr:cNvPr>
        <xdr:cNvSpPr txBox="1"/>
      </xdr:nvSpPr>
      <xdr:spPr>
        <a:xfrm>
          <a:off x="11354444" y="928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a:extLst>
            <a:ext uri="{FF2B5EF4-FFF2-40B4-BE49-F238E27FC236}">
              <a16:creationId xmlns:a16="http://schemas.microsoft.com/office/drawing/2014/main" id="{D469151C-3005-4033-9B9E-8A4E6BE2F4C2}"/>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a:extLst>
            <a:ext uri="{FF2B5EF4-FFF2-40B4-BE49-F238E27FC236}">
              <a16:creationId xmlns:a16="http://schemas.microsoft.com/office/drawing/2014/main" id="{C5C7136D-38FF-4564-92C7-0C156BA02491}"/>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a:extLst>
            <a:ext uri="{FF2B5EF4-FFF2-40B4-BE49-F238E27FC236}">
              <a16:creationId xmlns:a16="http://schemas.microsoft.com/office/drawing/2014/main" id="{3D5B7399-7797-4C9B-BA8D-8EDB1059356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a:extLst>
            <a:ext uri="{FF2B5EF4-FFF2-40B4-BE49-F238E27FC236}">
              <a16:creationId xmlns:a16="http://schemas.microsoft.com/office/drawing/2014/main" id="{98ADF99F-05DA-4FD7-84A1-CA645D9DDE5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a:extLst>
            <a:ext uri="{FF2B5EF4-FFF2-40B4-BE49-F238E27FC236}">
              <a16:creationId xmlns:a16="http://schemas.microsoft.com/office/drawing/2014/main" id="{12203701-4E10-4F50-9479-F9267DAC0809}"/>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a:extLst>
            <a:ext uri="{FF2B5EF4-FFF2-40B4-BE49-F238E27FC236}">
              <a16:creationId xmlns:a16="http://schemas.microsoft.com/office/drawing/2014/main" id="{FA83C322-DF8E-4EC4-BAE3-77D4BF3380CD}"/>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a:extLst>
            <a:ext uri="{FF2B5EF4-FFF2-40B4-BE49-F238E27FC236}">
              <a16:creationId xmlns:a16="http://schemas.microsoft.com/office/drawing/2014/main" id="{5F1ADA64-3AC1-4AC9-9D3C-23BD7661E8F7}"/>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a:extLst>
            <a:ext uri="{FF2B5EF4-FFF2-40B4-BE49-F238E27FC236}">
              <a16:creationId xmlns:a16="http://schemas.microsoft.com/office/drawing/2014/main" id="{F113D4BC-84D4-4D14-948A-39CA9CBB0808}"/>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1" name="テキスト ボックス 280">
          <a:extLst>
            <a:ext uri="{FF2B5EF4-FFF2-40B4-BE49-F238E27FC236}">
              <a16:creationId xmlns:a16="http://schemas.microsoft.com/office/drawing/2014/main" id="{6B28DC67-43F7-488A-B8EE-F0C37BA73B1C}"/>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2" name="直線コネクタ 281">
          <a:extLst>
            <a:ext uri="{FF2B5EF4-FFF2-40B4-BE49-F238E27FC236}">
              <a16:creationId xmlns:a16="http://schemas.microsoft.com/office/drawing/2014/main" id="{94A37169-ACCB-4D96-99EE-0BF044A51C3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3" name="直線コネクタ 282">
          <a:extLst>
            <a:ext uri="{FF2B5EF4-FFF2-40B4-BE49-F238E27FC236}">
              <a16:creationId xmlns:a16="http://schemas.microsoft.com/office/drawing/2014/main" id="{79B59F08-42FF-4566-863C-D987803628BA}"/>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4" name="テキスト ボックス 283">
          <a:extLst>
            <a:ext uri="{FF2B5EF4-FFF2-40B4-BE49-F238E27FC236}">
              <a16:creationId xmlns:a16="http://schemas.microsoft.com/office/drawing/2014/main" id="{AFA32BD1-D07A-4E01-88CF-9F8A81B6751B}"/>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5" name="直線コネクタ 284">
          <a:extLst>
            <a:ext uri="{FF2B5EF4-FFF2-40B4-BE49-F238E27FC236}">
              <a16:creationId xmlns:a16="http://schemas.microsoft.com/office/drawing/2014/main" id="{244EB945-6B05-47FD-A5CF-E4306920C7AE}"/>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6" name="テキスト ボックス 285">
          <a:extLst>
            <a:ext uri="{FF2B5EF4-FFF2-40B4-BE49-F238E27FC236}">
              <a16:creationId xmlns:a16="http://schemas.microsoft.com/office/drawing/2014/main" id="{9D92EE8F-DF0A-48E7-8660-624595BA9594}"/>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7" name="直線コネクタ 286">
          <a:extLst>
            <a:ext uri="{FF2B5EF4-FFF2-40B4-BE49-F238E27FC236}">
              <a16:creationId xmlns:a16="http://schemas.microsoft.com/office/drawing/2014/main" id="{1C9287C9-646C-4BF4-8D64-94945DA8FCC0}"/>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8" name="テキスト ボックス 287">
          <a:extLst>
            <a:ext uri="{FF2B5EF4-FFF2-40B4-BE49-F238E27FC236}">
              <a16:creationId xmlns:a16="http://schemas.microsoft.com/office/drawing/2014/main" id="{B86413C6-54F9-4434-A42E-0FEC53AAF000}"/>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id="{F31F684F-D1A1-48B1-9117-238872FA8347}"/>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2F884555-34DA-477D-B243-4442DA969381}"/>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id="{3497D038-7CA8-4CA0-A558-08A21D1D8AF8}"/>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292" name="直線コネクタ 291">
          <a:extLst>
            <a:ext uri="{FF2B5EF4-FFF2-40B4-BE49-F238E27FC236}">
              <a16:creationId xmlns:a16="http://schemas.microsoft.com/office/drawing/2014/main" id="{72F30CC1-CAA8-4248-A067-91E9EB15FE72}"/>
            </a:ext>
          </a:extLst>
        </xdr:cNvPr>
        <xdr:cNvCxnSpPr/>
      </xdr:nvCxnSpPr>
      <xdr:spPr>
        <a:xfrm flipV="1">
          <a:off x="19954239" y="9077896"/>
          <a:ext cx="0" cy="118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id="{447C557C-712D-4193-968B-5FADEBF30B72}"/>
            </a:ext>
          </a:extLst>
        </xdr:cNvPr>
        <xdr:cNvSpPr txBox="1"/>
      </xdr:nvSpPr>
      <xdr:spPr>
        <a:xfrm>
          <a:off x="19992975"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4" name="直線コネクタ 293">
          <a:extLst>
            <a:ext uri="{FF2B5EF4-FFF2-40B4-BE49-F238E27FC236}">
              <a16:creationId xmlns:a16="http://schemas.microsoft.com/office/drawing/2014/main" id="{F8B656C9-973F-49B5-BF91-88E876A37D88}"/>
            </a:ext>
          </a:extLst>
        </xdr:cNvPr>
        <xdr:cNvCxnSpPr/>
      </xdr:nvCxnSpPr>
      <xdr:spPr>
        <a:xfrm>
          <a:off x="19878675" y="10260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id="{36EC5444-5E7B-4836-BE67-964BEBE81D96}"/>
            </a:ext>
          </a:extLst>
        </xdr:cNvPr>
        <xdr:cNvSpPr txBox="1"/>
      </xdr:nvSpPr>
      <xdr:spPr>
        <a:xfrm>
          <a:off x="19992975" y="887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296" name="直線コネクタ 295">
          <a:extLst>
            <a:ext uri="{FF2B5EF4-FFF2-40B4-BE49-F238E27FC236}">
              <a16:creationId xmlns:a16="http://schemas.microsoft.com/office/drawing/2014/main" id="{A2E4E24D-A973-465A-BEBA-8DCE2606878A}"/>
            </a:ext>
          </a:extLst>
        </xdr:cNvPr>
        <xdr:cNvCxnSpPr/>
      </xdr:nvCxnSpPr>
      <xdr:spPr>
        <a:xfrm>
          <a:off x="19878675" y="90778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id="{EF3EC178-55A3-4438-A68B-6D0CC6D156BB}"/>
            </a:ext>
          </a:extLst>
        </xdr:cNvPr>
        <xdr:cNvSpPr txBox="1"/>
      </xdr:nvSpPr>
      <xdr:spPr>
        <a:xfrm>
          <a:off x="19992975" y="995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298" name="フローチャート: 判断 297">
          <a:extLst>
            <a:ext uri="{FF2B5EF4-FFF2-40B4-BE49-F238E27FC236}">
              <a16:creationId xmlns:a16="http://schemas.microsoft.com/office/drawing/2014/main" id="{8A2205B5-D1EA-43B6-8580-C2DC72C95DE9}"/>
            </a:ext>
          </a:extLst>
        </xdr:cNvPr>
        <xdr:cNvSpPr/>
      </xdr:nvSpPr>
      <xdr:spPr>
        <a:xfrm>
          <a:off x="19897725" y="99730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299" name="フローチャート: 判断 298">
          <a:extLst>
            <a:ext uri="{FF2B5EF4-FFF2-40B4-BE49-F238E27FC236}">
              <a16:creationId xmlns:a16="http://schemas.microsoft.com/office/drawing/2014/main" id="{9408A104-E251-4846-8B57-57043365E124}"/>
            </a:ext>
          </a:extLst>
        </xdr:cNvPr>
        <xdr:cNvSpPr/>
      </xdr:nvSpPr>
      <xdr:spPr>
        <a:xfrm>
          <a:off x="19154775" y="9979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00" name="フローチャート: 判断 299">
          <a:extLst>
            <a:ext uri="{FF2B5EF4-FFF2-40B4-BE49-F238E27FC236}">
              <a16:creationId xmlns:a16="http://schemas.microsoft.com/office/drawing/2014/main" id="{7C31CAB2-0A2D-4733-9737-61CAE434C673}"/>
            </a:ext>
          </a:extLst>
        </xdr:cNvPr>
        <xdr:cNvSpPr/>
      </xdr:nvSpPr>
      <xdr:spPr>
        <a:xfrm>
          <a:off x="18345150" y="99947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01" name="フローチャート: 判断 300">
          <a:extLst>
            <a:ext uri="{FF2B5EF4-FFF2-40B4-BE49-F238E27FC236}">
              <a16:creationId xmlns:a16="http://schemas.microsoft.com/office/drawing/2014/main" id="{4ED1DDE9-5A50-4A5A-AC81-8F84664B34D5}"/>
            </a:ext>
          </a:extLst>
        </xdr:cNvPr>
        <xdr:cNvSpPr/>
      </xdr:nvSpPr>
      <xdr:spPr>
        <a:xfrm>
          <a:off x="17554575" y="10021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02" name="フローチャート: 判断 301">
          <a:extLst>
            <a:ext uri="{FF2B5EF4-FFF2-40B4-BE49-F238E27FC236}">
              <a16:creationId xmlns:a16="http://schemas.microsoft.com/office/drawing/2014/main" id="{07E16B90-CB6C-4577-937E-A63508687E3B}"/>
            </a:ext>
          </a:extLst>
        </xdr:cNvPr>
        <xdr:cNvSpPr/>
      </xdr:nvSpPr>
      <xdr:spPr>
        <a:xfrm>
          <a:off x="16754475" y="10003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FCC7D22C-8812-4C41-A0C6-B92D7D4F84EF}"/>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D1D65539-0A56-47F0-92A7-AEA150681B4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873491BE-BDF7-4BA4-B83A-98F53ADBC5C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B66AD1C2-7A4B-4EA8-82AD-623F5D8CD4A0}"/>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A2B284F8-1157-4A8C-8D8C-8265B7280DA8}"/>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165798</xdr:rowOff>
    </xdr:from>
    <xdr:to>
      <xdr:col>116</xdr:col>
      <xdr:colOff>114300</xdr:colOff>
      <xdr:row>61</xdr:row>
      <xdr:rowOff>95948</xdr:rowOff>
    </xdr:to>
    <xdr:sp macro="" textlink="">
      <xdr:nvSpPr>
        <xdr:cNvPr id="308" name="楕円 307">
          <a:extLst>
            <a:ext uri="{FF2B5EF4-FFF2-40B4-BE49-F238E27FC236}">
              <a16:creationId xmlns:a16="http://schemas.microsoft.com/office/drawing/2014/main" id="{81A2201D-B1C0-44B6-B05E-EF68BEC2E257}"/>
            </a:ext>
          </a:extLst>
        </xdr:cNvPr>
        <xdr:cNvSpPr/>
      </xdr:nvSpPr>
      <xdr:spPr>
        <a:xfrm>
          <a:off x="19897725" y="9887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17225</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id="{8A7CC399-A310-4022-B2EC-85DF6AFFFB59}"/>
            </a:ext>
          </a:extLst>
        </xdr:cNvPr>
        <xdr:cNvSpPr txBox="1"/>
      </xdr:nvSpPr>
      <xdr:spPr>
        <a:xfrm>
          <a:off x="19992975" y="97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3493</xdr:rowOff>
    </xdr:from>
    <xdr:to>
      <xdr:col>112</xdr:col>
      <xdr:colOff>38100</xdr:colOff>
      <xdr:row>61</xdr:row>
      <xdr:rowOff>105093</xdr:rowOff>
    </xdr:to>
    <xdr:sp macro="" textlink="">
      <xdr:nvSpPr>
        <xdr:cNvPr id="310" name="楕円 309">
          <a:extLst>
            <a:ext uri="{FF2B5EF4-FFF2-40B4-BE49-F238E27FC236}">
              <a16:creationId xmlns:a16="http://schemas.microsoft.com/office/drawing/2014/main" id="{984E26D6-18E5-47BA-B307-A9C413539E4F}"/>
            </a:ext>
          </a:extLst>
        </xdr:cNvPr>
        <xdr:cNvSpPr/>
      </xdr:nvSpPr>
      <xdr:spPr>
        <a:xfrm>
          <a:off x="19154775" y="98936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45148</xdr:rowOff>
    </xdr:from>
    <xdr:to>
      <xdr:col>116</xdr:col>
      <xdr:colOff>63500</xdr:colOff>
      <xdr:row>61</xdr:row>
      <xdr:rowOff>54293</xdr:rowOff>
    </xdr:to>
    <xdr:cxnSp macro="">
      <xdr:nvCxnSpPr>
        <xdr:cNvPr id="311" name="直線コネクタ 310">
          <a:extLst>
            <a:ext uri="{FF2B5EF4-FFF2-40B4-BE49-F238E27FC236}">
              <a16:creationId xmlns:a16="http://schemas.microsoft.com/office/drawing/2014/main" id="{A3F3C0B1-8EB5-4C2E-95B2-993ADC3955BC}"/>
            </a:ext>
          </a:extLst>
        </xdr:cNvPr>
        <xdr:cNvCxnSpPr/>
      </xdr:nvCxnSpPr>
      <xdr:spPr>
        <a:xfrm flipV="1">
          <a:off x="19202400" y="9935273"/>
          <a:ext cx="752475"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xdr:rowOff>
    </xdr:from>
    <xdr:to>
      <xdr:col>107</xdr:col>
      <xdr:colOff>101600</xdr:colOff>
      <xdr:row>61</xdr:row>
      <xdr:rowOff>115951</xdr:rowOff>
    </xdr:to>
    <xdr:sp macro="" textlink="">
      <xdr:nvSpPr>
        <xdr:cNvPr id="312" name="楕円 311">
          <a:extLst>
            <a:ext uri="{FF2B5EF4-FFF2-40B4-BE49-F238E27FC236}">
              <a16:creationId xmlns:a16="http://schemas.microsoft.com/office/drawing/2014/main" id="{E4338E3F-1FDD-46CB-A9DA-29E5F2F464F3}"/>
            </a:ext>
          </a:extLst>
        </xdr:cNvPr>
        <xdr:cNvSpPr/>
      </xdr:nvSpPr>
      <xdr:spPr>
        <a:xfrm>
          <a:off x="18345150" y="98981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54293</xdr:rowOff>
    </xdr:from>
    <xdr:to>
      <xdr:col>111</xdr:col>
      <xdr:colOff>177800</xdr:colOff>
      <xdr:row>61</xdr:row>
      <xdr:rowOff>65151</xdr:rowOff>
    </xdr:to>
    <xdr:cxnSp macro="">
      <xdr:nvCxnSpPr>
        <xdr:cNvPr id="313" name="直線コネクタ 312">
          <a:extLst>
            <a:ext uri="{FF2B5EF4-FFF2-40B4-BE49-F238E27FC236}">
              <a16:creationId xmlns:a16="http://schemas.microsoft.com/office/drawing/2014/main" id="{B23D7998-72FB-4D04-9CD2-E9D52E0D3C35}"/>
            </a:ext>
          </a:extLst>
        </xdr:cNvPr>
        <xdr:cNvCxnSpPr/>
      </xdr:nvCxnSpPr>
      <xdr:spPr>
        <a:xfrm flipV="1">
          <a:off x="18392775" y="9941243"/>
          <a:ext cx="809625"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23495</xdr:rowOff>
    </xdr:from>
    <xdr:to>
      <xdr:col>102</xdr:col>
      <xdr:colOff>165100</xdr:colOff>
      <xdr:row>61</xdr:row>
      <xdr:rowOff>125095</xdr:rowOff>
    </xdr:to>
    <xdr:sp macro="" textlink="">
      <xdr:nvSpPr>
        <xdr:cNvPr id="314" name="楕円 313">
          <a:extLst>
            <a:ext uri="{FF2B5EF4-FFF2-40B4-BE49-F238E27FC236}">
              <a16:creationId xmlns:a16="http://schemas.microsoft.com/office/drawing/2014/main" id="{350F63D7-32C2-45DF-B207-E7091006EC22}"/>
            </a:ext>
          </a:extLst>
        </xdr:cNvPr>
        <xdr:cNvSpPr/>
      </xdr:nvSpPr>
      <xdr:spPr>
        <a:xfrm>
          <a:off x="17554575" y="9913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65151</xdr:rowOff>
    </xdr:from>
    <xdr:to>
      <xdr:col>107</xdr:col>
      <xdr:colOff>50800</xdr:colOff>
      <xdr:row>61</xdr:row>
      <xdr:rowOff>74295</xdr:rowOff>
    </xdr:to>
    <xdr:cxnSp macro="">
      <xdr:nvCxnSpPr>
        <xdr:cNvPr id="315" name="直線コネクタ 314">
          <a:extLst>
            <a:ext uri="{FF2B5EF4-FFF2-40B4-BE49-F238E27FC236}">
              <a16:creationId xmlns:a16="http://schemas.microsoft.com/office/drawing/2014/main" id="{8DEC340D-4B83-482F-8A36-73670D07018A}"/>
            </a:ext>
          </a:extLst>
        </xdr:cNvPr>
        <xdr:cNvCxnSpPr/>
      </xdr:nvCxnSpPr>
      <xdr:spPr>
        <a:xfrm flipV="1">
          <a:off x="17602200" y="9955276"/>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33210</xdr:rowOff>
    </xdr:from>
    <xdr:to>
      <xdr:col>98</xdr:col>
      <xdr:colOff>38100</xdr:colOff>
      <xdr:row>61</xdr:row>
      <xdr:rowOff>134810</xdr:rowOff>
    </xdr:to>
    <xdr:sp macro="" textlink="">
      <xdr:nvSpPr>
        <xdr:cNvPr id="316" name="楕円 315">
          <a:extLst>
            <a:ext uri="{FF2B5EF4-FFF2-40B4-BE49-F238E27FC236}">
              <a16:creationId xmlns:a16="http://schemas.microsoft.com/office/drawing/2014/main" id="{0B943ABB-0EA7-49EC-B899-DE9C906D738D}"/>
            </a:ext>
          </a:extLst>
        </xdr:cNvPr>
        <xdr:cNvSpPr/>
      </xdr:nvSpPr>
      <xdr:spPr>
        <a:xfrm>
          <a:off x="16754475" y="9916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74295</xdr:rowOff>
    </xdr:from>
    <xdr:to>
      <xdr:col>102</xdr:col>
      <xdr:colOff>114300</xdr:colOff>
      <xdr:row>61</xdr:row>
      <xdr:rowOff>84010</xdr:rowOff>
    </xdr:to>
    <xdr:cxnSp macro="">
      <xdr:nvCxnSpPr>
        <xdr:cNvPr id="317" name="直線コネクタ 316">
          <a:extLst>
            <a:ext uri="{FF2B5EF4-FFF2-40B4-BE49-F238E27FC236}">
              <a16:creationId xmlns:a16="http://schemas.microsoft.com/office/drawing/2014/main" id="{66B5D4BB-25AC-42DA-BB71-511B7C3E03F4}"/>
            </a:ext>
          </a:extLst>
        </xdr:cNvPr>
        <xdr:cNvCxnSpPr/>
      </xdr:nvCxnSpPr>
      <xdr:spPr>
        <a:xfrm flipV="1">
          <a:off x="16802100" y="9961245"/>
          <a:ext cx="8001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318" name="n_1aveValue【保健センター・保健所】&#10;一人当たり面積">
          <a:extLst>
            <a:ext uri="{FF2B5EF4-FFF2-40B4-BE49-F238E27FC236}">
              <a16:creationId xmlns:a16="http://schemas.microsoft.com/office/drawing/2014/main" id="{FD993B60-8F22-43BE-880C-3B44FF742BE3}"/>
            </a:ext>
          </a:extLst>
        </xdr:cNvPr>
        <xdr:cNvSpPr txBox="1"/>
      </xdr:nvSpPr>
      <xdr:spPr>
        <a:xfrm>
          <a:off x="18983402" y="1005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319" name="n_2aveValue【保健センター・保健所】&#10;一人当たり面積">
          <a:extLst>
            <a:ext uri="{FF2B5EF4-FFF2-40B4-BE49-F238E27FC236}">
              <a16:creationId xmlns:a16="http://schemas.microsoft.com/office/drawing/2014/main" id="{232BD40C-8A65-4896-9304-DDD768D21AD8}"/>
            </a:ext>
          </a:extLst>
        </xdr:cNvPr>
        <xdr:cNvSpPr txBox="1"/>
      </xdr:nvSpPr>
      <xdr:spPr>
        <a:xfrm>
          <a:off x="18183302" y="100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320" name="n_3aveValue【保健センター・保健所】&#10;一人当たり面積">
          <a:extLst>
            <a:ext uri="{FF2B5EF4-FFF2-40B4-BE49-F238E27FC236}">
              <a16:creationId xmlns:a16="http://schemas.microsoft.com/office/drawing/2014/main" id="{9E7BEEBA-A9EB-4D5F-92C2-32F6870BF917}"/>
            </a:ext>
          </a:extLst>
        </xdr:cNvPr>
        <xdr:cNvSpPr txBox="1"/>
      </xdr:nvSpPr>
      <xdr:spPr>
        <a:xfrm>
          <a:off x="17383202" y="1010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21" name="n_4aveValue【保健センター・保健所】&#10;一人当たり面積">
          <a:extLst>
            <a:ext uri="{FF2B5EF4-FFF2-40B4-BE49-F238E27FC236}">
              <a16:creationId xmlns:a16="http://schemas.microsoft.com/office/drawing/2014/main" id="{FC6CCC09-EC3C-48A2-86F5-414C12413FA8}"/>
            </a:ext>
          </a:extLst>
        </xdr:cNvPr>
        <xdr:cNvSpPr txBox="1"/>
      </xdr:nvSpPr>
      <xdr:spPr>
        <a:xfrm>
          <a:off x="16592627" y="100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121620</xdr:rowOff>
    </xdr:from>
    <xdr:ext cx="469744" cy="259045"/>
    <xdr:sp macro="" textlink="">
      <xdr:nvSpPr>
        <xdr:cNvPr id="322" name="n_1mainValue【保健センター・保健所】&#10;一人当たり面積">
          <a:extLst>
            <a:ext uri="{FF2B5EF4-FFF2-40B4-BE49-F238E27FC236}">
              <a16:creationId xmlns:a16="http://schemas.microsoft.com/office/drawing/2014/main" id="{7355473F-6515-46A8-8696-C91B7BDF3330}"/>
            </a:ext>
          </a:extLst>
        </xdr:cNvPr>
        <xdr:cNvSpPr txBox="1"/>
      </xdr:nvSpPr>
      <xdr:spPr>
        <a:xfrm>
          <a:off x="18983402" y="968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132478</xdr:rowOff>
    </xdr:from>
    <xdr:ext cx="469744" cy="259045"/>
    <xdr:sp macro="" textlink="">
      <xdr:nvSpPr>
        <xdr:cNvPr id="323" name="n_2mainValue【保健センター・保健所】&#10;一人当たり面積">
          <a:extLst>
            <a:ext uri="{FF2B5EF4-FFF2-40B4-BE49-F238E27FC236}">
              <a16:creationId xmlns:a16="http://schemas.microsoft.com/office/drawing/2014/main" id="{50803167-10A1-4F13-927B-BA586770C21A}"/>
            </a:ext>
          </a:extLst>
        </xdr:cNvPr>
        <xdr:cNvSpPr txBox="1"/>
      </xdr:nvSpPr>
      <xdr:spPr>
        <a:xfrm>
          <a:off x="18183302" y="969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141622</xdr:rowOff>
    </xdr:from>
    <xdr:ext cx="469744" cy="259045"/>
    <xdr:sp macro="" textlink="">
      <xdr:nvSpPr>
        <xdr:cNvPr id="324" name="n_3mainValue【保健センター・保健所】&#10;一人当たり面積">
          <a:extLst>
            <a:ext uri="{FF2B5EF4-FFF2-40B4-BE49-F238E27FC236}">
              <a16:creationId xmlns:a16="http://schemas.microsoft.com/office/drawing/2014/main" id="{F6341CEB-C18E-46AC-B400-5E7E4FF2B1F8}"/>
            </a:ext>
          </a:extLst>
        </xdr:cNvPr>
        <xdr:cNvSpPr txBox="1"/>
      </xdr:nvSpPr>
      <xdr:spPr>
        <a:xfrm>
          <a:off x="17383202" y="970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151337</xdr:rowOff>
    </xdr:from>
    <xdr:ext cx="469744" cy="259045"/>
    <xdr:sp macro="" textlink="">
      <xdr:nvSpPr>
        <xdr:cNvPr id="325" name="n_4mainValue【保健センター・保健所】&#10;一人当たり面積">
          <a:extLst>
            <a:ext uri="{FF2B5EF4-FFF2-40B4-BE49-F238E27FC236}">
              <a16:creationId xmlns:a16="http://schemas.microsoft.com/office/drawing/2014/main" id="{3A101E89-8CC3-4592-A3BD-12C4C2F93A08}"/>
            </a:ext>
          </a:extLst>
        </xdr:cNvPr>
        <xdr:cNvSpPr txBox="1"/>
      </xdr:nvSpPr>
      <xdr:spPr>
        <a:xfrm>
          <a:off x="16592627" y="971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00CA4949-95F7-492A-901B-28AE8A9314A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B4D3C3CC-2650-4764-B781-96C263B3439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462D81DA-F99F-4F5C-89C2-61EC32662CC4}"/>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B24D57A4-4133-48FB-A161-9A9C7A487D67}"/>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480BDE7E-63A4-453D-98AC-80CC232BB1D8}"/>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D28029FB-92D1-4369-B421-E89020F0A36F}"/>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CA3A55DB-51E6-42C0-9137-D07AE6A2218B}"/>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FBE75BBD-05BD-4949-A212-9380C4CA16D3}"/>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4" name="正方形/長方形 333">
          <a:extLst>
            <a:ext uri="{FF2B5EF4-FFF2-40B4-BE49-F238E27FC236}">
              <a16:creationId xmlns:a16="http://schemas.microsoft.com/office/drawing/2014/main" id="{968C8BC0-B0F6-484B-BC1E-7A45BCEE0BB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5" name="正方形/長方形 334">
          <a:extLst>
            <a:ext uri="{FF2B5EF4-FFF2-40B4-BE49-F238E27FC236}">
              <a16:creationId xmlns:a16="http://schemas.microsoft.com/office/drawing/2014/main" id="{EF840529-EB1D-4384-9D8A-0A050BD51FBB}"/>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6" name="正方形/長方形 335">
          <a:extLst>
            <a:ext uri="{FF2B5EF4-FFF2-40B4-BE49-F238E27FC236}">
              <a16:creationId xmlns:a16="http://schemas.microsoft.com/office/drawing/2014/main" id="{0E28139E-6483-46CC-A00B-9B04E6FBBD97}"/>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7" name="正方形/長方形 336">
          <a:extLst>
            <a:ext uri="{FF2B5EF4-FFF2-40B4-BE49-F238E27FC236}">
              <a16:creationId xmlns:a16="http://schemas.microsoft.com/office/drawing/2014/main" id="{1B174AE2-C276-4BF5-A847-1DD561F53183}"/>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8" name="正方形/長方形 337">
          <a:extLst>
            <a:ext uri="{FF2B5EF4-FFF2-40B4-BE49-F238E27FC236}">
              <a16:creationId xmlns:a16="http://schemas.microsoft.com/office/drawing/2014/main" id="{23BAE723-4760-4655-9C20-7C5C7EEBCBBD}"/>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9" name="正方形/長方形 338">
          <a:extLst>
            <a:ext uri="{FF2B5EF4-FFF2-40B4-BE49-F238E27FC236}">
              <a16:creationId xmlns:a16="http://schemas.microsoft.com/office/drawing/2014/main" id="{61DFF987-5340-48D9-9FFE-B6C3BB38A45F}"/>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0" name="正方形/長方形 339">
          <a:extLst>
            <a:ext uri="{FF2B5EF4-FFF2-40B4-BE49-F238E27FC236}">
              <a16:creationId xmlns:a16="http://schemas.microsoft.com/office/drawing/2014/main" id="{668D397C-40D5-4884-80AA-A1CB2FCCFA04}"/>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1" name="正方形/長方形 340">
          <a:extLst>
            <a:ext uri="{FF2B5EF4-FFF2-40B4-BE49-F238E27FC236}">
              <a16:creationId xmlns:a16="http://schemas.microsoft.com/office/drawing/2014/main" id="{B07DF864-66D1-4376-BE72-09480A89780F}"/>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2" name="正方形/長方形 341">
          <a:extLst>
            <a:ext uri="{FF2B5EF4-FFF2-40B4-BE49-F238E27FC236}">
              <a16:creationId xmlns:a16="http://schemas.microsoft.com/office/drawing/2014/main" id="{5AF3EF3F-6B7A-459D-98CE-6C39781E71C2}"/>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3" name="正方形/長方形 342">
          <a:extLst>
            <a:ext uri="{FF2B5EF4-FFF2-40B4-BE49-F238E27FC236}">
              <a16:creationId xmlns:a16="http://schemas.microsoft.com/office/drawing/2014/main" id="{1A36AD25-8F73-442A-BFAE-FDBD8E590334}"/>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4" name="正方形/長方形 343">
          <a:extLst>
            <a:ext uri="{FF2B5EF4-FFF2-40B4-BE49-F238E27FC236}">
              <a16:creationId xmlns:a16="http://schemas.microsoft.com/office/drawing/2014/main" id="{F364476C-9BC9-4E0D-952F-1F3B584749BD}"/>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5" name="正方形/長方形 344">
          <a:extLst>
            <a:ext uri="{FF2B5EF4-FFF2-40B4-BE49-F238E27FC236}">
              <a16:creationId xmlns:a16="http://schemas.microsoft.com/office/drawing/2014/main" id="{A15F9A18-4674-4AB4-B113-7EC8BF28F1C5}"/>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6" name="正方形/長方形 345">
          <a:extLst>
            <a:ext uri="{FF2B5EF4-FFF2-40B4-BE49-F238E27FC236}">
              <a16:creationId xmlns:a16="http://schemas.microsoft.com/office/drawing/2014/main" id="{4BA8CF62-E77A-4C65-9479-4E62FCA208E4}"/>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7" name="正方形/長方形 346">
          <a:extLst>
            <a:ext uri="{FF2B5EF4-FFF2-40B4-BE49-F238E27FC236}">
              <a16:creationId xmlns:a16="http://schemas.microsoft.com/office/drawing/2014/main" id="{07B890F3-A30A-4E06-AE01-8045049A597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8" name="正方形/長方形 347">
          <a:extLst>
            <a:ext uri="{FF2B5EF4-FFF2-40B4-BE49-F238E27FC236}">
              <a16:creationId xmlns:a16="http://schemas.microsoft.com/office/drawing/2014/main" id="{6D68B5CD-1746-40F3-9D9D-406D8B112716}"/>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9" name="正方形/長方形 348">
          <a:extLst>
            <a:ext uri="{FF2B5EF4-FFF2-40B4-BE49-F238E27FC236}">
              <a16:creationId xmlns:a16="http://schemas.microsoft.com/office/drawing/2014/main" id="{C87831C5-4DE0-4A51-8F54-EB6DD90FDCE1}"/>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BAA433B-BD1C-4156-8AA0-7D7202B2288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1" name="直線コネクタ 350">
          <a:extLst>
            <a:ext uri="{FF2B5EF4-FFF2-40B4-BE49-F238E27FC236}">
              <a16:creationId xmlns:a16="http://schemas.microsoft.com/office/drawing/2014/main" id="{32A01C74-D6E7-436B-BDDA-333605CB66AE}"/>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F158CE01-0D81-49DC-ADA8-58425AC2C5A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3" name="直線コネクタ 352">
          <a:extLst>
            <a:ext uri="{FF2B5EF4-FFF2-40B4-BE49-F238E27FC236}">
              <a16:creationId xmlns:a16="http://schemas.microsoft.com/office/drawing/2014/main" id="{FAC40FA9-7514-4319-8AE9-25C4936D9264}"/>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4" name="テキスト ボックス 353">
          <a:extLst>
            <a:ext uri="{FF2B5EF4-FFF2-40B4-BE49-F238E27FC236}">
              <a16:creationId xmlns:a16="http://schemas.microsoft.com/office/drawing/2014/main" id="{FEEE78A7-598A-412C-A24C-FC17D365C519}"/>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5" name="直線コネクタ 354">
          <a:extLst>
            <a:ext uri="{FF2B5EF4-FFF2-40B4-BE49-F238E27FC236}">
              <a16:creationId xmlns:a16="http://schemas.microsoft.com/office/drawing/2014/main" id="{FCB7A1B2-1861-4739-82EA-41295671BA16}"/>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6" name="テキスト ボックス 355">
          <a:extLst>
            <a:ext uri="{FF2B5EF4-FFF2-40B4-BE49-F238E27FC236}">
              <a16:creationId xmlns:a16="http://schemas.microsoft.com/office/drawing/2014/main" id="{4907CBF0-5E90-4A18-B308-E2941E23128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7" name="直線コネクタ 356">
          <a:extLst>
            <a:ext uri="{FF2B5EF4-FFF2-40B4-BE49-F238E27FC236}">
              <a16:creationId xmlns:a16="http://schemas.microsoft.com/office/drawing/2014/main" id="{1FBD509C-29AC-444B-8F94-88A5BA1B0CF5}"/>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58" name="テキスト ボックス 357">
          <a:extLst>
            <a:ext uri="{FF2B5EF4-FFF2-40B4-BE49-F238E27FC236}">
              <a16:creationId xmlns:a16="http://schemas.microsoft.com/office/drawing/2014/main" id="{40DED29E-BA5F-486F-B27A-6FA75FDB46BC}"/>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59" name="直線コネクタ 358">
          <a:extLst>
            <a:ext uri="{FF2B5EF4-FFF2-40B4-BE49-F238E27FC236}">
              <a16:creationId xmlns:a16="http://schemas.microsoft.com/office/drawing/2014/main" id="{8F8DB8B6-12ED-488A-BF96-A4522CE1FB1E}"/>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0" name="テキスト ボックス 359">
          <a:extLst>
            <a:ext uri="{FF2B5EF4-FFF2-40B4-BE49-F238E27FC236}">
              <a16:creationId xmlns:a16="http://schemas.microsoft.com/office/drawing/2014/main" id="{F774A9DD-6E80-408A-AB9E-83BAF7067BB4}"/>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1" name="直線コネクタ 360">
          <a:extLst>
            <a:ext uri="{FF2B5EF4-FFF2-40B4-BE49-F238E27FC236}">
              <a16:creationId xmlns:a16="http://schemas.microsoft.com/office/drawing/2014/main" id="{BA5E0676-8B4A-46CA-B0FC-F5CD9015F047}"/>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2" name="テキスト ボックス 361">
          <a:extLst>
            <a:ext uri="{FF2B5EF4-FFF2-40B4-BE49-F238E27FC236}">
              <a16:creationId xmlns:a16="http://schemas.microsoft.com/office/drawing/2014/main" id="{19ECA2FD-210A-4825-87EA-E83616857642}"/>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3" name="直線コネクタ 362">
          <a:extLst>
            <a:ext uri="{FF2B5EF4-FFF2-40B4-BE49-F238E27FC236}">
              <a16:creationId xmlns:a16="http://schemas.microsoft.com/office/drawing/2014/main" id="{175164DA-3F29-42F5-8D60-CC3FFFB54AC5}"/>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4" name="【庁舎】&#10;有形固定資産減価償却率グラフ枠">
          <a:extLst>
            <a:ext uri="{FF2B5EF4-FFF2-40B4-BE49-F238E27FC236}">
              <a16:creationId xmlns:a16="http://schemas.microsoft.com/office/drawing/2014/main" id="{05E49888-2945-4250-AED3-B8D1CEFB9138}"/>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5" name="直線コネクタ 364">
          <a:extLst>
            <a:ext uri="{FF2B5EF4-FFF2-40B4-BE49-F238E27FC236}">
              <a16:creationId xmlns:a16="http://schemas.microsoft.com/office/drawing/2014/main" id="{8C5985EE-7E48-4C63-A13E-3FBDB81B26B7}"/>
            </a:ext>
          </a:extLst>
        </xdr:cNvPr>
        <xdr:cNvCxnSpPr/>
      </xdr:nvCxnSpPr>
      <xdr:spPr>
        <a:xfrm flipV="1">
          <a:off x="14696439" y="16287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6" name="【庁舎】&#10;有形固定資産減価償却率最小値テキスト">
          <a:extLst>
            <a:ext uri="{FF2B5EF4-FFF2-40B4-BE49-F238E27FC236}">
              <a16:creationId xmlns:a16="http://schemas.microsoft.com/office/drawing/2014/main" id="{3106BB2F-AE37-45CC-AD1F-68154C44F256}"/>
            </a:ext>
          </a:extLst>
        </xdr:cNvPr>
        <xdr:cNvSpPr txBox="1"/>
      </xdr:nvSpPr>
      <xdr:spPr>
        <a:xfrm>
          <a:off x="147351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7" name="直線コネクタ 366">
          <a:extLst>
            <a:ext uri="{FF2B5EF4-FFF2-40B4-BE49-F238E27FC236}">
              <a16:creationId xmlns:a16="http://schemas.microsoft.com/office/drawing/2014/main" id="{7D5F9915-8337-46CC-99EB-5E168167888B}"/>
            </a:ext>
          </a:extLst>
        </xdr:cNvPr>
        <xdr:cNvCxnSpPr/>
      </xdr:nvCxnSpPr>
      <xdr:spPr>
        <a:xfrm>
          <a:off x="14611350"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68" name="【庁舎】&#10;有形固定資産減価償却率最大値テキスト">
          <a:extLst>
            <a:ext uri="{FF2B5EF4-FFF2-40B4-BE49-F238E27FC236}">
              <a16:creationId xmlns:a16="http://schemas.microsoft.com/office/drawing/2014/main" id="{54A9B03B-8D27-4B1D-AA7E-ABDA08A36170}"/>
            </a:ext>
          </a:extLst>
        </xdr:cNvPr>
        <xdr:cNvSpPr txBox="1"/>
      </xdr:nvSpPr>
      <xdr:spPr>
        <a:xfrm>
          <a:off x="14735175" y="1606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69" name="直線コネクタ 368">
          <a:extLst>
            <a:ext uri="{FF2B5EF4-FFF2-40B4-BE49-F238E27FC236}">
              <a16:creationId xmlns:a16="http://schemas.microsoft.com/office/drawing/2014/main" id="{BF494E86-1DD6-4D01-A7E2-106F87353F3E}"/>
            </a:ext>
          </a:extLst>
        </xdr:cNvPr>
        <xdr:cNvCxnSpPr/>
      </xdr:nvCxnSpPr>
      <xdr:spPr>
        <a:xfrm>
          <a:off x="14611350"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370" name="【庁舎】&#10;有形固定資産減価償却率平均値テキスト">
          <a:extLst>
            <a:ext uri="{FF2B5EF4-FFF2-40B4-BE49-F238E27FC236}">
              <a16:creationId xmlns:a16="http://schemas.microsoft.com/office/drawing/2014/main" id="{6CC536F4-9186-4CE9-8339-C8F859D6F6CA}"/>
            </a:ext>
          </a:extLst>
        </xdr:cNvPr>
        <xdr:cNvSpPr txBox="1"/>
      </xdr:nvSpPr>
      <xdr:spPr>
        <a:xfrm>
          <a:off x="14735175" y="16908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71" name="フローチャート: 判断 370">
          <a:extLst>
            <a:ext uri="{FF2B5EF4-FFF2-40B4-BE49-F238E27FC236}">
              <a16:creationId xmlns:a16="http://schemas.microsoft.com/office/drawing/2014/main" id="{85C585E2-1663-433E-A899-CF30CA94BA89}"/>
            </a:ext>
          </a:extLst>
        </xdr:cNvPr>
        <xdr:cNvSpPr/>
      </xdr:nvSpPr>
      <xdr:spPr>
        <a:xfrm>
          <a:off x="14649450" y="169233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72" name="フローチャート: 判断 371">
          <a:extLst>
            <a:ext uri="{FF2B5EF4-FFF2-40B4-BE49-F238E27FC236}">
              <a16:creationId xmlns:a16="http://schemas.microsoft.com/office/drawing/2014/main" id="{1A92AF2E-7D3A-4CC3-A7A4-259E5C81D16F}"/>
            </a:ext>
          </a:extLst>
        </xdr:cNvPr>
        <xdr:cNvSpPr/>
      </xdr:nvSpPr>
      <xdr:spPr>
        <a:xfrm>
          <a:off x="13887450" y="16944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73" name="フローチャート: 判断 372">
          <a:extLst>
            <a:ext uri="{FF2B5EF4-FFF2-40B4-BE49-F238E27FC236}">
              <a16:creationId xmlns:a16="http://schemas.microsoft.com/office/drawing/2014/main" id="{DBDB3287-1CBA-4DD5-AB61-8D04E4316C4C}"/>
            </a:ext>
          </a:extLst>
        </xdr:cNvPr>
        <xdr:cNvSpPr/>
      </xdr:nvSpPr>
      <xdr:spPr>
        <a:xfrm>
          <a:off x="13096875" y="169748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374" name="フローチャート: 判断 373">
          <a:extLst>
            <a:ext uri="{FF2B5EF4-FFF2-40B4-BE49-F238E27FC236}">
              <a16:creationId xmlns:a16="http://schemas.microsoft.com/office/drawing/2014/main" id="{897B61FD-4D5E-47D8-9358-F66B944FA916}"/>
            </a:ext>
          </a:extLst>
        </xdr:cNvPr>
        <xdr:cNvSpPr/>
      </xdr:nvSpPr>
      <xdr:spPr>
        <a:xfrm>
          <a:off x="12296775" y="170008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375" name="フローチャート: 判断 374">
          <a:extLst>
            <a:ext uri="{FF2B5EF4-FFF2-40B4-BE49-F238E27FC236}">
              <a16:creationId xmlns:a16="http://schemas.microsoft.com/office/drawing/2014/main" id="{26346929-E169-4A7B-8F05-16D5902B419D}"/>
            </a:ext>
          </a:extLst>
        </xdr:cNvPr>
        <xdr:cNvSpPr/>
      </xdr:nvSpPr>
      <xdr:spPr>
        <a:xfrm>
          <a:off x="11487150"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B63857C-1E35-4F16-8D9C-CEE01F636325}"/>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D16BEB0-0251-436C-B92E-97A4FE701440}"/>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D26A19D-6D73-40A0-9866-4F6C164EBFF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ABE6834-BB18-43E4-9185-A68CF4ABB7D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8FE097D5-63B8-49E6-BCC0-4AA078DD2084}"/>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69850</xdr:rowOff>
    </xdr:from>
    <xdr:to>
      <xdr:col>85</xdr:col>
      <xdr:colOff>177800</xdr:colOff>
      <xdr:row>101</xdr:row>
      <xdr:rowOff>0</xdr:rowOff>
    </xdr:to>
    <xdr:sp macro="" textlink="">
      <xdr:nvSpPr>
        <xdr:cNvPr id="381" name="楕円 380">
          <a:extLst>
            <a:ext uri="{FF2B5EF4-FFF2-40B4-BE49-F238E27FC236}">
              <a16:creationId xmlns:a16="http://schemas.microsoft.com/office/drawing/2014/main" id="{DE1AF33F-71B7-4979-9BC5-888B85384334}"/>
            </a:ext>
          </a:extLst>
        </xdr:cNvPr>
        <xdr:cNvSpPr/>
      </xdr:nvSpPr>
      <xdr:spPr>
        <a:xfrm>
          <a:off x="14649450" y="16354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156227</xdr:rowOff>
    </xdr:from>
    <xdr:ext cx="340478" cy="259045"/>
    <xdr:sp macro="" textlink="">
      <xdr:nvSpPr>
        <xdr:cNvPr id="382" name="【庁舎】&#10;有形固定資産減価償却率該当値テキスト">
          <a:extLst>
            <a:ext uri="{FF2B5EF4-FFF2-40B4-BE49-F238E27FC236}">
              <a16:creationId xmlns:a16="http://schemas.microsoft.com/office/drawing/2014/main" id="{F0D0BB28-E42F-484C-8BA3-8589D173E802}"/>
            </a:ext>
          </a:extLst>
        </xdr:cNvPr>
        <xdr:cNvSpPr txBox="1"/>
      </xdr:nvSpPr>
      <xdr:spPr>
        <a:xfrm>
          <a:off x="14735175" y="16275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10161</xdr:rowOff>
    </xdr:from>
    <xdr:to>
      <xdr:col>81</xdr:col>
      <xdr:colOff>101600</xdr:colOff>
      <xdr:row>100</xdr:row>
      <xdr:rowOff>111761</xdr:rowOff>
    </xdr:to>
    <xdr:sp macro="" textlink="">
      <xdr:nvSpPr>
        <xdr:cNvPr id="383" name="楕円 382">
          <a:extLst>
            <a:ext uri="{FF2B5EF4-FFF2-40B4-BE49-F238E27FC236}">
              <a16:creationId xmlns:a16="http://schemas.microsoft.com/office/drawing/2014/main" id="{2E49822A-4BBE-4E6F-B375-01E227C62F68}"/>
            </a:ext>
          </a:extLst>
        </xdr:cNvPr>
        <xdr:cNvSpPr/>
      </xdr:nvSpPr>
      <xdr:spPr>
        <a:xfrm>
          <a:off x="13887450" y="16294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60961</xdr:rowOff>
    </xdr:from>
    <xdr:to>
      <xdr:col>85</xdr:col>
      <xdr:colOff>127000</xdr:colOff>
      <xdr:row>100</xdr:row>
      <xdr:rowOff>120650</xdr:rowOff>
    </xdr:to>
    <xdr:cxnSp macro="">
      <xdr:nvCxnSpPr>
        <xdr:cNvPr id="384" name="直線コネクタ 383">
          <a:extLst>
            <a:ext uri="{FF2B5EF4-FFF2-40B4-BE49-F238E27FC236}">
              <a16:creationId xmlns:a16="http://schemas.microsoft.com/office/drawing/2014/main" id="{B998549F-24BC-4909-A907-3CC4731147D4}"/>
            </a:ext>
          </a:extLst>
        </xdr:cNvPr>
        <xdr:cNvCxnSpPr/>
      </xdr:nvCxnSpPr>
      <xdr:spPr>
        <a:xfrm>
          <a:off x="13935075" y="16351886"/>
          <a:ext cx="762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385" name="楕円 384">
          <a:extLst>
            <a:ext uri="{FF2B5EF4-FFF2-40B4-BE49-F238E27FC236}">
              <a16:creationId xmlns:a16="http://schemas.microsoft.com/office/drawing/2014/main" id="{3810752A-68F2-4D16-927E-2C0F27EB8968}"/>
            </a:ext>
          </a:extLst>
        </xdr:cNvPr>
        <xdr:cNvSpPr/>
      </xdr:nvSpPr>
      <xdr:spPr>
        <a:xfrm>
          <a:off x="13096875" y="16240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60961</xdr:rowOff>
    </xdr:to>
    <xdr:cxnSp macro="">
      <xdr:nvCxnSpPr>
        <xdr:cNvPr id="386" name="直線コネクタ 385">
          <a:extLst>
            <a:ext uri="{FF2B5EF4-FFF2-40B4-BE49-F238E27FC236}">
              <a16:creationId xmlns:a16="http://schemas.microsoft.com/office/drawing/2014/main" id="{1AAAB39F-2717-442C-84B4-94EBBFC23A66}"/>
            </a:ext>
          </a:extLst>
        </xdr:cNvPr>
        <xdr:cNvCxnSpPr/>
      </xdr:nvCxnSpPr>
      <xdr:spPr>
        <a:xfrm>
          <a:off x="13144500" y="16287750"/>
          <a:ext cx="79057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387" name="楕円 386">
          <a:extLst>
            <a:ext uri="{FF2B5EF4-FFF2-40B4-BE49-F238E27FC236}">
              <a16:creationId xmlns:a16="http://schemas.microsoft.com/office/drawing/2014/main" id="{DC71884A-1D30-4F9F-89DD-447D26DE6732}"/>
            </a:ext>
          </a:extLst>
        </xdr:cNvPr>
        <xdr:cNvSpPr/>
      </xdr:nvSpPr>
      <xdr:spPr>
        <a:xfrm>
          <a:off x="12296775" y="175069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107</xdr:row>
      <xdr:rowOff>69850</xdr:rowOff>
    </xdr:to>
    <xdr:cxnSp macro="">
      <xdr:nvCxnSpPr>
        <xdr:cNvPr id="388" name="直線コネクタ 387">
          <a:extLst>
            <a:ext uri="{FF2B5EF4-FFF2-40B4-BE49-F238E27FC236}">
              <a16:creationId xmlns:a16="http://schemas.microsoft.com/office/drawing/2014/main" id="{DFBEE90F-BFE6-4411-9383-D4F6C3AA2D22}"/>
            </a:ext>
          </a:extLst>
        </xdr:cNvPr>
        <xdr:cNvCxnSpPr/>
      </xdr:nvCxnSpPr>
      <xdr:spPr>
        <a:xfrm flipV="1">
          <a:off x="12344400" y="16287750"/>
          <a:ext cx="800100" cy="12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389" name="楕円 388">
          <a:extLst>
            <a:ext uri="{FF2B5EF4-FFF2-40B4-BE49-F238E27FC236}">
              <a16:creationId xmlns:a16="http://schemas.microsoft.com/office/drawing/2014/main" id="{A78EED7E-28E4-4EDF-AA12-C609DFA86AD7}"/>
            </a:ext>
          </a:extLst>
        </xdr:cNvPr>
        <xdr:cNvSpPr/>
      </xdr:nvSpPr>
      <xdr:spPr>
        <a:xfrm>
          <a:off x="11487150" y="17506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390" name="直線コネクタ 389">
          <a:extLst>
            <a:ext uri="{FF2B5EF4-FFF2-40B4-BE49-F238E27FC236}">
              <a16:creationId xmlns:a16="http://schemas.microsoft.com/office/drawing/2014/main" id="{6FAB1E2E-ADA8-4129-8907-59E8747F3D08}"/>
            </a:ext>
          </a:extLst>
        </xdr:cNvPr>
        <xdr:cNvCxnSpPr/>
      </xdr:nvCxnSpPr>
      <xdr:spPr>
        <a:xfrm>
          <a:off x="11534775" y="17554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391" name="n_1aveValue【庁舎】&#10;有形固定資産減価償却率">
          <a:extLst>
            <a:ext uri="{FF2B5EF4-FFF2-40B4-BE49-F238E27FC236}">
              <a16:creationId xmlns:a16="http://schemas.microsoft.com/office/drawing/2014/main" id="{50C6383A-9507-4DBE-A9D8-EC444E2C58F3}"/>
            </a:ext>
          </a:extLst>
        </xdr:cNvPr>
        <xdr:cNvSpPr txBox="1"/>
      </xdr:nvSpPr>
      <xdr:spPr>
        <a:xfrm>
          <a:off x="13745219" y="170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392" name="n_2aveValue【庁舎】&#10;有形固定資産減価償却率">
          <a:extLst>
            <a:ext uri="{FF2B5EF4-FFF2-40B4-BE49-F238E27FC236}">
              <a16:creationId xmlns:a16="http://schemas.microsoft.com/office/drawing/2014/main" id="{9AF590FB-104B-4455-823E-CCEC2688170F}"/>
            </a:ext>
          </a:extLst>
        </xdr:cNvPr>
        <xdr:cNvSpPr txBox="1"/>
      </xdr:nvSpPr>
      <xdr:spPr>
        <a:xfrm>
          <a:off x="12964169"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393" name="n_3aveValue【庁舎】&#10;有形固定資産減価償却率">
          <a:extLst>
            <a:ext uri="{FF2B5EF4-FFF2-40B4-BE49-F238E27FC236}">
              <a16:creationId xmlns:a16="http://schemas.microsoft.com/office/drawing/2014/main" id="{53AE1E3C-0D16-4F18-8CE7-F52963B2749B}"/>
            </a:ext>
          </a:extLst>
        </xdr:cNvPr>
        <xdr:cNvSpPr txBox="1"/>
      </xdr:nvSpPr>
      <xdr:spPr>
        <a:xfrm>
          <a:off x="12164069" y="1677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394" name="n_4aveValue【庁舎】&#10;有形固定資産減価償却率">
          <a:extLst>
            <a:ext uri="{FF2B5EF4-FFF2-40B4-BE49-F238E27FC236}">
              <a16:creationId xmlns:a16="http://schemas.microsoft.com/office/drawing/2014/main" id="{7B0DC8DD-D5BC-4AFA-92F1-929BEA6D0EA9}"/>
            </a:ext>
          </a:extLst>
        </xdr:cNvPr>
        <xdr:cNvSpPr txBox="1"/>
      </xdr:nvSpPr>
      <xdr:spPr>
        <a:xfrm>
          <a:off x="11354444" y="1677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128288</xdr:rowOff>
    </xdr:from>
    <xdr:ext cx="340478" cy="259045"/>
    <xdr:sp macro="" textlink="">
      <xdr:nvSpPr>
        <xdr:cNvPr id="395" name="n_1mainValue【庁舎】&#10;有形固定資産減価償却率">
          <a:extLst>
            <a:ext uri="{FF2B5EF4-FFF2-40B4-BE49-F238E27FC236}">
              <a16:creationId xmlns:a16="http://schemas.microsoft.com/office/drawing/2014/main" id="{3F0BC92A-2135-4DA8-BA55-F42A49F9B0B7}"/>
            </a:ext>
          </a:extLst>
        </xdr:cNvPr>
        <xdr:cNvSpPr txBox="1"/>
      </xdr:nvSpPr>
      <xdr:spPr>
        <a:xfrm>
          <a:off x="13774361" y="1606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396" name="n_2mainValue【庁舎】&#10;有形固定資産減価償却率">
          <a:extLst>
            <a:ext uri="{FF2B5EF4-FFF2-40B4-BE49-F238E27FC236}">
              <a16:creationId xmlns:a16="http://schemas.microsoft.com/office/drawing/2014/main" id="{FB690A04-9316-4D20-BE70-B257B5617967}"/>
            </a:ext>
          </a:extLst>
        </xdr:cNvPr>
        <xdr:cNvSpPr txBox="1"/>
      </xdr:nvSpPr>
      <xdr:spPr>
        <a:xfrm>
          <a:off x="12993311" y="16009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397" name="n_3mainValue【庁舎】&#10;有形固定資産減価償却率">
          <a:extLst>
            <a:ext uri="{FF2B5EF4-FFF2-40B4-BE49-F238E27FC236}">
              <a16:creationId xmlns:a16="http://schemas.microsoft.com/office/drawing/2014/main" id="{AED4CD14-1BF6-4FEB-97FB-9F6F1119694C}"/>
            </a:ext>
          </a:extLst>
        </xdr:cNvPr>
        <xdr:cNvSpPr txBox="1"/>
      </xdr:nvSpPr>
      <xdr:spPr>
        <a:xfrm>
          <a:off x="12134927"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398" name="n_4mainValue【庁舎】&#10;有形固定資産減価償却率">
          <a:extLst>
            <a:ext uri="{FF2B5EF4-FFF2-40B4-BE49-F238E27FC236}">
              <a16:creationId xmlns:a16="http://schemas.microsoft.com/office/drawing/2014/main" id="{9B4B5616-E070-4198-9EA7-7312F5273623}"/>
            </a:ext>
          </a:extLst>
        </xdr:cNvPr>
        <xdr:cNvSpPr txBox="1"/>
      </xdr:nvSpPr>
      <xdr:spPr>
        <a:xfrm>
          <a:off x="11325302"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9" name="正方形/長方形 398">
          <a:extLst>
            <a:ext uri="{FF2B5EF4-FFF2-40B4-BE49-F238E27FC236}">
              <a16:creationId xmlns:a16="http://schemas.microsoft.com/office/drawing/2014/main" id="{D1A9ECE6-31B7-4572-B1C6-D28CDA1B0DD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0" name="正方形/長方形 399">
          <a:extLst>
            <a:ext uri="{FF2B5EF4-FFF2-40B4-BE49-F238E27FC236}">
              <a16:creationId xmlns:a16="http://schemas.microsoft.com/office/drawing/2014/main" id="{72D16DA0-A4C6-410E-A8F5-5AA1E12619E2}"/>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1" name="正方形/長方形 400">
          <a:extLst>
            <a:ext uri="{FF2B5EF4-FFF2-40B4-BE49-F238E27FC236}">
              <a16:creationId xmlns:a16="http://schemas.microsoft.com/office/drawing/2014/main" id="{B7611248-9476-44A3-8ED0-4BA9FC77E63E}"/>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2" name="正方形/長方形 401">
          <a:extLst>
            <a:ext uri="{FF2B5EF4-FFF2-40B4-BE49-F238E27FC236}">
              <a16:creationId xmlns:a16="http://schemas.microsoft.com/office/drawing/2014/main" id="{3D46769D-7237-4860-952B-87BAACFFE49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3" name="正方形/長方形 402">
          <a:extLst>
            <a:ext uri="{FF2B5EF4-FFF2-40B4-BE49-F238E27FC236}">
              <a16:creationId xmlns:a16="http://schemas.microsoft.com/office/drawing/2014/main" id="{A0D8B6CA-B6E9-4EAB-8068-D0EA1E24A862}"/>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4" name="正方形/長方形 403">
          <a:extLst>
            <a:ext uri="{FF2B5EF4-FFF2-40B4-BE49-F238E27FC236}">
              <a16:creationId xmlns:a16="http://schemas.microsoft.com/office/drawing/2014/main" id="{80980D25-B2C3-46D0-9B13-E201EDC1B8D5}"/>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5" name="正方形/長方形 404">
          <a:extLst>
            <a:ext uri="{FF2B5EF4-FFF2-40B4-BE49-F238E27FC236}">
              <a16:creationId xmlns:a16="http://schemas.microsoft.com/office/drawing/2014/main" id="{C0F6EBFA-5F34-45E2-A7CC-8541C457D12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6" name="正方形/長方形 405">
          <a:extLst>
            <a:ext uri="{FF2B5EF4-FFF2-40B4-BE49-F238E27FC236}">
              <a16:creationId xmlns:a16="http://schemas.microsoft.com/office/drawing/2014/main" id="{B4FB4D7D-18A5-4EE0-8CC9-800E1EC021F2}"/>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1168BE20-90B7-4DFE-BAEA-2891C45AE0B7}"/>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8" name="直線コネクタ 407">
          <a:extLst>
            <a:ext uri="{FF2B5EF4-FFF2-40B4-BE49-F238E27FC236}">
              <a16:creationId xmlns:a16="http://schemas.microsoft.com/office/drawing/2014/main" id="{291F1836-8E12-411F-96A8-737420A0808C}"/>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09" name="直線コネクタ 408">
          <a:extLst>
            <a:ext uri="{FF2B5EF4-FFF2-40B4-BE49-F238E27FC236}">
              <a16:creationId xmlns:a16="http://schemas.microsoft.com/office/drawing/2014/main" id="{B37499A5-7B2C-43EE-815C-6738E1F7F35D}"/>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0" name="テキスト ボックス 409">
          <a:extLst>
            <a:ext uri="{FF2B5EF4-FFF2-40B4-BE49-F238E27FC236}">
              <a16:creationId xmlns:a16="http://schemas.microsoft.com/office/drawing/2014/main" id="{3E348139-655E-4E8C-B6C8-70362DF3D64F}"/>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1" name="直線コネクタ 410">
          <a:extLst>
            <a:ext uri="{FF2B5EF4-FFF2-40B4-BE49-F238E27FC236}">
              <a16:creationId xmlns:a16="http://schemas.microsoft.com/office/drawing/2014/main" id="{8690AE98-E5DB-448D-BD6C-D8E1995D7BAF}"/>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2" name="テキスト ボックス 411">
          <a:extLst>
            <a:ext uri="{FF2B5EF4-FFF2-40B4-BE49-F238E27FC236}">
              <a16:creationId xmlns:a16="http://schemas.microsoft.com/office/drawing/2014/main" id="{A9FF4D1F-42AC-4524-8AA1-0015F8701E68}"/>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3" name="直線コネクタ 412">
          <a:extLst>
            <a:ext uri="{FF2B5EF4-FFF2-40B4-BE49-F238E27FC236}">
              <a16:creationId xmlns:a16="http://schemas.microsoft.com/office/drawing/2014/main" id="{E8EA60A4-EA69-41AD-BFF6-9D3B7D178E4E}"/>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4" name="テキスト ボックス 413">
          <a:extLst>
            <a:ext uri="{FF2B5EF4-FFF2-40B4-BE49-F238E27FC236}">
              <a16:creationId xmlns:a16="http://schemas.microsoft.com/office/drawing/2014/main" id="{DDF1A2FD-9AF3-44C5-8F72-FE5750D1C94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5" name="直線コネクタ 414">
          <a:extLst>
            <a:ext uri="{FF2B5EF4-FFF2-40B4-BE49-F238E27FC236}">
              <a16:creationId xmlns:a16="http://schemas.microsoft.com/office/drawing/2014/main" id="{BB876B7A-2315-4823-B036-CCDCA8A4D591}"/>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6" name="テキスト ボックス 415">
          <a:extLst>
            <a:ext uri="{FF2B5EF4-FFF2-40B4-BE49-F238E27FC236}">
              <a16:creationId xmlns:a16="http://schemas.microsoft.com/office/drawing/2014/main" id="{AB792559-E39C-4542-9322-5A6D2D637BB2}"/>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7" name="直線コネクタ 416">
          <a:extLst>
            <a:ext uri="{FF2B5EF4-FFF2-40B4-BE49-F238E27FC236}">
              <a16:creationId xmlns:a16="http://schemas.microsoft.com/office/drawing/2014/main" id="{C8CDF991-EFF9-463C-ABDE-E8E49D67B671}"/>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8" name="テキスト ボックス 417">
          <a:extLst>
            <a:ext uri="{FF2B5EF4-FFF2-40B4-BE49-F238E27FC236}">
              <a16:creationId xmlns:a16="http://schemas.microsoft.com/office/drawing/2014/main" id="{A6E818E3-C2EB-4304-AF17-D459815CFBC8}"/>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9" name="直線コネクタ 418">
          <a:extLst>
            <a:ext uri="{FF2B5EF4-FFF2-40B4-BE49-F238E27FC236}">
              <a16:creationId xmlns:a16="http://schemas.microsoft.com/office/drawing/2014/main" id="{5DD19FAC-A476-4DC7-80C0-A37258A366EB}"/>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F133D49A-D0B2-4C64-A090-C4C12D53FCFF}"/>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1" name="【庁舎】&#10;一人当たり面積グラフ枠">
          <a:extLst>
            <a:ext uri="{FF2B5EF4-FFF2-40B4-BE49-F238E27FC236}">
              <a16:creationId xmlns:a16="http://schemas.microsoft.com/office/drawing/2014/main" id="{80DF974B-1FD5-40BD-8D00-76995AE665BF}"/>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22" name="直線コネクタ 421">
          <a:extLst>
            <a:ext uri="{FF2B5EF4-FFF2-40B4-BE49-F238E27FC236}">
              <a16:creationId xmlns:a16="http://schemas.microsoft.com/office/drawing/2014/main" id="{5B9B9395-B4C9-4D3E-AB42-E34E1224017B}"/>
            </a:ext>
          </a:extLst>
        </xdr:cNvPr>
        <xdr:cNvCxnSpPr/>
      </xdr:nvCxnSpPr>
      <xdr:spPr>
        <a:xfrm flipV="1">
          <a:off x="19954239" y="16384143"/>
          <a:ext cx="0" cy="130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23" name="【庁舎】&#10;一人当たり面積最小値テキスト">
          <a:extLst>
            <a:ext uri="{FF2B5EF4-FFF2-40B4-BE49-F238E27FC236}">
              <a16:creationId xmlns:a16="http://schemas.microsoft.com/office/drawing/2014/main" id="{29F9EBA8-7064-4F23-9AD7-48B610FF72E0}"/>
            </a:ext>
          </a:extLst>
        </xdr:cNvPr>
        <xdr:cNvSpPr txBox="1"/>
      </xdr:nvSpPr>
      <xdr:spPr>
        <a:xfrm>
          <a:off x="19992975" y="176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24" name="直線コネクタ 423">
          <a:extLst>
            <a:ext uri="{FF2B5EF4-FFF2-40B4-BE49-F238E27FC236}">
              <a16:creationId xmlns:a16="http://schemas.microsoft.com/office/drawing/2014/main" id="{484B1A46-248C-42A0-8DA0-DAA9CFAC4E96}"/>
            </a:ext>
          </a:extLst>
        </xdr:cNvPr>
        <xdr:cNvCxnSpPr/>
      </xdr:nvCxnSpPr>
      <xdr:spPr>
        <a:xfrm>
          <a:off x="19878675" y="17688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25" name="【庁舎】&#10;一人当たり面積最大値テキスト">
          <a:extLst>
            <a:ext uri="{FF2B5EF4-FFF2-40B4-BE49-F238E27FC236}">
              <a16:creationId xmlns:a16="http://schemas.microsoft.com/office/drawing/2014/main" id="{50607C7D-D7DC-4B4C-B67F-DC5FFEB7E893}"/>
            </a:ext>
          </a:extLst>
        </xdr:cNvPr>
        <xdr:cNvSpPr txBox="1"/>
      </xdr:nvSpPr>
      <xdr:spPr>
        <a:xfrm>
          <a:off x="19992975" y="161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26" name="直線コネクタ 425">
          <a:extLst>
            <a:ext uri="{FF2B5EF4-FFF2-40B4-BE49-F238E27FC236}">
              <a16:creationId xmlns:a16="http://schemas.microsoft.com/office/drawing/2014/main" id="{9200E2BC-C47C-44F4-A256-DA76DB608687}"/>
            </a:ext>
          </a:extLst>
        </xdr:cNvPr>
        <xdr:cNvCxnSpPr/>
      </xdr:nvCxnSpPr>
      <xdr:spPr>
        <a:xfrm>
          <a:off x="19878675" y="163841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427" name="【庁舎】&#10;一人当たり面積平均値テキスト">
          <a:extLst>
            <a:ext uri="{FF2B5EF4-FFF2-40B4-BE49-F238E27FC236}">
              <a16:creationId xmlns:a16="http://schemas.microsoft.com/office/drawing/2014/main" id="{DB69DC7E-A9D7-47A9-B811-278850165CCE}"/>
            </a:ext>
          </a:extLst>
        </xdr:cNvPr>
        <xdr:cNvSpPr txBox="1"/>
      </xdr:nvSpPr>
      <xdr:spPr>
        <a:xfrm>
          <a:off x="19992975" y="17223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28" name="フローチャート: 判断 427">
          <a:extLst>
            <a:ext uri="{FF2B5EF4-FFF2-40B4-BE49-F238E27FC236}">
              <a16:creationId xmlns:a16="http://schemas.microsoft.com/office/drawing/2014/main" id="{529502C9-BCB5-4CF2-94CD-F86774A87C4F}"/>
            </a:ext>
          </a:extLst>
        </xdr:cNvPr>
        <xdr:cNvSpPr/>
      </xdr:nvSpPr>
      <xdr:spPr>
        <a:xfrm>
          <a:off x="19897725" y="173719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29" name="フローチャート: 判断 428">
          <a:extLst>
            <a:ext uri="{FF2B5EF4-FFF2-40B4-BE49-F238E27FC236}">
              <a16:creationId xmlns:a16="http://schemas.microsoft.com/office/drawing/2014/main" id="{6F012443-49F6-401A-9DF4-29A7464A8035}"/>
            </a:ext>
          </a:extLst>
        </xdr:cNvPr>
        <xdr:cNvSpPr/>
      </xdr:nvSpPr>
      <xdr:spPr>
        <a:xfrm>
          <a:off x="19154775" y="173936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30" name="フローチャート: 判断 429">
          <a:extLst>
            <a:ext uri="{FF2B5EF4-FFF2-40B4-BE49-F238E27FC236}">
              <a16:creationId xmlns:a16="http://schemas.microsoft.com/office/drawing/2014/main" id="{D79B09EA-E0A8-4E18-A562-432794BBE400}"/>
            </a:ext>
          </a:extLst>
        </xdr:cNvPr>
        <xdr:cNvSpPr/>
      </xdr:nvSpPr>
      <xdr:spPr>
        <a:xfrm>
          <a:off x="18345150" y="174104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431" name="フローチャート: 判断 430">
          <a:extLst>
            <a:ext uri="{FF2B5EF4-FFF2-40B4-BE49-F238E27FC236}">
              <a16:creationId xmlns:a16="http://schemas.microsoft.com/office/drawing/2014/main" id="{71FEFB57-44B4-4BE7-94CD-AE4D77EDA9ED}"/>
            </a:ext>
          </a:extLst>
        </xdr:cNvPr>
        <xdr:cNvSpPr/>
      </xdr:nvSpPr>
      <xdr:spPr>
        <a:xfrm>
          <a:off x="17554575" y="174204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432" name="フローチャート: 判断 431">
          <a:extLst>
            <a:ext uri="{FF2B5EF4-FFF2-40B4-BE49-F238E27FC236}">
              <a16:creationId xmlns:a16="http://schemas.microsoft.com/office/drawing/2014/main" id="{E7664CD5-1209-4F92-AEEB-5B1BCF267B6A}"/>
            </a:ext>
          </a:extLst>
        </xdr:cNvPr>
        <xdr:cNvSpPr/>
      </xdr:nvSpPr>
      <xdr:spPr>
        <a:xfrm>
          <a:off x="16754475" y="174221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DBB3821-6264-4658-82C4-D30B4F6F049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3A7F4F07-3A67-4BB0-977F-A154AD86F30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E68CAEFA-8FE4-4270-8438-7A8718F0D12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844DD7FA-EEE4-48DA-BA77-6292DE04E06C}"/>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4983E33F-A1AD-4E56-AB1B-B9D96AE8DBD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438" name="楕円 437">
          <a:extLst>
            <a:ext uri="{FF2B5EF4-FFF2-40B4-BE49-F238E27FC236}">
              <a16:creationId xmlns:a16="http://schemas.microsoft.com/office/drawing/2014/main" id="{0C71010C-AD8D-4B27-85FA-7262D6B2A5CB}"/>
            </a:ext>
          </a:extLst>
        </xdr:cNvPr>
        <xdr:cNvSpPr/>
      </xdr:nvSpPr>
      <xdr:spPr>
        <a:xfrm>
          <a:off x="19897725" y="1741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439" name="【庁舎】&#10;一人当たり面積該当値テキスト">
          <a:extLst>
            <a:ext uri="{FF2B5EF4-FFF2-40B4-BE49-F238E27FC236}">
              <a16:creationId xmlns:a16="http://schemas.microsoft.com/office/drawing/2014/main" id="{2B1DD99B-7BC3-43B4-8A4D-C73A75DE6930}"/>
            </a:ext>
          </a:extLst>
        </xdr:cNvPr>
        <xdr:cNvSpPr txBox="1"/>
      </xdr:nvSpPr>
      <xdr:spPr>
        <a:xfrm>
          <a:off x="19992975" y="174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114173</xdr:rowOff>
    </xdr:from>
    <xdr:to>
      <xdr:col>112</xdr:col>
      <xdr:colOff>38100</xdr:colOff>
      <xdr:row>107</xdr:row>
      <xdr:rowOff>44323</xdr:rowOff>
    </xdr:to>
    <xdr:sp macro="" textlink="">
      <xdr:nvSpPr>
        <xdr:cNvPr id="440" name="楕円 439">
          <a:extLst>
            <a:ext uri="{FF2B5EF4-FFF2-40B4-BE49-F238E27FC236}">
              <a16:creationId xmlns:a16="http://schemas.microsoft.com/office/drawing/2014/main" id="{FC93BA88-D44D-4802-882A-6348736F8F5D}"/>
            </a:ext>
          </a:extLst>
        </xdr:cNvPr>
        <xdr:cNvSpPr/>
      </xdr:nvSpPr>
      <xdr:spPr>
        <a:xfrm>
          <a:off x="19154775" y="1743062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164973</xdr:rowOff>
    </xdr:to>
    <xdr:cxnSp macro="">
      <xdr:nvCxnSpPr>
        <xdr:cNvPr id="441" name="直線コネクタ 440">
          <a:extLst>
            <a:ext uri="{FF2B5EF4-FFF2-40B4-BE49-F238E27FC236}">
              <a16:creationId xmlns:a16="http://schemas.microsoft.com/office/drawing/2014/main" id="{B656A935-AA7D-41FE-88CB-0F08F4B9D5A1}"/>
            </a:ext>
          </a:extLst>
        </xdr:cNvPr>
        <xdr:cNvCxnSpPr/>
      </xdr:nvCxnSpPr>
      <xdr:spPr>
        <a:xfrm flipV="1">
          <a:off x="19202400" y="17475836"/>
          <a:ext cx="752475"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124840</xdr:rowOff>
    </xdr:from>
    <xdr:to>
      <xdr:col>107</xdr:col>
      <xdr:colOff>101600</xdr:colOff>
      <xdr:row>107</xdr:row>
      <xdr:rowOff>54990</xdr:rowOff>
    </xdr:to>
    <xdr:sp macro="" textlink="">
      <xdr:nvSpPr>
        <xdr:cNvPr id="442" name="楕円 441">
          <a:extLst>
            <a:ext uri="{FF2B5EF4-FFF2-40B4-BE49-F238E27FC236}">
              <a16:creationId xmlns:a16="http://schemas.microsoft.com/office/drawing/2014/main" id="{A287A0EF-26BC-4D75-8CD3-437631AE08D6}"/>
            </a:ext>
          </a:extLst>
        </xdr:cNvPr>
        <xdr:cNvSpPr/>
      </xdr:nvSpPr>
      <xdr:spPr>
        <a:xfrm>
          <a:off x="18345150" y="174381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164973</xdr:rowOff>
    </xdr:from>
    <xdr:to>
      <xdr:col>111</xdr:col>
      <xdr:colOff>177800</xdr:colOff>
      <xdr:row>107</xdr:row>
      <xdr:rowOff>4190</xdr:rowOff>
    </xdr:to>
    <xdr:cxnSp macro="">
      <xdr:nvCxnSpPr>
        <xdr:cNvPr id="443" name="直線コネクタ 442">
          <a:extLst>
            <a:ext uri="{FF2B5EF4-FFF2-40B4-BE49-F238E27FC236}">
              <a16:creationId xmlns:a16="http://schemas.microsoft.com/office/drawing/2014/main" id="{FFA53B52-BF87-445D-8C16-1FD3F033F89F}"/>
            </a:ext>
          </a:extLst>
        </xdr:cNvPr>
        <xdr:cNvCxnSpPr/>
      </xdr:nvCxnSpPr>
      <xdr:spPr>
        <a:xfrm flipV="1">
          <a:off x="18392775" y="17478248"/>
          <a:ext cx="809625"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83313</xdr:rowOff>
    </xdr:from>
    <xdr:to>
      <xdr:col>102</xdr:col>
      <xdr:colOff>165100</xdr:colOff>
      <xdr:row>108</xdr:row>
      <xdr:rowOff>13463</xdr:rowOff>
    </xdr:to>
    <xdr:sp macro="" textlink="">
      <xdr:nvSpPr>
        <xdr:cNvPr id="444" name="楕円 443">
          <a:extLst>
            <a:ext uri="{FF2B5EF4-FFF2-40B4-BE49-F238E27FC236}">
              <a16:creationId xmlns:a16="http://schemas.microsoft.com/office/drawing/2014/main" id="{C692B10D-ADF2-4EC7-A3CE-D8974D399386}"/>
            </a:ext>
          </a:extLst>
        </xdr:cNvPr>
        <xdr:cNvSpPr/>
      </xdr:nvSpPr>
      <xdr:spPr>
        <a:xfrm>
          <a:off x="17554575" y="175743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4190</xdr:rowOff>
    </xdr:from>
    <xdr:to>
      <xdr:col>107</xdr:col>
      <xdr:colOff>50800</xdr:colOff>
      <xdr:row>107</xdr:row>
      <xdr:rowOff>134113</xdr:rowOff>
    </xdr:to>
    <xdr:cxnSp macro="">
      <xdr:nvCxnSpPr>
        <xdr:cNvPr id="445" name="直線コネクタ 444">
          <a:extLst>
            <a:ext uri="{FF2B5EF4-FFF2-40B4-BE49-F238E27FC236}">
              <a16:creationId xmlns:a16="http://schemas.microsoft.com/office/drawing/2014/main" id="{1293C14D-5783-41A1-96A4-DCE4F11840B5}"/>
            </a:ext>
          </a:extLst>
        </xdr:cNvPr>
        <xdr:cNvCxnSpPr/>
      </xdr:nvCxnSpPr>
      <xdr:spPr>
        <a:xfrm flipV="1">
          <a:off x="17602200" y="17495265"/>
          <a:ext cx="790575" cy="1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91312</xdr:rowOff>
    </xdr:from>
    <xdr:to>
      <xdr:col>98</xdr:col>
      <xdr:colOff>38100</xdr:colOff>
      <xdr:row>108</xdr:row>
      <xdr:rowOff>21462</xdr:rowOff>
    </xdr:to>
    <xdr:sp macro="" textlink="">
      <xdr:nvSpPr>
        <xdr:cNvPr id="446" name="楕円 445">
          <a:extLst>
            <a:ext uri="{FF2B5EF4-FFF2-40B4-BE49-F238E27FC236}">
              <a16:creationId xmlns:a16="http://schemas.microsoft.com/office/drawing/2014/main" id="{2D33D709-67FB-4401-A502-9E5ADF639191}"/>
            </a:ext>
          </a:extLst>
        </xdr:cNvPr>
        <xdr:cNvSpPr/>
      </xdr:nvSpPr>
      <xdr:spPr>
        <a:xfrm>
          <a:off x="16754475" y="175760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134113</xdr:rowOff>
    </xdr:from>
    <xdr:to>
      <xdr:col>102</xdr:col>
      <xdr:colOff>114300</xdr:colOff>
      <xdr:row>107</xdr:row>
      <xdr:rowOff>142112</xdr:rowOff>
    </xdr:to>
    <xdr:cxnSp macro="">
      <xdr:nvCxnSpPr>
        <xdr:cNvPr id="447" name="直線コネクタ 446">
          <a:extLst>
            <a:ext uri="{FF2B5EF4-FFF2-40B4-BE49-F238E27FC236}">
              <a16:creationId xmlns:a16="http://schemas.microsoft.com/office/drawing/2014/main" id="{E9E93153-2592-48D4-ABC7-B8F051BF3C08}"/>
            </a:ext>
          </a:extLst>
        </xdr:cNvPr>
        <xdr:cNvCxnSpPr/>
      </xdr:nvCxnSpPr>
      <xdr:spPr>
        <a:xfrm flipV="1">
          <a:off x="16802100" y="17622013"/>
          <a:ext cx="8001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448" name="n_1aveValue【庁舎】&#10;一人当たり面積">
          <a:extLst>
            <a:ext uri="{FF2B5EF4-FFF2-40B4-BE49-F238E27FC236}">
              <a16:creationId xmlns:a16="http://schemas.microsoft.com/office/drawing/2014/main" id="{F7EB285B-B19F-4783-B4F9-D8886276A910}"/>
            </a:ext>
          </a:extLst>
        </xdr:cNvPr>
        <xdr:cNvSpPr txBox="1"/>
      </xdr:nvSpPr>
      <xdr:spPr>
        <a:xfrm>
          <a:off x="18983402" y="1717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49" name="n_2aveValue【庁舎】&#10;一人当たり面積">
          <a:extLst>
            <a:ext uri="{FF2B5EF4-FFF2-40B4-BE49-F238E27FC236}">
              <a16:creationId xmlns:a16="http://schemas.microsoft.com/office/drawing/2014/main" id="{399E49BB-F101-47A2-8C10-E9E2653D52C0}"/>
            </a:ext>
          </a:extLst>
        </xdr:cNvPr>
        <xdr:cNvSpPr txBox="1"/>
      </xdr:nvSpPr>
      <xdr:spPr>
        <a:xfrm>
          <a:off x="18183302"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450" name="n_3aveValue【庁舎】&#10;一人当たり面積">
          <a:extLst>
            <a:ext uri="{FF2B5EF4-FFF2-40B4-BE49-F238E27FC236}">
              <a16:creationId xmlns:a16="http://schemas.microsoft.com/office/drawing/2014/main" id="{0079313D-8F54-4C4D-9963-2D3C66A2A3AA}"/>
            </a:ext>
          </a:extLst>
        </xdr:cNvPr>
        <xdr:cNvSpPr txBox="1"/>
      </xdr:nvSpPr>
      <xdr:spPr>
        <a:xfrm>
          <a:off x="17383202" y="1719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451" name="n_4aveValue【庁舎】&#10;一人当たり面積">
          <a:extLst>
            <a:ext uri="{FF2B5EF4-FFF2-40B4-BE49-F238E27FC236}">
              <a16:creationId xmlns:a16="http://schemas.microsoft.com/office/drawing/2014/main" id="{EF7B747E-EBFA-4C3A-9C07-712514525460}"/>
            </a:ext>
          </a:extLst>
        </xdr:cNvPr>
        <xdr:cNvSpPr txBox="1"/>
      </xdr:nvSpPr>
      <xdr:spPr>
        <a:xfrm>
          <a:off x="16592627" y="172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35450</xdr:rowOff>
    </xdr:from>
    <xdr:ext cx="469744" cy="259045"/>
    <xdr:sp macro="" textlink="">
      <xdr:nvSpPr>
        <xdr:cNvPr id="452" name="n_1mainValue【庁舎】&#10;一人当たり面積">
          <a:extLst>
            <a:ext uri="{FF2B5EF4-FFF2-40B4-BE49-F238E27FC236}">
              <a16:creationId xmlns:a16="http://schemas.microsoft.com/office/drawing/2014/main" id="{6A1A6A89-2947-428A-9C61-C737B352F438}"/>
            </a:ext>
          </a:extLst>
        </xdr:cNvPr>
        <xdr:cNvSpPr txBox="1"/>
      </xdr:nvSpPr>
      <xdr:spPr>
        <a:xfrm>
          <a:off x="18983402" y="1752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46117</xdr:rowOff>
    </xdr:from>
    <xdr:ext cx="469744" cy="259045"/>
    <xdr:sp macro="" textlink="">
      <xdr:nvSpPr>
        <xdr:cNvPr id="453" name="n_2mainValue【庁舎】&#10;一人当たり面積">
          <a:extLst>
            <a:ext uri="{FF2B5EF4-FFF2-40B4-BE49-F238E27FC236}">
              <a16:creationId xmlns:a16="http://schemas.microsoft.com/office/drawing/2014/main" id="{5B03C759-2809-4E2F-8758-DD48D4C7F05D}"/>
            </a:ext>
          </a:extLst>
        </xdr:cNvPr>
        <xdr:cNvSpPr txBox="1"/>
      </xdr:nvSpPr>
      <xdr:spPr>
        <a:xfrm>
          <a:off x="18183302" y="175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4590</xdr:rowOff>
    </xdr:from>
    <xdr:ext cx="469744" cy="259045"/>
    <xdr:sp macro="" textlink="">
      <xdr:nvSpPr>
        <xdr:cNvPr id="454" name="n_3mainValue【庁舎】&#10;一人当たり面積">
          <a:extLst>
            <a:ext uri="{FF2B5EF4-FFF2-40B4-BE49-F238E27FC236}">
              <a16:creationId xmlns:a16="http://schemas.microsoft.com/office/drawing/2014/main" id="{F11C6453-63FF-431E-B43A-42ED2C4B4C4E}"/>
            </a:ext>
          </a:extLst>
        </xdr:cNvPr>
        <xdr:cNvSpPr txBox="1"/>
      </xdr:nvSpPr>
      <xdr:spPr>
        <a:xfrm>
          <a:off x="17383202" y="176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12589</xdr:rowOff>
    </xdr:from>
    <xdr:ext cx="469744" cy="259045"/>
    <xdr:sp macro="" textlink="">
      <xdr:nvSpPr>
        <xdr:cNvPr id="455" name="n_4mainValue【庁舎】&#10;一人当たり面積">
          <a:extLst>
            <a:ext uri="{FF2B5EF4-FFF2-40B4-BE49-F238E27FC236}">
              <a16:creationId xmlns:a16="http://schemas.microsoft.com/office/drawing/2014/main" id="{A0108371-B4D4-4D03-9A6E-371F9ECFB8FD}"/>
            </a:ext>
          </a:extLst>
        </xdr:cNvPr>
        <xdr:cNvSpPr txBox="1"/>
      </xdr:nvSpPr>
      <xdr:spPr>
        <a:xfrm>
          <a:off x="16592627" y="176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a:extLst>
            <a:ext uri="{FF2B5EF4-FFF2-40B4-BE49-F238E27FC236}">
              <a16:creationId xmlns:a16="http://schemas.microsoft.com/office/drawing/2014/main" id="{2335AFCE-688F-49F6-B08D-703887DD481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a:extLst>
            <a:ext uri="{FF2B5EF4-FFF2-40B4-BE49-F238E27FC236}">
              <a16:creationId xmlns:a16="http://schemas.microsoft.com/office/drawing/2014/main" id="{E2B970C1-209A-4641-8E04-E6421884D1D0}"/>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a:extLst>
            <a:ext uri="{FF2B5EF4-FFF2-40B4-BE49-F238E27FC236}">
              <a16:creationId xmlns:a16="http://schemas.microsoft.com/office/drawing/2014/main" id="{1FEA4662-84D7-48F7-B19B-98FAEF2BD52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共通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一人当たり面積は、年々人口が減少していることから、微増を続けている。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体育館は近年一部改修があったが、建設から年月が経っているため、償却が進んでいる。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プールは平成２５年度に建設したため、あまり償却が進んでいない。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令和２年度に新庁舎を建設したため、まだ償却が進んでいない。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 zeroHeight="1" x14ac:dyDescent="0.2"/>
  <cols>
    <col min="1" max="11" width="2.08984375" style="172" customWidth="1"/>
    <col min="12" max="12" width="2.1796875" style="172" customWidth="1"/>
    <col min="13" max="17" width="2.36328125" style="172" customWidth="1"/>
    <col min="18" max="119" width="2.08984375" style="172" customWidth="1"/>
    <col min="120" max="16384" width="0" style="172"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3"/>
      <c r="DK1" s="173"/>
      <c r="DL1" s="173"/>
      <c r="DM1" s="173"/>
      <c r="DN1" s="173"/>
      <c r="DO1" s="173"/>
    </row>
    <row r="2" spans="1:119" ht="24" thickBot="1" x14ac:dyDescent="0.25">
      <c r="B2" s="174" t="s">
        <v>83</v>
      </c>
      <c r="C2" s="174"/>
      <c r="D2" s="175"/>
    </row>
    <row r="3" spans="1:119" ht="18.75" customHeight="1" thickBot="1" x14ac:dyDescent="0.25">
      <c r="A3" s="173"/>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3"/>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4856846</v>
      </c>
      <c r="BO4" s="384"/>
      <c r="BP4" s="384"/>
      <c r="BQ4" s="384"/>
      <c r="BR4" s="384"/>
      <c r="BS4" s="384"/>
      <c r="BT4" s="384"/>
      <c r="BU4" s="385"/>
      <c r="BV4" s="383">
        <v>4905633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12.6</v>
      </c>
      <c r="CU4" s="390"/>
      <c r="CV4" s="390"/>
      <c r="CW4" s="390"/>
      <c r="CX4" s="390"/>
      <c r="CY4" s="390"/>
      <c r="CZ4" s="390"/>
      <c r="DA4" s="391"/>
      <c r="DB4" s="389">
        <v>19</v>
      </c>
      <c r="DC4" s="390"/>
      <c r="DD4" s="390"/>
      <c r="DE4" s="390"/>
      <c r="DF4" s="390"/>
      <c r="DG4" s="390"/>
      <c r="DH4" s="390"/>
      <c r="DI4" s="391"/>
    </row>
    <row r="5" spans="1:119" ht="18.75" customHeight="1" x14ac:dyDescent="0.2">
      <c r="A5" s="173"/>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4542698</v>
      </c>
      <c r="BO5" s="421"/>
      <c r="BP5" s="421"/>
      <c r="BQ5" s="421"/>
      <c r="BR5" s="421"/>
      <c r="BS5" s="421"/>
      <c r="BT5" s="421"/>
      <c r="BU5" s="422"/>
      <c r="BV5" s="420">
        <v>4456665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95.9</v>
      </c>
      <c r="CU5" s="418"/>
      <c r="CV5" s="418"/>
      <c r="CW5" s="418"/>
      <c r="CX5" s="418"/>
      <c r="CY5" s="418"/>
      <c r="CZ5" s="418"/>
      <c r="DA5" s="419"/>
      <c r="DB5" s="417">
        <v>80.900000000000006</v>
      </c>
      <c r="DC5" s="418"/>
      <c r="DD5" s="418"/>
      <c r="DE5" s="418"/>
      <c r="DF5" s="418"/>
      <c r="DG5" s="418"/>
      <c r="DH5" s="418"/>
      <c r="DI5" s="419"/>
    </row>
    <row r="6" spans="1:119" ht="18.75" customHeight="1" x14ac:dyDescent="0.2">
      <c r="A6" s="173"/>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314148</v>
      </c>
      <c r="BO6" s="421"/>
      <c r="BP6" s="421"/>
      <c r="BQ6" s="421"/>
      <c r="BR6" s="421"/>
      <c r="BS6" s="421"/>
      <c r="BT6" s="421"/>
      <c r="BU6" s="422"/>
      <c r="BV6" s="420">
        <v>448968</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96.9</v>
      </c>
      <c r="CU6" s="458"/>
      <c r="CV6" s="458"/>
      <c r="CW6" s="458"/>
      <c r="CX6" s="458"/>
      <c r="CY6" s="458"/>
      <c r="CZ6" s="458"/>
      <c r="DA6" s="459"/>
      <c r="DB6" s="457">
        <v>84.2</v>
      </c>
      <c r="DC6" s="458"/>
      <c r="DD6" s="458"/>
      <c r="DE6" s="458"/>
      <c r="DF6" s="458"/>
      <c r="DG6" s="458"/>
      <c r="DH6" s="458"/>
      <c r="DI6" s="459"/>
    </row>
    <row r="7" spans="1:119" ht="18.75" customHeight="1" x14ac:dyDescent="0.2">
      <c r="A7" s="173"/>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29395</v>
      </c>
      <c r="BO7" s="421"/>
      <c r="BP7" s="421"/>
      <c r="BQ7" s="421"/>
      <c r="BR7" s="421"/>
      <c r="BS7" s="421"/>
      <c r="BT7" s="421"/>
      <c r="BU7" s="422"/>
      <c r="BV7" s="420">
        <v>8320</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2255855</v>
      </c>
      <c r="CU7" s="421"/>
      <c r="CV7" s="421"/>
      <c r="CW7" s="421"/>
      <c r="CX7" s="421"/>
      <c r="CY7" s="421"/>
      <c r="CZ7" s="421"/>
      <c r="DA7" s="422"/>
      <c r="DB7" s="420">
        <v>2317708</v>
      </c>
      <c r="DC7" s="421"/>
      <c r="DD7" s="421"/>
      <c r="DE7" s="421"/>
      <c r="DF7" s="421"/>
      <c r="DG7" s="421"/>
      <c r="DH7" s="421"/>
      <c r="DI7" s="422"/>
    </row>
    <row r="8" spans="1:119" ht="18.75" customHeight="1" thickBot="1" x14ac:dyDescent="0.25">
      <c r="A8" s="173"/>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284753</v>
      </c>
      <c r="BO8" s="421"/>
      <c r="BP8" s="421"/>
      <c r="BQ8" s="421"/>
      <c r="BR8" s="421"/>
      <c r="BS8" s="421"/>
      <c r="BT8" s="421"/>
      <c r="BU8" s="422"/>
      <c r="BV8" s="420">
        <v>440648</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0.28000000000000003</v>
      </c>
      <c r="CU8" s="461"/>
      <c r="CV8" s="461"/>
      <c r="CW8" s="461"/>
      <c r="CX8" s="461"/>
      <c r="CY8" s="461"/>
      <c r="CZ8" s="461"/>
      <c r="DA8" s="462"/>
      <c r="DB8" s="460">
        <v>0.28999999999999998</v>
      </c>
      <c r="DC8" s="461"/>
      <c r="DD8" s="461"/>
      <c r="DE8" s="461"/>
      <c r="DF8" s="461"/>
      <c r="DG8" s="461"/>
      <c r="DH8" s="461"/>
      <c r="DI8" s="462"/>
    </row>
    <row r="9" spans="1:119" ht="18.75" customHeight="1" thickBot="1" x14ac:dyDescent="0.25">
      <c r="A9" s="173"/>
      <c r="B9" s="414" t="s">
        <v>113</v>
      </c>
      <c r="C9" s="415"/>
      <c r="D9" s="415"/>
      <c r="E9" s="415"/>
      <c r="F9" s="415"/>
      <c r="G9" s="415"/>
      <c r="H9" s="415"/>
      <c r="I9" s="415"/>
      <c r="J9" s="415"/>
      <c r="K9" s="463"/>
      <c r="L9" s="464" t="s">
        <v>114</v>
      </c>
      <c r="M9" s="465"/>
      <c r="N9" s="465"/>
      <c r="O9" s="465"/>
      <c r="P9" s="465"/>
      <c r="Q9" s="466"/>
      <c r="R9" s="467">
        <v>2672</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-155895</v>
      </c>
      <c r="BO9" s="421"/>
      <c r="BP9" s="421"/>
      <c r="BQ9" s="421"/>
      <c r="BR9" s="421"/>
      <c r="BS9" s="421"/>
      <c r="BT9" s="421"/>
      <c r="BU9" s="422"/>
      <c r="BV9" s="420">
        <v>241102</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11.9</v>
      </c>
      <c r="CU9" s="418"/>
      <c r="CV9" s="418"/>
      <c r="CW9" s="418"/>
      <c r="CX9" s="418"/>
      <c r="CY9" s="418"/>
      <c r="CZ9" s="418"/>
      <c r="DA9" s="419"/>
      <c r="DB9" s="417">
        <v>11.5</v>
      </c>
      <c r="DC9" s="418"/>
      <c r="DD9" s="418"/>
      <c r="DE9" s="418"/>
      <c r="DF9" s="418"/>
      <c r="DG9" s="418"/>
      <c r="DH9" s="418"/>
      <c r="DI9" s="419"/>
    </row>
    <row r="10" spans="1:119" ht="18.75" customHeight="1" thickBot="1" x14ac:dyDescent="0.25">
      <c r="A10" s="173"/>
      <c r="B10" s="414"/>
      <c r="C10" s="415"/>
      <c r="D10" s="415"/>
      <c r="E10" s="415"/>
      <c r="F10" s="415"/>
      <c r="G10" s="415"/>
      <c r="H10" s="415"/>
      <c r="I10" s="415"/>
      <c r="J10" s="415"/>
      <c r="K10" s="463"/>
      <c r="L10" s="470" t="s">
        <v>120</v>
      </c>
      <c r="M10" s="450"/>
      <c r="N10" s="450"/>
      <c r="O10" s="450"/>
      <c r="P10" s="450"/>
      <c r="Q10" s="451"/>
      <c r="R10" s="471">
        <v>3004</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248</v>
      </c>
      <c r="BO10" s="421"/>
      <c r="BP10" s="421"/>
      <c r="BQ10" s="421"/>
      <c r="BR10" s="421"/>
      <c r="BS10" s="421"/>
      <c r="BT10" s="421"/>
      <c r="BU10" s="422"/>
      <c r="BV10" s="420">
        <v>172</v>
      </c>
      <c r="BW10" s="421"/>
      <c r="BX10" s="421"/>
      <c r="BY10" s="421"/>
      <c r="BZ10" s="421"/>
      <c r="CA10" s="421"/>
      <c r="CB10" s="421"/>
      <c r="CC10" s="422"/>
      <c r="CD10" s="176" t="s">
        <v>124</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x14ac:dyDescent="0.25">
      <c r="A11" s="173"/>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122</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3"/>
      <c r="B12" s="480" t="s">
        <v>131</v>
      </c>
      <c r="C12" s="481"/>
      <c r="D12" s="481"/>
      <c r="E12" s="481"/>
      <c r="F12" s="481"/>
      <c r="G12" s="481"/>
      <c r="H12" s="481"/>
      <c r="I12" s="481"/>
      <c r="J12" s="481"/>
      <c r="K12" s="482"/>
      <c r="L12" s="489" t="s">
        <v>132</v>
      </c>
      <c r="M12" s="490"/>
      <c r="N12" s="490"/>
      <c r="O12" s="490"/>
      <c r="P12" s="490"/>
      <c r="Q12" s="491"/>
      <c r="R12" s="492">
        <v>2617</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3"/>
      <c r="B13" s="483"/>
      <c r="C13" s="484"/>
      <c r="D13" s="484"/>
      <c r="E13" s="484"/>
      <c r="F13" s="484"/>
      <c r="G13" s="484"/>
      <c r="H13" s="484"/>
      <c r="I13" s="484"/>
      <c r="J13" s="484"/>
      <c r="K13" s="485"/>
      <c r="L13" s="182"/>
      <c r="M13" s="511" t="s">
        <v>140</v>
      </c>
      <c r="N13" s="512"/>
      <c r="O13" s="512"/>
      <c r="P13" s="512"/>
      <c r="Q13" s="513"/>
      <c r="R13" s="504">
        <v>2605</v>
      </c>
      <c r="S13" s="505"/>
      <c r="T13" s="505"/>
      <c r="U13" s="505"/>
      <c r="V13" s="506"/>
      <c r="W13" s="436" t="s">
        <v>141</v>
      </c>
      <c r="X13" s="437"/>
      <c r="Y13" s="437"/>
      <c r="Z13" s="437"/>
      <c r="AA13" s="437"/>
      <c r="AB13" s="427"/>
      <c r="AC13" s="471">
        <v>291</v>
      </c>
      <c r="AD13" s="472"/>
      <c r="AE13" s="472"/>
      <c r="AF13" s="472"/>
      <c r="AG13" s="514"/>
      <c r="AH13" s="471">
        <v>473</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-155647</v>
      </c>
      <c r="BO13" s="421"/>
      <c r="BP13" s="421"/>
      <c r="BQ13" s="421"/>
      <c r="BR13" s="421"/>
      <c r="BS13" s="421"/>
      <c r="BT13" s="421"/>
      <c r="BU13" s="422"/>
      <c r="BV13" s="420">
        <v>241274</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13.9</v>
      </c>
      <c r="CU13" s="418"/>
      <c r="CV13" s="418"/>
      <c r="CW13" s="418"/>
      <c r="CX13" s="418"/>
      <c r="CY13" s="418"/>
      <c r="CZ13" s="418"/>
      <c r="DA13" s="419"/>
      <c r="DB13" s="417">
        <v>13.5</v>
      </c>
      <c r="DC13" s="418"/>
      <c r="DD13" s="418"/>
      <c r="DE13" s="418"/>
      <c r="DF13" s="418"/>
      <c r="DG13" s="418"/>
      <c r="DH13" s="418"/>
      <c r="DI13" s="419"/>
    </row>
    <row r="14" spans="1:119" ht="18.75" customHeight="1" thickBot="1" x14ac:dyDescent="0.25">
      <c r="A14" s="173"/>
      <c r="B14" s="483"/>
      <c r="C14" s="484"/>
      <c r="D14" s="484"/>
      <c r="E14" s="484"/>
      <c r="F14" s="484"/>
      <c r="G14" s="484"/>
      <c r="H14" s="484"/>
      <c r="I14" s="484"/>
      <c r="J14" s="484"/>
      <c r="K14" s="485"/>
      <c r="L14" s="501" t="s">
        <v>146</v>
      </c>
      <c r="M14" s="502"/>
      <c r="N14" s="502"/>
      <c r="O14" s="502"/>
      <c r="P14" s="502"/>
      <c r="Q14" s="503"/>
      <c r="R14" s="504">
        <v>2685</v>
      </c>
      <c r="S14" s="505"/>
      <c r="T14" s="505"/>
      <c r="U14" s="505"/>
      <c r="V14" s="506"/>
      <c r="W14" s="410"/>
      <c r="X14" s="411"/>
      <c r="Y14" s="411"/>
      <c r="Z14" s="411"/>
      <c r="AA14" s="411"/>
      <c r="AB14" s="400"/>
      <c r="AC14" s="507">
        <v>21.2</v>
      </c>
      <c r="AD14" s="508"/>
      <c r="AE14" s="508"/>
      <c r="AF14" s="508"/>
      <c r="AG14" s="509"/>
      <c r="AH14" s="507">
        <v>28.4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81.099999999999994</v>
      </c>
      <c r="CU14" s="519"/>
      <c r="CV14" s="519"/>
      <c r="CW14" s="519"/>
      <c r="CX14" s="519"/>
      <c r="CY14" s="519"/>
      <c r="CZ14" s="519"/>
      <c r="DA14" s="520"/>
      <c r="DB14" s="518">
        <v>81.099999999999994</v>
      </c>
      <c r="DC14" s="519"/>
      <c r="DD14" s="519"/>
      <c r="DE14" s="519"/>
      <c r="DF14" s="519"/>
      <c r="DG14" s="519"/>
      <c r="DH14" s="519"/>
      <c r="DI14" s="520"/>
    </row>
    <row r="15" spans="1:119" ht="18.75" customHeight="1" x14ac:dyDescent="0.2">
      <c r="A15" s="173"/>
      <c r="B15" s="483"/>
      <c r="C15" s="484"/>
      <c r="D15" s="484"/>
      <c r="E15" s="484"/>
      <c r="F15" s="484"/>
      <c r="G15" s="484"/>
      <c r="H15" s="484"/>
      <c r="I15" s="484"/>
      <c r="J15" s="484"/>
      <c r="K15" s="485"/>
      <c r="L15" s="182"/>
      <c r="M15" s="511" t="s">
        <v>140</v>
      </c>
      <c r="N15" s="512"/>
      <c r="O15" s="512"/>
      <c r="P15" s="512"/>
      <c r="Q15" s="513"/>
      <c r="R15" s="504">
        <v>2675</v>
      </c>
      <c r="S15" s="505"/>
      <c r="T15" s="505"/>
      <c r="U15" s="505"/>
      <c r="V15" s="506"/>
      <c r="W15" s="436" t="s">
        <v>148</v>
      </c>
      <c r="X15" s="437"/>
      <c r="Y15" s="437"/>
      <c r="Z15" s="437"/>
      <c r="AA15" s="437"/>
      <c r="AB15" s="427"/>
      <c r="AC15" s="471">
        <v>284</v>
      </c>
      <c r="AD15" s="472"/>
      <c r="AE15" s="472"/>
      <c r="AF15" s="472"/>
      <c r="AG15" s="514"/>
      <c r="AH15" s="471">
        <v>323</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583258</v>
      </c>
      <c r="BO15" s="384"/>
      <c r="BP15" s="384"/>
      <c r="BQ15" s="384"/>
      <c r="BR15" s="384"/>
      <c r="BS15" s="384"/>
      <c r="BT15" s="384"/>
      <c r="BU15" s="385"/>
      <c r="BV15" s="383">
        <v>556801</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3"/>
      <c r="CU15" s="184"/>
      <c r="CV15" s="184"/>
      <c r="CW15" s="184"/>
      <c r="CX15" s="184"/>
      <c r="CY15" s="184"/>
      <c r="CZ15" s="184"/>
      <c r="DA15" s="185"/>
      <c r="DB15" s="183"/>
      <c r="DC15" s="184"/>
      <c r="DD15" s="184"/>
      <c r="DE15" s="184"/>
      <c r="DF15" s="184"/>
      <c r="DG15" s="184"/>
      <c r="DH15" s="184"/>
      <c r="DI15" s="185"/>
    </row>
    <row r="16" spans="1:119" ht="18.75" customHeight="1" x14ac:dyDescent="0.2">
      <c r="A16" s="173"/>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20.7</v>
      </c>
      <c r="AD16" s="508"/>
      <c r="AE16" s="508"/>
      <c r="AF16" s="508"/>
      <c r="AG16" s="509"/>
      <c r="AH16" s="507">
        <v>19.399999999999999</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2069321</v>
      </c>
      <c r="BO16" s="421"/>
      <c r="BP16" s="421"/>
      <c r="BQ16" s="421"/>
      <c r="BR16" s="421"/>
      <c r="BS16" s="421"/>
      <c r="BT16" s="421"/>
      <c r="BU16" s="422"/>
      <c r="BV16" s="420">
        <v>2069427</v>
      </c>
      <c r="BW16" s="421"/>
      <c r="BX16" s="421"/>
      <c r="BY16" s="421"/>
      <c r="BZ16" s="421"/>
      <c r="CA16" s="421"/>
      <c r="CB16" s="421"/>
      <c r="CC16" s="422"/>
      <c r="CD16" s="186"/>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3"/>
      <c r="B17" s="486"/>
      <c r="C17" s="487"/>
      <c r="D17" s="487"/>
      <c r="E17" s="487"/>
      <c r="F17" s="487"/>
      <c r="G17" s="487"/>
      <c r="H17" s="487"/>
      <c r="I17" s="487"/>
      <c r="J17" s="487"/>
      <c r="K17" s="488"/>
      <c r="L17" s="187"/>
      <c r="M17" s="531" t="s">
        <v>154</v>
      </c>
      <c r="N17" s="532"/>
      <c r="O17" s="532"/>
      <c r="P17" s="532"/>
      <c r="Q17" s="533"/>
      <c r="R17" s="526" t="s">
        <v>155</v>
      </c>
      <c r="S17" s="527"/>
      <c r="T17" s="527"/>
      <c r="U17" s="527"/>
      <c r="V17" s="528"/>
      <c r="W17" s="436" t="s">
        <v>156</v>
      </c>
      <c r="X17" s="437"/>
      <c r="Y17" s="437"/>
      <c r="Z17" s="437"/>
      <c r="AA17" s="437"/>
      <c r="AB17" s="427"/>
      <c r="AC17" s="471">
        <v>800</v>
      </c>
      <c r="AD17" s="472"/>
      <c r="AE17" s="472"/>
      <c r="AF17" s="472"/>
      <c r="AG17" s="514"/>
      <c r="AH17" s="471">
        <v>868</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745046</v>
      </c>
      <c r="BO17" s="421"/>
      <c r="BP17" s="421"/>
      <c r="BQ17" s="421"/>
      <c r="BR17" s="421"/>
      <c r="BS17" s="421"/>
      <c r="BT17" s="421"/>
      <c r="BU17" s="422"/>
      <c r="BV17" s="420">
        <v>710542</v>
      </c>
      <c r="BW17" s="421"/>
      <c r="BX17" s="421"/>
      <c r="BY17" s="421"/>
      <c r="BZ17" s="421"/>
      <c r="CA17" s="421"/>
      <c r="CB17" s="421"/>
      <c r="CC17" s="422"/>
      <c r="CD17" s="186"/>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3"/>
      <c r="B18" s="542" t="s">
        <v>158</v>
      </c>
      <c r="C18" s="463"/>
      <c r="D18" s="463"/>
      <c r="E18" s="543"/>
      <c r="F18" s="543"/>
      <c r="G18" s="543"/>
      <c r="H18" s="543"/>
      <c r="I18" s="543"/>
      <c r="J18" s="543"/>
      <c r="K18" s="543"/>
      <c r="L18" s="544">
        <v>124.52</v>
      </c>
      <c r="M18" s="544"/>
      <c r="N18" s="544"/>
      <c r="O18" s="544"/>
      <c r="P18" s="544"/>
      <c r="Q18" s="544"/>
      <c r="R18" s="545"/>
      <c r="S18" s="545"/>
      <c r="T18" s="545"/>
      <c r="U18" s="545"/>
      <c r="V18" s="546"/>
      <c r="W18" s="438"/>
      <c r="X18" s="439"/>
      <c r="Y18" s="439"/>
      <c r="Z18" s="439"/>
      <c r="AA18" s="439"/>
      <c r="AB18" s="430"/>
      <c r="AC18" s="547">
        <v>58.2</v>
      </c>
      <c r="AD18" s="548"/>
      <c r="AE18" s="548"/>
      <c r="AF18" s="548"/>
      <c r="AG18" s="549"/>
      <c r="AH18" s="547">
        <v>52.2</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2240366</v>
      </c>
      <c r="BO18" s="421"/>
      <c r="BP18" s="421"/>
      <c r="BQ18" s="421"/>
      <c r="BR18" s="421"/>
      <c r="BS18" s="421"/>
      <c r="BT18" s="421"/>
      <c r="BU18" s="422"/>
      <c r="BV18" s="420">
        <v>1993124</v>
      </c>
      <c r="BW18" s="421"/>
      <c r="BX18" s="421"/>
      <c r="BY18" s="421"/>
      <c r="BZ18" s="421"/>
      <c r="CA18" s="421"/>
      <c r="CB18" s="421"/>
      <c r="CC18" s="422"/>
      <c r="CD18" s="186"/>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3"/>
      <c r="B19" s="542" t="s">
        <v>160</v>
      </c>
      <c r="C19" s="463"/>
      <c r="D19" s="463"/>
      <c r="E19" s="543"/>
      <c r="F19" s="543"/>
      <c r="G19" s="543"/>
      <c r="H19" s="543"/>
      <c r="I19" s="543"/>
      <c r="J19" s="543"/>
      <c r="K19" s="543"/>
      <c r="L19" s="551">
        <v>21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3459357</v>
      </c>
      <c r="BO19" s="421"/>
      <c r="BP19" s="421"/>
      <c r="BQ19" s="421"/>
      <c r="BR19" s="421"/>
      <c r="BS19" s="421"/>
      <c r="BT19" s="421"/>
      <c r="BU19" s="422"/>
      <c r="BV19" s="420">
        <v>3424617</v>
      </c>
      <c r="BW19" s="421"/>
      <c r="BX19" s="421"/>
      <c r="BY19" s="421"/>
      <c r="BZ19" s="421"/>
      <c r="CA19" s="421"/>
      <c r="CB19" s="421"/>
      <c r="CC19" s="422"/>
      <c r="CD19" s="186"/>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3"/>
      <c r="B20" s="542" t="s">
        <v>162</v>
      </c>
      <c r="C20" s="463"/>
      <c r="D20" s="463"/>
      <c r="E20" s="543"/>
      <c r="F20" s="543"/>
      <c r="G20" s="543"/>
      <c r="H20" s="543"/>
      <c r="I20" s="543"/>
      <c r="J20" s="543"/>
      <c r="K20" s="543"/>
      <c r="L20" s="551">
        <v>953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6"/>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3"/>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6"/>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3"/>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4474979</v>
      </c>
      <c r="BO22" s="384"/>
      <c r="BP22" s="384"/>
      <c r="BQ22" s="384"/>
      <c r="BR22" s="384"/>
      <c r="BS22" s="384"/>
      <c r="BT22" s="384"/>
      <c r="BU22" s="385"/>
      <c r="BV22" s="383">
        <v>4593363</v>
      </c>
      <c r="BW22" s="384"/>
      <c r="BX22" s="384"/>
      <c r="BY22" s="384"/>
      <c r="BZ22" s="384"/>
      <c r="CA22" s="384"/>
      <c r="CB22" s="384"/>
      <c r="CC22" s="385"/>
      <c r="CD22" s="186"/>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3"/>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3855861</v>
      </c>
      <c r="BO23" s="421"/>
      <c r="BP23" s="421"/>
      <c r="BQ23" s="421"/>
      <c r="BR23" s="421"/>
      <c r="BS23" s="421"/>
      <c r="BT23" s="421"/>
      <c r="BU23" s="422"/>
      <c r="BV23" s="420">
        <v>3940651</v>
      </c>
      <c r="BW23" s="421"/>
      <c r="BX23" s="421"/>
      <c r="BY23" s="421"/>
      <c r="BZ23" s="421"/>
      <c r="CA23" s="421"/>
      <c r="CB23" s="421"/>
      <c r="CC23" s="422"/>
      <c r="CD23" s="186"/>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3"/>
      <c r="B24" s="591"/>
      <c r="C24" s="567"/>
      <c r="D24" s="568"/>
      <c r="E24" s="470" t="s">
        <v>172</v>
      </c>
      <c r="F24" s="450"/>
      <c r="G24" s="450"/>
      <c r="H24" s="450"/>
      <c r="I24" s="450"/>
      <c r="J24" s="450"/>
      <c r="K24" s="451"/>
      <c r="L24" s="471">
        <v>1</v>
      </c>
      <c r="M24" s="472"/>
      <c r="N24" s="472"/>
      <c r="O24" s="472"/>
      <c r="P24" s="514"/>
      <c r="Q24" s="471">
        <v>8100</v>
      </c>
      <c r="R24" s="472"/>
      <c r="S24" s="472"/>
      <c r="T24" s="472"/>
      <c r="U24" s="472"/>
      <c r="V24" s="514"/>
      <c r="W24" s="566"/>
      <c r="X24" s="567"/>
      <c r="Y24" s="568"/>
      <c r="Z24" s="470" t="s">
        <v>173</v>
      </c>
      <c r="AA24" s="450"/>
      <c r="AB24" s="450"/>
      <c r="AC24" s="450"/>
      <c r="AD24" s="450"/>
      <c r="AE24" s="450"/>
      <c r="AF24" s="450"/>
      <c r="AG24" s="451"/>
      <c r="AH24" s="471">
        <v>60</v>
      </c>
      <c r="AI24" s="472"/>
      <c r="AJ24" s="472"/>
      <c r="AK24" s="472"/>
      <c r="AL24" s="514"/>
      <c r="AM24" s="471">
        <v>170040</v>
      </c>
      <c r="AN24" s="472"/>
      <c r="AO24" s="472"/>
      <c r="AP24" s="472"/>
      <c r="AQ24" s="472"/>
      <c r="AR24" s="514"/>
      <c r="AS24" s="471">
        <v>2834</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3227070</v>
      </c>
      <c r="BO24" s="421"/>
      <c r="BP24" s="421"/>
      <c r="BQ24" s="421"/>
      <c r="BR24" s="421"/>
      <c r="BS24" s="421"/>
      <c r="BT24" s="421"/>
      <c r="BU24" s="422"/>
      <c r="BV24" s="420">
        <v>3243540</v>
      </c>
      <c r="BW24" s="421"/>
      <c r="BX24" s="421"/>
      <c r="BY24" s="421"/>
      <c r="BZ24" s="421"/>
      <c r="CA24" s="421"/>
      <c r="CB24" s="421"/>
      <c r="CC24" s="422"/>
      <c r="CD24" s="186"/>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3"/>
      <c r="B25" s="591"/>
      <c r="C25" s="567"/>
      <c r="D25" s="568"/>
      <c r="E25" s="470" t="s">
        <v>175</v>
      </c>
      <c r="F25" s="450"/>
      <c r="G25" s="450"/>
      <c r="H25" s="450"/>
      <c r="I25" s="450"/>
      <c r="J25" s="450"/>
      <c r="K25" s="451"/>
      <c r="L25" s="471">
        <v>1</v>
      </c>
      <c r="M25" s="472"/>
      <c r="N25" s="472"/>
      <c r="O25" s="472"/>
      <c r="P25" s="514"/>
      <c r="Q25" s="471">
        <v>6480</v>
      </c>
      <c r="R25" s="472"/>
      <c r="S25" s="472"/>
      <c r="T25" s="472"/>
      <c r="U25" s="472"/>
      <c r="V25" s="514"/>
      <c r="W25" s="566"/>
      <c r="X25" s="567"/>
      <c r="Y25" s="568"/>
      <c r="Z25" s="470" t="s">
        <v>176</v>
      </c>
      <c r="AA25" s="450"/>
      <c r="AB25" s="450"/>
      <c r="AC25" s="450"/>
      <c r="AD25" s="450"/>
      <c r="AE25" s="450"/>
      <c r="AF25" s="450"/>
      <c r="AG25" s="451"/>
      <c r="AH25" s="471" t="s">
        <v>177</v>
      </c>
      <c r="AI25" s="472"/>
      <c r="AJ25" s="472"/>
      <c r="AK25" s="472"/>
      <c r="AL25" s="514"/>
      <c r="AM25" s="471" t="s">
        <v>178</v>
      </c>
      <c r="AN25" s="472"/>
      <c r="AO25" s="472"/>
      <c r="AP25" s="472"/>
      <c r="AQ25" s="472"/>
      <c r="AR25" s="514"/>
      <c r="AS25" s="471" t="s">
        <v>139</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1122488</v>
      </c>
      <c r="BO25" s="384"/>
      <c r="BP25" s="384"/>
      <c r="BQ25" s="384"/>
      <c r="BR25" s="384"/>
      <c r="BS25" s="384"/>
      <c r="BT25" s="384"/>
      <c r="BU25" s="385"/>
      <c r="BV25" s="383">
        <v>1207801</v>
      </c>
      <c r="BW25" s="384"/>
      <c r="BX25" s="384"/>
      <c r="BY25" s="384"/>
      <c r="BZ25" s="384"/>
      <c r="CA25" s="384"/>
      <c r="CB25" s="384"/>
      <c r="CC25" s="385"/>
      <c r="CD25" s="186"/>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3"/>
      <c r="B26" s="591"/>
      <c r="C26" s="567"/>
      <c r="D26" s="568"/>
      <c r="E26" s="470" t="s">
        <v>180</v>
      </c>
      <c r="F26" s="450"/>
      <c r="G26" s="450"/>
      <c r="H26" s="450"/>
      <c r="I26" s="450"/>
      <c r="J26" s="450"/>
      <c r="K26" s="451"/>
      <c r="L26" s="471">
        <v>1</v>
      </c>
      <c r="M26" s="472"/>
      <c r="N26" s="472"/>
      <c r="O26" s="472"/>
      <c r="P26" s="514"/>
      <c r="Q26" s="471">
        <v>5880</v>
      </c>
      <c r="R26" s="472"/>
      <c r="S26" s="472"/>
      <c r="T26" s="472"/>
      <c r="U26" s="472"/>
      <c r="V26" s="514"/>
      <c r="W26" s="566"/>
      <c r="X26" s="567"/>
      <c r="Y26" s="568"/>
      <c r="Z26" s="470" t="s">
        <v>181</v>
      </c>
      <c r="AA26" s="572"/>
      <c r="AB26" s="572"/>
      <c r="AC26" s="572"/>
      <c r="AD26" s="572"/>
      <c r="AE26" s="572"/>
      <c r="AF26" s="572"/>
      <c r="AG26" s="573"/>
      <c r="AH26" s="471" t="s">
        <v>139</v>
      </c>
      <c r="AI26" s="472"/>
      <c r="AJ26" s="472"/>
      <c r="AK26" s="472"/>
      <c r="AL26" s="514"/>
      <c r="AM26" s="471" t="s">
        <v>178</v>
      </c>
      <c r="AN26" s="472"/>
      <c r="AO26" s="472"/>
      <c r="AP26" s="472"/>
      <c r="AQ26" s="472"/>
      <c r="AR26" s="514"/>
      <c r="AS26" s="471" t="s">
        <v>182</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178</v>
      </c>
      <c r="BO26" s="421"/>
      <c r="BP26" s="421"/>
      <c r="BQ26" s="421"/>
      <c r="BR26" s="421"/>
      <c r="BS26" s="421"/>
      <c r="BT26" s="421"/>
      <c r="BU26" s="422"/>
      <c r="BV26" s="420" t="s">
        <v>177</v>
      </c>
      <c r="BW26" s="421"/>
      <c r="BX26" s="421"/>
      <c r="BY26" s="421"/>
      <c r="BZ26" s="421"/>
      <c r="CA26" s="421"/>
      <c r="CB26" s="421"/>
      <c r="CC26" s="422"/>
      <c r="CD26" s="186"/>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3"/>
      <c r="B27" s="591"/>
      <c r="C27" s="567"/>
      <c r="D27" s="568"/>
      <c r="E27" s="470" t="s">
        <v>184</v>
      </c>
      <c r="F27" s="450"/>
      <c r="G27" s="450"/>
      <c r="H27" s="450"/>
      <c r="I27" s="450"/>
      <c r="J27" s="450"/>
      <c r="K27" s="451"/>
      <c r="L27" s="471">
        <v>1</v>
      </c>
      <c r="M27" s="472"/>
      <c r="N27" s="472"/>
      <c r="O27" s="472"/>
      <c r="P27" s="514"/>
      <c r="Q27" s="471">
        <v>3160</v>
      </c>
      <c r="R27" s="472"/>
      <c r="S27" s="472"/>
      <c r="T27" s="472"/>
      <c r="U27" s="472"/>
      <c r="V27" s="514"/>
      <c r="W27" s="566"/>
      <c r="X27" s="567"/>
      <c r="Y27" s="568"/>
      <c r="Z27" s="470" t="s">
        <v>185</v>
      </c>
      <c r="AA27" s="450"/>
      <c r="AB27" s="450"/>
      <c r="AC27" s="450"/>
      <c r="AD27" s="450"/>
      <c r="AE27" s="450"/>
      <c r="AF27" s="450"/>
      <c r="AG27" s="451"/>
      <c r="AH27" s="471">
        <v>1</v>
      </c>
      <c r="AI27" s="472"/>
      <c r="AJ27" s="472"/>
      <c r="AK27" s="472"/>
      <c r="AL27" s="514"/>
      <c r="AM27" s="471" t="s">
        <v>186</v>
      </c>
      <c r="AN27" s="472"/>
      <c r="AO27" s="472"/>
      <c r="AP27" s="472"/>
      <c r="AQ27" s="472"/>
      <c r="AR27" s="514"/>
      <c r="AS27" s="471" t="s">
        <v>187</v>
      </c>
      <c r="AT27" s="472"/>
      <c r="AU27" s="472"/>
      <c r="AV27" s="472"/>
      <c r="AW27" s="472"/>
      <c r="AX27" s="473"/>
      <c r="AY27" s="515" t="s">
        <v>188</v>
      </c>
      <c r="AZ27" s="516"/>
      <c r="BA27" s="516"/>
      <c r="BB27" s="516"/>
      <c r="BC27" s="516"/>
      <c r="BD27" s="516"/>
      <c r="BE27" s="516"/>
      <c r="BF27" s="516"/>
      <c r="BG27" s="516"/>
      <c r="BH27" s="516"/>
      <c r="BI27" s="516"/>
      <c r="BJ27" s="516"/>
      <c r="BK27" s="516"/>
      <c r="BL27" s="516"/>
      <c r="BM27" s="517"/>
      <c r="BN27" s="539">
        <v>152204</v>
      </c>
      <c r="BO27" s="540"/>
      <c r="BP27" s="540"/>
      <c r="BQ27" s="540"/>
      <c r="BR27" s="540"/>
      <c r="BS27" s="540"/>
      <c r="BT27" s="540"/>
      <c r="BU27" s="541"/>
      <c r="BV27" s="539">
        <v>145236</v>
      </c>
      <c r="BW27" s="540"/>
      <c r="BX27" s="540"/>
      <c r="BY27" s="540"/>
      <c r="BZ27" s="540"/>
      <c r="CA27" s="540"/>
      <c r="CB27" s="540"/>
      <c r="CC27" s="541"/>
      <c r="CD27" s="18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3"/>
      <c r="B28" s="591"/>
      <c r="C28" s="567"/>
      <c r="D28" s="568"/>
      <c r="E28" s="470" t="s">
        <v>189</v>
      </c>
      <c r="F28" s="450"/>
      <c r="G28" s="450"/>
      <c r="H28" s="450"/>
      <c r="I28" s="450"/>
      <c r="J28" s="450"/>
      <c r="K28" s="451"/>
      <c r="L28" s="471">
        <v>1</v>
      </c>
      <c r="M28" s="472"/>
      <c r="N28" s="472"/>
      <c r="O28" s="472"/>
      <c r="P28" s="514"/>
      <c r="Q28" s="471">
        <v>2350</v>
      </c>
      <c r="R28" s="472"/>
      <c r="S28" s="472"/>
      <c r="T28" s="472"/>
      <c r="U28" s="472"/>
      <c r="V28" s="514"/>
      <c r="W28" s="566"/>
      <c r="X28" s="567"/>
      <c r="Y28" s="568"/>
      <c r="Z28" s="470" t="s">
        <v>190</v>
      </c>
      <c r="AA28" s="450"/>
      <c r="AB28" s="450"/>
      <c r="AC28" s="450"/>
      <c r="AD28" s="450"/>
      <c r="AE28" s="450"/>
      <c r="AF28" s="450"/>
      <c r="AG28" s="451"/>
      <c r="AH28" s="471" t="s">
        <v>139</v>
      </c>
      <c r="AI28" s="472"/>
      <c r="AJ28" s="472"/>
      <c r="AK28" s="472"/>
      <c r="AL28" s="514"/>
      <c r="AM28" s="471" t="s">
        <v>139</v>
      </c>
      <c r="AN28" s="472"/>
      <c r="AO28" s="472"/>
      <c r="AP28" s="472"/>
      <c r="AQ28" s="472"/>
      <c r="AR28" s="514"/>
      <c r="AS28" s="471" t="s">
        <v>177</v>
      </c>
      <c r="AT28" s="472"/>
      <c r="AU28" s="472"/>
      <c r="AV28" s="472"/>
      <c r="AW28" s="472"/>
      <c r="AX28" s="473"/>
      <c r="AY28" s="574" t="s">
        <v>191</v>
      </c>
      <c r="AZ28" s="575"/>
      <c r="BA28" s="575"/>
      <c r="BB28" s="576"/>
      <c r="BC28" s="380" t="s">
        <v>50</v>
      </c>
      <c r="BD28" s="381"/>
      <c r="BE28" s="381"/>
      <c r="BF28" s="381"/>
      <c r="BG28" s="381"/>
      <c r="BH28" s="381"/>
      <c r="BI28" s="381"/>
      <c r="BJ28" s="381"/>
      <c r="BK28" s="381"/>
      <c r="BL28" s="381"/>
      <c r="BM28" s="382"/>
      <c r="BN28" s="383">
        <v>900062</v>
      </c>
      <c r="BO28" s="384"/>
      <c r="BP28" s="384"/>
      <c r="BQ28" s="384"/>
      <c r="BR28" s="384"/>
      <c r="BS28" s="384"/>
      <c r="BT28" s="384"/>
      <c r="BU28" s="385"/>
      <c r="BV28" s="383">
        <v>899814</v>
      </c>
      <c r="BW28" s="384"/>
      <c r="BX28" s="384"/>
      <c r="BY28" s="384"/>
      <c r="BZ28" s="384"/>
      <c r="CA28" s="384"/>
      <c r="CB28" s="384"/>
      <c r="CC28" s="385"/>
      <c r="CD28" s="186"/>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3"/>
      <c r="B29" s="591"/>
      <c r="C29" s="567"/>
      <c r="D29" s="568"/>
      <c r="E29" s="470" t="s">
        <v>192</v>
      </c>
      <c r="F29" s="450"/>
      <c r="G29" s="450"/>
      <c r="H29" s="450"/>
      <c r="I29" s="450"/>
      <c r="J29" s="450"/>
      <c r="K29" s="451"/>
      <c r="L29" s="471">
        <v>8</v>
      </c>
      <c r="M29" s="472"/>
      <c r="N29" s="472"/>
      <c r="O29" s="472"/>
      <c r="P29" s="514"/>
      <c r="Q29" s="471">
        <v>2210</v>
      </c>
      <c r="R29" s="472"/>
      <c r="S29" s="472"/>
      <c r="T29" s="472"/>
      <c r="U29" s="472"/>
      <c r="V29" s="514"/>
      <c r="W29" s="569"/>
      <c r="X29" s="570"/>
      <c r="Y29" s="571"/>
      <c r="Z29" s="470" t="s">
        <v>193</v>
      </c>
      <c r="AA29" s="450"/>
      <c r="AB29" s="450"/>
      <c r="AC29" s="450"/>
      <c r="AD29" s="450"/>
      <c r="AE29" s="450"/>
      <c r="AF29" s="450"/>
      <c r="AG29" s="451"/>
      <c r="AH29" s="471">
        <v>61</v>
      </c>
      <c r="AI29" s="472"/>
      <c r="AJ29" s="472"/>
      <c r="AK29" s="472"/>
      <c r="AL29" s="514"/>
      <c r="AM29" s="471">
        <v>173970</v>
      </c>
      <c r="AN29" s="472"/>
      <c r="AO29" s="472"/>
      <c r="AP29" s="472"/>
      <c r="AQ29" s="472"/>
      <c r="AR29" s="514"/>
      <c r="AS29" s="471">
        <v>2852</v>
      </c>
      <c r="AT29" s="472"/>
      <c r="AU29" s="472"/>
      <c r="AV29" s="472"/>
      <c r="AW29" s="472"/>
      <c r="AX29" s="473"/>
      <c r="AY29" s="577"/>
      <c r="AZ29" s="578"/>
      <c r="BA29" s="578"/>
      <c r="BB29" s="579"/>
      <c r="BC29" s="454" t="s">
        <v>194</v>
      </c>
      <c r="BD29" s="455"/>
      <c r="BE29" s="455"/>
      <c r="BF29" s="455"/>
      <c r="BG29" s="455"/>
      <c r="BH29" s="455"/>
      <c r="BI29" s="455"/>
      <c r="BJ29" s="455"/>
      <c r="BK29" s="455"/>
      <c r="BL29" s="455"/>
      <c r="BM29" s="456"/>
      <c r="BN29" s="420">
        <v>115916</v>
      </c>
      <c r="BO29" s="421"/>
      <c r="BP29" s="421"/>
      <c r="BQ29" s="421"/>
      <c r="BR29" s="421"/>
      <c r="BS29" s="421"/>
      <c r="BT29" s="421"/>
      <c r="BU29" s="422"/>
      <c r="BV29" s="420">
        <v>115888</v>
      </c>
      <c r="BW29" s="421"/>
      <c r="BX29" s="421"/>
      <c r="BY29" s="421"/>
      <c r="BZ29" s="421"/>
      <c r="CA29" s="421"/>
      <c r="CB29" s="421"/>
      <c r="CC29" s="422"/>
      <c r="CD29" s="18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3"/>
      <c r="B30" s="592"/>
      <c r="C30" s="593"/>
      <c r="D30" s="594"/>
      <c r="E30" s="474"/>
      <c r="F30" s="475"/>
      <c r="G30" s="475"/>
      <c r="H30" s="475"/>
      <c r="I30" s="475"/>
      <c r="J30" s="475"/>
      <c r="K30" s="476"/>
      <c r="L30" s="584"/>
      <c r="M30" s="585"/>
      <c r="N30" s="585"/>
      <c r="O30" s="585"/>
      <c r="P30" s="586"/>
      <c r="Q30" s="584"/>
      <c r="R30" s="585"/>
      <c r="S30" s="585"/>
      <c r="T30" s="585"/>
      <c r="U30" s="585"/>
      <c r="V30" s="586"/>
      <c r="W30" s="587" t="s">
        <v>195</v>
      </c>
      <c r="X30" s="588"/>
      <c r="Y30" s="588"/>
      <c r="Z30" s="588"/>
      <c r="AA30" s="588"/>
      <c r="AB30" s="588"/>
      <c r="AC30" s="588"/>
      <c r="AD30" s="588"/>
      <c r="AE30" s="588"/>
      <c r="AF30" s="588"/>
      <c r="AG30" s="589"/>
      <c r="AH30" s="547">
        <v>93.9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846729</v>
      </c>
      <c r="BO30" s="540"/>
      <c r="BP30" s="540"/>
      <c r="BQ30" s="540"/>
      <c r="BR30" s="540"/>
      <c r="BS30" s="540"/>
      <c r="BT30" s="540"/>
      <c r="BU30" s="541"/>
      <c r="BV30" s="539">
        <v>546421</v>
      </c>
      <c r="BW30" s="540"/>
      <c r="BX30" s="540"/>
      <c r="BY30" s="540"/>
      <c r="BZ30" s="540"/>
      <c r="CA30" s="540"/>
      <c r="CB30" s="540"/>
      <c r="CC30" s="541"/>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x14ac:dyDescent="0.2">
      <c r="A31" s="173"/>
      <c r="B31" s="195"/>
      <c r="DI31" s="196"/>
    </row>
    <row r="32" spans="1:113" ht="13.5" customHeight="1" x14ac:dyDescent="0.2">
      <c r="A32" s="173"/>
      <c r="B32" s="197"/>
      <c r="C32" s="583" t="s">
        <v>196</v>
      </c>
      <c r="D32" s="583"/>
      <c r="E32" s="583"/>
      <c r="F32" s="583"/>
      <c r="G32" s="583"/>
      <c r="H32" s="583"/>
      <c r="I32" s="583"/>
      <c r="J32" s="583"/>
      <c r="K32" s="583"/>
      <c r="L32" s="583"/>
      <c r="M32" s="583"/>
      <c r="N32" s="583"/>
      <c r="O32" s="583"/>
      <c r="P32" s="583"/>
      <c r="Q32" s="583"/>
      <c r="R32" s="583"/>
      <c r="S32" s="583"/>
      <c r="U32" s="424" t="s">
        <v>197</v>
      </c>
      <c r="V32" s="424"/>
      <c r="W32" s="424"/>
      <c r="X32" s="424"/>
      <c r="Y32" s="424"/>
      <c r="Z32" s="424"/>
      <c r="AA32" s="424"/>
      <c r="AB32" s="424"/>
      <c r="AC32" s="424"/>
      <c r="AD32" s="424"/>
      <c r="AE32" s="424"/>
      <c r="AF32" s="424"/>
      <c r="AG32" s="424"/>
      <c r="AH32" s="424"/>
      <c r="AI32" s="424"/>
      <c r="AJ32" s="424"/>
      <c r="AK32" s="424"/>
      <c r="AM32" s="424" t="s">
        <v>198</v>
      </c>
      <c r="AN32" s="424"/>
      <c r="AO32" s="424"/>
      <c r="AP32" s="424"/>
      <c r="AQ32" s="424"/>
      <c r="AR32" s="424"/>
      <c r="AS32" s="424"/>
      <c r="AT32" s="424"/>
      <c r="AU32" s="424"/>
      <c r="AV32" s="424"/>
      <c r="AW32" s="424"/>
      <c r="AX32" s="424"/>
      <c r="AY32" s="424"/>
      <c r="AZ32" s="424"/>
      <c r="BA32" s="424"/>
      <c r="BB32" s="424"/>
      <c r="BC32" s="424"/>
      <c r="BE32" s="424" t="s">
        <v>199</v>
      </c>
      <c r="BF32" s="424"/>
      <c r="BG32" s="424"/>
      <c r="BH32" s="424"/>
      <c r="BI32" s="424"/>
      <c r="BJ32" s="424"/>
      <c r="BK32" s="424"/>
      <c r="BL32" s="424"/>
      <c r="BM32" s="424"/>
      <c r="BN32" s="424"/>
      <c r="BO32" s="424"/>
      <c r="BP32" s="424"/>
      <c r="BQ32" s="424"/>
      <c r="BR32" s="424"/>
      <c r="BS32" s="424"/>
      <c r="BT32" s="424"/>
      <c r="BU32" s="424"/>
      <c r="BW32" s="424" t="s">
        <v>200</v>
      </c>
      <c r="BX32" s="424"/>
      <c r="BY32" s="424"/>
      <c r="BZ32" s="424"/>
      <c r="CA32" s="424"/>
      <c r="CB32" s="424"/>
      <c r="CC32" s="424"/>
      <c r="CD32" s="424"/>
      <c r="CE32" s="424"/>
      <c r="CF32" s="424"/>
      <c r="CG32" s="424"/>
      <c r="CH32" s="424"/>
      <c r="CI32" s="424"/>
      <c r="CJ32" s="424"/>
      <c r="CK32" s="424"/>
      <c r="CL32" s="424"/>
      <c r="CM32" s="424"/>
      <c r="CO32" s="424" t="s">
        <v>201</v>
      </c>
      <c r="CP32" s="424"/>
      <c r="CQ32" s="424"/>
      <c r="CR32" s="424"/>
      <c r="CS32" s="424"/>
      <c r="CT32" s="424"/>
      <c r="CU32" s="424"/>
      <c r="CV32" s="424"/>
      <c r="CW32" s="424"/>
      <c r="CX32" s="424"/>
      <c r="CY32" s="424"/>
      <c r="CZ32" s="424"/>
      <c r="DA32" s="424"/>
      <c r="DB32" s="424"/>
      <c r="DC32" s="424"/>
      <c r="DD32" s="424"/>
      <c r="DE32" s="424"/>
      <c r="DI32" s="196"/>
    </row>
    <row r="33" spans="1:113" ht="13.5" customHeight="1" x14ac:dyDescent="0.2">
      <c r="A33" s="173"/>
      <c r="B33" s="197"/>
      <c r="C33" s="444" t="s">
        <v>202</v>
      </c>
      <c r="D33" s="444"/>
      <c r="E33" s="409" t="s">
        <v>203</v>
      </c>
      <c r="F33" s="409"/>
      <c r="G33" s="409"/>
      <c r="H33" s="409"/>
      <c r="I33" s="409"/>
      <c r="J33" s="409"/>
      <c r="K33" s="409"/>
      <c r="L33" s="409"/>
      <c r="M33" s="409"/>
      <c r="N33" s="409"/>
      <c r="O33" s="409"/>
      <c r="P33" s="409"/>
      <c r="Q33" s="409"/>
      <c r="R33" s="409"/>
      <c r="S33" s="409"/>
      <c r="T33" s="198"/>
      <c r="U33" s="444" t="s">
        <v>204</v>
      </c>
      <c r="V33" s="444"/>
      <c r="W33" s="409" t="s">
        <v>203</v>
      </c>
      <c r="X33" s="409"/>
      <c r="Y33" s="409"/>
      <c r="Z33" s="409"/>
      <c r="AA33" s="409"/>
      <c r="AB33" s="409"/>
      <c r="AC33" s="409"/>
      <c r="AD33" s="409"/>
      <c r="AE33" s="409"/>
      <c r="AF33" s="409"/>
      <c r="AG33" s="409"/>
      <c r="AH33" s="409"/>
      <c r="AI33" s="409"/>
      <c r="AJ33" s="409"/>
      <c r="AK33" s="409"/>
      <c r="AL33" s="198"/>
      <c r="AM33" s="444" t="s">
        <v>204</v>
      </c>
      <c r="AN33" s="444"/>
      <c r="AO33" s="409" t="s">
        <v>203</v>
      </c>
      <c r="AP33" s="409"/>
      <c r="AQ33" s="409"/>
      <c r="AR33" s="409"/>
      <c r="AS33" s="409"/>
      <c r="AT33" s="409"/>
      <c r="AU33" s="409"/>
      <c r="AV33" s="409"/>
      <c r="AW33" s="409"/>
      <c r="AX33" s="409"/>
      <c r="AY33" s="409"/>
      <c r="AZ33" s="409"/>
      <c r="BA33" s="409"/>
      <c r="BB33" s="409"/>
      <c r="BC33" s="409"/>
      <c r="BD33" s="199"/>
      <c r="BE33" s="409" t="s">
        <v>205</v>
      </c>
      <c r="BF33" s="409"/>
      <c r="BG33" s="409" t="s">
        <v>206</v>
      </c>
      <c r="BH33" s="409"/>
      <c r="BI33" s="409"/>
      <c r="BJ33" s="409"/>
      <c r="BK33" s="409"/>
      <c r="BL33" s="409"/>
      <c r="BM33" s="409"/>
      <c r="BN33" s="409"/>
      <c r="BO33" s="409"/>
      <c r="BP33" s="409"/>
      <c r="BQ33" s="409"/>
      <c r="BR33" s="409"/>
      <c r="BS33" s="409"/>
      <c r="BT33" s="409"/>
      <c r="BU33" s="409"/>
      <c r="BV33" s="199"/>
      <c r="BW33" s="444" t="s">
        <v>205</v>
      </c>
      <c r="BX33" s="444"/>
      <c r="BY33" s="409" t="s">
        <v>207</v>
      </c>
      <c r="BZ33" s="409"/>
      <c r="CA33" s="409"/>
      <c r="CB33" s="409"/>
      <c r="CC33" s="409"/>
      <c r="CD33" s="409"/>
      <c r="CE33" s="409"/>
      <c r="CF33" s="409"/>
      <c r="CG33" s="409"/>
      <c r="CH33" s="409"/>
      <c r="CI33" s="409"/>
      <c r="CJ33" s="409"/>
      <c r="CK33" s="409"/>
      <c r="CL33" s="409"/>
      <c r="CM33" s="409"/>
      <c r="CN33" s="198"/>
      <c r="CO33" s="444" t="s">
        <v>208</v>
      </c>
      <c r="CP33" s="444"/>
      <c r="CQ33" s="409" t="s">
        <v>209</v>
      </c>
      <c r="CR33" s="409"/>
      <c r="CS33" s="409"/>
      <c r="CT33" s="409"/>
      <c r="CU33" s="409"/>
      <c r="CV33" s="409"/>
      <c r="CW33" s="409"/>
      <c r="CX33" s="409"/>
      <c r="CY33" s="409"/>
      <c r="CZ33" s="409"/>
      <c r="DA33" s="409"/>
      <c r="DB33" s="409"/>
      <c r="DC33" s="409"/>
      <c r="DD33" s="409"/>
      <c r="DE33" s="409"/>
      <c r="DF33" s="198"/>
      <c r="DG33" s="609" t="s">
        <v>210</v>
      </c>
      <c r="DH33" s="609"/>
      <c r="DI33" s="200"/>
    </row>
    <row r="34" spans="1:113" ht="32.25" customHeight="1" x14ac:dyDescent="0.2">
      <c r="A34" s="173"/>
      <c r="B34" s="197"/>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3"/>
      <c r="U34" s="610">
        <f>IF(W34="","",MAX(C34:D43)+1)</f>
        <v>3</v>
      </c>
      <c r="V34" s="610"/>
      <c r="W34" s="611" t="str">
        <f>IF('各会計、関係団体の財政状況及び健全化判断比率'!B28="","",'各会計、関係団体の財政状況及び健全化判断比率'!B28)</f>
        <v>国民健康保険（事業勘定）</v>
      </c>
      <c r="X34" s="611"/>
      <c r="Y34" s="611"/>
      <c r="Z34" s="611"/>
      <c r="AA34" s="611"/>
      <c r="AB34" s="611"/>
      <c r="AC34" s="611"/>
      <c r="AD34" s="611"/>
      <c r="AE34" s="611"/>
      <c r="AF34" s="611"/>
      <c r="AG34" s="611"/>
      <c r="AH34" s="611"/>
      <c r="AI34" s="611"/>
      <c r="AJ34" s="611"/>
      <c r="AK34" s="611"/>
      <c r="AL34" s="173"/>
      <c r="AM34" s="610">
        <f>IF(AO34="","",MAX(C34:D43,U34:V43)+1)</f>
        <v>9</v>
      </c>
      <c r="AN34" s="610"/>
      <c r="AO34" s="611" t="str">
        <f>IF('各会計、関係団体の財政状況及び健全化判断比率'!B34="","",'各会計、関係団体の財政状況及び健全化判断比率'!B34)</f>
        <v>簡易水道事業</v>
      </c>
      <c r="AP34" s="611"/>
      <c r="AQ34" s="611"/>
      <c r="AR34" s="611"/>
      <c r="AS34" s="611"/>
      <c r="AT34" s="611"/>
      <c r="AU34" s="611"/>
      <c r="AV34" s="611"/>
      <c r="AW34" s="611"/>
      <c r="AX34" s="611"/>
      <c r="AY34" s="611"/>
      <c r="AZ34" s="611"/>
      <c r="BA34" s="611"/>
      <c r="BB34" s="611"/>
      <c r="BC34" s="611"/>
      <c r="BD34" s="173"/>
      <c r="BE34" s="610">
        <f>IF(BG34="","",MAX(C34:D43,U34:V43,AM34:AN43)+1)</f>
        <v>11</v>
      </c>
      <c r="BF34" s="610"/>
      <c r="BG34" s="611" t="str">
        <f>IF('各会計、関係団体の財政状況及び健全化判断比率'!B36="","",'各会計、関係団体の財政状況及び健全化判断比率'!B36)</f>
        <v>索道事業</v>
      </c>
      <c r="BH34" s="611"/>
      <c r="BI34" s="611"/>
      <c r="BJ34" s="611"/>
      <c r="BK34" s="611"/>
      <c r="BL34" s="611"/>
      <c r="BM34" s="611"/>
      <c r="BN34" s="611"/>
      <c r="BO34" s="611"/>
      <c r="BP34" s="611"/>
      <c r="BQ34" s="611"/>
      <c r="BR34" s="611"/>
      <c r="BS34" s="611"/>
      <c r="BT34" s="611"/>
      <c r="BU34" s="611"/>
      <c r="BV34" s="173"/>
      <c r="BW34" s="610">
        <f>IF(BY34="","",MAX(C34:D43,U34:V43,AM34:AN43,BE34:BF43)+1)</f>
        <v>12</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3"/>
      <c r="CO34" s="610">
        <f>IF(CQ34="","",MAX(C34:D43,U34:V43,AM34:AN43,BE34:BF43,BW34:BX43)+1)</f>
        <v>18</v>
      </c>
      <c r="CP34" s="610"/>
      <c r="CQ34" s="611" t="str">
        <f>IF('各会計、関係団体の財政状況及び健全化判断比率'!BS7="","",'各会計、関係団体の財政状況及び健全化判断比率'!BS7)</f>
        <v>江府町地域振興</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0"/>
    </row>
    <row r="35" spans="1:113" ht="32.25" customHeight="1" x14ac:dyDescent="0.2">
      <c r="A35" s="173"/>
      <c r="B35" s="197"/>
      <c r="C35" s="610">
        <f>IF(E35="","",C34+1)</f>
        <v>2</v>
      </c>
      <c r="D35" s="610"/>
      <c r="E35" s="611" t="str">
        <f>IF('各会計、関係団体の財政状況及び健全化判断比率'!B8="","",'各会計、関係団体の財政状況及び健全化判断比率'!B8)</f>
        <v>住宅新築資金等貸付事業</v>
      </c>
      <c r="F35" s="611"/>
      <c r="G35" s="611"/>
      <c r="H35" s="611"/>
      <c r="I35" s="611"/>
      <c r="J35" s="611"/>
      <c r="K35" s="611"/>
      <c r="L35" s="611"/>
      <c r="M35" s="611"/>
      <c r="N35" s="611"/>
      <c r="O35" s="611"/>
      <c r="P35" s="611"/>
      <c r="Q35" s="611"/>
      <c r="R35" s="611"/>
      <c r="S35" s="611"/>
      <c r="T35" s="173"/>
      <c r="U35" s="610">
        <f>IF(W35="","",U34+1)</f>
        <v>4</v>
      </c>
      <c r="V35" s="610"/>
      <c r="W35" s="611" t="str">
        <f>IF('各会計、関係団体の財政状況及び健全化判断比率'!B29="","",'各会計、関係団体の財政状況及び健全化判断比率'!B29)</f>
        <v>国民健康保険（施設勘定）</v>
      </c>
      <c r="X35" s="611"/>
      <c r="Y35" s="611"/>
      <c r="Z35" s="611"/>
      <c r="AA35" s="611"/>
      <c r="AB35" s="611"/>
      <c r="AC35" s="611"/>
      <c r="AD35" s="611"/>
      <c r="AE35" s="611"/>
      <c r="AF35" s="611"/>
      <c r="AG35" s="611"/>
      <c r="AH35" s="611"/>
      <c r="AI35" s="611"/>
      <c r="AJ35" s="611"/>
      <c r="AK35" s="611"/>
      <c r="AL35" s="173"/>
      <c r="AM35" s="610">
        <f t="shared" ref="AM35:AM43" si="0">IF(AO35="","",AM34+1)</f>
        <v>10</v>
      </c>
      <c r="AN35" s="610"/>
      <c r="AO35" s="611" t="str">
        <f>IF('各会計、関係団体の財政状況及び健全化判断比率'!B35="","",'各会計、関係団体の財政状況及び健全化判断比率'!B35)</f>
        <v>下水道等事業</v>
      </c>
      <c r="AP35" s="611"/>
      <c r="AQ35" s="611"/>
      <c r="AR35" s="611"/>
      <c r="AS35" s="611"/>
      <c r="AT35" s="611"/>
      <c r="AU35" s="611"/>
      <c r="AV35" s="611"/>
      <c r="AW35" s="611"/>
      <c r="AX35" s="611"/>
      <c r="AY35" s="611"/>
      <c r="AZ35" s="611"/>
      <c r="BA35" s="611"/>
      <c r="BB35" s="611"/>
      <c r="BC35" s="611"/>
      <c r="BD35" s="173"/>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3"/>
      <c r="BW35" s="610">
        <f t="shared" ref="BW35:BW43" si="2">IF(BY35="","",BW34+1)</f>
        <v>13</v>
      </c>
      <c r="BX35" s="610"/>
      <c r="BY35" s="611" t="str">
        <f>IF('各会計、関係団体の財政状況及び健全化判断比率'!B69="","",'各会計、関係団体の財政状況及び健全化判断比率'!B69)</f>
        <v>日野町江府町日南町衛生施設組合</v>
      </c>
      <c r="BZ35" s="611"/>
      <c r="CA35" s="611"/>
      <c r="CB35" s="611"/>
      <c r="CC35" s="611"/>
      <c r="CD35" s="611"/>
      <c r="CE35" s="611"/>
      <c r="CF35" s="611"/>
      <c r="CG35" s="611"/>
      <c r="CH35" s="611"/>
      <c r="CI35" s="611"/>
      <c r="CJ35" s="611"/>
      <c r="CK35" s="611"/>
      <c r="CL35" s="611"/>
      <c r="CM35" s="611"/>
      <c r="CN35" s="173"/>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0"/>
    </row>
    <row r="36" spans="1:113" ht="32.25" customHeight="1" x14ac:dyDescent="0.2">
      <c r="A36" s="173"/>
      <c r="B36" s="197"/>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3"/>
      <c r="U36" s="610">
        <f t="shared" ref="U36:U43" si="4">IF(W36="","",U35+1)</f>
        <v>5</v>
      </c>
      <c r="V36" s="610"/>
      <c r="W36" s="611" t="str">
        <f>IF('各会計、関係団体の財政状況及び健全化判断比率'!B30="","",'各会計、関係団体の財政状況及び健全化判断比率'!B30)</f>
        <v>介護保険事業（保険事業勘定）</v>
      </c>
      <c r="X36" s="611"/>
      <c r="Y36" s="611"/>
      <c r="Z36" s="611"/>
      <c r="AA36" s="611"/>
      <c r="AB36" s="611"/>
      <c r="AC36" s="611"/>
      <c r="AD36" s="611"/>
      <c r="AE36" s="611"/>
      <c r="AF36" s="611"/>
      <c r="AG36" s="611"/>
      <c r="AH36" s="611"/>
      <c r="AI36" s="611"/>
      <c r="AJ36" s="611"/>
      <c r="AK36" s="611"/>
      <c r="AL36" s="173"/>
      <c r="AM36" s="610" t="str">
        <f t="shared" si="0"/>
        <v/>
      </c>
      <c r="AN36" s="610"/>
      <c r="AO36" s="611"/>
      <c r="AP36" s="611"/>
      <c r="AQ36" s="611"/>
      <c r="AR36" s="611"/>
      <c r="AS36" s="611"/>
      <c r="AT36" s="611"/>
      <c r="AU36" s="611"/>
      <c r="AV36" s="611"/>
      <c r="AW36" s="611"/>
      <c r="AX36" s="611"/>
      <c r="AY36" s="611"/>
      <c r="AZ36" s="611"/>
      <c r="BA36" s="611"/>
      <c r="BB36" s="611"/>
      <c r="BC36" s="611"/>
      <c r="BD36" s="173"/>
      <c r="BE36" s="610" t="str">
        <f t="shared" si="1"/>
        <v/>
      </c>
      <c r="BF36" s="610"/>
      <c r="BG36" s="611"/>
      <c r="BH36" s="611"/>
      <c r="BI36" s="611"/>
      <c r="BJ36" s="611"/>
      <c r="BK36" s="611"/>
      <c r="BL36" s="611"/>
      <c r="BM36" s="611"/>
      <c r="BN36" s="611"/>
      <c r="BO36" s="611"/>
      <c r="BP36" s="611"/>
      <c r="BQ36" s="611"/>
      <c r="BR36" s="611"/>
      <c r="BS36" s="611"/>
      <c r="BT36" s="611"/>
      <c r="BU36" s="611"/>
      <c r="BV36" s="173"/>
      <c r="BW36" s="610">
        <f t="shared" si="2"/>
        <v>14</v>
      </c>
      <c r="BX36" s="610"/>
      <c r="BY36" s="611" t="str">
        <f>IF('各会計、関係団体の財政状況及び健全化判断比率'!B70="","",'各会計、関係団体の財政状況及び健全化判断比率'!B70)</f>
        <v>鳥取県西部広域行政管理組合</v>
      </c>
      <c r="BZ36" s="611"/>
      <c r="CA36" s="611"/>
      <c r="CB36" s="611"/>
      <c r="CC36" s="611"/>
      <c r="CD36" s="611"/>
      <c r="CE36" s="611"/>
      <c r="CF36" s="611"/>
      <c r="CG36" s="611"/>
      <c r="CH36" s="611"/>
      <c r="CI36" s="611"/>
      <c r="CJ36" s="611"/>
      <c r="CK36" s="611"/>
      <c r="CL36" s="611"/>
      <c r="CM36" s="611"/>
      <c r="CN36" s="173"/>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0"/>
    </row>
    <row r="37" spans="1:113" ht="32.25" customHeight="1" x14ac:dyDescent="0.2">
      <c r="A37" s="173"/>
      <c r="B37" s="197"/>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3"/>
      <c r="U37" s="610">
        <f t="shared" si="4"/>
        <v>6</v>
      </c>
      <c r="V37" s="610"/>
      <c r="W37" s="611" t="str">
        <f>IF('各会計、関係団体の財政状況及び健全化判断比率'!B31="","",'各会計、関係団体の財政状況及び健全化判断比率'!B31)</f>
        <v>介護保険事業（サービス事業勘定）</v>
      </c>
      <c r="X37" s="611"/>
      <c r="Y37" s="611"/>
      <c r="Z37" s="611"/>
      <c r="AA37" s="611"/>
      <c r="AB37" s="611"/>
      <c r="AC37" s="611"/>
      <c r="AD37" s="611"/>
      <c r="AE37" s="611"/>
      <c r="AF37" s="611"/>
      <c r="AG37" s="611"/>
      <c r="AH37" s="611"/>
      <c r="AI37" s="611"/>
      <c r="AJ37" s="611"/>
      <c r="AK37" s="611"/>
      <c r="AL37" s="173"/>
      <c r="AM37" s="610" t="str">
        <f t="shared" si="0"/>
        <v/>
      </c>
      <c r="AN37" s="610"/>
      <c r="AO37" s="611"/>
      <c r="AP37" s="611"/>
      <c r="AQ37" s="611"/>
      <c r="AR37" s="611"/>
      <c r="AS37" s="611"/>
      <c r="AT37" s="611"/>
      <c r="AU37" s="611"/>
      <c r="AV37" s="611"/>
      <c r="AW37" s="611"/>
      <c r="AX37" s="611"/>
      <c r="AY37" s="611"/>
      <c r="AZ37" s="611"/>
      <c r="BA37" s="611"/>
      <c r="BB37" s="611"/>
      <c r="BC37" s="611"/>
      <c r="BD37" s="173"/>
      <c r="BE37" s="610" t="str">
        <f t="shared" si="1"/>
        <v/>
      </c>
      <c r="BF37" s="610"/>
      <c r="BG37" s="611"/>
      <c r="BH37" s="611"/>
      <c r="BI37" s="611"/>
      <c r="BJ37" s="611"/>
      <c r="BK37" s="611"/>
      <c r="BL37" s="611"/>
      <c r="BM37" s="611"/>
      <c r="BN37" s="611"/>
      <c r="BO37" s="611"/>
      <c r="BP37" s="611"/>
      <c r="BQ37" s="611"/>
      <c r="BR37" s="611"/>
      <c r="BS37" s="611"/>
      <c r="BT37" s="611"/>
      <c r="BU37" s="611"/>
      <c r="BV37" s="173"/>
      <c r="BW37" s="610">
        <f t="shared" si="2"/>
        <v>15</v>
      </c>
      <c r="BX37" s="610"/>
      <c r="BY37" s="611" t="str">
        <f>IF('各会計、関係団体の財政状況及び健全化判断比率'!B71="","",'各会計、関係団体の財政状況及び健全化判断比率'!B71)</f>
        <v>鳥取県後期高齢者医療広域連合</v>
      </c>
      <c r="BZ37" s="611"/>
      <c r="CA37" s="611"/>
      <c r="CB37" s="611"/>
      <c r="CC37" s="611"/>
      <c r="CD37" s="611"/>
      <c r="CE37" s="611"/>
      <c r="CF37" s="611"/>
      <c r="CG37" s="611"/>
      <c r="CH37" s="611"/>
      <c r="CI37" s="611"/>
      <c r="CJ37" s="611"/>
      <c r="CK37" s="611"/>
      <c r="CL37" s="611"/>
      <c r="CM37" s="611"/>
      <c r="CN37" s="173"/>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0"/>
    </row>
    <row r="38" spans="1:113" ht="32.25" customHeight="1" x14ac:dyDescent="0.2">
      <c r="A38" s="173"/>
      <c r="B38" s="197"/>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3"/>
      <c r="U38" s="610">
        <f t="shared" si="4"/>
        <v>7</v>
      </c>
      <c r="V38" s="610"/>
      <c r="W38" s="611" t="str">
        <f>IF('各会計、関係団体の財政状況及び健全化判断比率'!B32="","",'各会計、関係団体の財政状況及び健全化判断比率'!B32)</f>
        <v>介護老人保健施設</v>
      </c>
      <c r="X38" s="611"/>
      <c r="Y38" s="611"/>
      <c r="Z38" s="611"/>
      <c r="AA38" s="611"/>
      <c r="AB38" s="611"/>
      <c r="AC38" s="611"/>
      <c r="AD38" s="611"/>
      <c r="AE38" s="611"/>
      <c r="AF38" s="611"/>
      <c r="AG38" s="611"/>
      <c r="AH38" s="611"/>
      <c r="AI38" s="611"/>
      <c r="AJ38" s="611"/>
      <c r="AK38" s="611"/>
      <c r="AL38" s="173"/>
      <c r="AM38" s="610" t="str">
        <f t="shared" si="0"/>
        <v/>
      </c>
      <c r="AN38" s="610"/>
      <c r="AO38" s="611"/>
      <c r="AP38" s="611"/>
      <c r="AQ38" s="611"/>
      <c r="AR38" s="611"/>
      <c r="AS38" s="611"/>
      <c r="AT38" s="611"/>
      <c r="AU38" s="611"/>
      <c r="AV38" s="611"/>
      <c r="AW38" s="611"/>
      <c r="AX38" s="611"/>
      <c r="AY38" s="611"/>
      <c r="AZ38" s="611"/>
      <c r="BA38" s="611"/>
      <c r="BB38" s="611"/>
      <c r="BC38" s="611"/>
      <c r="BD38" s="173"/>
      <c r="BE38" s="610" t="str">
        <f t="shared" si="1"/>
        <v/>
      </c>
      <c r="BF38" s="610"/>
      <c r="BG38" s="611"/>
      <c r="BH38" s="611"/>
      <c r="BI38" s="611"/>
      <c r="BJ38" s="611"/>
      <c r="BK38" s="611"/>
      <c r="BL38" s="611"/>
      <c r="BM38" s="611"/>
      <c r="BN38" s="611"/>
      <c r="BO38" s="611"/>
      <c r="BP38" s="611"/>
      <c r="BQ38" s="611"/>
      <c r="BR38" s="611"/>
      <c r="BS38" s="611"/>
      <c r="BT38" s="611"/>
      <c r="BU38" s="611"/>
      <c r="BV38" s="173"/>
      <c r="BW38" s="610">
        <f t="shared" si="2"/>
        <v>16</v>
      </c>
      <c r="BX38" s="610"/>
      <c r="BY38" s="611" t="str">
        <f>IF('各会計、関係団体の財政状況及び健全化判断比率'!B72="","",'各会計、関係団体の財政状況及び健全化判断比率'!B72)</f>
        <v>鳥取県後期高齢者医療広域連合</v>
      </c>
      <c r="BZ38" s="611"/>
      <c r="CA38" s="611"/>
      <c r="CB38" s="611"/>
      <c r="CC38" s="611"/>
      <c r="CD38" s="611"/>
      <c r="CE38" s="611"/>
      <c r="CF38" s="611"/>
      <c r="CG38" s="611"/>
      <c r="CH38" s="611"/>
      <c r="CI38" s="611"/>
      <c r="CJ38" s="611"/>
      <c r="CK38" s="611"/>
      <c r="CL38" s="611"/>
      <c r="CM38" s="611"/>
      <c r="CN38" s="173"/>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0"/>
    </row>
    <row r="39" spans="1:113" ht="32.25" customHeight="1" x14ac:dyDescent="0.2">
      <c r="A39" s="173"/>
      <c r="B39" s="197"/>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3"/>
      <c r="U39" s="610">
        <f t="shared" si="4"/>
        <v>8</v>
      </c>
      <c r="V39" s="610"/>
      <c r="W39" s="611" t="str">
        <f>IF('各会計、関係団体の財政状況及び健全化判断比率'!B33="","",'各会計、関係団体の財政状況及び健全化判断比率'!B33)</f>
        <v>後期高齢者医療</v>
      </c>
      <c r="X39" s="611"/>
      <c r="Y39" s="611"/>
      <c r="Z39" s="611"/>
      <c r="AA39" s="611"/>
      <c r="AB39" s="611"/>
      <c r="AC39" s="611"/>
      <c r="AD39" s="611"/>
      <c r="AE39" s="611"/>
      <c r="AF39" s="611"/>
      <c r="AG39" s="611"/>
      <c r="AH39" s="611"/>
      <c r="AI39" s="611"/>
      <c r="AJ39" s="611"/>
      <c r="AK39" s="611"/>
      <c r="AL39" s="173"/>
      <c r="AM39" s="610" t="str">
        <f t="shared" si="0"/>
        <v/>
      </c>
      <c r="AN39" s="610"/>
      <c r="AO39" s="611"/>
      <c r="AP39" s="611"/>
      <c r="AQ39" s="611"/>
      <c r="AR39" s="611"/>
      <c r="AS39" s="611"/>
      <c r="AT39" s="611"/>
      <c r="AU39" s="611"/>
      <c r="AV39" s="611"/>
      <c r="AW39" s="611"/>
      <c r="AX39" s="611"/>
      <c r="AY39" s="611"/>
      <c r="AZ39" s="611"/>
      <c r="BA39" s="611"/>
      <c r="BB39" s="611"/>
      <c r="BC39" s="611"/>
      <c r="BD39" s="173"/>
      <c r="BE39" s="610" t="str">
        <f t="shared" si="1"/>
        <v/>
      </c>
      <c r="BF39" s="610"/>
      <c r="BG39" s="611"/>
      <c r="BH39" s="611"/>
      <c r="BI39" s="611"/>
      <c r="BJ39" s="611"/>
      <c r="BK39" s="611"/>
      <c r="BL39" s="611"/>
      <c r="BM39" s="611"/>
      <c r="BN39" s="611"/>
      <c r="BO39" s="611"/>
      <c r="BP39" s="611"/>
      <c r="BQ39" s="611"/>
      <c r="BR39" s="611"/>
      <c r="BS39" s="611"/>
      <c r="BT39" s="611"/>
      <c r="BU39" s="611"/>
      <c r="BV39" s="173"/>
      <c r="BW39" s="610">
        <f t="shared" si="2"/>
        <v>17</v>
      </c>
      <c r="BX39" s="610"/>
      <c r="BY39" s="611" t="str">
        <f>IF('各会計、関係団体の財政状況及び健全化判断比率'!B73="","",'各会計、関係団体の財政状況及び健全化判断比率'!B73)</f>
        <v>日野病院組合</v>
      </c>
      <c r="BZ39" s="611"/>
      <c r="CA39" s="611"/>
      <c r="CB39" s="611"/>
      <c r="CC39" s="611"/>
      <c r="CD39" s="611"/>
      <c r="CE39" s="611"/>
      <c r="CF39" s="611"/>
      <c r="CG39" s="611"/>
      <c r="CH39" s="611"/>
      <c r="CI39" s="611"/>
      <c r="CJ39" s="611"/>
      <c r="CK39" s="611"/>
      <c r="CL39" s="611"/>
      <c r="CM39" s="611"/>
      <c r="CN39" s="173"/>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0"/>
    </row>
    <row r="40" spans="1:113" ht="32.25" customHeight="1" x14ac:dyDescent="0.2">
      <c r="A40" s="173"/>
      <c r="B40" s="197"/>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3"/>
      <c r="U40" s="610" t="str">
        <f t="shared" si="4"/>
        <v/>
      </c>
      <c r="V40" s="610"/>
      <c r="W40" s="611"/>
      <c r="X40" s="611"/>
      <c r="Y40" s="611"/>
      <c r="Z40" s="611"/>
      <c r="AA40" s="611"/>
      <c r="AB40" s="611"/>
      <c r="AC40" s="611"/>
      <c r="AD40" s="611"/>
      <c r="AE40" s="611"/>
      <c r="AF40" s="611"/>
      <c r="AG40" s="611"/>
      <c r="AH40" s="611"/>
      <c r="AI40" s="611"/>
      <c r="AJ40" s="611"/>
      <c r="AK40" s="611"/>
      <c r="AL40" s="173"/>
      <c r="AM40" s="610" t="str">
        <f t="shared" si="0"/>
        <v/>
      </c>
      <c r="AN40" s="610"/>
      <c r="AO40" s="611"/>
      <c r="AP40" s="611"/>
      <c r="AQ40" s="611"/>
      <c r="AR40" s="611"/>
      <c r="AS40" s="611"/>
      <c r="AT40" s="611"/>
      <c r="AU40" s="611"/>
      <c r="AV40" s="611"/>
      <c r="AW40" s="611"/>
      <c r="AX40" s="611"/>
      <c r="AY40" s="611"/>
      <c r="AZ40" s="611"/>
      <c r="BA40" s="611"/>
      <c r="BB40" s="611"/>
      <c r="BC40" s="611"/>
      <c r="BD40" s="173"/>
      <c r="BE40" s="610" t="str">
        <f t="shared" si="1"/>
        <v/>
      </c>
      <c r="BF40" s="610"/>
      <c r="BG40" s="611"/>
      <c r="BH40" s="611"/>
      <c r="BI40" s="611"/>
      <c r="BJ40" s="611"/>
      <c r="BK40" s="611"/>
      <c r="BL40" s="611"/>
      <c r="BM40" s="611"/>
      <c r="BN40" s="611"/>
      <c r="BO40" s="611"/>
      <c r="BP40" s="611"/>
      <c r="BQ40" s="611"/>
      <c r="BR40" s="611"/>
      <c r="BS40" s="611"/>
      <c r="BT40" s="611"/>
      <c r="BU40" s="611"/>
      <c r="BV40" s="173"/>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3"/>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0"/>
    </row>
    <row r="41" spans="1:113" ht="32.25" customHeight="1" x14ac:dyDescent="0.2">
      <c r="A41" s="173"/>
      <c r="B41" s="197"/>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3"/>
      <c r="U41" s="610" t="str">
        <f t="shared" si="4"/>
        <v/>
      </c>
      <c r="V41" s="610"/>
      <c r="W41" s="611"/>
      <c r="X41" s="611"/>
      <c r="Y41" s="611"/>
      <c r="Z41" s="611"/>
      <c r="AA41" s="611"/>
      <c r="AB41" s="611"/>
      <c r="AC41" s="611"/>
      <c r="AD41" s="611"/>
      <c r="AE41" s="611"/>
      <c r="AF41" s="611"/>
      <c r="AG41" s="611"/>
      <c r="AH41" s="611"/>
      <c r="AI41" s="611"/>
      <c r="AJ41" s="611"/>
      <c r="AK41" s="611"/>
      <c r="AL41" s="173"/>
      <c r="AM41" s="610" t="str">
        <f t="shared" si="0"/>
        <v/>
      </c>
      <c r="AN41" s="610"/>
      <c r="AO41" s="611"/>
      <c r="AP41" s="611"/>
      <c r="AQ41" s="611"/>
      <c r="AR41" s="611"/>
      <c r="AS41" s="611"/>
      <c r="AT41" s="611"/>
      <c r="AU41" s="611"/>
      <c r="AV41" s="611"/>
      <c r="AW41" s="611"/>
      <c r="AX41" s="611"/>
      <c r="AY41" s="611"/>
      <c r="AZ41" s="611"/>
      <c r="BA41" s="611"/>
      <c r="BB41" s="611"/>
      <c r="BC41" s="611"/>
      <c r="BD41" s="173"/>
      <c r="BE41" s="610" t="str">
        <f t="shared" si="1"/>
        <v/>
      </c>
      <c r="BF41" s="610"/>
      <c r="BG41" s="611"/>
      <c r="BH41" s="611"/>
      <c r="BI41" s="611"/>
      <c r="BJ41" s="611"/>
      <c r="BK41" s="611"/>
      <c r="BL41" s="611"/>
      <c r="BM41" s="611"/>
      <c r="BN41" s="611"/>
      <c r="BO41" s="611"/>
      <c r="BP41" s="611"/>
      <c r="BQ41" s="611"/>
      <c r="BR41" s="611"/>
      <c r="BS41" s="611"/>
      <c r="BT41" s="611"/>
      <c r="BU41" s="611"/>
      <c r="BV41" s="173"/>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3"/>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0"/>
    </row>
    <row r="42" spans="1:113" ht="32.25" customHeight="1" x14ac:dyDescent="0.2">
      <c r="B42" s="197"/>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3"/>
      <c r="U42" s="610" t="str">
        <f t="shared" si="4"/>
        <v/>
      </c>
      <c r="V42" s="610"/>
      <c r="W42" s="611"/>
      <c r="X42" s="611"/>
      <c r="Y42" s="611"/>
      <c r="Z42" s="611"/>
      <c r="AA42" s="611"/>
      <c r="AB42" s="611"/>
      <c r="AC42" s="611"/>
      <c r="AD42" s="611"/>
      <c r="AE42" s="611"/>
      <c r="AF42" s="611"/>
      <c r="AG42" s="611"/>
      <c r="AH42" s="611"/>
      <c r="AI42" s="611"/>
      <c r="AJ42" s="611"/>
      <c r="AK42" s="611"/>
      <c r="AL42" s="173"/>
      <c r="AM42" s="610" t="str">
        <f t="shared" si="0"/>
        <v/>
      </c>
      <c r="AN42" s="610"/>
      <c r="AO42" s="611"/>
      <c r="AP42" s="611"/>
      <c r="AQ42" s="611"/>
      <c r="AR42" s="611"/>
      <c r="AS42" s="611"/>
      <c r="AT42" s="611"/>
      <c r="AU42" s="611"/>
      <c r="AV42" s="611"/>
      <c r="AW42" s="611"/>
      <c r="AX42" s="611"/>
      <c r="AY42" s="611"/>
      <c r="AZ42" s="611"/>
      <c r="BA42" s="611"/>
      <c r="BB42" s="611"/>
      <c r="BC42" s="611"/>
      <c r="BD42" s="173"/>
      <c r="BE42" s="610" t="str">
        <f t="shared" si="1"/>
        <v/>
      </c>
      <c r="BF42" s="610"/>
      <c r="BG42" s="611"/>
      <c r="BH42" s="611"/>
      <c r="BI42" s="611"/>
      <c r="BJ42" s="611"/>
      <c r="BK42" s="611"/>
      <c r="BL42" s="611"/>
      <c r="BM42" s="611"/>
      <c r="BN42" s="611"/>
      <c r="BO42" s="611"/>
      <c r="BP42" s="611"/>
      <c r="BQ42" s="611"/>
      <c r="BR42" s="611"/>
      <c r="BS42" s="611"/>
      <c r="BT42" s="611"/>
      <c r="BU42" s="611"/>
      <c r="BV42" s="173"/>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3"/>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0"/>
    </row>
    <row r="43" spans="1:113" ht="32.25" customHeight="1" x14ac:dyDescent="0.2">
      <c r="B43" s="197"/>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3"/>
      <c r="U43" s="610" t="str">
        <f t="shared" si="4"/>
        <v/>
      </c>
      <c r="V43" s="610"/>
      <c r="W43" s="611"/>
      <c r="X43" s="611"/>
      <c r="Y43" s="611"/>
      <c r="Z43" s="611"/>
      <c r="AA43" s="611"/>
      <c r="AB43" s="611"/>
      <c r="AC43" s="611"/>
      <c r="AD43" s="611"/>
      <c r="AE43" s="611"/>
      <c r="AF43" s="611"/>
      <c r="AG43" s="611"/>
      <c r="AH43" s="611"/>
      <c r="AI43" s="611"/>
      <c r="AJ43" s="611"/>
      <c r="AK43" s="611"/>
      <c r="AL43" s="173"/>
      <c r="AM43" s="610" t="str">
        <f t="shared" si="0"/>
        <v/>
      </c>
      <c r="AN43" s="610"/>
      <c r="AO43" s="611"/>
      <c r="AP43" s="611"/>
      <c r="AQ43" s="611"/>
      <c r="AR43" s="611"/>
      <c r="AS43" s="611"/>
      <c r="AT43" s="611"/>
      <c r="AU43" s="611"/>
      <c r="AV43" s="611"/>
      <c r="AW43" s="611"/>
      <c r="AX43" s="611"/>
      <c r="AY43" s="611"/>
      <c r="AZ43" s="611"/>
      <c r="BA43" s="611"/>
      <c r="BB43" s="611"/>
      <c r="BC43" s="611"/>
      <c r="BD43" s="173"/>
      <c r="BE43" s="610" t="str">
        <f t="shared" si="1"/>
        <v/>
      </c>
      <c r="BF43" s="610"/>
      <c r="BG43" s="611"/>
      <c r="BH43" s="611"/>
      <c r="BI43" s="611"/>
      <c r="BJ43" s="611"/>
      <c r="BK43" s="611"/>
      <c r="BL43" s="611"/>
      <c r="BM43" s="611"/>
      <c r="BN43" s="611"/>
      <c r="BO43" s="611"/>
      <c r="BP43" s="611"/>
      <c r="BQ43" s="611"/>
      <c r="BR43" s="611"/>
      <c r="BS43" s="611"/>
      <c r="BT43" s="611"/>
      <c r="BU43" s="611"/>
      <c r="BV43" s="173"/>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3"/>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0"/>
    </row>
    <row r="44" spans="1:113" ht="13.5" customHeight="1" thickBot="1" x14ac:dyDescent="0.2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2"/>
    <row r="46" spans="1:113" x14ac:dyDescent="0.2">
      <c r="B46" s="172" t="s">
        <v>211</v>
      </c>
      <c r="E46" s="613" t="s">
        <v>212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LDNvMqbYiYBCo14KmmC8Ih8kCOdWWxx+BVA/hXj5WrFf0a0RdZy+spktT6q6i9vIZLKfj5TV+mxybwzmVa8Kiw==" saltValue="qZGP0ph7rPtCe3RqA8pD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49" workbookViewId="0"/>
  </sheetViews>
  <sheetFormatPr defaultColWidth="0" defaultRowHeight="11.25" customHeight="1" zeroHeight="1" x14ac:dyDescent="0.2"/>
  <cols>
    <col min="1" max="1" width="1.6328125" style="206" customWidth="1"/>
    <col min="2" max="2" width="2.36328125" style="206" customWidth="1"/>
    <col min="3" max="16" width="2.6328125" style="206" customWidth="1"/>
    <col min="17" max="17" width="2.36328125" style="206" customWidth="1"/>
    <col min="18" max="95" width="1.6328125" style="206" customWidth="1"/>
    <col min="96" max="133" width="1.6328125" style="218" customWidth="1"/>
    <col min="134" max="143" width="1.6328125" style="206" customWidth="1"/>
    <col min="144" max="16384" width="0" style="206" hidden="1"/>
  </cols>
  <sheetData>
    <row r="1" spans="2:143"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615" t="s">
        <v>220</v>
      </c>
      <c r="DI1" s="616"/>
      <c r="DJ1" s="616"/>
      <c r="DK1" s="616"/>
      <c r="DL1" s="616"/>
      <c r="DM1" s="616"/>
      <c r="DN1" s="617"/>
      <c r="DO1" s="206"/>
      <c r="DP1" s="615" t="s">
        <v>221</v>
      </c>
      <c r="DQ1" s="616"/>
      <c r="DR1" s="616"/>
      <c r="DS1" s="616"/>
      <c r="DT1" s="616"/>
      <c r="DU1" s="616"/>
      <c r="DV1" s="616"/>
      <c r="DW1" s="616"/>
      <c r="DX1" s="616"/>
      <c r="DY1" s="616"/>
      <c r="DZ1" s="616"/>
      <c r="EA1" s="616"/>
      <c r="EB1" s="616"/>
      <c r="EC1" s="617"/>
      <c r="ED1" s="205"/>
      <c r="EE1" s="205"/>
      <c r="EF1" s="205"/>
      <c r="EG1" s="205"/>
      <c r="EH1" s="205"/>
      <c r="EI1" s="205"/>
      <c r="EJ1" s="205"/>
      <c r="EK1" s="205"/>
      <c r="EL1" s="205"/>
      <c r="EM1" s="205"/>
    </row>
    <row r="2" spans="2:143" ht="22.5" customHeight="1" x14ac:dyDescent="0.2">
      <c r="B2" s="207" t="s">
        <v>222</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2">
      <c r="B3" s="618" t="s">
        <v>223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226</v>
      </c>
      <c r="S4" s="619"/>
      <c r="T4" s="619"/>
      <c r="U4" s="619"/>
      <c r="V4" s="619"/>
      <c r="W4" s="619"/>
      <c r="X4" s="619"/>
      <c r="Y4" s="620"/>
      <c r="Z4" s="618" t="s">
        <v>227</v>
      </c>
      <c r="AA4" s="619"/>
      <c r="AB4" s="619"/>
      <c r="AC4" s="620"/>
      <c r="AD4" s="618" t="s">
        <v>228</v>
      </c>
      <c r="AE4" s="619"/>
      <c r="AF4" s="619"/>
      <c r="AG4" s="619"/>
      <c r="AH4" s="619"/>
      <c r="AI4" s="619"/>
      <c r="AJ4" s="619"/>
      <c r="AK4" s="620"/>
      <c r="AL4" s="618" t="s">
        <v>227</v>
      </c>
      <c r="AM4" s="619"/>
      <c r="AN4" s="619"/>
      <c r="AO4" s="620"/>
      <c r="AP4" s="621" t="s">
        <v>229</v>
      </c>
      <c r="AQ4" s="621"/>
      <c r="AR4" s="621"/>
      <c r="AS4" s="621"/>
      <c r="AT4" s="621"/>
      <c r="AU4" s="621"/>
      <c r="AV4" s="621"/>
      <c r="AW4" s="621"/>
      <c r="AX4" s="621"/>
      <c r="AY4" s="621"/>
      <c r="AZ4" s="621"/>
      <c r="BA4" s="621"/>
      <c r="BB4" s="621"/>
      <c r="BC4" s="621"/>
      <c r="BD4" s="621"/>
      <c r="BE4" s="621"/>
      <c r="BF4" s="621"/>
      <c r="BG4" s="621" t="s">
        <v>230</v>
      </c>
      <c r="BH4" s="621"/>
      <c r="BI4" s="621"/>
      <c r="BJ4" s="621"/>
      <c r="BK4" s="621"/>
      <c r="BL4" s="621"/>
      <c r="BM4" s="621"/>
      <c r="BN4" s="621"/>
      <c r="BO4" s="621" t="s">
        <v>227</v>
      </c>
      <c r="BP4" s="621"/>
      <c r="BQ4" s="621"/>
      <c r="BR4" s="621"/>
      <c r="BS4" s="621" t="s">
        <v>231</v>
      </c>
      <c r="BT4" s="621"/>
      <c r="BU4" s="621"/>
      <c r="BV4" s="621"/>
      <c r="BW4" s="621"/>
      <c r="BX4" s="621"/>
      <c r="BY4" s="621"/>
      <c r="BZ4" s="621"/>
      <c r="CA4" s="621"/>
      <c r="CB4" s="621"/>
      <c r="CD4" s="618" t="s">
        <v>232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233</v>
      </c>
      <c r="C5" s="623"/>
      <c r="D5" s="623"/>
      <c r="E5" s="623"/>
      <c r="F5" s="623"/>
      <c r="G5" s="623"/>
      <c r="H5" s="623"/>
      <c r="I5" s="623"/>
      <c r="J5" s="623"/>
      <c r="K5" s="623"/>
      <c r="L5" s="623"/>
      <c r="M5" s="623"/>
      <c r="N5" s="623"/>
      <c r="O5" s="623"/>
      <c r="P5" s="623"/>
      <c r="Q5" s="624"/>
      <c r="R5" s="625">
        <v>710087</v>
      </c>
      <c r="S5" s="626"/>
      <c r="T5" s="626"/>
      <c r="U5" s="626"/>
      <c r="V5" s="626"/>
      <c r="W5" s="626"/>
      <c r="X5" s="626"/>
      <c r="Y5" s="627"/>
      <c r="Z5" s="628">
        <v>14.6</v>
      </c>
      <c r="AA5" s="628"/>
      <c r="AB5" s="628"/>
      <c r="AC5" s="628"/>
      <c r="AD5" s="629">
        <v>710087</v>
      </c>
      <c r="AE5" s="629"/>
      <c r="AF5" s="629"/>
      <c r="AG5" s="629"/>
      <c r="AH5" s="629"/>
      <c r="AI5" s="629"/>
      <c r="AJ5" s="629"/>
      <c r="AK5" s="629"/>
      <c r="AL5" s="630">
        <v>30.7</v>
      </c>
      <c r="AM5" s="631"/>
      <c r="AN5" s="631"/>
      <c r="AO5" s="632"/>
      <c r="AP5" s="622" t="s">
        <v>234</v>
      </c>
      <c r="AQ5" s="623"/>
      <c r="AR5" s="623"/>
      <c r="AS5" s="623"/>
      <c r="AT5" s="623"/>
      <c r="AU5" s="623"/>
      <c r="AV5" s="623"/>
      <c r="AW5" s="623"/>
      <c r="AX5" s="623"/>
      <c r="AY5" s="623"/>
      <c r="AZ5" s="623"/>
      <c r="BA5" s="623"/>
      <c r="BB5" s="623"/>
      <c r="BC5" s="623"/>
      <c r="BD5" s="623"/>
      <c r="BE5" s="623"/>
      <c r="BF5" s="624"/>
      <c r="BG5" s="636">
        <v>710087</v>
      </c>
      <c r="BH5" s="637"/>
      <c r="BI5" s="637"/>
      <c r="BJ5" s="637"/>
      <c r="BK5" s="637"/>
      <c r="BL5" s="637"/>
      <c r="BM5" s="637"/>
      <c r="BN5" s="638"/>
      <c r="BO5" s="639">
        <v>100</v>
      </c>
      <c r="BP5" s="639"/>
      <c r="BQ5" s="639"/>
      <c r="BR5" s="639"/>
      <c r="BS5" s="640">
        <v>72307</v>
      </c>
      <c r="BT5" s="640"/>
      <c r="BU5" s="640"/>
      <c r="BV5" s="640"/>
      <c r="BW5" s="640"/>
      <c r="BX5" s="640"/>
      <c r="BY5" s="640"/>
      <c r="BZ5" s="640"/>
      <c r="CA5" s="640"/>
      <c r="CB5" s="644"/>
      <c r="CD5" s="618" t="s">
        <v>229</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227</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2">
      <c r="B6" s="633" t="s">
        <v>238</v>
      </c>
      <c r="C6" s="634"/>
      <c r="D6" s="634"/>
      <c r="E6" s="634"/>
      <c r="F6" s="634"/>
      <c r="G6" s="634"/>
      <c r="H6" s="634"/>
      <c r="I6" s="634"/>
      <c r="J6" s="634"/>
      <c r="K6" s="634"/>
      <c r="L6" s="634"/>
      <c r="M6" s="634"/>
      <c r="N6" s="634"/>
      <c r="O6" s="634"/>
      <c r="P6" s="634"/>
      <c r="Q6" s="635"/>
      <c r="R6" s="636">
        <v>41095</v>
      </c>
      <c r="S6" s="637"/>
      <c r="T6" s="637"/>
      <c r="U6" s="637"/>
      <c r="V6" s="637"/>
      <c r="W6" s="637"/>
      <c r="X6" s="637"/>
      <c r="Y6" s="638"/>
      <c r="Z6" s="639">
        <v>0.8</v>
      </c>
      <c r="AA6" s="639"/>
      <c r="AB6" s="639"/>
      <c r="AC6" s="639"/>
      <c r="AD6" s="640">
        <v>41095</v>
      </c>
      <c r="AE6" s="640"/>
      <c r="AF6" s="640"/>
      <c r="AG6" s="640"/>
      <c r="AH6" s="640"/>
      <c r="AI6" s="640"/>
      <c r="AJ6" s="640"/>
      <c r="AK6" s="640"/>
      <c r="AL6" s="641">
        <v>1.8</v>
      </c>
      <c r="AM6" s="642"/>
      <c r="AN6" s="642"/>
      <c r="AO6" s="643"/>
      <c r="AP6" s="633" t="s">
        <v>239</v>
      </c>
      <c r="AQ6" s="634"/>
      <c r="AR6" s="634"/>
      <c r="AS6" s="634"/>
      <c r="AT6" s="634"/>
      <c r="AU6" s="634"/>
      <c r="AV6" s="634"/>
      <c r="AW6" s="634"/>
      <c r="AX6" s="634"/>
      <c r="AY6" s="634"/>
      <c r="AZ6" s="634"/>
      <c r="BA6" s="634"/>
      <c r="BB6" s="634"/>
      <c r="BC6" s="634"/>
      <c r="BD6" s="634"/>
      <c r="BE6" s="634"/>
      <c r="BF6" s="635"/>
      <c r="BG6" s="636">
        <v>710087</v>
      </c>
      <c r="BH6" s="637"/>
      <c r="BI6" s="637"/>
      <c r="BJ6" s="637"/>
      <c r="BK6" s="637"/>
      <c r="BL6" s="637"/>
      <c r="BM6" s="637"/>
      <c r="BN6" s="638"/>
      <c r="BO6" s="639">
        <v>100</v>
      </c>
      <c r="BP6" s="639"/>
      <c r="BQ6" s="639"/>
      <c r="BR6" s="639"/>
      <c r="BS6" s="640">
        <v>72307</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55644</v>
      </c>
      <c r="CS6" s="637"/>
      <c r="CT6" s="637"/>
      <c r="CU6" s="637"/>
      <c r="CV6" s="637"/>
      <c r="CW6" s="637"/>
      <c r="CX6" s="637"/>
      <c r="CY6" s="638"/>
      <c r="CZ6" s="630">
        <v>1.2</v>
      </c>
      <c r="DA6" s="631"/>
      <c r="DB6" s="631"/>
      <c r="DC6" s="647"/>
      <c r="DD6" s="645" t="s">
        <v>241</v>
      </c>
      <c r="DE6" s="637"/>
      <c r="DF6" s="637"/>
      <c r="DG6" s="637"/>
      <c r="DH6" s="637"/>
      <c r="DI6" s="637"/>
      <c r="DJ6" s="637"/>
      <c r="DK6" s="637"/>
      <c r="DL6" s="637"/>
      <c r="DM6" s="637"/>
      <c r="DN6" s="637"/>
      <c r="DO6" s="637"/>
      <c r="DP6" s="638"/>
      <c r="DQ6" s="645">
        <v>55644</v>
      </c>
      <c r="DR6" s="637"/>
      <c r="DS6" s="637"/>
      <c r="DT6" s="637"/>
      <c r="DU6" s="637"/>
      <c r="DV6" s="637"/>
      <c r="DW6" s="637"/>
      <c r="DX6" s="637"/>
      <c r="DY6" s="637"/>
      <c r="DZ6" s="637"/>
      <c r="EA6" s="637"/>
      <c r="EB6" s="637"/>
      <c r="EC6" s="646"/>
    </row>
    <row r="7" spans="2:143" ht="11.25" customHeight="1" x14ac:dyDescent="0.2">
      <c r="B7" s="633" t="s">
        <v>242</v>
      </c>
      <c r="C7" s="634"/>
      <c r="D7" s="634"/>
      <c r="E7" s="634"/>
      <c r="F7" s="634"/>
      <c r="G7" s="634"/>
      <c r="H7" s="634"/>
      <c r="I7" s="634"/>
      <c r="J7" s="634"/>
      <c r="K7" s="634"/>
      <c r="L7" s="634"/>
      <c r="M7" s="634"/>
      <c r="N7" s="634"/>
      <c r="O7" s="634"/>
      <c r="P7" s="634"/>
      <c r="Q7" s="635"/>
      <c r="R7" s="636">
        <v>137</v>
      </c>
      <c r="S7" s="637"/>
      <c r="T7" s="637"/>
      <c r="U7" s="637"/>
      <c r="V7" s="637"/>
      <c r="W7" s="637"/>
      <c r="X7" s="637"/>
      <c r="Y7" s="638"/>
      <c r="Z7" s="639">
        <v>0</v>
      </c>
      <c r="AA7" s="639"/>
      <c r="AB7" s="639"/>
      <c r="AC7" s="639"/>
      <c r="AD7" s="640">
        <v>137</v>
      </c>
      <c r="AE7" s="640"/>
      <c r="AF7" s="640"/>
      <c r="AG7" s="640"/>
      <c r="AH7" s="640"/>
      <c r="AI7" s="640"/>
      <c r="AJ7" s="640"/>
      <c r="AK7" s="640"/>
      <c r="AL7" s="641">
        <v>0</v>
      </c>
      <c r="AM7" s="642"/>
      <c r="AN7" s="642"/>
      <c r="AO7" s="643"/>
      <c r="AP7" s="633" t="s">
        <v>243</v>
      </c>
      <c r="AQ7" s="634"/>
      <c r="AR7" s="634"/>
      <c r="AS7" s="634"/>
      <c r="AT7" s="634"/>
      <c r="AU7" s="634"/>
      <c r="AV7" s="634"/>
      <c r="AW7" s="634"/>
      <c r="AX7" s="634"/>
      <c r="AY7" s="634"/>
      <c r="AZ7" s="634"/>
      <c r="BA7" s="634"/>
      <c r="BB7" s="634"/>
      <c r="BC7" s="634"/>
      <c r="BD7" s="634"/>
      <c r="BE7" s="634"/>
      <c r="BF7" s="635"/>
      <c r="BG7" s="636">
        <v>104184</v>
      </c>
      <c r="BH7" s="637"/>
      <c r="BI7" s="637"/>
      <c r="BJ7" s="637"/>
      <c r="BK7" s="637"/>
      <c r="BL7" s="637"/>
      <c r="BM7" s="637"/>
      <c r="BN7" s="638"/>
      <c r="BO7" s="639">
        <v>14.7</v>
      </c>
      <c r="BP7" s="639"/>
      <c r="BQ7" s="639"/>
      <c r="BR7" s="639"/>
      <c r="BS7" s="640" t="s">
        <v>244</v>
      </c>
      <c r="BT7" s="640"/>
      <c r="BU7" s="640"/>
      <c r="BV7" s="640"/>
      <c r="BW7" s="640"/>
      <c r="BX7" s="640"/>
      <c r="BY7" s="640"/>
      <c r="BZ7" s="640"/>
      <c r="CA7" s="640"/>
      <c r="CB7" s="644"/>
      <c r="CD7" s="633" t="s">
        <v>245</v>
      </c>
      <c r="CE7" s="634"/>
      <c r="CF7" s="634"/>
      <c r="CG7" s="634"/>
      <c r="CH7" s="634"/>
      <c r="CI7" s="634"/>
      <c r="CJ7" s="634"/>
      <c r="CK7" s="634"/>
      <c r="CL7" s="634"/>
      <c r="CM7" s="634"/>
      <c r="CN7" s="634"/>
      <c r="CO7" s="634"/>
      <c r="CP7" s="634"/>
      <c r="CQ7" s="635"/>
      <c r="CR7" s="636">
        <v>1380085</v>
      </c>
      <c r="CS7" s="637"/>
      <c r="CT7" s="637"/>
      <c r="CU7" s="637"/>
      <c r="CV7" s="637"/>
      <c r="CW7" s="637"/>
      <c r="CX7" s="637"/>
      <c r="CY7" s="638"/>
      <c r="CZ7" s="639">
        <v>30.4</v>
      </c>
      <c r="DA7" s="639"/>
      <c r="DB7" s="639"/>
      <c r="DC7" s="639"/>
      <c r="DD7" s="645">
        <v>61323</v>
      </c>
      <c r="DE7" s="637"/>
      <c r="DF7" s="637"/>
      <c r="DG7" s="637"/>
      <c r="DH7" s="637"/>
      <c r="DI7" s="637"/>
      <c r="DJ7" s="637"/>
      <c r="DK7" s="637"/>
      <c r="DL7" s="637"/>
      <c r="DM7" s="637"/>
      <c r="DN7" s="637"/>
      <c r="DO7" s="637"/>
      <c r="DP7" s="638"/>
      <c r="DQ7" s="645">
        <v>1040103</v>
      </c>
      <c r="DR7" s="637"/>
      <c r="DS7" s="637"/>
      <c r="DT7" s="637"/>
      <c r="DU7" s="637"/>
      <c r="DV7" s="637"/>
      <c r="DW7" s="637"/>
      <c r="DX7" s="637"/>
      <c r="DY7" s="637"/>
      <c r="DZ7" s="637"/>
      <c r="EA7" s="637"/>
      <c r="EB7" s="637"/>
      <c r="EC7" s="646"/>
    </row>
    <row r="8" spans="2:143" ht="11.25" customHeight="1" x14ac:dyDescent="0.2">
      <c r="B8" s="633" t="s">
        <v>246</v>
      </c>
      <c r="C8" s="634"/>
      <c r="D8" s="634"/>
      <c r="E8" s="634"/>
      <c r="F8" s="634"/>
      <c r="G8" s="634"/>
      <c r="H8" s="634"/>
      <c r="I8" s="634"/>
      <c r="J8" s="634"/>
      <c r="K8" s="634"/>
      <c r="L8" s="634"/>
      <c r="M8" s="634"/>
      <c r="N8" s="634"/>
      <c r="O8" s="634"/>
      <c r="P8" s="634"/>
      <c r="Q8" s="635"/>
      <c r="R8" s="636">
        <v>1077</v>
      </c>
      <c r="S8" s="637"/>
      <c r="T8" s="637"/>
      <c r="U8" s="637"/>
      <c r="V8" s="637"/>
      <c r="W8" s="637"/>
      <c r="X8" s="637"/>
      <c r="Y8" s="638"/>
      <c r="Z8" s="639">
        <v>0</v>
      </c>
      <c r="AA8" s="639"/>
      <c r="AB8" s="639"/>
      <c r="AC8" s="639"/>
      <c r="AD8" s="640">
        <v>1077</v>
      </c>
      <c r="AE8" s="640"/>
      <c r="AF8" s="640"/>
      <c r="AG8" s="640"/>
      <c r="AH8" s="640"/>
      <c r="AI8" s="640"/>
      <c r="AJ8" s="640"/>
      <c r="AK8" s="640"/>
      <c r="AL8" s="641">
        <v>0</v>
      </c>
      <c r="AM8" s="642"/>
      <c r="AN8" s="642"/>
      <c r="AO8" s="643"/>
      <c r="AP8" s="633" t="s">
        <v>247</v>
      </c>
      <c r="AQ8" s="634"/>
      <c r="AR8" s="634"/>
      <c r="AS8" s="634"/>
      <c r="AT8" s="634"/>
      <c r="AU8" s="634"/>
      <c r="AV8" s="634"/>
      <c r="AW8" s="634"/>
      <c r="AX8" s="634"/>
      <c r="AY8" s="634"/>
      <c r="AZ8" s="634"/>
      <c r="BA8" s="634"/>
      <c r="BB8" s="634"/>
      <c r="BC8" s="634"/>
      <c r="BD8" s="634"/>
      <c r="BE8" s="634"/>
      <c r="BF8" s="635"/>
      <c r="BG8" s="636">
        <v>4484</v>
      </c>
      <c r="BH8" s="637"/>
      <c r="BI8" s="637"/>
      <c r="BJ8" s="637"/>
      <c r="BK8" s="637"/>
      <c r="BL8" s="637"/>
      <c r="BM8" s="637"/>
      <c r="BN8" s="638"/>
      <c r="BO8" s="639">
        <v>0.6</v>
      </c>
      <c r="BP8" s="639"/>
      <c r="BQ8" s="639"/>
      <c r="BR8" s="639"/>
      <c r="BS8" s="640" t="s">
        <v>241</v>
      </c>
      <c r="BT8" s="640"/>
      <c r="BU8" s="640"/>
      <c r="BV8" s="640"/>
      <c r="BW8" s="640"/>
      <c r="BX8" s="640"/>
      <c r="BY8" s="640"/>
      <c r="BZ8" s="640"/>
      <c r="CA8" s="640"/>
      <c r="CB8" s="644"/>
      <c r="CD8" s="633" t="s">
        <v>248</v>
      </c>
      <c r="CE8" s="634"/>
      <c r="CF8" s="634"/>
      <c r="CG8" s="634"/>
      <c r="CH8" s="634"/>
      <c r="CI8" s="634"/>
      <c r="CJ8" s="634"/>
      <c r="CK8" s="634"/>
      <c r="CL8" s="634"/>
      <c r="CM8" s="634"/>
      <c r="CN8" s="634"/>
      <c r="CO8" s="634"/>
      <c r="CP8" s="634"/>
      <c r="CQ8" s="635"/>
      <c r="CR8" s="636">
        <v>741982</v>
      </c>
      <c r="CS8" s="637"/>
      <c r="CT8" s="637"/>
      <c r="CU8" s="637"/>
      <c r="CV8" s="637"/>
      <c r="CW8" s="637"/>
      <c r="CX8" s="637"/>
      <c r="CY8" s="638"/>
      <c r="CZ8" s="639">
        <v>16.3</v>
      </c>
      <c r="DA8" s="639"/>
      <c r="DB8" s="639"/>
      <c r="DC8" s="639"/>
      <c r="DD8" s="645">
        <v>2299</v>
      </c>
      <c r="DE8" s="637"/>
      <c r="DF8" s="637"/>
      <c r="DG8" s="637"/>
      <c r="DH8" s="637"/>
      <c r="DI8" s="637"/>
      <c r="DJ8" s="637"/>
      <c r="DK8" s="637"/>
      <c r="DL8" s="637"/>
      <c r="DM8" s="637"/>
      <c r="DN8" s="637"/>
      <c r="DO8" s="637"/>
      <c r="DP8" s="638"/>
      <c r="DQ8" s="645">
        <v>489502</v>
      </c>
      <c r="DR8" s="637"/>
      <c r="DS8" s="637"/>
      <c r="DT8" s="637"/>
      <c r="DU8" s="637"/>
      <c r="DV8" s="637"/>
      <c r="DW8" s="637"/>
      <c r="DX8" s="637"/>
      <c r="DY8" s="637"/>
      <c r="DZ8" s="637"/>
      <c r="EA8" s="637"/>
      <c r="EB8" s="637"/>
      <c r="EC8" s="646"/>
    </row>
    <row r="9" spans="2:143" ht="11.25" customHeight="1" x14ac:dyDescent="0.2">
      <c r="B9" s="633" t="s">
        <v>249</v>
      </c>
      <c r="C9" s="634"/>
      <c r="D9" s="634"/>
      <c r="E9" s="634"/>
      <c r="F9" s="634"/>
      <c r="G9" s="634"/>
      <c r="H9" s="634"/>
      <c r="I9" s="634"/>
      <c r="J9" s="634"/>
      <c r="K9" s="634"/>
      <c r="L9" s="634"/>
      <c r="M9" s="634"/>
      <c r="N9" s="634"/>
      <c r="O9" s="634"/>
      <c r="P9" s="634"/>
      <c r="Q9" s="635"/>
      <c r="R9" s="636">
        <v>855</v>
      </c>
      <c r="S9" s="637"/>
      <c r="T9" s="637"/>
      <c r="U9" s="637"/>
      <c r="V9" s="637"/>
      <c r="W9" s="637"/>
      <c r="X9" s="637"/>
      <c r="Y9" s="638"/>
      <c r="Z9" s="639">
        <v>0</v>
      </c>
      <c r="AA9" s="639"/>
      <c r="AB9" s="639"/>
      <c r="AC9" s="639"/>
      <c r="AD9" s="640">
        <v>855</v>
      </c>
      <c r="AE9" s="640"/>
      <c r="AF9" s="640"/>
      <c r="AG9" s="640"/>
      <c r="AH9" s="640"/>
      <c r="AI9" s="640"/>
      <c r="AJ9" s="640"/>
      <c r="AK9" s="640"/>
      <c r="AL9" s="641">
        <v>0</v>
      </c>
      <c r="AM9" s="642"/>
      <c r="AN9" s="642"/>
      <c r="AO9" s="643"/>
      <c r="AP9" s="633" t="s">
        <v>250</v>
      </c>
      <c r="AQ9" s="634"/>
      <c r="AR9" s="634"/>
      <c r="AS9" s="634"/>
      <c r="AT9" s="634"/>
      <c r="AU9" s="634"/>
      <c r="AV9" s="634"/>
      <c r="AW9" s="634"/>
      <c r="AX9" s="634"/>
      <c r="AY9" s="634"/>
      <c r="AZ9" s="634"/>
      <c r="BA9" s="634"/>
      <c r="BB9" s="634"/>
      <c r="BC9" s="634"/>
      <c r="BD9" s="634"/>
      <c r="BE9" s="634"/>
      <c r="BF9" s="635"/>
      <c r="BG9" s="636">
        <v>78568</v>
      </c>
      <c r="BH9" s="637"/>
      <c r="BI9" s="637"/>
      <c r="BJ9" s="637"/>
      <c r="BK9" s="637"/>
      <c r="BL9" s="637"/>
      <c r="BM9" s="637"/>
      <c r="BN9" s="638"/>
      <c r="BO9" s="639">
        <v>11.1</v>
      </c>
      <c r="BP9" s="639"/>
      <c r="BQ9" s="639"/>
      <c r="BR9" s="639"/>
      <c r="BS9" s="640" t="s">
        <v>241</v>
      </c>
      <c r="BT9" s="640"/>
      <c r="BU9" s="640"/>
      <c r="BV9" s="640"/>
      <c r="BW9" s="640"/>
      <c r="BX9" s="640"/>
      <c r="BY9" s="640"/>
      <c r="BZ9" s="640"/>
      <c r="CA9" s="640"/>
      <c r="CB9" s="644"/>
      <c r="CD9" s="633" t="s">
        <v>251</v>
      </c>
      <c r="CE9" s="634"/>
      <c r="CF9" s="634"/>
      <c r="CG9" s="634"/>
      <c r="CH9" s="634"/>
      <c r="CI9" s="634"/>
      <c r="CJ9" s="634"/>
      <c r="CK9" s="634"/>
      <c r="CL9" s="634"/>
      <c r="CM9" s="634"/>
      <c r="CN9" s="634"/>
      <c r="CO9" s="634"/>
      <c r="CP9" s="634"/>
      <c r="CQ9" s="635"/>
      <c r="CR9" s="636">
        <v>349146</v>
      </c>
      <c r="CS9" s="637"/>
      <c r="CT9" s="637"/>
      <c r="CU9" s="637"/>
      <c r="CV9" s="637"/>
      <c r="CW9" s="637"/>
      <c r="CX9" s="637"/>
      <c r="CY9" s="638"/>
      <c r="CZ9" s="639">
        <v>7.7</v>
      </c>
      <c r="DA9" s="639"/>
      <c r="DB9" s="639"/>
      <c r="DC9" s="639"/>
      <c r="DD9" s="645" t="s">
        <v>244</v>
      </c>
      <c r="DE9" s="637"/>
      <c r="DF9" s="637"/>
      <c r="DG9" s="637"/>
      <c r="DH9" s="637"/>
      <c r="DI9" s="637"/>
      <c r="DJ9" s="637"/>
      <c r="DK9" s="637"/>
      <c r="DL9" s="637"/>
      <c r="DM9" s="637"/>
      <c r="DN9" s="637"/>
      <c r="DO9" s="637"/>
      <c r="DP9" s="638"/>
      <c r="DQ9" s="645">
        <v>275802</v>
      </c>
      <c r="DR9" s="637"/>
      <c r="DS9" s="637"/>
      <c r="DT9" s="637"/>
      <c r="DU9" s="637"/>
      <c r="DV9" s="637"/>
      <c r="DW9" s="637"/>
      <c r="DX9" s="637"/>
      <c r="DY9" s="637"/>
      <c r="DZ9" s="637"/>
      <c r="EA9" s="637"/>
      <c r="EB9" s="637"/>
      <c r="EC9" s="646"/>
    </row>
    <row r="10" spans="2:143" ht="11.25" customHeight="1" x14ac:dyDescent="0.2">
      <c r="B10" s="633" t="s">
        <v>252</v>
      </c>
      <c r="C10" s="634"/>
      <c r="D10" s="634"/>
      <c r="E10" s="634"/>
      <c r="F10" s="634"/>
      <c r="G10" s="634"/>
      <c r="H10" s="634"/>
      <c r="I10" s="634"/>
      <c r="J10" s="634"/>
      <c r="K10" s="634"/>
      <c r="L10" s="634"/>
      <c r="M10" s="634"/>
      <c r="N10" s="634"/>
      <c r="O10" s="634"/>
      <c r="P10" s="634"/>
      <c r="Q10" s="635"/>
      <c r="R10" s="636" t="s">
        <v>241</v>
      </c>
      <c r="S10" s="637"/>
      <c r="T10" s="637"/>
      <c r="U10" s="637"/>
      <c r="V10" s="637"/>
      <c r="W10" s="637"/>
      <c r="X10" s="637"/>
      <c r="Y10" s="638"/>
      <c r="Z10" s="639" t="s">
        <v>241</v>
      </c>
      <c r="AA10" s="639"/>
      <c r="AB10" s="639"/>
      <c r="AC10" s="639"/>
      <c r="AD10" s="640" t="s">
        <v>244</v>
      </c>
      <c r="AE10" s="640"/>
      <c r="AF10" s="640"/>
      <c r="AG10" s="640"/>
      <c r="AH10" s="640"/>
      <c r="AI10" s="640"/>
      <c r="AJ10" s="640"/>
      <c r="AK10" s="640"/>
      <c r="AL10" s="641" t="s">
        <v>241</v>
      </c>
      <c r="AM10" s="642"/>
      <c r="AN10" s="642"/>
      <c r="AO10" s="643"/>
      <c r="AP10" s="633" t="s">
        <v>253</v>
      </c>
      <c r="AQ10" s="634"/>
      <c r="AR10" s="634"/>
      <c r="AS10" s="634"/>
      <c r="AT10" s="634"/>
      <c r="AU10" s="634"/>
      <c r="AV10" s="634"/>
      <c r="AW10" s="634"/>
      <c r="AX10" s="634"/>
      <c r="AY10" s="634"/>
      <c r="AZ10" s="634"/>
      <c r="BA10" s="634"/>
      <c r="BB10" s="634"/>
      <c r="BC10" s="634"/>
      <c r="BD10" s="634"/>
      <c r="BE10" s="634"/>
      <c r="BF10" s="635"/>
      <c r="BG10" s="636">
        <v>12369</v>
      </c>
      <c r="BH10" s="637"/>
      <c r="BI10" s="637"/>
      <c r="BJ10" s="637"/>
      <c r="BK10" s="637"/>
      <c r="BL10" s="637"/>
      <c r="BM10" s="637"/>
      <c r="BN10" s="638"/>
      <c r="BO10" s="639">
        <v>1.7</v>
      </c>
      <c r="BP10" s="639"/>
      <c r="BQ10" s="639"/>
      <c r="BR10" s="639"/>
      <c r="BS10" s="640" t="s">
        <v>241</v>
      </c>
      <c r="BT10" s="640"/>
      <c r="BU10" s="640"/>
      <c r="BV10" s="640"/>
      <c r="BW10" s="640"/>
      <c r="BX10" s="640"/>
      <c r="BY10" s="640"/>
      <c r="BZ10" s="640"/>
      <c r="CA10" s="640"/>
      <c r="CB10" s="644"/>
      <c r="CD10" s="633" t="s">
        <v>254</v>
      </c>
      <c r="CE10" s="634"/>
      <c r="CF10" s="634"/>
      <c r="CG10" s="634"/>
      <c r="CH10" s="634"/>
      <c r="CI10" s="634"/>
      <c r="CJ10" s="634"/>
      <c r="CK10" s="634"/>
      <c r="CL10" s="634"/>
      <c r="CM10" s="634"/>
      <c r="CN10" s="634"/>
      <c r="CO10" s="634"/>
      <c r="CP10" s="634"/>
      <c r="CQ10" s="635"/>
      <c r="CR10" s="636">
        <v>10</v>
      </c>
      <c r="CS10" s="637"/>
      <c r="CT10" s="637"/>
      <c r="CU10" s="637"/>
      <c r="CV10" s="637"/>
      <c r="CW10" s="637"/>
      <c r="CX10" s="637"/>
      <c r="CY10" s="638"/>
      <c r="CZ10" s="639">
        <v>0</v>
      </c>
      <c r="DA10" s="639"/>
      <c r="DB10" s="639"/>
      <c r="DC10" s="639"/>
      <c r="DD10" s="645" t="s">
        <v>241</v>
      </c>
      <c r="DE10" s="637"/>
      <c r="DF10" s="637"/>
      <c r="DG10" s="637"/>
      <c r="DH10" s="637"/>
      <c r="DI10" s="637"/>
      <c r="DJ10" s="637"/>
      <c r="DK10" s="637"/>
      <c r="DL10" s="637"/>
      <c r="DM10" s="637"/>
      <c r="DN10" s="637"/>
      <c r="DO10" s="637"/>
      <c r="DP10" s="638"/>
      <c r="DQ10" s="645">
        <v>10</v>
      </c>
      <c r="DR10" s="637"/>
      <c r="DS10" s="637"/>
      <c r="DT10" s="637"/>
      <c r="DU10" s="637"/>
      <c r="DV10" s="637"/>
      <c r="DW10" s="637"/>
      <c r="DX10" s="637"/>
      <c r="DY10" s="637"/>
      <c r="DZ10" s="637"/>
      <c r="EA10" s="637"/>
      <c r="EB10" s="637"/>
      <c r="EC10" s="646"/>
    </row>
    <row r="11" spans="2:143" ht="11.25" customHeight="1" x14ac:dyDescent="0.2">
      <c r="B11" s="633" t="s">
        <v>255</v>
      </c>
      <c r="C11" s="634"/>
      <c r="D11" s="634"/>
      <c r="E11" s="634"/>
      <c r="F11" s="634"/>
      <c r="G11" s="634"/>
      <c r="H11" s="634"/>
      <c r="I11" s="634"/>
      <c r="J11" s="634"/>
      <c r="K11" s="634"/>
      <c r="L11" s="634"/>
      <c r="M11" s="634"/>
      <c r="N11" s="634"/>
      <c r="O11" s="634"/>
      <c r="P11" s="634"/>
      <c r="Q11" s="635"/>
      <c r="R11" s="636">
        <v>63926</v>
      </c>
      <c r="S11" s="637"/>
      <c r="T11" s="637"/>
      <c r="U11" s="637"/>
      <c r="V11" s="637"/>
      <c r="W11" s="637"/>
      <c r="X11" s="637"/>
      <c r="Y11" s="638"/>
      <c r="Z11" s="641">
        <v>1.3</v>
      </c>
      <c r="AA11" s="642"/>
      <c r="AB11" s="642"/>
      <c r="AC11" s="648"/>
      <c r="AD11" s="645">
        <v>63926</v>
      </c>
      <c r="AE11" s="637"/>
      <c r="AF11" s="637"/>
      <c r="AG11" s="637"/>
      <c r="AH11" s="637"/>
      <c r="AI11" s="637"/>
      <c r="AJ11" s="637"/>
      <c r="AK11" s="638"/>
      <c r="AL11" s="641">
        <v>2.8</v>
      </c>
      <c r="AM11" s="642"/>
      <c r="AN11" s="642"/>
      <c r="AO11" s="643"/>
      <c r="AP11" s="633" t="s">
        <v>256</v>
      </c>
      <c r="AQ11" s="634"/>
      <c r="AR11" s="634"/>
      <c r="AS11" s="634"/>
      <c r="AT11" s="634"/>
      <c r="AU11" s="634"/>
      <c r="AV11" s="634"/>
      <c r="AW11" s="634"/>
      <c r="AX11" s="634"/>
      <c r="AY11" s="634"/>
      <c r="AZ11" s="634"/>
      <c r="BA11" s="634"/>
      <c r="BB11" s="634"/>
      <c r="BC11" s="634"/>
      <c r="BD11" s="634"/>
      <c r="BE11" s="634"/>
      <c r="BF11" s="635"/>
      <c r="BG11" s="636">
        <v>8763</v>
      </c>
      <c r="BH11" s="637"/>
      <c r="BI11" s="637"/>
      <c r="BJ11" s="637"/>
      <c r="BK11" s="637"/>
      <c r="BL11" s="637"/>
      <c r="BM11" s="637"/>
      <c r="BN11" s="638"/>
      <c r="BO11" s="639">
        <v>1.2</v>
      </c>
      <c r="BP11" s="639"/>
      <c r="BQ11" s="639"/>
      <c r="BR11" s="639"/>
      <c r="BS11" s="640" t="s">
        <v>244</v>
      </c>
      <c r="BT11" s="640"/>
      <c r="BU11" s="640"/>
      <c r="BV11" s="640"/>
      <c r="BW11" s="640"/>
      <c r="BX11" s="640"/>
      <c r="BY11" s="640"/>
      <c r="BZ11" s="640"/>
      <c r="CA11" s="640"/>
      <c r="CB11" s="644"/>
      <c r="CD11" s="633" t="s">
        <v>257</v>
      </c>
      <c r="CE11" s="634"/>
      <c r="CF11" s="634"/>
      <c r="CG11" s="634"/>
      <c r="CH11" s="634"/>
      <c r="CI11" s="634"/>
      <c r="CJ11" s="634"/>
      <c r="CK11" s="634"/>
      <c r="CL11" s="634"/>
      <c r="CM11" s="634"/>
      <c r="CN11" s="634"/>
      <c r="CO11" s="634"/>
      <c r="CP11" s="634"/>
      <c r="CQ11" s="635"/>
      <c r="CR11" s="636">
        <v>372194</v>
      </c>
      <c r="CS11" s="637"/>
      <c r="CT11" s="637"/>
      <c r="CU11" s="637"/>
      <c r="CV11" s="637"/>
      <c r="CW11" s="637"/>
      <c r="CX11" s="637"/>
      <c r="CY11" s="638"/>
      <c r="CZ11" s="639">
        <v>8.1999999999999993</v>
      </c>
      <c r="DA11" s="639"/>
      <c r="DB11" s="639"/>
      <c r="DC11" s="639"/>
      <c r="DD11" s="645">
        <v>10478</v>
      </c>
      <c r="DE11" s="637"/>
      <c r="DF11" s="637"/>
      <c r="DG11" s="637"/>
      <c r="DH11" s="637"/>
      <c r="DI11" s="637"/>
      <c r="DJ11" s="637"/>
      <c r="DK11" s="637"/>
      <c r="DL11" s="637"/>
      <c r="DM11" s="637"/>
      <c r="DN11" s="637"/>
      <c r="DO11" s="637"/>
      <c r="DP11" s="638"/>
      <c r="DQ11" s="645">
        <v>143147</v>
      </c>
      <c r="DR11" s="637"/>
      <c r="DS11" s="637"/>
      <c r="DT11" s="637"/>
      <c r="DU11" s="637"/>
      <c r="DV11" s="637"/>
      <c r="DW11" s="637"/>
      <c r="DX11" s="637"/>
      <c r="DY11" s="637"/>
      <c r="DZ11" s="637"/>
      <c r="EA11" s="637"/>
      <c r="EB11" s="637"/>
      <c r="EC11" s="646"/>
    </row>
    <row r="12" spans="2:143" ht="11.25" customHeight="1" x14ac:dyDescent="0.2">
      <c r="B12" s="633" t="s">
        <v>258</v>
      </c>
      <c r="C12" s="634"/>
      <c r="D12" s="634"/>
      <c r="E12" s="634"/>
      <c r="F12" s="634"/>
      <c r="G12" s="634"/>
      <c r="H12" s="634"/>
      <c r="I12" s="634"/>
      <c r="J12" s="634"/>
      <c r="K12" s="634"/>
      <c r="L12" s="634"/>
      <c r="M12" s="634"/>
      <c r="N12" s="634"/>
      <c r="O12" s="634"/>
      <c r="P12" s="634"/>
      <c r="Q12" s="635"/>
      <c r="R12" s="636" t="s">
        <v>241</v>
      </c>
      <c r="S12" s="637"/>
      <c r="T12" s="637"/>
      <c r="U12" s="637"/>
      <c r="V12" s="637"/>
      <c r="W12" s="637"/>
      <c r="X12" s="637"/>
      <c r="Y12" s="638"/>
      <c r="Z12" s="639" t="s">
        <v>241</v>
      </c>
      <c r="AA12" s="639"/>
      <c r="AB12" s="639"/>
      <c r="AC12" s="639"/>
      <c r="AD12" s="640" t="s">
        <v>241</v>
      </c>
      <c r="AE12" s="640"/>
      <c r="AF12" s="640"/>
      <c r="AG12" s="640"/>
      <c r="AH12" s="640"/>
      <c r="AI12" s="640"/>
      <c r="AJ12" s="640"/>
      <c r="AK12" s="640"/>
      <c r="AL12" s="641" t="s">
        <v>241</v>
      </c>
      <c r="AM12" s="642"/>
      <c r="AN12" s="642"/>
      <c r="AO12" s="643"/>
      <c r="AP12" s="633" t="s">
        <v>259</v>
      </c>
      <c r="AQ12" s="634"/>
      <c r="AR12" s="634"/>
      <c r="AS12" s="634"/>
      <c r="AT12" s="634"/>
      <c r="AU12" s="634"/>
      <c r="AV12" s="634"/>
      <c r="AW12" s="634"/>
      <c r="AX12" s="634"/>
      <c r="AY12" s="634"/>
      <c r="AZ12" s="634"/>
      <c r="BA12" s="634"/>
      <c r="BB12" s="634"/>
      <c r="BC12" s="634"/>
      <c r="BD12" s="634"/>
      <c r="BE12" s="634"/>
      <c r="BF12" s="635"/>
      <c r="BG12" s="636">
        <v>578880</v>
      </c>
      <c r="BH12" s="637"/>
      <c r="BI12" s="637"/>
      <c r="BJ12" s="637"/>
      <c r="BK12" s="637"/>
      <c r="BL12" s="637"/>
      <c r="BM12" s="637"/>
      <c r="BN12" s="638"/>
      <c r="BO12" s="639">
        <v>81.5</v>
      </c>
      <c r="BP12" s="639"/>
      <c r="BQ12" s="639"/>
      <c r="BR12" s="639"/>
      <c r="BS12" s="640">
        <v>72307</v>
      </c>
      <c r="BT12" s="640"/>
      <c r="BU12" s="640"/>
      <c r="BV12" s="640"/>
      <c r="BW12" s="640"/>
      <c r="BX12" s="640"/>
      <c r="BY12" s="640"/>
      <c r="BZ12" s="640"/>
      <c r="CA12" s="640"/>
      <c r="CB12" s="644"/>
      <c r="CD12" s="633" t="s">
        <v>260</v>
      </c>
      <c r="CE12" s="634"/>
      <c r="CF12" s="634"/>
      <c r="CG12" s="634"/>
      <c r="CH12" s="634"/>
      <c r="CI12" s="634"/>
      <c r="CJ12" s="634"/>
      <c r="CK12" s="634"/>
      <c r="CL12" s="634"/>
      <c r="CM12" s="634"/>
      <c r="CN12" s="634"/>
      <c r="CO12" s="634"/>
      <c r="CP12" s="634"/>
      <c r="CQ12" s="635"/>
      <c r="CR12" s="636">
        <v>101669</v>
      </c>
      <c r="CS12" s="637"/>
      <c r="CT12" s="637"/>
      <c r="CU12" s="637"/>
      <c r="CV12" s="637"/>
      <c r="CW12" s="637"/>
      <c r="CX12" s="637"/>
      <c r="CY12" s="638"/>
      <c r="CZ12" s="639">
        <v>2.2000000000000002</v>
      </c>
      <c r="DA12" s="639"/>
      <c r="DB12" s="639"/>
      <c r="DC12" s="639"/>
      <c r="DD12" s="645">
        <v>2822</v>
      </c>
      <c r="DE12" s="637"/>
      <c r="DF12" s="637"/>
      <c r="DG12" s="637"/>
      <c r="DH12" s="637"/>
      <c r="DI12" s="637"/>
      <c r="DJ12" s="637"/>
      <c r="DK12" s="637"/>
      <c r="DL12" s="637"/>
      <c r="DM12" s="637"/>
      <c r="DN12" s="637"/>
      <c r="DO12" s="637"/>
      <c r="DP12" s="638"/>
      <c r="DQ12" s="645">
        <v>51061</v>
      </c>
      <c r="DR12" s="637"/>
      <c r="DS12" s="637"/>
      <c r="DT12" s="637"/>
      <c r="DU12" s="637"/>
      <c r="DV12" s="637"/>
      <c r="DW12" s="637"/>
      <c r="DX12" s="637"/>
      <c r="DY12" s="637"/>
      <c r="DZ12" s="637"/>
      <c r="EA12" s="637"/>
      <c r="EB12" s="637"/>
      <c r="EC12" s="646"/>
    </row>
    <row r="13" spans="2:143" ht="11.25" customHeight="1" x14ac:dyDescent="0.2">
      <c r="B13" s="633" t="s">
        <v>261</v>
      </c>
      <c r="C13" s="634"/>
      <c r="D13" s="634"/>
      <c r="E13" s="634"/>
      <c r="F13" s="634"/>
      <c r="G13" s="634"/>
      <c r="H13" s="634"/>
      <c r="I13" s="634"/>
      <c r="J13" s="634"/>
      <c r="K13" s="634"/>
      <c r="L13" s="634"/>
      <c r="M13" s="634"/>
      <c r="N13" s="634"/>
      <c r="O13" s="634"/>
      <c r="P13" s="634"/>
      <c r="Q13" s="635"/>
      <c r="R13" s="636" t="s">
        <v>241</v>
      </c>
      <c r="S13" s="637"/>
      <c r="T13" s="637"/>
      <c r="U13" s="637"/>
      <c r="V13" s="637"/>
      <c r="W13" s="637"/>
      <c r="X13" s="637"/>
      <c r="Y13" s="638"/>
      <c r="Z13" s="639" t="s">
        <v>241</v>
      </c>
      <c r="AA13" s="639"/>
      <c r="AB13" s="639"/>
      <c r="AC13" s="639"/>
      <c r="AD13" s="640" t="s">
        <v>241</v>
      </c>
      <c r="AE13" s="640"/>
      <c r="AF13" s="640"/>
      <c r="AG13" s="640"/>
      <c r="AH13" s="640"/>
      <c r="AI13" s="640"/>
      <c r="AJ13" s="640"/>
      <c r="AK13" s="640"/>
      <c r="AL13" s="641" t="s">
        <v>241</v>
      </c>
      <c r="AM13" s="642"/>
      <c r="AN13" s="642"/>
      <c r="AO13" s="643"/>
      <c r="AP13" s="633" t="s">
        <v>262</v>
      </c>
      <c r="AQ13" s="634"/>
      <c r="AR13" s="634"/>
      <c r="AS13" s="634"/>
      <c r="AT13" s="634"/>
      <c r="AU13" s="634"/>
      <c r="AV13" s="634"/>
      <c r="AW13" s="634"/>
      <c r="AX13" s="634"/>
      <c r="AY13" s="634"/>
      <c r="AZ13" s="634"/>
      <c r="BA13" s="634"/>
      <c r="BB13" s="634"/>
      <c r="BC13" s="634"/>
      <c r="BD13" s="634"/>
      <c r="BE13" s="634"/>
      <c r="BF13" s="635"/>
      <c r="BG13" s="636">
        <v>578457</v>
      </c>
      <c r="BH13" s="637"/>
      <c r="BI13" s="637"/>
      <c r="BJ13" s="637"/>
      <c r="BK13" s="637"/>
      <c r="BL13" s="637"/>
      <c r="BM13" s="637"/>
      <c r="BN13" s="638"/>
      <c r="BO13" s="639">
        <v>81.5</v>
      </c>
      <c r="BP13" s="639"/>
      <c r="BQ13" s="639"/>
      <c r="BR13" s="639"/>
      <c r="BS13" s="640">
        <v>72307</v>
      </c>
      <c r="BT13" s="640"/>
      <c r="BU13" s="640"/>
      <c r="BV13" s="640"/>
      <c r="BW13" s="640"/>
      <c r="BX13" s="640"/>
      <c r="BY13" s="640"/>
      <c r="BZ13" s="640"/>
      <c r="CA13" s="640"/>
      <c r="CB13" s="644"/>
      <c r="CD13" s="633" t="s">
        <v>263</v>
      </c>
      <c r="CE13" s="634"/>
      <c r="CF13" s="634"/>
      <c r="CG13" s="634"/>
      <c r="CH13" s="634"/>
      <c r="CI13" s="634"/>
      <c r="CJ13" s="634"/>
      <c r="CK13" s="634"/>
      <c r="CL13" s="634"/>
      <c r="CM13" s="634"/>
      <c r="CN13" s="634"/>
      <c r="CO13" s="634"/>
      <c r="CP13" s="634"/>
      <c r="CQ13" s="635"/>
      <c r="CR13" s="636">
        <v>660270</v>
      </c>
      <c r="CS13" s="637"/>
      <c r="CT13" s="637"/>
      <c r="CU13" s="637"/>
      <c r="CV13" s="637"/>
      <c r="CW13" s="637"/>
      <c r="CX13" s="637"/>
      <c r="CY13" s="638"/>
      <c r="CZ13" s="639">
        <v>14.5</v>
      </c>
      <c r="DA13" s="639"/>
      <c r="DB13" s="639"/>
      <c r="DC13" s="639"/>
      <c r="DD13" s="645">
        <v>108098</v>
      </c>
      <c r="DE13" s="637"/>
      <c r="DF13" s="637"/>
      <c r="DG13" s="637"/>
      <c r="DH13" s="637"/>
      <c r="DI13" s="637"/>
      <c r="DJ13" s="637"/>
      <c r="DK13" s="637"/>
      <c r="DL13" s="637"/>
      <c r="DM13" s="637"/>
      <c r="DN13" s="637"/>
      <c r="DO13" s="637"/>
      <c r="DP13" s="638"/>
      <c r="DQ13" s="645">
        <v>378102</v>
      </c>
      <c r="DR13" s="637"/>
      <c r="DS13" s="637"/>
      <c r="DT13" s="637"/>
      <c r="DU13" s="637"/>
      <c r="DV13" s="637"/>
      <c r="DW13" s="637"/>
      <c r="DX13" s="637"/>
      <c r="DY13" s="637"/>
      <c r="DZ13" s="637"/>
      <c r="EA13" s="637"/>
      <c r="EB13" s="637"/>
      <c r="EC13" s="646"/>
    </row>
    <row r="14" spans="2:143" ht="11.25" customHeight="1" x14ac:dyDescent="0.2">
      <c r="B14" s="633" t="s">
        <v>264</v>
      </c>
      <c r="C14" s="634"/>
      <c r="D14" s="634"/>
      <c r="E14" s="634"/>
      <c r="F14" s="634"/>
      <c r="G14" s="634"/>
      <c r="H14" s="634"/>
      <c r="I14" s="634"/>
      <c r="J14" s="634"/>
      <c r="K14" s="634"/>
      <c r="L14" s="634"/>
      <c r="M14" s="634"/>
      <c r="N14" s="634"/>
      <c r="O14" s="634"/>
      <c r="P14" s="634"/>
      <c r="Q14" s="635"/>
      <c r="R14" s="636">
        <v>1</v>
      </c>
      <c r="S14" s="637"/>
      <c r="T14" s="637"/>
      <c r="U14" s="637"/>
      <c r="V14" s="637"/>
      <c r="W14" s="637"/>
      <c r="X14" s="637"/>
      <c r="Y14" s="638"/>
      <c r="Z14" s="639">
        <v>0</v>
      </c>
      <c r="AA14" s="639"/>
      <c r="AB14" s="639"/>
      <c r="AC14" s="639"/>
      <c r="AD14" s="640">
        <v>1</v>
      </c>
      <c r="AE14" s="640"/>
      <c r="AF14" s="640"/>
      <c r="AG14" s="640"/>
      <c r="AH14" s="640"/>
      <c r="AI14" s="640"/>
      <c r="AJ14" s="640"/>
      <c r="AK14" s="640"/>
      <c r="AL14" s="641">
        <v>0</v>
      </c>
      <c r="AM14" s="642"/>
      <c r="AN14" s="642"/>
      <c r="AO14" s="643"/>
      <c r="AP14" s="633" t="s">
        <v>265</v>
      </c>
      <c r="AQ14" s="634"/>
      <c r="AR14" s="634"/>
      <c r="AS14" s="634"/>
      <c r="AT14" s="634"/>
      <c r="AU14" s="634"/>
      <c r="AV14" s="634"/>
      <c r="AW14" s="634"/>
      <c r="AX14" s="634"/>
      <c r="AY14" s="634"/>
      <c r="AZ14" s="634"/>
      <c r="BA14" s="634"/>
      <c r="BB14" s="634"/>
      <c r="BC14" s="634"/>
      <c r="BD14" s="634"/>
      <c r="BE14" s="634"/>
      <c r="BF14" s="635"/>
      <c r="BG14" s="636">
        <v>14831</v>
      </c>
      <c r="BH14" s="637"/>
      <c r="BI14" s="637"/>
      <c r="BJ14" s="637"/>
      <c r="BK14" s="637"/>
      <c r="BL14" s="637"/>
      <c r="BM14" s="637"/>
      <c r="BN14" s="638"/>
      <c r="BO14" s="639">
        <v>2.1</v>
      </c>
      <c r="BP14" s="639"/>
      <c r="BQ14" s="639"/>
      <c r="BR14" s="639"/>
      <c r="BS14" s="640" t="s">
        <v>241</v>
      </c>
      <c r="BT14" s="640"/>
      <c r="BU14" s="640"/>
      <c r="BV14" s="640"/>
      <c r="BW14" s="640"/>
      <c r="BX14" s="640"/>
      <c r="BY14" s="640"/>
      <c r="BZ14" s="640"/>
      <c r="CA14" s="640"/>
      <c r="CB14" s="644"/>
      <c r="CD14" s="633" t="s">
        <v>266</v>
      </c>
      <c r="CE14" s="634"/>
      <c r="CF14" s="634"/>
      <c r="CG14" s="634"/>
      <c r="CH14" s="634"/>
      <c r="CI14" s="634"/>
      <c r="CJ14" s="634"/>
      <c r="CK14" s="634"/>
      <c r="CL14" s="634"/>
      <c r="CM14" s="634"/>
      <c r="CN14" s="634"/>
      <c r="CO14" s="634"/>
      <c r="CP14" s="634"/>
      <c r="CQ14" s="635"/>
      <c r="CR14" s="636">
        <v>106038</v>
      </c>
      <c r="CS14" s="637"/>
      <c r="CT14" s="637"/>
      <c r="CU14" s="637"/>
      <c r="CV14" s="637"/>
      <c r="CW14" s="637"/>
      <c r="CX14" s="637"/>
      <c r="CY14" s="638"/>
      <c r="CZ14" s="639">
        <v>2.2999999999999998</v>
      </c>
      <c r="DA14" s="639"/>
      <c r="DB14" s="639"/>
      <c r="DC14" s="639"/>
      <c r="DD14" s="645">
        <v>24067</v>
      </c>
      <c r="DE14" s="637"/>
      <c r="DF14" s="637"/>
      <c r="DG14" s="637"/>
      <c r="DH14" s="637"/>
      <c r="DI14" s="637"/>
      <c r="DJ14" s="637"/>
      <c r="DK14" s="637"/>
      <c r="DL14" s="637"/>
      <c r="DM14" s="637"/>
      <c r="DN14" s="637"/>
      <c r="DO14" s="637"/>
      <c r="DP14" s="638"/>
      <c r="DQ14" s="645">
        <v>75132</v>
      </c>
      <c r="DR14" s="637"/>
      <c r="DS14" s="637"/>
      <c r="DT14" s="637"/>
      <c r="DU14" s="637"/>
      <c r="DV14" s="637"/>
      <c r="DW14" s="637"/>
      <c r="DX14" s="637"/>
      <c r="DY14" s="637"/>
      <c r="DZ14" s="637"/>
      <c r="EA14" s="637"/>
      <c r="EB14" s="637"/>
      <c r="EC14" s="646"/>
    </row>
    <row r="15" spans="2:143" ht="11.25" customHeight="1" x14ac:dyDescent="0.2">
      <c r="B15" s="633" t="s">
        <v>267</v>
      </c>
      <c r="C15" s="634"/>
      <c r="D15" s="634"/>
      <c r="E15" s="634"/>
      <c r="F15" s="634"/>
      <c r="G15" s="634"/>
      <c r="H15" s="634"/>
      <c r="I15" s="634"/>
      <c r="J15" s="634"/>
      <c r="K15" s="634"/>
      <c r="L15" s="634"/>
      <c r="M15" s="634"/>
      <c r="N15" s="634"/>
      <c r="O15" s="634"/>
      <c r="P15" s="634"/>
      <c r="Q15" s="635"/>
      <c r="R15" s="636" t="s">
        <v>241</v>
      </c>
      <c r="S15" s="637"/>
      <c r="T15" s="637"/>
      <c r="U15" s="637"/>
      <c r="V15" s="637"/>
      <c r="W15" s="637"/>
      <c r="X15" s="637"/>
      <c r="Y15" s="638"/>
      <c r="Z15" s="639" t="s">
        <v>241</v>
      </c>
      <c r="AA15" s="639"/>
      <c r="AB15" s="639"/>
      <c r="AC15" s="639"/>
      <c r="AD15" s="640" t="s">
        <v>241</v>
      </c>
      <c r="AE15" s="640"/>
      <c r="AF15" s="640"/>
      <c r="AG15" s="640"/>
      <c r="AH15" s="640"/>
      <c r="AI15" s="640"/>
      <c r="AJ15" s="640"/>
      <c r="AK15" s="640"/>
      <c r="AL15" s="641" t="s">
        <v>241</v>
      </c>
      <c r="AM15" s="642"/>
      <c r="AN15" s="642"/>
      <c r="AO15" s="643"/>
      <c r="AP15" s="633" t="s">
        <v>268</v>
      </c>
      <c r="AQ15" s="634"/>
      <c r="AR15" s="634"/>
      <c r="AS15" s="634"/>
      <c r="AT15" s="634"/>
      <c r="AU15" s="634"/>
      <c r="AV15" s="634"/>
      <c r="AW15" s="634"/>
      <c r="AX15" s="634"/>
      <c r="AY15" s="634"/>
      <c r="AZ15" s="634"/>
      <c r="BA15" s="634"/>
      <c r="BB15" s="634"/>
      <c r="BC15" s="634"/>
      <c r="BD15" s="634"/>
      <c r="BE15" s="634"/>
      <c r="BF15" s="635"/>
      <c r="BG15" s="636">
        <v>12192</v>
      </c>
      <c r="BH15" s="637"/>
      <c r="BI15" s="637"/>
      <c r="BJ15" s="637"/>
      <c r="BK15" s="637"/>
      <c r="BL15" s="637"/>
      <c r="BM15" s="637"/>
      <c r="BN15" s="638"/>
      <c r="BO15" s="639">
        <v>1.7</v>
      </c>
      <c r="BP15" s="639"/>
      <c r="BQ15" s="639"/>
      <c r="BR15" s="639"/>
      <c r="BS15" s="640" t="s">
        <v>241</v>
      </c>
      <c r="BT15" s="640"/>
      <c r="BU15" s="640"/>
      <c r="BV15" s="640"/>
      <c r="BW15" s="640"/>
      <c r="BX15" s="640"/>
      <c r="BY15" s="640"/>
      <c r="BZ15" s="640"/>
      <c r="CA15" s="640"/>
      <c r="CB15" s="644"/>
      <c r="CD15" s="633" t="s">
        <v>269</v>
      </c>
      <c r="CE15" s="634"/>
      <c r="CF15" s="634"/>
      <c r="CG15" s="634"/>
      <c r="CH15" s="634"/>
      <c r="CI15" s="634"/>
      <c r="CJ15" s="634"/>
      <c r="CK15" s="634"/>
      <c r="CL15" s="634"/>
      <c r="CM15" s="634"/>
      <c r="CN15" s="634"/>
      <c r="CO15" s="634"/>
      <c r="CP15" s="634"/>
      <c r="CQ15" s="635"/>
      <c r="CR15" s="636">
        <v>359393</v>
      </c>
      <c r="CS15" s="637"/>
      <c r="CT15" s="637"/>
      <c r="CU15" s="637"/>
      <c r="CV15" s="637"/>
      <c r="CW15" s="637"/>
      <c r="CX15" s="637"/>
      <c r="CY15" s="638"/>
      <c r="CZ15" s="639">
        <v>7.9</v>
      </c>
      <c r="DA15" s="639"/>
      <c r="DB15" s="639"/>
      <c r="DC15" s="639"/>
      <c r="DD15" s="645">
        <v>46837</v>
      </c>
      <c r="DE15" s="637"/>
      <c r="DF15" s="637"/>
      <c r="DG15" s="637"/>
      <c r="DH15" s="637"/>
      <c r="DI15" s="637"/>
      <c r="DJ15" s="637"/>
      <c r="DK15" s="637"/>
      <c r="DL15" s="637"/>
      <c r="DM15" s="637"/>
      <c r="DN15" s="637"/>
      <c r="DO15" s="637"/>
      <c r="DP15" s="638"/>
      <c r="DQ15" s="645">
        <v>224543</v>
      </c>
      <c r="DR15" s="637"/>
      <c r="DS15" s="637"/>
      <c r="DT15" s="637"/>
      <c r="DU15" s="637"/>
      <c r="DV15" s="637"/>
      <c r="DW15" s="637"/>
      <c r="DX15" s="637"/>
      <c r="DY15" s="637"/>
      <c r="DZ15" s="637"/>
      <c r="EA15" s="637"/>
      <c r="EB15" s="637"/>
      <c r="EC15" s="646"/>
    </row>
    <row r="16" spans="2:143" ht="11.25" customHeight="1" x14ac:dyDescent="0.2">
      <c r="B16" s="633" t="s">
        <v>270</v>
      </c>
      <c r="C16" s="634"/>
      <c r="D16" s="634"/>
      <c r="E16" s="634"/>
      <c r="F16" s="634"/>
      <c r="G16" s="634"/>
      <c r="H16" s="634"/>
      <c r="I16" s="634"/>
      <c r="J16" s="634"/>
      <c r="K16" s="634"/>
      <c r="L16" s="634"/>
      <c r="M16" s="634"/>
      <c r="N16" s="634"/>
      <c r="O16" s="634"/>
      <c r="P16" s="634"/>
      <c r="Q16" s="635"/>
      <c r="R16" s="636">
        <v>2685</v>
      </c>
      <c r="S16" s="637"/>
      <c r="T16" s="637"/>
      <c r="U16" s="637"/>
      <c r="V16" s="637"/>
      <c r="W16" s="637"/>
      <c r="X16" s="637"/>
      <c r="Y16" s="638"/>
      <c r="Z16" s="639">
        <v>0.1</v>
      </c>
      <c r="AA16" s="639"/>
      <c r="AB16" s="639"/>
      <c r="AC16" s="639"/>
      <c r="AD16" s="640">
        <v>2685</v>
      </c>
      <c r="AE16" s="640"/>
      <c r="AF16" s="640"/>
      <c r="AG16" s="640"/>
      <c r="AH16" s="640"/>
      <c r="AI16" s="640"/>
      <c r="AJ16" s="640"/>
      <c r="AK16" s="640"/>
      <c r="AL16" s="641">
        <v>0.1</v>
      </c>
      <c r="AM16" s="642"/>
      <c r="AN16" s="642"/>
      <c r="AO16" s="643"/>
      <c r="AP16" s="633" t="s">
        <v>271</v>
      </c>
      <c r="AQ16" s="634"/>
      <c r="AR16" s="634"/>
      <c r="AS16" s="634"/>
      <c r="AT16" s="634"/>
      <c r="AU16" s="634"/>
      <c r="AV16" s="634"/>
      <c r="AW16" s="634"/>
      <c r="AX16" s="634"/>
      <c r="AY16" s="634"/>
      <c r="AZ16" s="634"/>
      <c r="BA16" s="634"/>
      <c r="BB16" s="634"/>
      <c r="BC16" s="634"/>
      <c r="BD16" s="634"/>
      <c r="BE16" s="634"/>
      <c r="BF16" s="635"/>
      <c r="BG16" s="636" t="s">
        <v>241</v>
      </c>
      <c r="BH16" s="637"/>
      <c r="BI16" s="637"/>
      <c r="BJ16" s="637"/>
      <c r="BK16" s="637"/>
      <c r="BL16" s="637"/>
      <c r="BM16" s="637"/>
      <c r="BN16" s="638"/>
      <c r="BO16" s="639" t="s">
        <v>241</v>
      </c>
      <c r="BP16" s="639"/>
      <c r="BQ16" s="639"/>
      <c r="BR16" s="639"/>
      <c r="BS16" s="640" t="s">
        <v>241</v>
      </c>
      <c r="BT16" s="640"/>
      <c r="BU16" s="640"/>
      <c r="BV16" s="640"/>
      <c r="BW16" s="640"/>
      <c r="BX16" s="640"/>
      <c r="BY16" s="640"/>
      <c r="BZ16" s="640"/>
      <c r="CA16" s="640"/>
      <c r="CB16" s="644"/>
      <c r="CD16" s="633" t="s">
        <v>272</v>
      </c>
      <c r="CE16" s="634"/>
      <c r="CF16" s="634"/>
      <c r="CG16" s="634"/>
      <c r="CH16" s="634"/>
      <c r="CI16" s="634"/>
      <c r="CJ16" s="634"/>
      <c r="CK16" s="634"/>
      <c r="CL16" s="634"/>
      <c r="CM16" s="634"/>
      <c r="CN16" s="634"/>
      <c r="CO16" s="634"/>
      <c r="CP16" s="634"/>
      <c r="CQ16" s="635"/>
      <c r="CR16" s="636">
        <v>4200</v>
      </c>
      <c r="CS16" s="637"/>
      <c r="CT16" s="637"/>
      <c r="CU16" s="637"/>
      <c r="CV16" s="637"/>
      <c r="CW16" s="637"/>
      <c r="CX16" s="637"/>
      <c r="CY16" s="638"/>
      <c r="CZ16" s="639">
        <v>0.1</v>
      </c>
      <c r="DA16" s="639"/>
      <c r="DB16" s="639"/>
      <c r="DC16" s="639"/>
      <c r="DD16" s="645" t="s">
        <v>241</v>
      </c>
      <c r="DE16" s="637"/>
      <c r="DF16" s="637"/>
      <c r="DG16" s="637"/>
      <c r="DH16" s="637"/>
      <c r="DI16" s="637"/>
      <c r="DJ16" s="637"/>
      <c r="DK16" s="637"/>
      <c r="DL16" s="637"/>
      <c r="DM16" s="637"/>
      <c r="DN16" s="637"/>
      <c r="DO16" s="637"/>
      <c r="DP16" s="638"/>
      <c r="DQ16" s="645">
        <v>96</v>
      </c>
      <c r="DR16" s="637"/>
      <c r="DS16" s="637"/>
      <c r="DT16" s="637"/>
      <c r="DU16" s="637"/>
      <c r="DV16" s="637"/>
      <c r="DW16" s="637"/>
      <c r="DX16" s="637"/>
      <c r="DY16" s="637"/>
      <c r="DZ16" s="637"/>
      <c r="EA16" s="637"/>
      <c r="EB16" s="637"/>
      <c r="EC16" s="646"/>
    </row>
    <row r="17" spans="2:133" ht="11.25" customHeight="1" x14ac:dyDescent="0.2">
      <c r="B17" s="633" t="s">
        <v>273</v>
      </c>
      <c r="C17" s="634"/>
      <c r="D17" s="634"/>
      <c r="E17" s="634"/>
      <c r="F17" s="634"/>
      <c r="G17" s="634"/>
      <c r="H17" s="634"/>
      <c r="I17" s="634"/>
      <c r="J17" s="634"/>
      <c r="K17" s="634"/>
      <c r="L17" s="634"/>
      <c r="M17" s="634"/>
      <c r="N17" s="634"/>
      <c r="O17" s="634"/>
      <c r="P17" s="634"/>
      <c r="Q17" s="635"/>
      <c r="R17" s="636">
        <v>5074</v>
      </c>
      <c r="S17" s="637"/>
      <c r="T17" s="637"/>
      <c r="U17" s="637"/>
      <c r="V17" s="637"/>
      <c r="W17" s="637"/>
      <c r="X17" s="637"/>
      <c r="Y17" s="638"/>
      <c r="Z17" s="639">
        <v>0.1</v>
      </c>
      <c r="AA17" s="639"/>
      <c r="AB17" s="639"/>
      <c r="AC17" s="639"/>
      <c r="AD17" s="640">
        <v>5074</v>
      </c>
      <c r="AE17" s="640"/>
      <c r="AF17" s="640"/>
      <c r="AG17" s="640"/>
      <c r="AH17" s="640"/>
      <c r="AI17" s="640"/>
      <c r="AJ17" s="640"/>
      <c r="AK17" s="640"/>
      <c r="AL17" s="641">
        <v>0.2</v>
      </c>
      <c r="AM17" s="642"/>
      <c r="AN17" s="642"/>
      <c r="AO17" s="643"/>
      <c r="AP17" s="633" t="s">
        <v>274</v>
      </c>
      <c r="AQ17" s="634"/>
      <c r="AR17" s="634"/>
      <c r="AS17" s="634"/>
      <c r="AT17" s="634"/>
      <c r="AU17" s="634"/>
      <c r="AV17" s="634"/>
      <c r="AW17" s="634"/>
      <c r="AX17" s="634"/>
      <c r="AY17" s="634"/>
      <c r="AZ17" s="634"/>
      <c r="BA17" s="634"/>
      <c r="BB17" s="634"/>
      <c r="BC17" s="634"/>
      <c r="BD17" s="634"/>
      <c r="BE17" s="634"/>
      <c r="BF17" s="635"/>
      <c r="BG17" s="636" t="s">
        <v>241</v>
      </c>
      <c r="BH17" s="637"/>
      <c r="BI17" s="637"/>
      <c r="BJ17" s="637"/>
      <c r="BK17" s="637"/>
      <c r="BL17" s="637"/>
      <c r="BM17" s="637"/>
      <c r="BN17" s="638"/>
      <c r="BO17" s="639" t="s">
        <v>241</v>
      </c>
      <c r="BP17" s="639"/>
      <c r="BQ17" s="639"/>
      <c r="BR17" s="639"/>
      <c r="BS17" s="640" t="s">
        <v>241</v>
      </c>
      <c r="BT17" s="640"/>
      <c r="BU17" s="640"/>
      <c r="BV17" s="640"/>
      <c r="BW17" s="640"/>
      <c r="BX17" s="640"/>
      <c r="BY17" s="640"/>
      <c r="BZ17" s="640"/>
      <c r="CA17" s="640"/>
      <c r="CB17" s="644"/>
      <c r="CD17" s="633" t="s">
        <v>275</v>
      </c>
      <c r="CE17" s="634"/>
      <c r="CF17" s="634"/>
      <c r="CG17" s="634"/>
      <c r="CH17" s="634"/>
      <c r="CI17" s="634"/>
      <c r="CJ17" s="634"/>
      <c r="CK17" s="634"/>
      <c r="CL17" s="634"/>
      <c r="CM17" s="634"/>
      <c r="CN17" s="634"/>
      <c r="CO17" s="634"/>
      <c r="CP17" s="634"/>
      <c r="CQ17" s="635"/>
      <c r="CR17" s="636">
        <v>412067</v>
      </c>
      <c r="CS17" s="637"/>
      <c r="CT17" s="637"/>
      <c r="CU17" s="637"/>
      <c r="CV17" s="637"/>
      <c r="CW17" s="637"/>
      <c r="CX17" s="637"/>
      <c r="CY17" s="638"/>
      <c r="CZ17" s="639">
        <v>9.1</v>
      </c>
      <c r="DA17" s="639"/>
      <c r="DB17" s="639"/>
      <c r="DC17" s="639"/>
      <c r="DD17" s="645" t="s">
        <v>241</v>
      </c>
      <c r="DE17" s="637"/>
      <c r="DF17" s="637"/>
      <c r="DG17" s="637"/>
      <c r="DH17" s="637"/>
      <c r="DI17" s="637"/>
      <c r="DJ17" s="637"/>
      <c r="DK17" s="637"/>
      <c r="DL17" s="637"/>
      <c r="DM17" s="637"/>
      <c r="DN17" s="637"/>
      <c r="DO17" s="637"/>
      <c r="DP17" s="638"/>
      <c r="DQ17" s="645">
        <v>412067</v>
      </c>
      <c r="DR17" s="637"/>
      <c r="DS17" s="637"/>
      <c r="DT17" s="637"/>
      <c r="DU17" s="637"/>
      <c r="DV17" s="637"/>
      <c r="DW17" s="637"/>
      <c r="DX17" s="637"/>
      <c r="DY17" s="637"/>
      <c r="DZ17" s="637"/>
      <c r="EA17" s="637"/>
      <c r="EB17" s="637"/>
      <c r="EC17" s="646"/>
    </row>
    <row r="18" spans="2:133" ht="11.25" customHeight="1" x14ac:dyDescent="0.2">
      <c r="B18" s="633" t="s">
        <v>276</v>
      </c>
      <c r="C18" s="634"/>
      <c r="D18" s="634"/>
      <c r="E18" s="634"/>
      <c r="F18" s="634"/>
      <c r="G18" s="634"/>
      <c r="H18" s="634"/>
      <c r="I18" s="634"/>
      <c r="J18" s="634"/>
      <c r="K18" s="634"/>
      <c r="L18" s="634"/>
      <c r="M18" s="634"/>
      <c r="N18" s="634"/>
      <c r="O18" s="634"/>
      <c r="P18" s="634"/>
      <c r="Q18" s="635"/>
      <c r="R18" s="636">
        <v>228</v>
      </c>
      <c r="S18" s="637"/>
      <c r="T18" s="637"/>
      <c r="U18" s="637"/>
      <c r="V18" s="637"/>
      <c r="W18" s="637"/>
      <c r="X18" s="637"/>
      <c r="Y18" s="638"/>
      <c r="Z18" s="639">
        <v>0</v>
      </c>
      <c r="AA18" s="639"/>
      <c r="AB18" s="639"/>
      <c r="AC18" s="639"/>
      <c r="AD18" s="640">
        <v>228</v>
      </c>
      <c r="AE18" s="640"/>
      <c r="AF18" s="640"/>
      <c r="AG18" s="640"/>
      <c r="AH18" s="640"/>
      <c r="AI18" s="640"/>
      <c r="AJ18" s="640"/>
      <c r="AK18" s="640"/>
      <c r="AL18" s="641">
        <v>0</v>
      </c>
      <c r="AM18" s="642"/>
      <c r="AN18" s="642"/>
      <c r="AO18" s="643"/>
      <c r="AP18" s="633" t="s">
        <v>277</v>
      </c>
      <c r="AQ18" s="634"/>
      <c r="AR18" s="634"/>
      <c r="AS18" s="634"/>
      <c r="AT18" s="634"/>
      <c r="AU18" s="634"/>
      <c r="AV18" s="634"/>
      <c r="AW18" s="634"/>
      <c r="AX18" s="634"/>
      <c r="AY18" s="634"/>
      <c r="AZ18" s="634"/>
      <c r="BA18" s="634"/>
      <c r="BB18" s="634"/>
      <c r="BC18" s="634"/>
      <c r="BD18" s="634"/>
      <c r="BE18" s="634"/>
      <c r="BF18" s="635"/>
      <c r="BG18" s="636" t="s">
        <v>241</v>
      </c>
      <c r="BH18" s="637"/>
      <c r="BI18" s="637"/>
      <c r="BJ18" s="637"/>
      <c r="BK18" s="637"/>
      <c r="BL18" s="637"/>
      <c r="BM18" s="637"/>
      <c r="BN18" s="638"/>
      <c r="BO18" s="639" t="s">
        <v>244</v>
      </c>
      <c r="BP18" s="639"/>
      <c r="BQ18" s="639"/>
      <c r="BR18" s="639"/>
      <c r="BS18" s="640" t="s">
        <v>241</v>
      </c>
      <c r="BT18" s="640"/>
      <c r="BU18" s="640"/>
      <c r="BV18" s="640"/>
      <c r="BW18" s="640"/>
      <c r="BX18" s="640"/>
      <c r="BY18" s="640"/>
      <c r="BZ18" s="640"/>
      <c r="CA18" s="640"/>
      <c r="CB18" s="644"/>
      <c r="CD18" s="633" t="s">
        <v>278</v>
      </c>
      <c r="CE18" s="634"/>
      <c r="CF18" s="634"/>
      <c r="CG18" s="634"/>
      <c r="CH18" s="634"/>
      <c r="CI18" s="634"/>
      <c r="CJ18" s="634"/>
      <c r="CK18" s="634"/>
      <c r="CL18" s="634"/>
      <c r="CM18" s="634"/>
      <c r="CN18" s="634"/>
      <c r="CO18" s="634"/>
      <c r="CP18" s="634"/>
      <c r="CQ18" s="635"/>
      <c r="CR18" s="636" t="s">
        <v>241</v>
      </c>
      <c r="CS18" s="637"/>
      <c r="CT18" s="637"/>
      <c r="CU18" s="637"/>
      <c r="CV18" s="637"/>
      <c r="CW18" s="637"/>
      <c r="CX18" s="637"/>
      <c r="CY18" s="638"/>
      <c r="CZ18" s="639" t="s">
        <v>241</v>
      </c>
      <c r="DA18" s="639"/>
      <c r="DB18" s="639"/>
      <c r="DC18" s="639"/>
      <c r="DD18" s="645" t="s">
        <v>241</v>
      </c>
      <c r="DE18" s="637"/>
      <c r="DF18" s="637"/>
      <c r="DG18" s="637"/>
      <c r="DH18" s="637"/>
      <c r="DI18" s="637"/>
      <c r="DJ18" s="637"/>
      <c r="DK18" s="637"/>
      <c r="DL18" s="637"/>
      <c r="DM18" s="637"/>
      <c r="DN18" s="637"/>
      <c r="DO18" s="637"/>
      <c r="DP18" s="638"/>
      <c r="DQ18" s="645" t="s">
        <v>241</v>
      </c>
      <c r="DR18" s="637"/>
      <c r="DS18" s="637"/>
      <c r="DT18" s="637"/>
      <c r="DU18" s="637"/>
      <c r="DV18" s="637"/>
      <c r="DW18" s="637"/>
      <c r="DX18" s="637"/>
      <c r="DY18" s="637"/>
      <c r="DZ18" s="637"/>
      <c r="EA18" s="637"/>
      <c r="EB18" s="637"/>
      <c r="EC18" s="646"/>
    </row>
    <row r="19" spans="2:133" ht="11.25" customHeight="1" x14ac:dyDescent="0.2">
      <c r="B19" s="633" t="s">
        <v>279</v>
      </c>
      <c r="C19" s="634"/>
      <c r="D19" s="634"/>
      <c r="E19" s="634"/>
      <c r="F19" s="634"/>
      <c r="G19" s="634"/>
      <c r="H19" s="634"/>
      <c r="I19" s="634"/>
      <c r="J19" s="634"/>
      <c r="K19" s="634"/>
      <c r="L19" s="634"/>
      <c r="M19" s="634"/>
      <c r="N19" s="634"/>
      <c r="O19" s="634"/>
      <c r="P19" s="634"/>
      <c r="Q19" s="635"/>
      <c r="R19" s="636">
        <v>228</v>
      </c>
      <c r="S19" s="637"/>
      <c r="T19" s="637"/>
      <c r="U19" s="637"/>
      <c r="V19" s="637"/>
      <c r="W19" s="637"/>
      <c r="X19" s="637"/>
      <c r="Y19" s="638"/>
      <c r="Z19" s="639">
        <v>0</v>
      </c>
      <c r="AA19" s="639"/>
      <c r="AB19" s="639"/>
      <c r="AC19" s="639"/>
      <c r="AD19" s="640">
        <v>228</v>
      </c>
      <c r="AE19" s="640"/>
      <c r="AF19" s="640"/>
      <c r="AG19" s="640"/>
      <c r="AH19" s="640"/>
      <c r="AI19" s="640"/>
      <c r="AJ19" s="640"/>
      <c r="AK19" s="640"/>
      <c r="AL19" s="641">
        <v>0</v>
      </c>
      <c r="AM19" s="642"/>
      <c r="AN19" s="642"/>
      <c r="AO19" s="643"/>
      <c r="AP19" s="633" t="s">
        <v>280</v>
      </c>
      <c r="AQ19" s="634"/>
      <c r="AR19" s="634"/>
      <c r="AS19" s="634"/>
      <c r="AT19" s="634"/>
      <c r="AU19" s="634"/>
      <c r="AV19" s="634"/>
      <c r="AW19" s="634"/>
      <c r="AX19" s="634"/>
      <c r="AY19" s="634"/>
      <c r="AZ19" s="634"/>
      <c r="BA19" s="634"/>
      <c r="BB19" s="634"/>
      <c r="BC19" s="634"/>
      <c r="BD19" s="634"/>
      <c r="BE19" s="634"/>
      <c r="BF19" s="635"/>
      <c r="BG19" s="636" t="s">
        <v>241</v>
      </c>
      <c r="BH19" s="637"/>
      <c r="BI19" s="637"/>
      <c r="BJ19" s="637"/>
      <c r="BK19" s="637"/>
      <c r="BL19" s="637"/>
      <c r="BM19" s="637"/>
      <c r="BN19" s="638"/>
      <c r="BO19" s="639" t="s">
        <v>241</v>
      </c>
      <c r="BP19" s="639"/>
      <c r="BQ19" s="639"/>
      <c r="BR19" s="639"/>
      <c r="BS19" s="640" t="s">
        <v>241</v>
      </c>
      <c r="BT19" s="640"/>
      <c r="BU19" s="640"/>
      <c r="BV19" s="640"/>
      <c r="BW19" s="640"/>
      <c r="BX19" s="640"/>
      <c r="BY19" s="640"/>
      <c r="BZ19" s="640"/>
      <c r="CA19" s="640"/>
      <c r="CB19" s="644"/>
      <c r="CD19" s="633" t="s">
        <v>281</v>
      </c>
      <c r="CE19" s="634"/>
      <c r="CF19" s="634"/>
      <c r="CG19" s="634"/>
      <c r="CH19" s="634"/>
      <c r="CI19" s="634"/>
      <c r="CJ19" s="634"/>
      <c r="CK19" s="634"/>
      <c r="CL19" s="634"/>
      <c r="CM19" s="634"/>
      <c r="CN19" s="634"/>
      <c r="CO19" s="634"/>
      <c r="CP19" s="634"/>
      <c r="CQ19" s="635"/>
      <c r="CR19" s="636" t="s">
        <v>244</v>
      </c>
      <c r="CS19" s="637"/>
      <c r="CT19" s="637"/>
      <c r="CU19" s="637"/>
      <c r="CV19" s="637"/>
      <c r="CW19" s="637"/>
      <c r="CX19" s="637"/>
      <c r="CY19" s="638"/>
      <c r="CZ19" s="639" t="s">
        <v>241</v>
      </c>
      <c r="DA19" s="639"/>
      <c r="DB19" s="639"/>
      <c r="DC19" s="639"/>
      <c r="DD19" s="645" t="s">
        <v>241</v>
      </c>
      <c r="DE19" s="637"/>
      <c r="DF19" s="637"/>
      <c r="DG19" s="637"/>
      <c r="DH19" s="637"/>
      <c r="DI19" s="637"/>
      <c r="DJ19" s="637"/>
      <c r="DK19" s="637"/>
      <c r="DL19" s="637"/>
      <c r="DM19" s="637"/>
      <c r="DN19" s="637"/>
      <c r="DO19" s="637"/>
      <c r="DP19" s="638"/>
      <c r="DQ19" s="645" t="s">
        <v>244</v>
      </c>
      <c r="DR19" s="637"/>
      <c r="DS19" s="637"/>
      <c r="DT19" s="637"/>
      <c r="DU19" s="637"/>
      <c r="DV19" s="637"/>
      <c r="DW19" s="637"/>
      <c r="DX19" s="637"/>
      <c r="DY19" s="637"/>
      <c r="DZ19" s="637"/>
      <c r="EA19" s="637"/>
      <c r="EB19" s="637"/>
      <c r="EC19" s="646"/>
    </row>
    <row r="20" spans="2:133" ht="11.25" customHeight="1" x14ac:dyDescent="0.2">
      <c r="B20" s="649" t="s">
        <v>282</v>
      </c>
      <c r="C20" s="650"/>
      <c r="D20" s="650"/>
      <c r="E20" s="650"/>
      <c r="F20" s="650"/>
      <c r="G20" s="650"/>
      <c r="H20" s="650"/>
      <c r="I20" s="650"/>
      <c r="J20" s="650"/>
      <c r="K20" s="650"/>
      <c r="L20" s="650"/>
      <c r="M20" s="650"/>
      <c r="N20" s="650"/>
      <c r="O20" s="650"/>
      <c r="P20" s="650"/>
      <c r="Q20" s="651"/>
      <c r="R20" s="636" t="s">
        <v>244</v>
      </c>
      <c r="S20" s="637"/>
      <c r="T20" s="637"/>
      <c r="U20" s="637"/>
      <c r="V20" s="637"/>
      <c r="W20" s="637"/>
      <c r="X20" s="637"/>
      <c r="Y20" s="638"/>
      <c r="Z20" s="639" t="s">
        <v>241</v>
      </c>
      <c r="AA20" s="639"/>
      <c r="AB20" s="639"/>
      <c r="AC20" s="639"/>
      <c r="AD20" s="640" t="s">
        <v>241</v>
      </c>
      <c r="AE20" s="640"/>
      <c r="AF20" s="640"/>
      <c r="AG20" s="640"/>
      <c r="AH20" s="640"/>
      <c r="AI20" s="640"/>
      <c r="AJ20" s="640"/>
      <c r="AK20" s="640"/>
      <c r="AL20" s="641" t="s">
        <v>241</v>
      </c>
      <c r="AM20" s="642"/>
      <c r="AN20" s="642"/>
      <c r="AO20" s="643"/>
      <c r="AP20" s="633" t="s">
        <v>283</v>
      </c>
      <c r="AQ20" s="634"/>
      <c r="AR20" s="634"/>
      <c r="AS20" s="634"/>
      <c r="AT20" s="634"/>
      <c r="AU20" s="634"/>
      <c r="AV20" s="634"/>
      <c r="AW20" s="634"/>
      <c r="AX20" s="634"/>
      <c r="AY20" s="634"/>
      <c r="AZ20" s="634"/>
      <c r="BA20" s="634"/>
      <c r="BB20" s="634"/>
      <c r="BC20" s="634"/>
      <c r="BD20" s="634"/>
      <c r="BE20" s="634"/>
      <c r="BF20" s="635"/>
      <c r="BG20" s="636" t="s">
        <v>241</v>
      </c>
      <c r="BH20" s="637"/>
      <c r="BI20" s="637"/>
      <c r="BJ20" s="637"/>
      <c r="BK20" s="637"/>
      <c r="BL20" s="637"/>
      <c r="BM20" s="637"/>
      <c r="BN20" s="638"/>
      <c r="BO20" s="639" t="s">
        <v>241</v>
      </c>
      <c r="BP20" s="639"/>
      <c r="BQ20" s="639"/>
      <c r="BR20" s="639"/>
      <c r="BS20" s="640" t="s">
        <v>241</v>
      </c>
      <c r="BT20" s="640"/>
      <c r="BU20" s="640"/>
      <c r="BV20" s="640"/>
      <c r="BW20" s="640"/>
      <c r="BX20" s="640"/>
      <c r="BY20" s="640"/>
      <c r="BZ20" s="640"/>
      <c r="CA20" s="640"/>
      <c r="CB20" s="644"/>
      <c r="CD20" s="633" t="s">
        <v>284</v>
      </c>
      <c r="CE20" s="634"/>
      <c r="CF20" s="634"/>
      <c r="CG20" s="634"/>
      <c r="CH20" s="634"/>
      <c r="CI20" s="634"/>
      <c r="CJ20" s="634"/>
      <c r="CK20" s="634"/>
      <c r="CL20" s="634"/>
      <c r="CM20" s="634"/>
      <c r="CN20" s="634"/>
      <c r="CO20" s="634"/>
      <c r="CP20" s="634"/>
      <c r="CQ20" s="635"/>
      <c r="CR20" s="636">
        <v>4542698</v>
      </c>
      <c r="CS20" s="637"/>
      <c r="CT20" s="637"/>
      <c r="CU20" s="637"/>
      <c r="CV20" s="637"/>
      <c r="CW20" s="637"/>
      <c r="CX20" s="637"/>
      <c r="CY20" s="638"/>
      <c r="CZ20" s="639">
        <v>100</v>
      </c>
      <c r="DA20" s="639"/>
      <c r="DB20" s="639"/>
      <c r="DC20" s="639"/>
      <c r="DD20" s="645">
        <v>255924</v>
      </c>
      <c r="DE20" s="637"/>
      <c r="DF20" s="637"/>
      <c r="DG20" s="637"/>
      <c r="DH20" s="637"/>
      <c r="DI20" s="637"/>
      <c r="DJ20" s="637"/>
      <c r="DK20" s="637"/>
      <c r="DL20" s="637"/>
      <c r="DM20" s="637"/>
      <c r="DN20" s="637"/>
      <c r="DO20" s="637"/>
      <c r="DP20" s="638"/>
      <c r="DQ20" s="645">
        <v>3145209</v>
      </c>
      <c r="DR20" s="637"/>
      <c r="DS20" s="637"/>
      <c r="DT20" s="637"/>
      <c r="DU20" s="637"/>
      <c r="DV20" s="637"/>
      <c r="DW20" s="637"/>
      <c r="DX20" s="637"/>
      <c r="DY20" s="637"/>
      <c r="DZ20" s="637"/>
      <c r="EA20" s="637"/>
      <c r="EB20" s="637"/>
      <c r="EC20" s="646"/>
    </row>
    <row r="21" spans="2:133" ht="11.25" customHeight="1" x14ac:dyDescent="0.2">
      <c r="B21" s="633" t="s">
        <v>285</v>
      </c>
      <c r="C21" s="634"/>
      <c r="D21" s="634"/>
      <c r="E21" s="634"/>
      <c r="F21" s="634"/>
      <c r="G21" s="634"/>
      <c r="H21" s="634"/>
      <c r="I21" s="634"/>
      <c r="J21" s="634"/>
      <c r="K21" s="634"/>
      <c r="L21" s="634"/>
      <c r="M21" s="634"/>
      <c r="N21" s="634"/>
      <c r="O21" s="634"/>
      <c r="P21" s="634"/>
      <c r="Q21" s="635"/>
      <c r="R21" s="636">
        <v>1774462</v>
      </c>
      <c r="S21" s="637"/>
      <c r="T21" s="637"/>
      <c r="U21" s="637"/>
      <c r="V21" s="637"/>
      <c r="W21" s="637"/>
      <c r="X21" s="637"/>
      <c r="Y21" s="638"/>
      <c r="Z21" s="639">
        <v>36.5</v>
      </c>
      <c r="AA21" s="639"/>
      <c r="AB21" s="639"/>
      <c r="AC21" s="639"/>
      <c r="AD21" s="640">
        <v>1486063</v>
      </c>
      <c r="AE21" s="640"/>
      <c r="AF21" s="640"/>
      <c r="AG21" s="640"/>
      <c r="AH21" s="640"/>
      <c r="AI21" s="640"/>
      <c r="AJ21" s="640"/>
      <c r="AK21" s="640"/>
      <c r="AL21" s="641">
        <v>64.3</v>
      </c>
      <c r="AM21" s="642"/>
      <c r="AN21" s="642"/>
      <c r="AO21" s="643"/>
      <c r="AP21" s="633" t="s">
        <v>286</v>
      </c>
      <c r="AQ21" s="652"/>
      <c r="AR21" s="652"/>
      <c r="AS21" s="652"/>
      <c r="AT21" s="652"/>
      <c r="AU21" s="652"/>
      <c r="AV21" s="652"/>
      <c r="AW21" s="652"/>
      <c r="AX21" s="652"/>
      <c r="AY21" s="652"/>
      <c r="AZ21" s="652"/>
      <c r="BA21" s="652"/>
      <c r="BB21" s="652"/>
      <c r="BC21" s="652"/>
      <c r="BD21" s="652"/>
      <c r="BE21" s="652"/>
      <c r="BF21" s="653"/>
      <c r="BG21" s="636" t="s">
        <v>241</v>
      </c>
      <c r="BH21" s="637"/>
      <c r="BI21" s="637"/>
      <c r="BJ21" s="637"/>
      <c r="BK21" s="637"/>
      <c r="BL21" s="637"/>
      <c r="BM21" s="637"/>
      <c r="BN21" s="638"/>
      <c r="BO21" s="639" t="s">
        <v>241</v>
      </c>
      <c r="BP21" s="639"/>
      <c r="BQ21" s="639"/>
      <c r="BR21" s="639"/>
      <c r="BS21" s="640" t="s">
        <v>244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287</v>
      </c>
      <c r="C22" s="634"/>
      <c r="D22" s="634"/>
      <c r="E22" s="634"/>
      <c r="F22" s="634"/>
      <c r="G22" s="634"/>
      <c r="H22" s="634"/>
      <c r="I22" s="634"/>
      <c r="J22" s="634"/>
      <c r="K22" s="634"/>
      <c r="L22" s="634"/>
      <c r="M22" s="634"/>
      <c r="N22" s="634"/>
      <c r="O22" s="634"/>
      <c r="P22" s="634"/>
      <c r="Q22" s="635"/>
      <c r="R22" s="636">
        <v>1486063</v>
      </c>
      <c r="S22" s="637"/>
      <c r="T22" s="637"/>
      <c r="U22" s="637"/>
      <c r="V22" s="637"/>
      <c r="W22" s="637"/>
      <c r="X22" s="637"/>
      <c r="Y22" s="638"/>
      <c r="Z22" s="639">
        <v>30.6</v>
      </c>
      <c r="AA22" s="639"/>
      <c r="AB22" s="639"/>
      <c r="AC22" s="639"/>
      <c r="AD22" s="640">
        <v>1486063</v>
      </c>
      <c r="AE22" s="640"/>
      <c r="AF22" s="640"/>
      <c r="AG22" s="640"/>
      <c r="AH22" s="640"/>
      <c r="AI22" s="640"/>
      <c r="AJ22" s="640"/>
      <c r="AK22" s="640"/>
      <c r="AL22" s="641">
        <v>64.3</v>
      </c>
      <c r="AM22" s="642"/>
      <c r="AN22" s="642"/>
      <c r="AO22" s="643"/>
      <c r="AP22" s="633" t="s">
        <v>288</v>
      </c>
      <c r="AQ22" s="652"/>
      <c r="AR22" s="652"/>
      <c r="AS22" s="652"/>
      <c r="AT22" s="652"/>
      <c r="AU22" s="652"/>
      <c r="AV22" s="652"/>
      <c r="AW22" s="652"/>
      <c r="AX22" s="652"/>
      <c r="AY22" s="652"/>
      <c r="AZ22" s="652"/>
      <c r="BA22" s="652"/>
      <c r="BB22" s="652"/>
      <c r="BC22" s="652"/>
      <c r="BD22" s="652"/>
      <c r="BE22" s="652"/>
      <c r="BF22" s="653"/>
      <c r="BG22" s="636" t="s">
        <v>241</v>
      </c>
      <c r="BH22" s="637"/>
      <c r="BI22" s="637"/>
      <c r="BJ22" s="637"/>
      <c r="BK22" s="637"/>
      <c r="BL22" s="637"/>
      <c r="BM22" s="637"/>
      <c r="BN22" s="638"/>
      <c r="BO22" s="639" t="s">
        <v>241</v>
      </c>
      <c r="BP22" s="639"/>
      <c r="BQ22" s="639"/>
      <c r="BR22" s="639"/>
      <c r="BS22" s="640" t="s">
        <v>241</v>
      </c>
      <c r="BT22" s="640"/>
      <c r="BU22" s="640"/>
      <c r="BV22" s="640"/>
      <c r="BW22" s="640"/>
      <c r="BX22" s="640"/>
      <c r="BY22" s="640"/>
      <c r="BZ22" s="640"/>
      <c r="CA22" s="640"/>
      <c r="CB22" s="644"/>
      <c r="CD22" s="618" t="s">
        <v>289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290</v>
      </c>
      <c r="C23" s="634"/>
      <c r="D23" s="634"/>
      <c r="E23" s="634"/>
      <c r="F23" s="634"/>
      <c r="G23" s="634"/>
      <c r="H23" s="634"/>
      <c r="I23" s="634"/>
      <c r="J23" s="634"/>
      <c r="K23" s="634"/>
      <c r="L23" s="634"/>
      <c r="M23" s="634"/>
      <c r="N23" s="634"/>
      <c r="O23" s="634"/>
      <c r="P23" s="634"/>
      <c r="Q23" s="635"/>
      <c r="R23" s="636">
        <v>288399</v>
      </c>
      <c r="S23" s="637"/>
      <c r="T23" s="637"/>
      <c r="U23" s="637"/>
      <c r="V23" s="637"/>
      <c r="W23" s="637"/>
      <c r="X23" s="637"/>
      <c r="Y23" s="638"/>
      <c r="Z23" s="639">
        <v>5.9</v>
      </c>
      <c r="AA23" s="639"/>
      <c r="AB23" s="639"/>
      <c r="AC23" s="639"/>
      <c r="AD23" s="640" t="s">
        <v>241</v>
      </c>
      <c r="AE23" s="640"/>
      <c r="AF23" s="640"/>
      <c r="AG23" s="640"/>
      <c r="AH23" s="640"/>
      <c r="AI23" s="640"/>
      <c r="AJ23" s="640"/>
      <c r="AK23" s="640"/>
      <c r="AL23" s="641" t="s">
        <v>241</v>
      </c>
      <c r="AM23" s="642"/>
      <c r="AN23" s="642"/>
      <c r="AO23" s="643"/>
      <c r="AP23" s="633" t="s">
        <v>291</v>
      </c>
      <c r="AQ23" s="652"/>
      <c r="AR23" s="652"/>
      <c r="AS23" s="652"/>
      <c r="AT23" s="652"/>
      <c r="AU23" s="652"/>
      <c r="AV23" s="652"/>
      <c r="AW23" s="652"/>
      <c r="AX23" s="652"/>
      <c r="AY23" s="652"/>
      <c r="AZ23" s="652"/>
      <c r="BA23" s="652"/>
      <c r="BB23" s="652"/>
      <c r="BC23" s="652"/>
      <c r="BD23" s="652"/>
      <c r="BE23" s="652"/>
      <c r="BF23" s="653"/>
      <c r="BG23" s="636" t="s">
        <v>241</v>
      </c>
      <c r="BH23" s="637"/>
      <c r="BI23" s="637"/>
      <c r="BJ23" s="637"/>
      <c r="BK23" s="637"/>
      <c r="BL23" s="637"/>
      <c r="BM23" s="637"/>
      <c r="BN23" s="638"/>
      <c r="BO23" s="639" t="s">
        <v>241</v>
      </c>
      <c r="BP23" s="639"/>
      <c r="BQ23" s="639"/>
      <c r="BR23" s="639"/>
      <c r="BS23" s="640" t="s">
        <v>241</v>
      </c>
      <c r="BT23" s="640"/>
      <c r="BU23" s="640"/>
      <c r="BV23" s="640"/>
      <c r="BW23" s="640"/>
      <c r="BX23" s="640"/>
      <c r="BY23" s="640"/>
      <c r="BZ23" s="640"/>
      <c r="CA23" s="640"/>
      <c r="CB23" s="644"/>
      <c r="CD23" s="618" t="s">
        <v>229</v>
      </c>
      <c r="CE23" s="619"/>
      <c r="CF23" s="619"/>
      <c r="CG23" s="619"/>
      <c r="CH23" s="619"/>
      <c r="CI23" s="619"/>
      <c r="CJ23" s="619"/>
      <c r="CK23" s="619"/>
      <c r="CL23" s="619"/>
      <c r="CM23" s="619"/>
      <c r="CN23" s="619"/>
      <c r="CO23" s="619"/>
      <c r="CP23" s="619"/>
      <c r="CQ23" s="620"/>
      <c r="CR23" s="618" t="s">
        <v>292</v>
      </c>
      <c r="CS23" s="619"/>
      <c r="CT23" s="619"/>
      <c r="CU23" s="619"/>
      <c r="CV23" s="619"/>
      <c r="CW23" s="619"/>
      <c r="CX23" s="619"/>
      <c r="CY23" s="620"/>
      <c r="CZ23" s="618" t="s">
        <v>293</v>
      </c>
      <c r="DA23" s="619"/>
      <c r="DB23" s="619"/>
      <c r="DC23" s="620"/>
      <c r="DD23" s="618" t="s">
        <v>294</v>
      </c>
      <c r="DE23" s="619"/>
      <c r="DF23" s="619"/>
      <c r="DG23" s="619"/>
      <c r="DH23" s="619"/>
      <c r="DI23" s="619"/>
      <c r="DJ23" s="619"/>
      <c r="DK23" s="620"/>
      <c r="DL23" s="663" t="s">
        <v>295</v>
      </c>
      <c r="DM23" s="664"/>
      <c r="DN23" s="664"/>
      <c r="DO23" s="664"/>
      <c r="DP23" s="664"/>
      <c r="DQ23" s="664"/>
      <c r="DR23" s="664"/>
      <c r="DS23" s="664"/>
      <c r="DT23" s="664"/>
      <c r="DU23" s="664"/>
      <c r="DV23" s="665"/>
      <c r="DW23" s="618" t="s">
        <v>296</v>
      </c>
      <c r="DX23" s="619"/>
      <c r="DY23" s="619"/>
      <c r="DZ23" s="619"/>
      <c r="EA23" s="619"/>
      <c r="EB23" s="619"/>
      <c r="EC23" s="620"/>
    </row>
    <row r="24" spans="2:133" ht="11.25" customHeight="1" x14ac:dyDescent="0.2">
      <c r="B24" s="633" t="s">
        <v>297</v>
      </c>
      <c r="C24" s="634"/>
      <c r="D24" s="634"/>
      <c r="E24" s="634"/>
      <c r="F24" s="634"/>
      <c r="G24" s="634"/>
      <c r="H24" s="634"/>
      <c r="I24" s="634"/>
      <c r="J24" s="634"/>
      <c r="K24" s="634"/>
      <c r="L24" s="634"/>
      <c r="M24" s="634"/>
      <c r="N24" s="634"/>
      <c r="O24" s="634"/>
      <c r="P24" s="634"/>
      <c r="Q24" s="635"/>
      <c r="R24" s="636" t="s">
        <v>244</v>
      </c>
      <c r="S24" s="637"/>
      <c r="T24" s="637"/>
      <c r="U24" s="637"/>
      <c r="V24" s="637"/>
      <c r="W24" s="637"/>
      <c r="X24" s="637"/>
      <c r="Y24" s="638"/>
      <c r="Z24" s="639" t="s">
        <v>241</v>
      </c>
      <c r="AA24" s="639"/>
      <c r="AB24" s="639"/>
      <c r="AC24" s="639"/>
      <c r="AD24" s="640" t="s">
        <v>244</v>
      </c>
      <c r="AE24" s="640"/>
      <c r="AF24" s="640"/>
      <c r="AG24" s="640"/>
      <c r="AH24" s="640"/>
      <c r="AI24" s="640"/>
      <c r="AJ24" s="640"/>
      <c r="AK24" s="640"/>
      <c r="AL24" s="641" t="s">
        <v>241</v>
      </c>
      <c r="AM24" s="642"/>
      <c r="AN24" s="642"/>
      <c r="AO24" s="643"/>
      <c r="AP24" s="633" t="s">
        <v>298</v>
      </c>
      <c r="AQ24" s="652"/>
      <c r="AR24" s="652"/>
      <c r="AS24" s="652"/>
      <c r="AT24" s="652"/>
      <c r="AU24" s="652"/>
      <c r="AV24" s="652"/>
      <c r="AW24" s="652"/>
      <c r="AX24" s="652"/>
      <c r="AY24" s="652"/>
      <c r="AZ24" s="652"/>
      <c r="BA24" s="652"/>
      <c r="BB24" s="652"/>
      <c r="BC24" s="652"/>
      <c r="BD24" s="652"/>
      <c r="BE24" s="652"/>
      <c r="BF24" s="653"/>
      <c r="BG24" s="636" t="s">
        <v>241</v>
      </c>
      <c r="BH24" s="637"/>
      <c r="BI24" s="637"/>
      <c r="BJ24" s="637"/>
      <c r="BK24" s="637"/>
      <c r="BL24" s="637"/>
      <c r="BM24" s="637"/>
      <c r="BN24" s="638"/>
      <c r="BO24" s="639" t="s">
        <v>241</v>
      </c>
      <c r="BP24" s="639"/>
      <c r="BQ24" s="639"/>
      <c r="BR24" s="639"/>
      <c r="BS24" s="640" t="s">
        <v>241</v>
      </c>
      <c r="BT24" s="640"/>
      <c r="BU24" s="640"/>
      <c r="BV24" s="640"/>
      <c r="BW24" s="640"/>
      <c r="BX24" s="640"/>
      <c r="BY24" s="640"/>
      <c r="BZ24" s="640"/>
      <c r="CA24" s="640"/>
      <c r="CB24" s="644"/>
      <c r="CD24" s="622" t="s">
        <v>299</v>
      </c>
      <c r="CE24" s="623"/>
      <c r="CF24" s="623"/>
      <c r="CG24" s="623"/>
      <c r="CH24" s="623"/>
      <c r="CI24" s="623"/>
      <c r="CJ24" s="623"/>
      <c r="CK24" s="623"/>
      <c r="CL24" s="623"/>
      <c r="CM24" s="623"/>
      <c r="CN24" s="623"/>
      <c r="CO24" s="623"/>
      <c r="CP24" s="623"/>
      <c r="CQ24" s="624"/>
      <c r="CR24" s="625">
        <v>1360458</v>
      </c>
      <c r="CS24" s="626"/>
      <c r="CT24" s="626"/>
      <c r="CU24" s="626"/>
      <c r="CV24" s="626"/>
      <c r="CW24" s="626"/>
      <c r="CX24" s="626"/>
      <c r="CY24" s="627"/>
      <c r="CZ24" s="630">
        <v>29.9</v>
      </c>
      <c r="DA24" s="631"/>
      <c r="DB24" s="631"/>
      <c r="DC24" s="647"/>
      <c r="DD24" s="668">
        <v>1087608</v>
      </c>
      <c r="DE24" s="626"/>
      <c r="DF24" s="626"/>
      <c r="DG24" s="626"/>
      <c r="DH24" s="626"/>
      <c r="DI24" s="626"/>
      <c r="DJ24" s="626"/>
      <c r="DK24" s="627"/>
      <c r="DL24" s="668">
        <v>1048908</v>
      </c>
      <c r="DM24" s="626"/>
      <c r="DN24" s="626"/>
      <c r="DO24" s="626"/>
      <c r="DP24" s="626"/>
      <c r="DQ24" s="626"/>
      <c r="DR24" s="626"/>
      <c r="DS24" s="626"/>
      <c r="DT24" s="626"/>
      <c r="DU24" s="626"/>
      <c r="DV24" s="627"/>
      <c r="DW24" s="630">
        <v>44.9</v>
      </c>
      <c r="DX24" s="631"/>
      <c r="DY24" s="631"/>
      <c r="DZ24" s="631"/>
      <c r="EA24" s="631"/>
      <c r="EB24" s="631"/>
      <c r="EC24" s="632"/>
    </row>
    <row r="25" spans="2:133" ht="11.25" customHeight="1" x14ac:dyDescent="0.2">
      <c r="B25" s="633" t="s">
        <v>300</v>
      </c>
      <c r="C25" s="634"/>
      <c r="D25" s="634"/>
      <c r="E25" s="634"/>
      <c r="F25" s="634"/>
      <c r="G25" s="634"/>
      <c r="H25" s="634"/>
      <c r="I25" s="634"/>
      <c r="J25" s="634"/>
      <c r="K25" s="634"/>
      <c r="L25" s="634"/>
      <c r="M25" s="634"/>
      <c r="N25" s="634"/>
      <c r="O25" s="634"/>
      <c r="P25" s="634"/>
      <c r="Q25" s="635"/>
      <c r="R25" s="636">
        <v>2599627</v>
      </c>
      <c r="S25" s="637"/>
      <c r="T25" s="637"/>
      <c r="U25" s="637"/>
      <c r="V25" s="637"/>
      <c r="W25" s="637"/>
      <c r="X25" s="637"/>
      <c r="Y25" s="638"/>
      <c r="Z25" s="639">
        <v>53.5</v>
      </c>
      <c r="AA25" s="639"/>
      <c r="AB25" s="639"/>
      <c r="AC25" s="639"/>
      <c r="AD25" s="640">
        <v>2311228</v>
      </c>
      <c r="AE25" s="640"/>
      <c r="AF25" s="640"/>
      <c r="AG25" s="640"/>
      <c r="AH25" s="640"/>
      <c r="AI25" s="640"/>
      <c r="AJ25" s="640"/>
      <c r="AK25" s="640"/>
      <c r="AL25" s="641">
        <v>100</v>
      </c>
      <c r="AM25" s="642"/>
      <c r="AN25" s="642"/>
      <c r="AO25" s="643"/>
      <c r="AP25" s="633" t="s">
        <v>301</v>
      </c>
      <c r="AQ25" s="652"/>
      <c r="AR25" s="652"/>
      <c r="AS25" s="652"/>
      <c r="AT25" s="652"/>
      <c r="AU25" s="652"/>
      <c r="AV25" s="652"/>
      <c r="AW25" s="652"/>
      <c r="AX25" s="652"/>
      <c r="AY25" s="652"/>
      <c r="AZ25" s="652"/>
      <c r="BA25" s="652"/>
      <c r="BB25" s="652"/>
      <c r="BC25" s="652"/>
      <c r="BD25" s="652"/>
      <c r="BE25" s="652"/>
      <c r="BF25" s="653"/>
      <c r="BG25" s="636" t="s">
        <v>241</v>
      </c>
      <c r="BH25" s="637"/>
      <c r="BI25" s="637"/>
      <c r="BJ25" s="637"/>
      <c r="BK25" s="637"/>
      <c r="BL25" s="637"/>
      <c r="BM25" s="637"/>
      <c r="BN25" s="638"/>
      <c r="BO25" s="639" t="s">
        <v>241</v>
      </c>
      <c r="BP25" s="639"/>
      <c r="BQ25" s="639"/>
      <c r="BR25" s="639"/>
      <c r="BS25" s="640" t="s">
        <v>241</v>
      </c>
      <c r="BT25" s="640"/>
      <c r="BU25" s="640"/>
      <c r="BV25" s="640"/>
      <c r="BW25" s="640"/>
      <c r="BX25" s="640"/>
      <c r="BY25" s="640"/>
      <c r="BZ25" s="640"/>
      <c r="CA25" s="640"/>
      <c r="CB25" s="644"/>
      <c r="CD25" s="633" t="s">
        <v>302</v>
      </c>
      <c r="CE25" s="634"/>
      <c r="CF25" s="634"/>
      <c r="CG25" s="634"/>
      <c r="CH25" s="634"/>
      <c r="CI25" s="634"/>
      <c r="CJ25" s="634"/>
      <c r="CK25" s="634"/>
      <c r="CL25" s="634"/>
      <c r="CM25" s="634"/>
      <c r="CN25" s="634"/>
      <c r="CO25" s="634"/>
      <c r="CP25" s="634"/>
      <c r="CQ25" s="635"/>
      <c r="CR25" s="636">
        <v>699803</v>
      </c>
      <c r="CS25" s="669"/>
      <c r="CT25" s="669"/>
      <c r="CU25" s="669"/>
      <c r="CV25" s="669"/>
      <c r="CW25" s="669"/>
      <c r="CX25" s="669"/>
      <c r="CY25" s="670"/>
      <c r="CZ25" s="641">
        <v>15.4</v>
      </c>
      <c r="DA25" s="666"/>
      <c r="DB25" s="666"/>
      <c r="DC25" s="671"/>
      <c r="DD25" s="645">
        <v>611977</v>
      </c>
      <c r="DE25" s="669"/>
      <c r="DF25" s="669"/>
      <c r="DG25" s="669"/>
      <c r="DH25" s="669"/>
      <c r="DI25" s="669"/>
      <c r="DJ25" s="669"/>
      <c r="DK25" s="670"/>
      <c r="DL25" s="645">
        <v>584244</v>
      </c>
      <c r="DM25" s="669"/>
      <c r="DN25" s="669"/>
      <c r="DO25" s="669"/>
      <c r="DP25" s="669"/>
      <c r="DQ25" s="669"/>
      <c r="DR25" s="669"/>
      <c r="DS25" s="669"/>
      <c r="DT25" s="669"/>
      <c r="DU25" s="669"/>
      <c r="DV25" s="670"/>
      <c r="DW25" s="641">
        <v>25</v>
      </c>
      <c r="DX25" s="666"/>
      <c r="DY25" s="666"/>
      <c r="DZ25" s="666"/>
      <c r="EA25" s="666"/>
      <c r="EB25" s="666"/>
      <c r="EC25" s="667"/>
    </row>
    <row r="26" spans="2:133" ht="11.25" customHeight="1" x14ac:dyDescent="0.2">
      <c r="B26" s="633" t="s">
        <v>303</v>
      </c>
      <c r="C26" s="634"/>
      <c r="D26" s="634"/>
      <c r="E26" s="634"/>
      <c r="F26" s="634"/>
      <c r="G26" s="634"/>
      <c r="H26" s="634"/>
      <c r="I26" s="634"/>
      <c r="J26" s="634"/>
      <c r="K26" s="634"/>
      <c r="L26" s="634"/>
      <c r="M26" s="634"/>
      <c r="N26" s="634"/>
      <c r="O26" s="634"/>
      <c r="P26" s="634"/>
      <c r="Q26" s="635"/>
      <c r="R26" s="636" t="s">
        <v>241</v>
      </c>
      <c r="S26" s="637"/>
      <c r="T26" s="637"/>
      <c r="U26" s="637"/>
      <c r="V26" s="637"/>
      <c r="W26" s="637"/>
      <c r="X26" s="637"/>
      <c r="Y26" s="638"/>
      <c r="Z26" s="639" t="s">
        <v>241</v>
      </c>
      <c r="AA26" s="639"/>
      <c r="AB26" s="639"/>
      <c r="AC26" s="639"/>
      <c r="AD26" s="640" t="s">
        <v>241</v>
      </c>
      <c r="AE26" s="640"/>
      <c r="AF26" s="640"/>
      <c r="AG26" s="640"/>
      <c r="AH26" s="640"/>
      <c r="AI26" s="640"/>
      <c r="AJ26" s="640"/>
      <c r="AK26" s="640"/>
      <c r="AL26" s="641" t="s">
        <v>241</v>
      </c>
      <c r="AM26" s="642"/>
      <c r="AN26" s="642"/>
      <c r="AO26" s="643"/>
      <c r="AP26" s="633" t="s">
        <v>304</v>
      </c>
      <c r="AQ26" s="652"/>
      <c r="AR26" s="652"/>
      <c r="AS26" s="652"/>
      <c r="AT26" s="652"/>
      <c r="AU26" s="652"/>
      <c r="AV26" s="652"/>
      <c r="AW26" s="652"/>
      <c r="AX26" s="652"/>
      <c r="AY26" s="652"/>
      <c r="AZ26" s="652"/>
      <c r="BA26" s="652"/>
      <c r="BB26" s="652"/>
      <c r="BC26" s="652"/>
      <c r="BD26" s="652"/>
      <c r="BE26" s="652"/>
      <c r="BF26" s="653"/>
      <c r="BG26" s="636" t="s">
        <v>241</v>
      </c>
      <c r="BH26" s="637"/>
      <c r="BI26" s="637"/>
      <c r="BJ26" s="637"/>
      <c r="BK26" s="637"/>
      <c r="BL26" s="637"/>
      <c r="BM26" s="637"/>
      <c r="BN26" s="638"/>
      <c r="BO26" s="639" t="s">
        <v>241</v>
      </c>
      <c r="BP26" s="639"/>
      <c r="BQ26" s="639"/>
      <c r="BR26" s="639"/>
      <c r="BS26" s="640" t="s">
        <v>244</v>
      </c>
      <c r="BT26" s="640"/>
      <c r="BU26" s="640"/>
      <c r="BV26" s="640"/>
      <c r="BW26" s="640"/>
      <c r="BX26" s="640"/>
      <c r="BY26" s="640"/>
      <c r="BZ26" s="640"/>
      <c r="CA26" s="640"/>
      <c r="CB26" s="644"/>
      <c r="CD26" s="633" t="s">
        <v>305</v>
      </c>
      <c r="CE26" s="634"/>
      <c r="CF26" s="634"/>
      <c r="CG26" s="634"/>
      <c r="CH26" s="634"/>
      <c r="CI26" s="634"/>
      <c r="CJ26" s="634"/>
      <c r="CK26" s="634"/>
      <c r="CL26" s="634"/>
      <c r="CM26" s="634"/>
      <c r="CN26" s="634"/>
      <c r="CO26" s="634"/>
      <c r="CP26" s="634"/>
      <c r="CQ26" s="635"/>
      <c r="CR26" s="636">
        <v>461883</v>
      </c>
      <c r="CS26" s="637"/>
      <c r="CT26" s="637"/>
      <c r="CU26" s="637"/>
      <c r="CV26" s="637"/>
      <c r="CW26" s="637"/>
      <c r="CX26" s="637"/>
      <c r="CY26" s="638"/>
      <c r="CZ26" s="641">
        <v>10.199999999999999</v>
      </c>
      <c r="DA26" s="666"/>
      <c r="DB26" s="666"/>
      <c r="DC26" s="671"/>
      <c r="DD26" s="645">
        <v>397977</v>
      </c>
      <c r="DE26" s="637"/>
      <c r="DF26" s="637"/>
      <c r="DG26" s="637"/>
      <c r="DH26" s="637"/>
      <c r="DI26" s="637"/>
      <c r="DJ26" s="637"/>
      <c r="DK26" s="638"/>
      <c r="DL26" s="645" t="s">
        <v>241</v>
      </c>
      <c r="DM26" s="637"/>
      <c r="DN26" s="637"/>
      <c r="DO26" s="637"/>
      <c r="DP26" s="637"/>
      <c r="DQ26" s="637"/>
      <c r="DR26" s="637"/>
      <c r="DS26" s="637"/>
      <c r="DT26" s="637"/>
      <c r="DU26" s="637"/>
      <c r="DV26" s="638"/>
      <c r="DW26" s="641" t="s">
        <v>241</v>
      </c>
      <c r="DX26" s="666"/>
      <c r="DY26" s="666"/>
      <c r="DZ26" s="666"/>
      <c r="EA26" s="666"/>
      <c r="EB26" s="666"/>
      <c r="EC26" s="667"/>
    </row>
    <row r="27" spans="2:133" ht="11.25" customHeight="1" x14ac:dyDescent="0.2">
      <c r="B27" s="633" t="s">
        <v>306</v>
      </c>
      <c r="C27" s="634"/>
      <c r="D27" s="634"/>
      <c r="E27" s="634"/>
      <c r="F27" s="634"/>
      <c r="G27" s="634"/>
      <c r="H27" s="634"/>
      <c r="I27" s="634"/>
      <c r="J27" s="634"/>
      <c r="K27" s="634"/>
      <c r="L27" s="634"/>
      <c r="M27" s="634"/>
      <c r="N27" s="634"/>
      <c r="O27" s="634"/>
      <c r="P27" s="634"/>
      <c r="Q27" s="635"/>
      <c r="R27" s="636">
        <v>26172</v>
      </c>
      <c r="S27" s="637"/>
      <c r="T27" s="637"/>
      <c r="U27" s="637"/>
      <c r="V27" s="637"/>
      <c r="W27" s="637"/>
      <c r="X27" s="637"/>
      <c r="Y27" s="638"/>
      <c r="Z27" s="639">
        <v>0.5</v>
      </c>
      <c r="AA27" s="639"/>
      <c r="AB27" s="639"/>
      <c r="AC27" s="639"/>
      <c r="AD27" s="640" t="s">
        <v>244</v>
      </c>
      <c r="AE27" s="640"/>
      <c r="AF27" s="640"/>
      <c r="AG27" s="640"/>
      <c r="AH27" s="640"/>
      <c r="AI27" s="640"/>
      <c r="AJ27" s="640"/>
      <c r="AK27" s="640"/>
      <c r="AL27" s="641" t="s">
        <v>241</v>
      </c>
      <c r="AM27" s="642"/>
      <c r="AN27" s="642"/>
      <c r="AO27" s="643"/>
      <c r="AP27" s="633" t="s">
        <v>307</v>
      </c>
      <c r="AQ27" s="634"/>
      <c r="AR27" s="634"/>
      <c r="AS27" s="634"/>
      <c r="AT27" s="634"/>
      <c r="AU27" s="634"/>
      <c r="AV27" s="634"/>
      <c r="AW27" s="634"/>
      <c r="AX27" s="634"/>
      <c r="AY27" s="634"/>
      <c r="AZ27" s="634"/>
      <c r="BA27" s="634"/>
      <c r="BB27" s="634"/>
      <c r="BC27" s="634"/>
      <c r="BD27" s="634"/>
      <c r="BE27" s="634"/>
      <c r="BF27" s="635"/>
      <c r="BG27" s="636">
        <v>710087</v>
      </c>
      <c r="BH27" s="637"/>
      <c r="BI27" s="637"/>
      <c r="BJ27" s="637"/>
      <c r="BK27" s="637"/>
      <c r="BL27" s="637"/>
      <c r="BM27" s="637"/>
      <c r="BN27" s="638"/>
      <c r="BO27" s="639">
        <v>100</v>
      </c>
      <c r="BP27" s="639"/>
      <c r="BQ27" s="639"/>
      <c r="BR27" s="639"/>
      <c r="BS27" s="640">
        <v>72307</v>
      </c>
      <c r="BT27" s="640"/>
      <c r="BU27" s="640"/>
      <c r="BV27" s="640"/>
      <c r="BW27" s="640"/>
      <c r="BX27" s="640"/>
      <c r="BY27" s="640"/>
      <c r="BZ27" s="640"/>
      <c r="CA27" s="640"/>
      <c r="CB27" s="644"/>
      <c r="CD27" s="633" t="s">
        <v>308</v>
      </c>
      <c r="CE27" s="634"/>
      <c r="CF27" s="634"/>
      <c r="CG27" s="634"/>
      <c r="CH27" s="634"/>
      <c r="CI27" s="634"/>
      <c r="CJ27" s="634"/>
      <c r="CK27" s="634"/>
      <c r="CL27" s="634"/>
      <c r="CM27" s="634"/>
      <c r="CN27" s="634"/>
      <c r="CO27" s="634"/>
      <c r="CP27" s="634"/>
      <c r="CQ27" s="635"/>
      <c r="CR27" s="636">
        <v>248588</v>
      </c>
      <c r="CS27" s="669"/>
      <c r="CT27" s="669"/>
      <c r="CU27" s="669"/>
      <c r="CV27" s="669"/>
      <c r="CW27" s="669"/>
      <c r="CX27" s="669"/>
      <c r="CY27" s="670"/>
      <c r="CZ27" s="641">
        <v>5.5</v>
      </c>
      <c r="DA27" s="666"/>
      <c r="DB27" s="666"/>
      <c r="DC27" s="671"/>
      <c r="DD27" s="645">
        <v>63564</v>
      </c>
      <c r="DE27" s="669"/>
      <c r="DF27" s="669"/>
      <c r="DG27" s="669"/>
      <c r="DH27" s="669"/>
      <c r="DI27" s="669"/>
      <c r="DJ27" s="669"/>
      <c r="DK27" s="670"/>
      <c r="DL27" s="645">
        <v>52597</v>
      </c>
      <c r="DM27" s="669"/>
      <c r="DN27" s="669"/>
      <c r="DO27" s="669"/>
      <c r="DP27" s="669"/>
      <c r="DQ27" s="669"/>
      <c r="DR27" s="669"/>
      <c r="DS27" s="669"/>
      <c r="DT27" s="669"/>
      <c r="DU27" s="669"/>
      <c r="DV27" s="670"/>
      <c r="DW27" s="641">
        <v>2.2999999999999998</v>
      </c>
      <c r="DX27" s="666"/>
      <c r="DY27" s="666"/>
      <c r="DZ27" s="666"/>
      <c r="EA27" s="666"/>
      <c r="EB27" s="666"/>
      <c r="EC27" s="667"/>
    </row>
    <row r="28" spans="2:133" ht="11.25" customHeight="1" x14ac:dyDescent="0.2">
      <c r="B28" s="633" t="s">
        <v>309</v>
      </c>
      <c r="C28" s="634"/>
      <c r="D28" s="634"/>
      <c r="E28" s="634"/>
      <c r="F28" s="634"/>
      <c r="G28" s="634"/>
      <c r="H28" s="634"/>
      <c r="I28" s="634"/>
      <c r="J28" s="634"/>
      <c r="K28" s="634"/>
      <c r="L28" s="634"/>
      <c r="M28" s="634"/>
      <c r="N28" s="634"/>
      <c r="O28" s="634"/>
      <c r="P28" s="634"/>
      <c r="Q28" s="635"/>
      <c r="R28" s="636">
        <v>20310</v>
      </c>
      <c r="S28" s="637"/>
      <c r="T28" s="637"/>
      <c r="U28" s="637"/>
      <c r="V28" s="637"/>
      <c r="W28" s="637"/>
      <c r="X28" s="637"/>
      <c r="Y28" s="638"/>
      <c r="Z28" s="639">
        <v>0.4</v>
      </c>
      <c r="AA28" s="639"/>
      <c r="AB28" s="639"/>
      <c r="AC28" s="639"/>
      <c r="AD28" s="640" t="s">
        <v>241</v>
      </c>
      <c r="AE28" s="640"/>
      <c r="AF28" s="640"/>
      <c r="AG28" s="640"/>
      <c r="AH28" s="640"/>
      <c r="AI28" s="640"/>
      <c r="AJ28" s="640"/>
      <c r="AK28" s="640"/>
      <c r="AL28" s="641" t="s">
        <v>241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310</v>
      </c>
      <c r="CE28" s="634"/>
      <c r="CF28" s="634"/>
      <c r="CG28" s="634"/>
      <c r="CH28" s="634"/>
      <c r="CI28" s="634"/>
      <c r="CJ28" s="634"/>
      <c r="CK28" s="634"/>
      <c r="CL28" s="634"/>
      <c r="CM28" s="634"/>
      <c r="CN28" s="634"/>
      <c r="CO28" s="634"/>
      <c r="CP28" s="634"/>
      <c r="CQ28" s="635"/>
      <c r="CR28" s="636">
        <v>412067</v>
      </c>
      <c r="CS28" s="637"/>
      <c r="CT28" s="637"/>
      <c r="CU28" s="637"/>
      <c r="CV28" s="637"/>
      <c r="CW28" s="637"/>
      <c r="CX28" s="637"/>
      <c r="CY28" s="638"/>
      <c r="CZ28" s="641">
        <v>9.1</v>
      </c>
      <c r="DA28" s="666"/>
      <c r="DB28" s="666"/>
      <c r="DC28" s="671"/>
      <c r="DD28" s="645">
        <v>412067</v>
      </c>
      <c r="DE28" s="637"/>
      <c r="DF28" s="637"/>
      <c r="DG28" s="637"/>
      <c r="DH28" s="637"/>
      <c r="DI28" s="637"/>
      <c r="DJ28" s="637"/>
      <c r="DK28" s="638"/>
      <c r="DL28" s="645">
        <v>412067</v>
      </c>
      <c r="DM28" s="637"/>
      <c r="DN28" s="637"/>
      <c r="DO28" s="637"/>
      <c r="DP28" s="637"/>
      <c r="DQ28" s="637"/>
      <c r="DR28" s="637"/>
      <c r="DS28" s="637"/>
      <c r="DT28" s="637"/>
      <c r="DU28" s="637"/>
      <c r="DV28" s="638"/>
      <c r="DW28" s="641">
        <v>17.600000000000001</v>
      </c>
      <c r="DX28" s="666"/>
      <c r="DY28" s="666"/>
      <c r="DZ28" s="666"/>
      <c r="EA28" s="666"/>
      <c r="EB28" s="666"/>
      <c r="EC28" s="667"/>
    </row>
    <row r="29" spans="2:133" ht="11.25" customHeight="1" x14ac:dyDescent="0.2">
      <c r="B29" s="633" t="s">
        <v>311</v>
      </c>
      <c r="C29" s="634"/>
      <c r="D29" s="634"/>
      <c r="E29" s="634"/>
      <c r="F29" s="634"/>
      <c r="G29" s="634"/>
      <c r="H29" s="634"/>
      <c r="I29" s="634"/>
      <c r="J29" s="634"/>
      <c r="K29" s="634"/>
      <c r="L29" s="634"/>
      <c r="M29" s="634"/>
      <c r="N29" s="634"/>
      <c r="O29" s="634"/>
      <c r="P29" s="634"/>
      <c r="Q29" s="635"/>
      <c r="R29" s="636">
        <v>1624</v>
      </c>
      <c r="S29" s="637"/>
      <c r="T29" s="637"/>
      <c r="U29" s="637"/>
      <c r="V29" s="637"/>
      <c r="W29" s="637"/>
      <c r="X29" s="637"/>
      <c r="Y29" s="638"/>
      <c r="Z29" s="639">
        <v>0</v>
      </c>
      <c r="AA29" s="639"/>
      <c r="AB29" s="639"/>
      <c r="AC29" s="639"/>
      <c r="AD29" s="640" t="s">
        <v>241</v>
      </c>
      <c r="AE29" s="640"/>
      <c r="AF29" s="640"/>
      <c r="AG29" s="640"/>
      <c r="AH29" s="640"/>
      <c r="AI29" s="640"/>
      <c r="AJ29" s="640"/>
      <c r="AK29" s="640"/>
      <c r="AL29" s="641" t="s">
        <v>241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312</v>
      </c>
      <c r="CE29" s="675"/>
      <c r="CF29" s="633" t="s">
        <v>72</v>
      </c>
      <c r="CG29" s="634"/>
      <c r="CH29" s="634"/>
      <c r="CI29" s="634"/>
      <c r="CJ29" s="634"/>
      <c r="CK29" s="634"/>
      <c r="CL29" s="634"/>
      <c r="CM29" s="634"/>
      <c r="CN29" s="634"/>
      <c r="CO29" s="634"/>
      <c r="CP29" s="634"/>
      <c r="CQ29" s="635"/>
      <c r="CR29" s="636">
        <v>412067</v>
      </c>
      <c r="CS29" s="669"/>
      <c r="CT29" s="669"/>
      <c r="CU29" s="669"/>
      <c r="CV29" s="669"/>
      <c r="CW29" s="669"/>
      <c r="CX29" s="669"/>
      <c r="CY29" s="670"/>
      <c r="CZ29" s="641">
        <v>9.1</v>
      </c>
      <c r="DA29" s="666"/>
      <c r="DB29" s="666"/>
      <c r="DC29" s="671"/>
      <c r="DD29" s="645">
        <v>412067</v>
      </c>
      <c r="DE29" s="669"/>
      <c r="DF29" s="669"/>
      <c r="DG29" s="669"/>
      <c r="DH29" s="669"/>
      <c r="DI29" s="669"/>
      <c r="DJ29" s="669"/>
      <c r="DK29" s="670"/>
      <c r="DL29" s="645">
        <v>412067</v>
      </c>
      <c r="DM29" s="669"/>
      <c r="DN29" s="669"/>
      <c r="DO29" s="669"/>
      <c r="DP29" s="669"/>
      <c r="DQ29" s="669"/>
      <c r="DR29" s="669"/>
      <c r="DS29" s="669"/>
      <c r="DT29" s="669"/>
      <c r="DU29" s="669"/>
      <c r="DV29" s="670"/>
      <c r="DW29" s="641">
        <v>17.600000000000001</v>
      </c>
      <c r="DX29" s="666"/>
      <c r="DY29" s="666"/>
      <c r="DZ29" s="666"/>
      <c r="EA29" s="666"/>
      <c r="EB29" s="666"/>
      <c r="EC29" s="667"/>
    </row>
    <row r="30" spans="2:133" ht="11.25" customHeight="1" x14ac:dyDescent="0.2">
      <c r="B30" s="633" t="s">
        <v>313</v>
      </c>
      <c r="C30" s="634"/>
      <c r="D30" s="634"/>
      <c r="E30" s="634"/>
      <c r="F30" s="634"/>
      <c r="G30" s="634"/>
      <c r="H30" s="634"/>
      <c r="I30" s="634"/>
      <c r="J30" s="634"/>
      <c r="K30" s="634"/>
      <c r="L30" s="634"/>
      <c r="M30" s="634"/>
      <c r="N30" s="634"/>
      <c r="O30" s="634"/>
      <c r="P30" s="634"/>
      <c r="Q30" s="635"/>
      <c r="R30" s="636">
        <v>337140</v>
      </c>
      <c r="S30" s="637"/>
      <c r="T30" s="637"/>
      <c r="U30" s="637"/>
      <c r="V30" s="637"/>
      <c r="W30" s="637"/>
      <c r="X30" s="637"/>
      <c r="Y30" s="638"/>
      <c r="Z30" s="639">
        <v>6.9</v>
      </c>
      <c r="AA30" s="639"/>
      <c r="AB30" s="639"/>
      <c r="AC30" s="639"/>
      <c r="AD30" s="640" t="s">
        <v>244</v>
      </c>
      <c r="AE30" s="640"/>
      <c r="AF30" s="640"/>
      <c r="AG30" s="640"/>
      <c r="AH30" s="640"/>
      <c r="AI30" s="640"/>
      <c r="AJ30" s="640"/>
      <c r="AK30" s="640"/>
      <c r="AL30" s="641" t="s">
        <v>241</v>
      </c>
      <c r="AM30" s="642"/>
      <c r="AN30" s="642"/>
      <c r="AO30" s="643"/>
      <c r="AP30" s="618" t="s">
        <v>229</v>
      </c>
      <c r="AQ30" s="619"/>
      <c r="AR30" s="619"/>
      <c r="AS30" s="619"/>
      <c r="AT30" s="619"/>
      <c r="AU30" s="619"/>
      <c r="AV30" s="619"/>
      <c r="AW30" s="619"/>
      <c r="AX30" s="619"/>
      <c r="AY30" s="619"/>
      <c r="AZ30" s="619"/>
      <c r="BA30" s="619"/>
      <c r="BB30" s="619"/>
      <c r="BC30" s="619"/>
      <c r="BD30" s="619"/>
      <c r="BE30" s="619"/>
      <c r="BF30" s="620"/>
      <c r="BG30" s="618" t="s">
        <v>314</v>
      </c>
      <c r="BH30" s="672"/>
      <c r="BI30" s="672"/>
      <c r="BJ30" s="672"/>
      <c r="BK30" s="672"/>
      <c r="BL30" s="672"/>
      <c r="BM30" s="672"/>
      <c r="BN30" s="672"/>
      <c r="BO30" s="672"/>
      <c r="BP30" s="672"/>
      <c r="BQ30" s="673"/>
      <c r="BR30" s="618" t="s">
        <v>315</v>
      </c>
      <c r="BS30" s="672"/>
      <c r="BT30" s="672"/>
      <c r="BU30" s="672"/>
      <c r="BV30" s="672"/>
      <c r="BW30" s="672"/>
      <c r="BX30" s="672"/>
      <c r="BY30" s="672"/>
      <c r="BZ30" s="672"/>
      <c r="CA30" s="672"/>
      <c r="CB30" s="673"/>
      <c r="CD30" s="676"/>
      <c r="CE30" s="677"/>
      <c r="CF30" s="633" t="s">
        <v>316</v>
      </c>
      <c r="CG30" s="634"/>
      <c r="CH30" s="634"/>
      <c r="CI30" s="634"/>
      <c r="CJ30" s="634"/>
      <c r="CK30" s="634"/>
      <c r="CL30" s="634"/>
      <c r="CM30" s="634"/>
      <c r="CN30" s="634"/>
      <c r="CO30" s="634"/>
      <c r="CP30" s="634"/>
      <c r="CQ30" s="635"/>
      <c r="CR30" s="636">
        <v>399730</v>
      </c>
      <c r="CS30" s="637"/>
      <c r="CT30" s="637"/>
      <c r="CU30" s="637"/>
      <c r="CV30" s="637"/>
      <c r="CW30" s="637"/>
      <c r="CX30" s="637"/>
      <c r="CY30" s="638"/>
      <c r="CZ30" s="641">
        <v>8.8000000000000007</v>
      </c>
      <c r="DA30" s="666"/>
      <c r="DB30" s="666"/>
      <c r="DC30" s="671"/>
      <c r="DD30" s="645">
        <v>399730</v>
      </c>
      <c r="DE30" s="637"/>
      <c r="DF30" s="637"/>
      <c r="DG30" s="637"/>
      <c r="DH30" s="637"/>
      <c r="DI30" s="637"/>
      <c r="DJ30" s="637"/>
      <c r="DK30" s="638"/>
      <c r="DL30" s="645">
        <v>399730</v>
      </c>
      <c r="DM30" s="637"/>
      <c r="DN30" s="637"/>
      <c r="DO30" s="637"/>
      <c r="DP30" s="637"/>
      <c r="DQ30" s="637"/>
      <c r="DR30" s="637"/>
      <c r="DS30" s="637"/>
      <c r="DT30" s="637"/>
      <c r="DU30" s="637"/>
      <c r="DV30" s="638"/>
      <c r="DW30" s="641">
        <v>17.100000000000001</v>
      </c>
      <c r="DX30" s="666"/>
      <c r="DY30" s="666"/>
      <c r="DZ30" s="666"/>
      <c r="EA30" s="666"/>
      <c r="EB30" s="666"/>
      <c r="EC30" s="667"/>
    </row>
    <row r="31" spans="2:133" ht="11.25" customHeight="1" x14ac:dyDescent="0.2">
      <c r="B31" s="649" t="s">
        <v>317</v>
      </c>
      <c r="C31" s="650"/>
      <c r="D31" s="650"/>
      <c r="E31" s="650"/>
      <c r="F31" s="650"/>
      <c r="G31" s="650"/>
      <c r="H31" s="650"/>
      <c r="I31" s="650"/>
      <c r="J31" s="650"/>
      <c r="K31" s="650"/>
      <c r="L31" s="650"/>
      <c r="M31" s="650"/>
      <c r="N31" s="650"/>
      <c r="O31" s="650"/>
      <c r="P31" s="650"/>
      <c r="Q31" s="651"/>
      <c r="R31" s="636">
        <v>778</v>
      </c>
      <c r="S31" s="637"/>
      <c r="T31" s="637"/>
      <c r="U31" s="637"/>
      <c r="V31" s="637"/>
      <c r="W31" s="637"/>
      <c r="X31" s="637"/>
      <c r="Y31" s="638"/>
      <c r="Z31" s="639">
        <v>0</v>
      </c>
      <c r="AA31" s="639"/>
      <c r="AB31" s="639"/>
      <c r="AC31" s="639"/>
      <c r="AD31" s="640">
        <v>778</v>
      </c>
      <c r="AE31" s="640"/>
      <c r="AF31" s="640"/>
      <c r="AG31" s="640"/>
      <c r="AH31" s="640"/>
      <c r="AI31" s="640"/>
      <c r="AJ31" s="640"/>
      <c r="AK31" s="640"/>
      <c r="AL31" s="641">
        <v>0</v>
      </c>
      <c r="AM31" s="642"/>
      <c r="AN31" s="642"/>
      <c r="AO31" s="643"/>
      <c r="AP31" s="684" t="s">
        <v>318</v>
      </c>
      <c r="AQ31" s="685"/>
      <c r="AR31" s="685"/>
      <c r="AS31" s="685"/>
      <c r="AT31" s="690" t="s">
        <v>319</v>
      </c>
      <c r="AU31" s="210"/>
      <c r="AV31" s="210"/>
      <c r="AW31" s="210"/>
      <c r="AX31" s="622" t="s">
        <v>193</v>
      </c>
      <c r="AY31" s="623"/>
      <c r="AZ31" s="623"/>
      <c r="BA31" s="623"/>
      <c r="BB31" s="623"/>
      <c r="BC31" s="623"/>
      <c r="BD31" s="623"/>
      <c r="BE31" s="623"/>
      <c r="BF31" s="624"/>
      <c r="BG31" s="683">
        <v>99.8</v>
      </c>
      <c r="BH31" s="680"/>
      <c r="BI31" s="680"/>
      <c r="BJ31" s="680"/>
      <c r="BK31" s="680"/>
      <c r="BL31" s="680"/>
      <c r="BM31" s="631">
        <v>99.1</v>
      </c>
      <c r="BN31" s="680"/>
      <c r="BO31" s="680"/>
      <c r="BP31" s="680"/>
      <c r="BQ31" s="681"/>
      <c r="BR31" s="683">
        <v>99.7</v>
      </c>
      <c r="BS31" s="680"/>
      <c r="BT31" s="680"/>
      <c r="BU31" s="680"/>
      <c r="BV31" s="680"/>
      <c r="BW31" s="680"/>
      <c r="BX31" s="631">
        <v>98.9</v>
      </c>
      <c r="BY31" s="680"/>
      <c r="BZ31" s="680"/>
      <c r="CA31" s="680"/>
      <c r="CB31" s="681"/>
      <c r="CD31" s="676"/>
      <c r="CE31" s="677"/>
      <c r="CF31" s="633" t="s">
        <v>320</v>
      </c>
      <c r="CG31" s="634"/>
      <c r="CH31" s="634"/>
      <c r="CI31" s="634"/>
      <c r="CJ31" s="634"/>
      <c r="CK31" s="634"/>
      <c r="CL31" s="634"/>
      <c r="CM31" s="634"/>
      <c r="CN31" s="634"/>
      <c r="CO31" s="634"/>
      <c r="CP31" s="634"/>
      <c r="CQ31" s="635"/>
      <c r="CR31" s="636">
        <v>12337</v>
      </c>
      <c r="CS31" s="669"/>
      <c r="CT31" s="669"/>
      <c r="CU31" s="669"/>
      <c r="CV31" s="669"/>
      <c r="CW31" s="669"/>
      <c r="CX31" s="669"/>
      <c r="CY31" s="670"/>
      <c r="CZ31" s="641">
        <v>0.3</v>
      </c>
      <c r="DA31" s="666"/>
      <c r="DB31" s="666"/>
      <c r="DC31" s="671"/>
      <c r="DD31" s="645">
        <v>12337</v>
      </c>
      <c r="DE31" s="669"/>
      <c r="DF31" s="669"/>
      <c r="DG31" s="669"/>
      <c r="DH31" s="669"/>
      <c r="DI31" s="669"/>
      <c r="DJ31" s="669"/>
      <c r="DK31" s="670"/>
      <c r="DL31" s="645">
        <v>12337</v>
      </c>
      <c r="DM31" s="669"/>
      <c r="DN31" s="669"/>
      <c r="DO31" s="669"/>
      <c r="DP31" s="669"/>
      <c r="DQ31" s="669"/>
      <c r="DR31" s="669"/>
      <c r="DS31" s="669"/>
      <c r="DT31" s="669"/>
      <c r="DU31" s="669"/>
      <c r="DV31" s="670"/>
      <c r="DW31" s="641">
        <v>0.5</v>
      </c>
      <c r="DX31" s="666"/>
      <c r="DY31" s="666"/>
      <c r="DZ31" s="666"/>
      <c r="EA31" s="666"/>
      <c r="EB31" s="666"/>
      <c r="EC31" s="667"/>
    </row>
    <row r="32" spans="2:133" ht="11.25" customHeight="1" x14ac:dyDescent="0.2">
      <c r="B32" s="633" t="s">
        <v>321</v>
      </c>
      <c r="C32" s="634"/>
      <c r="D32" s="634"/>
      <c r="E32" s="634"/>
      <c r="F32" s="634"/>
      <c r="G32" s="634"/>
      <c r="H32" s="634"/>
      <c r="I32" s="634"/>
      <c r="J32" s="634"/>
      <c r="K32" s="634"/>
      <c r="L32" s="634"/>
      <c r="M32" s="634"/>
      <c r="N32" s="634"/>
      <c r="O32" s="634"/>
      <c r="P32" s="634"/>
      <c r="Q32" s="635"/>
      <c r="R32" s="636">
        <v>445699</v>
      </c>
      <c r="S32" s="637"/>
      <c r="T32" s="637"/>
      <c r="U32" s="637"/>
      <c r="V32" s="637"/>
      <c r="W32" s="637"/>
      <c r="X32" s="637"/>
      <c r="Y32" s="638"/>
      <c r="Z32" s="639">
        <v>9.1999999999999993</v>
      </c>
      <c r="AA32" s="639"/>
      <c r="AB32" s="639"/>
      <c r="AC32" s="639"/>
      <c r="AD32" s="640" t="s">
        <v>241</v>
      </c>
      <c r="AE32" s="640"/>
      <c r="AF32" s="640"/>
      <c r="AG32" s="640"/>
      <c r="AH32" s="640"/>
      <c r="AI32" s="640"/>
      <c r="AJ32" s="640"/>
      <c r="AK32" s="640"/>
      <c r="AL32" s="641" t="s">
        <v>241</v>
      </c>
      <c r="AM32" s="642"/>
      <c r="AN32" s="642"/>
      <c r="AO32" s="643"/>
      <c r="AP32" s="686"/>
      <c r="AQ32" s="687"/>
      <c r="AR32" s="687"/>
      <c r="AS32" s="687"/>
      <c r="AT32" s="691"/>
      <c r="AU32" s="206" t="s">
        <v>322</v>
      </c>
      <c r="AX32" s="633" t="s">
        <v>323</v>
      </c>
      <c r="AY32" s="634"/>
      <c r="AZ32" s="634"/>
      <c r="BA32" s="634"/>
      <c r="BB32" s="634"/>
      <c r="BC32" s="634"/>
      <c r="BD32" s="634"/>
      <c r="BE32" s="634"/>
      <c r="BF32" s="635"/>
      <c r="BG32" s="693">
        <v>99.9</v>
      </c>
      <c r="BH32" s="669"/>
      <c r="BI32" s="669"/>
      <c r="BJ32" s="669"/>
      <c r="BK32" s="669"/>
      <c r="BL32" s="669"/>
      <c r="BM32" s="642">
        <v>99.4</v>
      </c>
      <c r="BN32" s="669"/>
      <c r="BO32" s="669"/>
      <c r="BP32" s="669"/>
      <c r="BQ32" s="682"/>
      <c r="BR32" s="693">
        <v>99.4</v>
      </c>
      <c r="BS32" s="669"/>
      <c r="BT32" s="669"/>
      <c r="BU32" s="669"/>
      <c r="BV32" s="669"/>
      <c r="BW32" s="669"/>
      <c r="BX32" s="642">
        <v>98.5</v>
      </c>
      <c r="BY32" s="669"/>
      <c r="BZ32" s="669"/>
      <c r="CA32" s="669"/>
      <c r="CB32" s="682"/>
      <c r="CD32" s="678"/>
      <c r="CE32" s="679"/>
      <c r="CF32" s="633" t="s">
        <v>324</v>
      </c>
      <c r="CG32" s="634"/>
      <c r="CH32" s="634"/>
      <c r="CI32" s="634"/>
      <c r="CJ32" s="634"/>
      <c r="CK32" s="634"/>
      <c r="CL32" s="634"/>
      <c r="CM32" s="634"/>
      <c r="CN32" s="634"/>
      <c r="CO32" s="634"/>
      <c r="CP32" s="634"/>
      <c r="CQ32" s="635"/>
      <c r="CR32" s="636" t="s">
        <v>241</v>
      </c>
      <c r="CS32" s="637"/>
      <c r="CT32" s="637"/>
      <c r="CU32" s="637"/>
      <c r="CV32" s="637"/>
      <c r="CW32" s="637"/>
      <c r="CX32" s="637"/>
      <c r="CY32" s="638"/>
      <c r="CZ32" s="641" t="s">
        <v>241</v>
      </c>
      <c r="DA32" s="666"/>
      <c r="DB32" s="666"/>
      <c r="DC32" s="671"/>
      <c r="DD32" s="645" t="s">
        <v>241</v>
      </c>
      <c r="DE32" s="637"/>
      <c r="DF32" s="637"/>
      <c r="DG32" s="637"/>
      <c r="DH32" s="637"/>
      <c r="DI32" s="637"/>
      <c r="DJ32" s="637"/>
      <c r="DK32" s="638"/>
      <c r="DL32" s="645" t="s">
        <v>241</v>
      </c>
      <c r="DM32" s="637"/>
      <c r="DN32" s="637"/>
      <c r="DO32" s="637"/>
      <c r="DP32" s="637"/>
      <c r="DQ32" s="637"/>
      <c r="DR32" s="637"/>
      <c r="DS32" s="637"/>
      <c r="DT32" s="637"/>
      <c r="DU32" s="637"/>
      <c r="DV32" s="638"/>
      <c r="DW32" s="641" t="s">
        <v>241</v>
      </c>
      <c r="DX32" s="666"/>
      <c r="DY32" s="666"/>
      <c r="DZ32" s="666"/>
      <c r="EA32" s="666"/>
      <c r="EB32" s="666"/>
      <c r="EC32" s="667"/>
    </row>
    <row r="33" spans="2:133" ht="11.25" customHeight="1" x14ac:dyDescent="0.2">
      <c r="B33" s="633" t="s">
        <v>325</v>
      </c>
      <c r="C33" s="634"/>
      <c r="D33" s="634"/>
      <c r="E33" s="634"/>
      <c r="F33" s="634"/>
      <c r="G33" s="634"/>
      <c r="H33" s="634"/>
      <c r="I33" s="634"/>
      <c r="J33" s="634"/>
      <c r="K33" s="634"/>
      <c r="L33" s="634"/>
      <c r="M33" s="634"/>
      <c r="N33" s="634"/>
      <c r="O33" s="634"/>
      <c r="P33" s="634"/>
      <c r="Q33" s="635"/>
      <c r="R33" s="636">
        <v>15604</v>
      </c>
      <c r="S33" s="637"/>
      <c r="T33" s="637"/>
      <c r="U33" s="637"/>
      <c r="V33" s="637"/>
      <c r="W33" s="637"/>
      <c r="X33" s="637"/>
      <c r="Y33" s="638"/>
      <c r="Z33" s="639">
        <v>0.3</v>
      </c>
      <c r="AA33" s="639"/>
      <c r="AB33" s="639"/>
      <c r="AC33" s="639"/>
      <c r="AD33" s="640" t="s">
        <v>241</v>
      </c>
      <c r="AE33" s="640"/>
      <c r="AF33" s="640"/>
      <c r="AG33" s="640"/>
      <c r="AH33" s="640"/>
      <c r="AI33" s="640"/>
      <c r="AJ33" s="640"/>
      <c r="AK33" s="640"/>
      <c r="AL33" s="641" t="s">
        <v>244</v>
      </c>
      <c r="AM33" s="642"/>
      <c r="AN33" s="642"/>
      <c r="AO33" s="643"/>
      <c r="AP33" s="688"/>
      <c r="AQ33" s="689"/>
      <c r="AR33" s="689"/>
      <c r="AS33" s="689"/>
      <c r="AT33" s="692"/>
      <c r="AU33" s="211"/>
      <c r="AV33" s="211"/>
      <c r="AW33" s="211"/>
      <c r="AX33" s="657" t="s">
        <v>326</v>
      </c>
      <c r="AY33" s="658"/>
      <c r="AZ33" s="658"/>
      <c r="BA33" s="658"/>
      <c r="BB33" s="658"/>
      <c r="BC33" s="658"/>
      <c r="BD33" s="658"/>
      <c r="BE33" s="658"/>
      <c r="BF33" s="659"/>
      <c r="BG33" s="694">
        <v>99.8</v>
      </c>
      <c r="BH33" s="695"/>
      <c r="BI33" s="695"/>
      <c r="BJ33" s="695"/>
      <c r="BK33" s="695"/>
      <c r="BL33" s="695"/>
      <c r="BM33" s="696">
        <v>99</v>
      </c>
      <c r="BN33" s="695"/>
      <c r="BO33" s="695"/>
      <c r="BP33" s="695"/>
      <c r="BQ33" s="697"/>
      <c r="BR33" s="694">
        <v>99.8</v>
      </c>
      <c r="BS33" s="695"/>
      <c r="BT33" s="695"/>
      <c r="BU33" s="695"/>
      <c r="BV33" s="695"/>
      <c r="BW33" s="695"/>
      <c r="BX33" s="696">
        <v>99</v>
      </c>
      <c r="BY33" s="695"/>
      <c r="BZ33" s="695"/>
      <c r="CA33" s="695"/>
      <c r="CB33" s="697"/>
      <c r="CD33" s="633" t="s">
        <v>327</v>
      </c>
      <c r="CE33" s="634"/>
      <c r="CF33" s="634"/>
      <c r="CG33" s="634"/>
      <c r="CH33" s="634"/>
      <c r="CI33" s="634"/>
      <c r="CJ33" s="634"/>
      <c r="CK33" s="634"/>
      <c r="CL33" s="634"/>
      <c r="CM33" s="634"/>
      <c r="CN33" s="634"/>
      <c r="CO33" s="634"/>
      <c r="CP33" s="634"/>
      <c r="CQ33" s="635"/>
      <c r="CR33" s="636">
        <v>2922116</v>
      </c>
      <c r="CS33" s="669"/>
      <c r="CT33" s="669"/>
      <c r="CU33" s="669"/>
      <c r="CV33" s="669"/>
      <c r="CW33" s="669"/>
      <c r="CX33" s="669"/>
      <c r="CY33" s="670"/>
      <c r="CZ33" s="641">
        <v>64.3</v>
      </c>
      <c r="DA33" s="666"/>
      <c r="DB33" s="666"/>
      <c r="DC33" s="671"/>
      <c r="DD33" s="645">
        <v>1995246</v>
      </c>
      <c r="DE33" s="669"/>
      <c r="DF33" s="669"/>
      <c r="DG33" s="669"/>
      <c r="DH33" s="669"/>
      <c r="DI33" s="669"/>
      <c r="DJ33" s="669"/>
      <c r="DK33" s="670"/>
      <c r="DL33" s="645">
        <v>1191458</v>
      </c>
      <c r="DM33" s="669"/>
      <c r="DN33" s="669"/>
      <c r="DO33" s="669"/>
      <c r="DP33" s="669"/>
      <c r="DQ33" s="669"/>
      <c r="DR33" s="669"/>
      <c r="DS33" s="669"/>
      <c r="DT33" s="669"/>
      <c r="DU33" s="669"/>
      <c r="DV33" s="670"/>
      <c r="DW33" s="641">
        <v>51</v>
      </c>
      <c r="DX33" s="666"/>
      <c r="DY33" s="666"/>
      <c r="DZ33" s="666"/>
      <c r="EA33" s="666"/>
      <c r="EB33" s="666"/>
      <c r="EC33" s="667"/>
    </row>
    <row r="34" spans="2:133" ht="11.25" customHeight="1" x14ac:dyDescent="0.2">
      <c r="B34" s="633" t="s">
        <v>328</v>
      </c>
      <c r="C34" s="634"/>
      <c r="D34" s="634"/>
      <c r="E34" s="634"/>
      <c r="F34" s="634"/>
      <c r="G34" s="634"/>
      <c r="H34" s="634"/>
      <c r="I34" s="634"/>
      <c r="J34" s="634"/>
      <c r="K34" s="634"/>
      <c r="L34" s="634"/>
      <c r="M34" s="634"/>
      <c r="N34" s="634"/>
      <c r="O34" s="634"/>
      <c r="P34" s="634"/>
      <c r="Q34" s="635"/>
      <c r="R34" s="636">
        <v>602508</v>
      </c>
      <c r="S34" s="637"/>
      <c r="T34" s="637"/>
      <c r="U34" s="637"/>
      <c r="V34" s="637"/>
      <c r="W34" s="637"/>
      <c r="X34" s="637"/>
      <c r="Y34" s="638"/>
      <c r="Z34" s="639">
        <v>12.4</v>
      </c>
      <c r="AA34" s="639"/>
      <c r="AB34" s="639"/>
      <c r="AC34" s="639"/>
      <c r="AD34" s="640" t="s">
        <v>241</v>
      </c>
      <c r="AE34" s="640"/>
      <c r="AF34" s="640"/>
      <c r="AG34" s="640"/>
      <c r="AH34" s="640"/>
      <c r="AI34" s="640"/>
      <c r="AJ34" s="640"/>
      <c r="AK34" s="640"/>
      <c r="AL34" s="641" t="s">
        <v>241</v>
      </c>
      <c r="AM34" s="642"/>
      <c r="AN34" s="642"/>
      <c r="AO34" s="643"/>
      <c r="AP34" s="212"/>
      <c r="AQ34" s="213"/>
      <c r="AS34" s="210"/>
      <c r="AT34" s="210"/>
      <c r="AU34" s="210"/>
      <c r="AV34" s="210"/>
      <c r="AW34" s="210"/>
      <c r="AX34" s="210"/>
      <c r="AY34" s="210"/>
      <c r="AZ34" s="210"/>
      <c r="BA34" s="210"/>
      <c r="BB34" s="210"/>
      <c r="BC34" s="210"/>
      <c r="BD34" s="210"/>
      <c r="BE34" s="210"/>
      <c r="BF34" s="21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33" t="s">
        <v>329</v>
      </c>
      <c r="CE34" s="634"/>
      <c r="CF34" s="634"/>
      <c r="CG34" s="634"/>
      <c r="CH34" s="634"/>
      <c r="CI34" s="634"/>
      <c r="CJ34" s="634"/>
      <c r="CK34" s="634"/>
      <c r="CL34" s="634"/>
      <c r="CM34" s="634"/>
      <c r="CN34" s="634"/>
      <c r="CO34" s="634"/>
      <c r="CP34" s="634"/>
      <c r="CQ34" s="635"/>
      <c r="CR34" s="636">
        <v>1226620</v>
      </c>
      <c r="CS34" s="637"/>
      <c r="CT34" s="637"/>
      <c r="CU34" s="637"/>
      <c r="CV34" s="637"/>
      <c r="CW34" s="637"/>
      <c r="CX34" s="637"/>
      <c r="CY34" s="638"/>
      <c r="CZ34" s="641">
        <v>27</v>
      </c>
      <c r="DA34" s="666"/>
      <c r="DB34" s="666"/>
      <c r="DC34" s="671"/>
      <c r="DD34" s="645">
        <v>674949</v>
      </c>
      <c r="DE34" s="637"/>
      <c r="DF34" s="637"/>
      <c r="DG34" s="637"/>
      <c r="DH34" s="637"/>
      <c r="DI34" s="637"/>
      <c r="DJ34" s="637"/>
      <c r="DK34" s="638"/>
      <c r="DL34" s="645">
        <v>454871</v>
      </c>
      <c r="DM34" s="637"/>
      <c r="DN34" s="637"/>
      <c r="DO34" s="637"/>
      <c r="DP34" s="637"/>
      <c r="DQ34" s="637"/>
      <c r="DR34" s="637"/>
      <c r="DS34" s="637"/>
      <c r="DT34" s="637"/>
      <c r="DU34" s="637"/>
      <c r="DV34" s="638"/>
      <c r="DW34" s="641">
        <v>19.5</v>
      </c>
      <c r="DX34" s="666"/>
      <c r="DY34" s="666"/>
      <c r="DZ34" s="666"/>
      <c r="EA34" s="666"/>
      <c r="EB34" s="666"/>
      <c r="EC34" s="667"/>
    </row>
    <row r="35" spans="2:133" ht="11.25" customHeight="1" x14ac:dyDescent="0.2">
      <c r="B35" s="633" t="s">
        <v>330</v>
      </c>
      <c r="C35" s="634"/>
      <c r="D35" s="634"/>
      <c r="E35" s="634"/>
      <c r="F35" s="634"/>
      <c r="G35" s="634"/>
      <c r="H35" s="634"/>
      <c r="I35" s="634"/>
      <c r="J35" s="634"/>
      <c r="K35" s="634"/>
      <c r="L35" s="634"/>
      <c r="M35" s="634"/>
      <c r="N35" s="634"/>
      <c r="O35" s="634"/>
      <c r="P35" s="634"/>
      <c r="Q35" s="635"/>
      <c r="R35" s="636">
        <v>15670</v>
      </c>
      <c r="S35" s="637"/>
      <c r="T35" s="637"/>
      <c r="U35" s="637"/>
      <c r="V35" s="637"/>
      <c r="W35" s="637"/>
      <c r="X35" s="637"/>
      <c r="Y35" s="638"/>
      <c r="Z35" s="639">
        <v>0.3</v>
      </c>
      <c r="AA35" s="639"/>
      <c r="AB35" s="639"/>
      <c r="AC35" s="639"/>
      <c r="AD35" s="640" t="s">
        <v>241</v>
      </c>
      <c r="AE35" s="640"/>
      <c r="AF35" s="640"/>
      <c r="AG35" s="640"/>
      <c r="AH35" s="640"/>
      <c r="AI35" s="640"/>
      <c r="AJ35" s="640"/>
      <c r="AK35" s="640"/>
      <c r="AL35" s="641" t="s">
        <v>244</v>
      </c>
      <c r="AM35" s="642"/>
      <c r="AN35" s="642"/>
      <c r="AO35" s="643"/>
      <c r="AP35" s="214"/>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345521</v>
      </c>
      <c r="CS35" s="669"/>
      <c r="CT35" s="669"/>
      <c r="CU35" s="669"/>
      <c r="CV35" s="669"/>
      <c r="CW35" s="669"/>
      <c r="CX35" s="669"/>
      <c r="CY35" s="670"/>
      <c r="CZ35" s="641">
        <v>7.6</v>
      </c>
      <c r="DA35" s="666"/>
      <c r="DB35" s="666"/>
      <c r="DC35" s="671"/>
      <c r="DD35" s="645">
        <v>192076</v>
      </c>
      <c r="DE35" s="669"/>
      <c r="DF35" s="669"/>
      <c r="DG35" s="669"/>
      <c r="DH35" s="669"/>
      <c r="DI35" s="669"/>
      <c r="DJ35" s="669"/>
      <c r="DK35" s="670"/>
      <c r="DL35" s="645">
        <v>32797</v>
      </c>
      <c r="DM35" s="669"/>
      <c r="DN35" s="669"/>
      <c r="DO35" s="669"/>
      <c r="DP35" s="669"/>
      <c r="DQ35" s="669"/>
      <c r="DR35" s="669"/>
      <c r="DS35" s="669"/>
      <c r="DT35" s="669"/>
      <c r="DU35" s="669"/>
      <c r="DV35" s="670"/>
      <c r="DW35" s="641">
        <v>1.4</v>
      </c>
      <c r="DX35" s="666"/>
      <c r="DY35" s="666"/>
      <c r="DZ35" s="666"/>
      <c r="EA35" s="666"/>
      <c r="EB35" s="666"/>
      <c r="EC35" s="667"/>
    </row>
    <row r="36" spans="2:133" ht="11.25" customHeight="1" x14ac:dyDescent="0.2">
      <c r="B36" s="633" t="s">
        <v>334</v>
      </c>
      <c r="C36" s="634"/>
      <c r="D36" s="634"/>
      <c r="E36" s="634"/>
      <c r="F36" s="634"/>
      <c r="G36" s="634"/>
      <c r="H36" s="634"/>
      <c r="I36" s="634"/>
      <c r="J36" s="634"/>
      <c r="K36" s="634"/>
      <c r="L36" s="634"/>
      <c r="M36" s="634"/>
      <c r="N36" s="634"/>
      <c r="O36" s="634"/>
      <c r="P36" s="634"/>
      <c r="Q36" s="635"/>
      <c r="R36" s="636">
        <v>448968</v>
      </c>
      <c r="S36" s="637"/>
      <c r="T36" s="637"/>
      <c r="U36" s="637"/>
      <c r="V36" s="637"/>
      <c r="W36" s="637"/>
      <c r="X36" s="637"/>
      <c r="Y36" s="638"/>
      <c r="Z36" s="639">
        <v>9.1999999999999993</v>
      </c>
      <c r="AA36" s="639"/>
      <c r="AB36" s="639"/>
      <c r="AC36" s="639"/>
      <c r="AD36" s="640" t="s">
        <v>241</v>
      </c>
      <c r="AE36" s="640"/>
      <c r="AF36" s="640"/>
      <c r="AG36" s="640"/>
      <c r="AH36" s="640"/>
      <c r="AI36" s="640"/>
      <c r="AJ36" s="640"/>
      <c r="AK36" s="640"/>
      <c r="AL36" s="641" t="s">
        <v>244</v>
      </c>
      <c r="AM36" s="642"/>
      <c r="AN36" s="642"/>
      <c r="AO36" s="643"/>
      <c r="AP36" s="214"/>
      <c r="AQ36" s="702" t="s">
        <v>335</v>
      </c>
      <c r="AR36" s="703"/>
      <c r="AS36" s="703"/>
      <c r="AT36" s="703"/>
      <c r="AU36" s="703"/>
      <c r="AV36" s="703"/>
      <c r="AW36" s="703"/>
      <c r="AX36" s="703"/>
      <c r="AY36" s="704"/>
      <c r="AZ36" s="625">
        <v>571585</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20025</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640953</v>
      </c>
      <c r="CS36" s="637"/>
      <c r="CT36" s="637"/>
      <c r="CU36" s="637"/>
      <c r="CV36" s="637"/>
      <c r="CW36" s="637"/>
      <c r="CX36" s="637"/>
      <c r="CY36" s="638"/>
      <c r="CZ36" s="641">
        <v>14.1</v>
      </c>
      <c r="DA36" s="666"/>
      <c r="DB36" s="666"/>
      <c r="DC36" s="671"/>
      <c r="DD36" s="645">
        <v>478564</v>
      </c>
      <c r="DE36" s="637"/>
      <c r="DF36" s="637"/>
      <c r="DG36" s="637"/>
      <c r="DH36" s="637"/>
      <c r="DI36" s="637"/>
      <c r="DJ36" s="637"/>
      <c r="DK36" s="638"/>
      <c r="DL36" s="645">
        <v>419069</v>
      </c>
      <c r="DM36" s="637"/>
      <c r="DN36" s="637"/>
      <c r="DO36" s="637"/>
      <c r="DP36" s="637"/>
      <c r="DQ36" s="637"/>
      <c r="DR36" s="637"/>
      <c r="DS36" s="637"/>
      <c r="DT36" s="637"/>
      <c r="DU36" s="637"/>
      <c r="DV36" s="638"/>
      <c r="DW36" s="641">
        <v>17.899999999999999</v>
      </c>
      <c r="DX36" s="666"/>
      <c r="DY36" s="666"/>
      <c r="DZ36" s="666"/>
      <c r="EA36" s="666"/>
      <c r="EB36" s="666"/>
      <c r="EC36" s="667"/>
    </row>
    <row r="37" spans="2:133" ht="11.25" customHeight="1" x14ac:dyDescent="0.2">
      <c r="B37" s="633" t="s">
        <v>338</v>
      </c>
      <c r="C37" s="634"/>
      <c r="D37" s="634"/>
      <c r="E37" s="634"/>
      <c r="F37" s="634"/>
      <c r="G37" s="634"/>
      <c r="H37" s="634"/>
      <c r="I37" s="634"/>
      <c r="J37" s="634"/>
      <c r="K37" s="634"/>
      <c r="L37" s="634"/>
      <c r="M37" s="634"/>
      <c r="N37" s="634"/>
      <c r="O37" s="634"/>
      <c r="P37" s="634"/>
      <c r="Q37" s="635"/>
      <c r="R37" s="636">
        <v>61400</v>
      </c>
      <c r="S37" s="637"/>
      <c r="T37" s="637"/>
      <c r="U37" s="637"/>
      <c r="V37" s="637"/>
      <c r="W37" s="637"/>
      <c r="X37" s="637"/>
      <c r="Y37" s="638"/>
      <c r="Z37" s="639">
        <v>1.3</v>
      </c>
      <c r="AA37" s="639"/>
      <c r="AB37" s="639"/>
      <c r="AC37" s="639"/>
      <c r="AD37" s="640">
        <v>118</v>
      </c>
      <c r="AE37" s="640"/>
      <c r="AF37" s="640"/>
      <c r="AG37" s="640"/>
      <c r="AH37" s="640"/>
      <c r="AI37" s="640"/>
      <c r="AJ37" s="640"/>
      <c r="AK37" s="640"/>
      <c r="AL37" s="641">
        <v>0</v>
      </c>
      <c r="AM37" s="642"/>
      <c r="AN37" s="642"/>
      <c r="AO37" s="643"/>
      <c r="AQ37" s="699" t="s">
        <v>339</v>
      </c>
      <c r="AR37" s="700"/>
      <c r="AS37" s="700"/>
      <c r="AT37" s="700"/>
      <c r="AU37" s="700"/>
      <c r="AV37" s="700"/>
      <c r="AW37" s="700"/>
      <c r="AX37" s="700"/>
      <c r="AY37" s="701"/>
      <c r="AZ37" s="636">
        <v>132452</v>
      </c>
      <c r="BA37" s="637"/>
      <c r="BB37" s="637"/>
      <c r="BC37" s="637"/>
      <c r="BD37" s="669"/>
      <c r="BE37" s="669"/>
      <c r="BF37" s="682"/>
      <c r="BG37" s="633" t="s">
        <v>340</v>
      </c>
      <c r="BH37" s="634"/>
      <c r="BI37" s="634"/>
      <c r="BJ37" s="634"/>
      <c r="BK37" s="634"/>
      <c r="BL37" s="634"/>
      <c r="BM37" s="634"/>
      <c r="BN37" s="634"/>
      <c r="BO37" s="634"/>
      <c r="BP37" s="634"/>
      <c r="BQ37" s="634"/>
      <c r="BR37" s="634"/>
      <c r="BS37" s="634"/>
      <c r="BT37" s="634"/>
      <c r="BU37" s="635"/>
      <c r="BV37" s="636">
        <v>15075</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179724</v>
      </c>
      <c r="CS37" s="669"/>
      <c r="CT37" s="669"/>
      <c r="CU37" s="669"/>
      <c r="CV37" s="669"/>
      <c r="CW37" s="669"/>
      <c r="CX37" s="669"/>
      <c r="CY37" s="670"/>
      <c r="CZ37" s="641">
        <v>4</v>
      </c>
      <c r="DA37" s="666"/>
      <c r="DB37" s="666"/>
      <c r="DC37" s="671"/>
      <c r="DD37" s="645">
        <v>177524</v>
      </c>
      <c r="DE37" s="669"/>
      <c r="DF37" s="669"/>
      <c r="DG37" s="669"/>
      <c r="DH37" s="669"/>
      <c r="DI37" s="669"/>
      <c r="DJ37" s="669"/>
      <c r="DK37" s="670"/>
      <c r="DL37" s="645">
        <v>177524</v>
      </c>
      <c r="DM37" s="669"/>
      <c r="DN37" s="669"/>
      <c r="DO37" s="669"/>
      <c r="DP37" s="669"/>
      <c r="DQ37" s="669"/>
      <c r="DR37" s="669"/>
      <c r="DS37" s="669"/>
      <c r="DT37" s="669"/>
      <c r="DU37" s="669"/>
      <c r="DV37" s="670"/>
      <c r="DW37" s="641">
        <v>7.6</v>
      </c>
      <c r="DX37" s="666"/>
      <c r="DY37" s="666"/>
      <c r="DZ37" s="666"/>
      <c r="EA37" s="666"/>
      <c r="EB37" s="666"/>
      <c r="EC37" s="667"/>
    </row>
    <row r="38" spans="2:133" ht="11.25" customHeight="1" x14ac:dyDescent="0.2">
      <c r="B38" s="633" t="s">
        <v>342</v>
      </c>
      <c r="C38" s="634"/>
      <c r="D38" s="634"/>
      <c r="E38" s="634"/>
      <c r="F38" s="634"/>
      <c r="G38" s="634"/>
      <c r="H38" s="634"/>
      <c r="I38" s="634"/>
      <c r="J38" s="634"/>
      <c r="K38" s="634"/>
      <c r="L38" s="634"/>
      <c r="M38" s="634"/>
      <c r="N38" s="634"/>
      <c r="O38" s="634"/>
      <c r="P38" s="634"/>
      <c r="Q38" s="635"/>
      <c r="R38" s="636">
        <v>281346</v>
      </c>
      <c r="S38" s="637"/>
      <c r="T38" s="637"/>
      <c r="U38" s="637"/>
      <c r="V38" s="637"/>
      <c r="W38" s="637"/>
      <c r="X38" s="637"/>
      <c r="Y38" s="638"/>
      <c r="Z38" s="639">
        <v>5.8</v>
      </c>
      <c r="AA38" s="639"/>
      <c r="AB38" s="639"/>
      <c r="AC38" s="639"/>
      <c r="AD38" s="640" t="s">
        <v>241</v>
      </c>
      <c r="AE38" s="640"/>
      <c r="AF38" s="640"/>
      <c r="AG38" s="640"/>
      <c r="AH38" s="640"/>
      <c r="AI38" s="640"/>
      <c r="AJ38" s="640"/>
      <c r="AK38" s="640"/>
      <c r="AL38" s="641" t="s">
        <v>241</v>
      </c>
      <c r="AM38" s="642"/>
      <c r="AN38" s="642"/>
      <c r="AO38" s="643"/>
      <c r="AQ38" s="699" t="s">
        <v>343</v>
      </c>
      <c r="AR38" s="700"/>
      <c r="AS38" s="700"/>
      <c r="AT38" s="700"/>
      <c r="AU38" s="700"/>
      <c r="AV38" s="700"/>
      <c r="AW38" s="700"/>
      <c r="AX38" s="700"/>
      <c r="AY38" s="701"/>
      <c r="AZ38" s="636">
        <v>76971</v>
      </c>
      <c r="BA38" s="637"/>
      <c r="BB38" s="637"/>
      <c r="BC38" s="637"/>
      <c r="BD38" s="669"/>
      <c r="BE38" s="669"/>
      <c r="BF38" s="682"/>
      <c r="BG38" s="633" t="s">
        <v>344</v>
      </c>
      <c r="BH38" s="634"/>
      <c r="BI38" s="634"/>
      <c r="BJ38" s="634"/>
      <c r="BK38" s="634"/>
      <c r="BL38" s="634"/>
      <c r="BM38" s="634"/>
      <c r="BN38" s="634"/>
      <c r="BO38" s="634"/>
      <c r="BP38" s="634"/>
      <c r="BQ38" s="634"/>
      <c r="BR38" s="634"/>
      <c r="BS38" s="634"/>
      <c r="BT38" s="634"/>
      <c r="BU38" s="635"/>
      <c r="BV38" s="636">
        <v>328</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340757</v>
      </c>
      <c r="CS38" s="637"/>
      <c r="CT38" s="637"/>
      <c r="CU38" s="637"/>
      <c r="CV38" s="637"/>
      <c r="CW38" s="637"/>
      <c r="CX38" s="637"/>
      <c r="CY38" s="638"/>
      <c r="CZ38" s="641">
        <v>7.5</v>
      </c>
      <c r="DA38" s="666"/>
      <c r="DB38" s="666"/>
      <c r="DC38" s="671"/>
      <c r="DD38" s="645">
        <v>284721</v>
      </c>
      <c r="DE38" s="637"/>
      <c r="DF38" s="637"/>
      <c r="DG38" s="637"/>
      <c r="DH38" s="637"/>
      <c r="DI38" s="637"/>
      <c r="DJ38" s="637"/>
      <c r="DK38" s="638"/>
      <c r="DL38" s="645">
        <v>284721</v>
      </c>
      <c r="DM38" s="637"/>
      <c r="DN38" s="637"/>
      <c r="DO38" s="637"/>
      <c r="DP38" s="637"/>
      <c r="DQ38" s="637"/>
      <c r="DR38" s="637"/>
      <c r="DS38" s="637"/>
      <c r="DT38" s="637"/>
      <c r="DU38" s="637"/>
      <c r="DV38" s="638"/>
      <c r="DW38" s="641">
        <v>12.2</v>
      </c>
      <c r="DX38" s="666"/>
      <c r="DY38" s="666"/>
      <c r="DZ38" s="666"/>
      <c r="EA38" s="666"/>
      <c r="EB38" s="666"/>
      <c r="EC38" s="667"/>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244</v>
      </c>
      <c r="S39" s="637"/>
      <c r="T39" s="637"/>
      <c r="U39" s="637"/>
      <c r="V39" s="637"/>
      <c r="W39" s="637"/>
      <c r="X39" s="637"/>
      <c r="Y39" s="638"/>
      <c r="Z39" s="639" t="s">
        <v>241</v>
      </c>
      <c r="AA39" s="639"/>
      <c r="AB39" s="639"/>
      <c r="AC39" s="639"/>
      <c r="AD39" s="640" t="s">
        <v>241</v>
      </c>
      <c r="AE39" s="640"/>
      <c r="AF39" s="640"/>
      <c r="AG39" s="640"/>
      <c r="AH39" s="640"/>
      <c r="AI39" s="640"/>
      <c r="AJ39" s="640"/>
      <c r="AK39" s="640"/>
      <c r="AL39" s="641" t="s">
        <v>241</v>
      </c>
      <c r="AM39" s="642"/>
      <c r="AN39" s="642"/>
      <c r="AO39" s="643"/>
      <c r="AQ39" s="699" t="s">
        <v>347</v>
      </c>
      <c r="AR39" s="700"/>
      <c r="AS39" s="700"/>
      <c r="AT39" s="700"/>
      <c r="AU39" s="700"/>
      <c r="AV39" s="700"/>
      <c r="AW39" s="700"/>
      <c r="AX39" s="700"/>
      <c r="AY39" s="701"/>
      <c r="AZ39" s="636">
        <v>61551</v>
      </c>
      <c r="BA39" s="637"/>
      <c r="BB39" s="637"/>
      <c r="BC39" s="637"/>
      <c r="BD39" s="669"/>
      <c r="BE39" s="669"/>
      <c r="BF39" s="682"/>
      <c r="BG39" s="633" t="s">
        <v>348</v>
      </c>
      <c r="BH39" s="634"/>
      <c r="BI39" s="634"/>
      <c r="BJ39" s="634"/>
      <c r="BK39" s="634"/>
      <c r="BL39" s="634"/>
      <c r="BM39" s="634"/>
      <c r="BN39" s="634"/>
      <c r="BO39" s="634"/>
      <c r="BP39" s="634"/>
      <c r="BQ39" s="634"/>
      <c r="BR39" s="634"/>
      <c r="BS39" s="634"/>
      <c r="BT39" s="634"/>
      <c r="BU39" s="635"/>
      <c r="BV39" s="636">
        <v>489</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310341</v>
      </c>
      <c r="CS39" s="669"/>
      <c r="CT39" s="669"/>
      <c r="CU39" s="669"/>
      <c r="CV39" s="669"/>
      <c r="CW39" s="669"/>
      <c r="CX39" s="669"/>
      <c r="CY39" s="670"/>
      <c r="CZ39" s="641">
        <v>6.8</v>
      </c>
      <c r="DA39" s="666"/>
      <c r="DB39" s="666"/>
      <c r="DC39" s="671"/>
      <c r="DD39" s="645">
        <v>310012</v>
      </c>
      <c r="DE39" s="669"/>
      <c r="DF39" s="669"/>
      <c r="DG39" s="669"/>
      <c r="DH39" s="669"/>
      <c r="DI39" s="669"/>
      <c r="DJ39" s="669"/>
      <c r="DK39" s="670"/>
      <c r="DL39" s="645" t="s">
        <v>241</v>
      </c>
      <c r="DM39" s="669"/>
      <c r="DN39" s="669"/>
      <c r="DO39" s="669"/>
      <c r="DP39" s="669"/>
      <c r="DQ39" s="669"/>
      <c r="DR39" s="669"/>
      <c r="DS39" s="669"/>
      <c r="DT39" s="669"/>
      <c r="DU39" s="669"/>
      <c r="DV39" s="670"/>
      <c r="DW39" s="641" t="s">
        <v>241</v>
      </c>
      <c r="DX39" s="666"/>
      <c r="DY39" s="666"/>
      <c r="DZ39" s="666"/>
      <c r="EA39" s="666"/>
      <c r="EB39" s="666"/>
      <c r="EC39" s="667"/>
    </row>
    <row r="40" spans="2:133" ht="11.25" customHeight="1" x14ac:dyDescent="0.2">
      <c r="B40" s="633" t="s">
        <v>350</v>
      </c>
      <c r="C40" s="634"/>
      <c r="D40" s="634"/>
      <c r="E40" s="634"/>
      <c r="F40" s="634"/>
      <c r="G40" s="634"/>
      <c r="H40" s="634"/>
      <c r="I40" s="634"/>
      <c r="J40" s="634"/>
      <c r="K40" s="634"/>
      <c r="L40" s="634"/>
      <c r="M40" s="634"/>
      <c r="N40" s="634"/>
      <c r="O40" s="634"/>
      <c r="P40" s="634"/>
      <c r="Q40" s="635"/>
      <c r="R40" s="636">
        <v>24746</v>
      </c>
      <c r="S40" s="637"/>
      <c r="T40" s="637"/>
      <c r="U40" s="637"/>
      <c r="V40" s="637"/>
      <c r="W40" s="637"/>
      <c r="X40" s="637"/>
      <c r="Y40" s="638"/>
      <c r="Z40" s="639">
        <v>0.5</v>
      </c>
      <c r="AA40" s="639"/>
      <c r="AB40" s="639"/>
      <c r="AC40" s="639"/>
      <c r="AD40" s="640" t="s">
        <v>241</v>
      </c>
      <c r="AE40" s="640"/>
      <c r="AF40" s="640"/>
      <c r="AG40" s="640"/>
      <c r="AH40" s="640"/>
      <c r="AI40" s="640"/>
      <c r="AJ40" s="640"/>
      <c r="AK40" s="640"/>
      <c r="AL40" s="641" t="s">
        <v>241</v>
      </c>
      <c r="AM40" s="642"/>
      <c r="AN40" s="642"/>
      <c r="AO40" s="643"/>
      <c r="AQ40" s="699" t="s">
        <v>351</v>
      </c>
      <c r="AR40" s="700"/>
      <c r="AS40" s="700"/>
      <c r="AT40" s="700"/>
      <c r="AU40" s="700"/>
      <c r="AV40" s="700"/>
      <c r="AW40" s="700"/>
      <c r="AX40" s="700"/>
      <c r="AY40" s="701"/>
      <c r="AZ40" s="636">
        <v>30905</v>
      </c>
      <c r="BA40" s="637"/>
      <c r="BB40" s="637"/>
      <c r="BC40" s="637"/>
      <c r="BD40" s="669"/>
      <c r="BE40" s="669"/>
      <c r="BF40" s="682"/>
      <c r="BG40" s="686" t="s">
        <v>352</v>
      </c>
      <c r="BH40" s="687"/>
      <c r="BI40" s="687"/>
      <c r="BJ40" s="687"/>
      <c r="BK40" s="687"/>
      <c r="BL40" s="215"/>
      <c r="BM40" s="634" t="s">
        <v>353</v>
      </c>
      <c r="BN40" s="634"/>
      <c r="BO40" s="634"/>
      <c r="BP40" s="634"/>
      <c r="BQ40" s="634"/>
      <c r="BR40" s="634"/>
      <c r="BS40" s="634"/>
      <c r="BT40" s="634"/>
      <c r="BU40" s="635"/>
      <c r="BV40" s="636">
        <v>97</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57924</v>
      </c>
      <c r="CS40" s="637"/>
      <c r="CT40" s="637"/>
      <c r="CU40" s="637"/>
      <c r="CV40" s="637"/>
      <c r="CW40" s="637"/>
      <c r="CX40" s="637"/>
      <c r="CY40" s="638"/>
      <c r="CZ40" s="641">
        <v>1.3</v>
      </c>
      <c r="DA40" s="666"/>
      <c r="DB40" s="666"/>
      <c r="DC40" s="671"/>
      <c r="DD40" s="645">
        <v>54924</v>
      </c>
      <c r="DE40" s="637"/>
      <c r="DF40" s="637"/>
      <c r="DG40" s="637"/>
      <c r="DH40" s="637"/>
      <c r="DI40" s="637"/>
      <c r="DJ40" s="637"/>
      <c r="DK40" s="638"/>
      <c r="DL40" s="645" t="s">
        <v>244</v>
      </c>
      <c r="DM40" s="637"/>
      <c r="DN40" s="637"/>
      <c r="DO40" s="637"/>
      <c r="DP40" s="637"/>
      <c r="DQ40" s="637"/>
      <c r="DR40" s="637"/>
      <c r="DS40" s="637"/>
      <c r="DT40" s="637"/>
      <c r="DU40" s="637"/>
      <c r="DV40" s="638"/>
      <c r="DW40" s="641" t="s">
        <v>241</v>
      </c>
      <c r="DX40" s="666"/>
      <c r="DY40" s="666"/>
      <c r="DZ40" s="666"/>
      <c r="EA40" s="666"/>
      <c r="EB40" s="666"/>
      <c r="EC40" s="667"/>
    </row>
    <row r="41" spans="2:133" ht="11.25" customHeight="1" x14ac:dyDescent="0.2">
      <c r="B41" s="657" t="s">
        <v>355</v>
      </c>
      <c r="C41" s="658"/>
      <c r="D41" s="658"/>
      <c r="E41" s="658"/>
      <c r="F41" s="658"/>
      <c r="G41" s="658"/>
      <c r="H41" s="658"/>
      <c r="I41" s="658"/>
      <c r="J41" s="658"/>
      <c r="K41" s="658"/>
      <c r="L41" s="658"/>
      <c r="M41" s="658"/>
      <c r="N41" s="658"/>
      <c r="O41" s="658"/>
      <c r="P41" s="658"/>
      <c r="Q41" s="659"/>
      <c r="R41" s="708">
        <v>4856846</v>
      </c>
      <c r="S41" s="709"/>
      <c r="T41" s="709"/>
      <c r="U41" s="709"/>
      <c r="V41" s="709"/>
      <c r="W41" s="709"/>
      <c r="X41" s="709"/>
      <c r="Y41" s="713"/>
      <c r="Z41" s="714">
        <v>100</v>
      </c>
      <c r="AA41" s="714"/>
      <c r="AB41" s="714"/>
      <c r="AC41" s="714"/>
      <c r="AD41" s="715">
        <v>2312124</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64170</v>
      </c>
      <c r="BA41" s="637"/>
      <c r="BB41" s="637"/>
      <c r="BC41" s="637"/>
      <c r="BD41" s="669"/>
      <c r="BE41" s="669"/>
      <c r="BF41" s="682"/>
      <c r="BG41" s="686"/>
      <c r="BH41" s="687"/>
      <c r="BI41" s="687"/>
      <c r="BJ41" s="687"/>
      <c r="BK41" s="687"/>
      <c r="BL41" s="215"/>
      <c r="BM41" s="634" t="s">
        <v>357</v>
      </c>
      <c r="BN41" s="634"/>
      <c r="BO41" s="634"/>
      <c r="BP41" s="634"/>
      <c r="BQ41" s="634"/>
      <c r="BR41" s="634"/>
      <c r="BS41" s="634"/>
      <c r="BT41" s="634"/>
      <c r="BU41" s="635"/>
      <c r="BV41" s="636" t="s">
        <v>241</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241</v>
      </c>
      <c r="CS41" s="669"/>
      <c r="CT41" s="669"/>
      <c r="CU41" s="669"/>
      <c r="CV41" s="669"/>
      <c r="CW41" s="669"/>
      <c r="CX41" s="669"/>
      <c r="CY41" s="670"/>
      <c r="CZ41" s="641" t="s">
        <v>241</v>
      </c>
      <c r="DA41" s="666"/>
      <c r="DB41" s="666"/>
      <c r="DC41" s="671"/>
      <c r="DD41" s="645" t="s">
        <v>241</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359</v>
      </c>
      <c r="AR42" s="706"/>
      <c r="AS42" s="706"/>
      <c r="AT42" s="706"/>
      <c r="AU42" s="706"/>
      <c r="AV42" s="706"/>
      <c r="AW42" s="706"/>
      <c r="AX42" s="706"/>
      <c r="AY42" s="707"/>
      <c r="AZ42" s="708">
        <v>205536</v>
      </c>
      <c r="BA42" s="709"/>
      <c r="BB42" s="709"/>
      <c r="BC42" s="709"/>
      <c r="BD42" s="695"/>
      <c r="BE42" s="695"/>
      <c r="BF42" s="697"/>
      <c r="BG42" s="688"/>
      <c r="BH42" s="689"/>
      <c r="BI42" s="689"/>
      <c r="BJ42" s="689"/>
      <c r="BK42" s="689"/>
      <c r="BL42" s="216"/>
      <c r="BM42" s="658" t="s">
        <v>360</v>
      </c>
      <c r="BN42" s="658"/>
      <c r="BO42" s="658"/>
      <c r="BP42" s="658"/>
      <c r="BQ42" s="658"/>
      <c r="BR42" s="658"/>
      <c r="BS42" s="658"/>
      <c r="BT42" s="658"/>
      <c r="BU42" s="659"/>
      <c r="BV42" s="708">
        <v>515</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260124</v>
      </c>
      <c r="CS42" s="669"/>
      <c r="CT42" s="669"/>
      <c r="CU42" s="669"/>
      <c r="CV42" s="669"/>
      <c r="CW42" s="669"/>
      <c r="CX42" s="669"/>
      <c r="CY42" s="670"/>
      <c r="CZ42" s="641">
        <v>5.7</v>
      </c>
      <c r="DA42" s="666"/>
      <c r="DB42" s="666"/>
      <c r="DC42" s="671"/>
      <c r="DD42" s="645">
        <v>62355</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6" t="s">
        <v>362</v>
      </c>
      <c r="CD43" s="633" t="s">
        <v>363</v>
      </c>
      <c r="CE43" s="634"/>
      <c r="CF43" s="634"/>
      <c r="CG43" s="634"/>
      <c r="CH43" s="634"/>
      <c r="CI43" s="634"/>
      <c r="CJ43" s="634"/>
      <c r="CK43" s="634"/>
      <c r="CL43" s="634"/>
      <c r="CM43" s="634"/>
      <c r="CN43" s="634"/>
      <c r="CO43" s="634"/>
      <c r="CP43" s="634"/>
      <c r="CQ43" s="635"/>
      <c r="CR43" s="636">
        <v>1273</v>
      </c>
      <c r="CS43" s="669"/>
      <c r="CT43" s="669"/>
      <c r="CU43" s="669"/>
      <c r="CV43" s="669"/>
      <c r="CW43" s="669"/>
      <c r="CX43" s="669"/>
      <c r="CY43" s="670"/>
      <c r="CZ43" s="641">
        <v>0</v>
      </c>
      <c r="DA43" s="666"/>
      <c r="DB43" s="666"/>
      <c r="DC43" s="671"/>
      <c r="DD43" s="645">
        <v>1273</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312</v>
      </c>
      <c r="CE44" s="675"/>
      <c r="CF44" s="633" t="s">
        <v>365</v>
      </c>
      <c r="CG44" s="634"/>
      <c r="CH44" s="634"/>
      <c r="CI44" s="634"/>
      <c r="CJ44" s="634"/>
      <c r="CK44" s="634"/>
      <c r="CL44" s="634"/>
      <c r="CM44" s="634"/>
      <c r="CN44" s="634"/>
      <c r="CO44" s="634"/>
      <c r="CP44" s="634"/>
      <c r="CQ44" s="635"/>
      <c r="CR44" s="636">
        <v>255924</v>
      </c>
      <c r="CS44" s="637"/>
      <c r="CT44" s="637"/>
      <c r="CU44" s="637"/>
      <c r="CV44" s="637"/>
      <c r="CW44" s="637"/>
      <c r="CX44" s="637"/>
      <c r="CY44" s="638"/>
      <c r="CZ44" s="641">
        <v>5.6</v>
      </c>
      <c r="DA44" s="642"/>
      <c r="DB44" s="642"/>
      <c r="DC44" s="648"/>
      <c r="DD44" s="645">
        <v>62259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367</v>
      </c>
      <c r="CG45" s="634"/>
      <c r="CH45" s="634"/>
      <c r="CI45" s="634"/>
      <c r="CJ45" s="634"/>
      <c r="CK45" s="634"/>
      <c r="CL45" s="634"/>
      <c r="CM45" s="634"/>
      <c r="CN45" s="634"/>
      <c r="CO45" s="634"/>
      <c r="CP45" s="634"/>
      <c r="CQ45" s="635"/>
      <c r="CR45" s="636">
        <v>68915</v>
      </c>
      <c r="CS45" s="669"/>
      <c r="CT45" s="669"/>
      <c r="CU45" s="669"/>
      <c r="CV45" s="669"/>
      <c r="CW45" s="669"/>
      <c r="CX45" s="669"/>
      <c r="CY45" s="670"/>
      <c r="CZ45" s="641">
        <v>1.5</v>
      </c>
      <c r="DA45" s="666"/>
      <c r="DB45" s="666"/>
      <c r="DC45" s="671"/>
      <c r="DD45" s="645">
        <v>18460</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7"/>
      <c r="CD46" s="676"/>
      <c r="CE46" s="677"/>
      <c r="CF46" s="633" t="s">
        <v>368</v>
      </c>
      <c r="CG46" s="634"/>
      <c r="CH46" s="634"/>
      <c r="CI46" s="634"/>
      <c r="CJ46" s="634"/>
      <c r="CK46" s="634"/>
      <c r="CL46" s="634"/>
      <c r="CM46" s="634"/>
      <c r="CN46" s="634"/>
      <c r="CO46" s="634"/>
      <c r="CP46" s="634"/>
      <c r="CQ46" s="635"/>
      <c r="CR46" s="636">
        <v>179092</v>
      </c>
      <c r="CS46" s="637"/>
      <c r="CT46" s="637"/>
      <c r="CU46" s="637"/>
      <c r="CV46" s="637"/>
      <c r="CW46" s="637"/>
      <c r="CX46" s="637"/>
      <c r="CY46" s="638"/>
      <c r="CZ46" s="641">
        <v>3.9</v>
      </c>
      <c r="DA46" s="642"/>
      <c r="DB46" s="642"/>
      <c r="DC46" s="648"/>
      <c r="DD46" s="645">
        <v>35882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7"/>
      <c r="CD47" s="676"/>
      <c r="CE47" s="677"/>
      <c r="CF47" s="633" t="s">
        <v>369</v>
      </c>
      <c r="CG47" s="634"/>
      <c r="CH47" s="634"/>
      <c r="CI47" s="634"/>
      <c r="CJ47" s="634"/>
      <c r="CK47" s="634"/>
      <c r="CL47" s="634"/>
      <c r="CM47" s="634"/>
      <c r="CN47" s="634"/>
      <c r="CO47" s="634"/>
      <c r="CP47" s="634"/>
      <c r="CQ47" s="635"/>
      <c r="CR47" s="636">
        <v>4200</v>
      </c>
      <c r="CS47" s="669"/>
      <c r="CT47" s="669"/>
      <c r="CU47" s="669"/>
      <c r="CV47" s="669"/>
      <c r="CW47" s="669"/>
      <c r="CX47" s="669"/>
      <c r="CY47" s="670"/>
      <c r="CZ47" s="641">
        <v>0.1</v>
      </c>
      <c r="DA47" s="666"/>
      <c r="DB47" s="666"/>
      <c r="DC47" s="671"/>
      <c r="DD47" s="645">
        <v>96</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7"/>
      <c r="CD48" s="678"/>
      <c r="CE48" s="679"/>
      <c r="CF48" s="633" t="s">
        <v>370</v>
      </c>
      <c r="CG48" s="634"/>
      <c r="CH48" s="634"/>
      <c r="CI48" s="634"/>
      <c r="CJ48" s="634"/>
      <c r="CK48" s="634"/>
      <c r="CL48" s="634"/>
      <c r="CM48" s="634"/>
      <c r="CN48" s="634"/>
      <c r="CO48" s="634"/>
      <c r="CP48" s="634"/>
      <c r="CQ48" s="635"/>
      <c r="CR48" s="636" t="s">
        <v>241</v>
      </c>
      <c r="CS48" s="637"/>
      <c r="CT48" s="637"/>
      <c r="CU48" s="637"/>
      <c r="CV48" s="637"/>
      <c r="CW48" s="637"/>
      <c r="CX48" s="637"/>
      <c r="CY48" s="638"/>
      <c r="CZ48" s="641" t="s">
        <v>244</v>
      </c>
      <c r="DA48" s="642"/>
      <c r="DB48" s="642"/>
      <c r="DC48" s="648"/>
      <c r="DD48" s="645" t="s">
        <v>244</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7"/>
      <c r="CD49" s="657" t="s">
        <v>371</v>
      </c>
      <c r="CE49" s="658"/>
      <c r="CF49" s="658"/>
      <c r="CG49" s="658"/>
      <c r="CH49" s="658"/>
      <c r="CI49" s="658"/>
      <c r="CJ49" s="658"/>
      <c r="CK49" s="658"/>
      <c r="CL49" s="658"/>
      <c r="CM49" s="658"/>
      <c r="CN49" s="658"/>
      <c r="CO49" s="658"/>
      <c r="CP49" s="658"/>
      <c r="CQ49" s="659"/>
      <c r="CR49" s="708">
        <v>4542698</v>
      </c>
      <c r="CS49" s="695"/>
      <c r="CT49" s="695"/>
      <c r="CU49" s="695"/>
      <c r="CV49" s="695"/>
      <c r="CW49" s="695"/>
      <c r="CX49" s="695"/>
      <c r="CY49" s="724"/>
      <c r="CZ49" s="716">
        <v>100</v>
      </c>
      <c r="DA49" s="725"/>
      <c r="DB49" s="725"/>
      <c r="DC49" s="726"/>
      <c r="DD49" s="727">
        <v>3145209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sdRgAn//JGbRXglaYM+3ZfYkjYjVpqy3kF95yWjw+x8TfHp3Kp6qc+KNQu8ow96WSPdKWts3JMca7SI0Tu0Zw==" saltValue="Ld9RBGBbJtdXxf3LQ0cM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4" zoomScaleNormal="25" zoomScaleSheetLayoutView="70" workbookViewId="0">
      <selection activeCell="BE29" sqref="BE29:BI29"/>
    </sheetView>
  </sheetViews>
  <sheetFormatPr defaultColWidth="0" defaultRowHeight="13" zeroHeight="1" x14ac:dyDescent="0.2"/>
  <cols>
    <col min="1" max="130" width="2.81640625" style="223" customWidth="1"/>
    <col min="131" max="131" width="1.63281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35" t="s">
        <v>373</v>
      </c>
      <c r="DK2" s="736"/>
      <c r="DL2" s="736"/>
      <c r="DM2" s="736"/>
      <c r="DN2" s="736"/>
      <c r="DO2" s="737"/>
      <c r="DP2" s="220"/>
      <c r="DQ2" s="735" t="s">
        <v>374</v>
      </c>
      <c r="DR2" s="736"/>
      <c r="DS2" s="736"/>
      <c r="DT2" s="736"/>
      <c r="DU2" s="736"/>
      <c r="DV2" s="736"/>
      <c r="DW2" s="736"/>
      <c r="DX2" s="736"/>
      <c r="DY2" s="736"/>
      <c r="DZ2" s="737"/>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5">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4"/>
      <c r="BA4" s="224"/>
      <c r="BB4" s="224"/>
      <c r="BC4" s="224"/>
      <c r="BD4" s="224"/>
      <c r="BE4" s="225"/>
      <c r="BF4" s="225"/>
      <c r="BG4" s="225"/>
      <c r="BH4" s="225"/>
      <c r="BI4" s="225"/>
      <c r="BJ4" s="225"/>
      <c r="BK4" s="225"/>
      <c r="BL4" s="225"/>
      <c r="BM4" s="225"/>
      <c r="BN4" s="225"/>
      <c r="BO4" s="225"/>
      <c r="BP4" s="225"/>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6"/>
    </row>
    <row r="5" spans="1:131" s="227" customFormat="1" ht="26.25" customHeight="1" x14ac:dyDescent="0.2">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4"/>
      <c r="BA5" s="224"/>
      <c r="BB5" s="224"/>
      <c r="BC5" s="224"/>
      <c r="BD5" s="224"/>
      <c r="BE5" s="225"/>
      <c r="BF5" s="225"/>
      <c r="BG5" s="225"/>
      <c r="BH5" s="225"/>
      <c r="BI5" s="225"/>
      <c r="BJ5" s="225"/>
      <c r="BK5" s="225"/>
      <c r="BL5" s="225"/>
      <c r="BM5" s="225"/>
      <c r="BN5" s="225"/>
      <c r="BO5" s="225"/>
      <c r="BP5" s="225"/>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6"/>
    </row>
    <row r="6" spans="1:131" s="227"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4"/>
      <c r="BA6" s="224"/>
      <c r="BB6" s="224"/>
      <c r="BC6" s="224"/>
      <c r="BD6" s="224"/>
      <c r="BE6" s="225"/>
      <c r="BF6" s="225"/>
      <c r="BG6" s="225"/>
      <c r="BH6" s="225"/>
      <c r="BI6" s="225"/>
      <c r="BJ6" s="225"/>
      <c r="BK6" s="225"/>
      <c r="BL6" s="225"/>
      <c r="BM6" s="225"/>
      <c r="BN6" s="225"/>
      <c r="BO6" s="225"/>
      <c r="BP6" s="225"/>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6"/>
    </row>
    <row r="7" spans="1:131" s="227" customFormat="1" ht="26.25" customHeight="1" thickTop="1" x14ac:dyDescent="0.2">
      <c r="A7" s="228">
        <v>1</v>
      </c>
      <c r="B7" s="762" t="s">
        <v>394</v>
      </c>
      <c r="C7" s="763"/>
      <c r="D7" s="763"/>
      <c r="E7" s="763"/>
      <c r="F7" s="763"/>
      <c r="G7" s="763"/>
      <c r="H7" s="763"/>
      <c r="I7" s="763"/>
      <c r="J7" s="763"/>
      <c r="K7" s="763"/>
      <c r="L7" s="763"/>
      <c r="M7" s="763"/>
      <c r="N7" s="763"/>
      <c r="O7" s="763"/>
      <c r="P7" s="764"/>
      <c r="Q7" s="765">
        <v>4857</v>
      </c>
      <c r="R7" s="766"/>
      <c r="S7" s="766"/>
      <c r="T7" s="766"/>
      <c r="U7" s="766"/>
      <c r="V7" s="766">
        <v>4543</v>
      </c>
      <c r="W7" s="766"/>
      <c r="X7" s="766"/>
      <c r="Y7" s="766"/>
      <c r="Z7" s="766"/>
      <c r="AA7" s="766">
        <f>Q7-V7</f>
        <v>314</v>
      </c>
      <c r="AB7" s="766"/>
      <c r="AC7" s="766"/>
      <c r="AD7" s="766"/>
      <c r="AE7" s="767"/>
      <c r="AF7" s="768">
        <v>288</v>
      </c>
      <c r="AG7" s="769"/>
      <c r="AH7" s="769"/>
      <c r="AI7" s="769"/>
      <c r="AJ7" s="770"/>
      <c r="AK7" s="771">
        <v>16</v>
      </c>
      <c r="AL7" s="772"/>
      <c r="AM7" s="772"/>
      <c r="AN7" s="772"/>
      <c r="AO7" s="772"/>
      <c r="AP7" s="772">
        <v>4475</v>
      </c>
      <c r="AQ7" s="772"/>
      <c r="AR7" s="772"/>
      <c r="AS7" s="772"/>
      <c r="AT7" s="772"/>
      <c r="AU7" s="773"/>
      <c r="AV7" s="773"/>
      <c r="AW7" s="773"/>
      <c r="AX7" s="773"/>
      <c r="AY7" s="774"/>
      <c r="AZ7" s="224"/>
      <c r="BA7" s="224"/>
      <c r="BB7" s="224"/>
      <c r="BC7" s="224"/>
      <c r="BD7" s="224"/>
      <c r="BE7" s="225"/>
      <c r="BF7" s="225"/>
      <c r="BG7" s="225"/>
      <c r="BH7" s="225"/>
      <c r="BI7" s="225"/>
      <c r="BJ7" s="225"/>
      <c r="BK7" s="225"/>
      <c r="BL7" s="225"/>
      <c r="BM7" s="225"/>
      <c r="BN7" s="225"/>
      <c r="BO7" s="225"/>
      <c r="BP7" s="225"/>
      <c r="BQ7" s="228">
        <v>1</v>
      </c>
      <c r="BR7" s="229"/>
      <c r="BS7" s="759" t="s">
        <v>592</v>
      </c>
      <c r="BT7" s="760"/>
      <c r="BU7" s="760"/>
      <c r="BV7" s="760"/>
      <c r="BW7" s="760"/>
      <c r="BX7" s="760"/>
      <c r="BY7" s="760"/>
      <c r="BZ7" s="760"/>
      <c r="CA7" s="760"/>
      <c r="CB7" s="760"/>
      <c r="CC7" s="760"/>
      <c r="CD7" s="760"/>
      <c r="CE7" s="760"/>
      <c r="CF7" s="760"/>
      <c r="CG7" s="775"/>
      <c r="CH7" s="756">
        <v>1</v>
      </c>
      <c r="CI7" s="757"/>
      <c r="CJ7" s="757"/>
      <c r="CK7" s="757"/>
      <c r="CL7" s="758"/>
      <c r="CM7" s="756">
        <v>92</v>
      </c>
      <c r="CN7" s="757"/>
      <c r="CO7" s="757"/>
      <c r="CP7" s="757"/>
      <c r="CQ7" s="758"/>
      <c r="CR7" s="756">
        <v>0</v>
      </c>
      <c r="CS7" s="757"/>
      <c r="CT7" s="757"/>
      <c r="CU7" s="757"/>
      <c r="CV7" s="758"/>
      <c r="CW7" s="756">
        <v>0</v>
      </c>
      <c r="CX7" s="757"/>
      <c r="CY7" s="757"/>
      <c r="CZ7" s="757"/>
      <c r="DA7" s="758"/>
      <c r="DB7" s="756">
        <v>0</v>
      </c>
      <c r="DC7" s="757"/>
      <c r="DD7" s="757"/>
      <c r="DE7" s="757"/>
      <c r="DF7" s="758"/>
      <c r="DG7" s="756">
        <v>0</v>
      </c>
      <c r="DH7" s="757"/>
      <c r="DI7" s="757"/>
      <c r="DJ7" s="757"/>
      <c r="DK7" s="758"/>
      <c r="DL7" s="756">
        <v>0</v>
      </c>
      <c r="DM7" s="757"/>
      <c r="DN7" s="757"/>
      <c r="DO7" s="757"/>
      <c r="DP7" s="758"/>
      <c r="DQ7" s="756">
        <v>0</v>
      </c>
      <c r="DR7" s="757"/>
      <c r="DS7" s="757"/>
      <c r="DT7" s="757"/>
      <c r="DU7" s="758"/>
      <c r="DV7" s="759"/>
      <c r="DW7" s="760"/>
      <c r="DX7" s="760"/>
      <c r="DY7" s="760"/>
      <c r="DZ7" s="761"/>
      <c r="EA7" s="226"/>
    </row>
    <row r="8" spans="1:131" s="227" customFormat="1" ht="26.25" customHeight="1" x14ac:dyDescent="0.2">
      <c r="A8" s="230">
        <v>2</v>
      </c>
      <c r="B8" s="793" t="s">
        <v>395</v>
      </c>
      <c r="C8" s="794"/>
      <c r="D8" s="794"/>
      <c r="E8" s="794"/>
      <c r="F8" s="794"/>
      <c r="G8" s="794"/>
      <c r="H8" s="794"/>
      <c r="I8" s="794"/>
      <c r="J8" s="794"/>
      <c r="K8" s="794"/>
      <c r="L8" s="794"/>
      <c r="M8" s="794"/>
      <c r="N8" s="794"/>
      <c r="O8" s="794"/>
      <c r="P8" s="795"/>
      <c r="Q8" s="796">
        <v>6</v>
      </c>
      <c r="R8" s="797"/>
      <c r="S8" s="797"/>
      <c r="T8" s="797"/>
      <c r="U8" s="797"/>
      <c r="V8" s="797">
        <v>0</v>
      </c>
      <c r="W8" s="797"/>
      <c r="X8" s="797"/>
      <c r="Y8" s="797"/>
      <c r="Z8" s="797"/>
      <c r="AA8" s="797">
        <v>6</v>
      </c>
      <c r="AB8" s="797"/>
      <c r="AC8" s="797"/>
      <c r="AD8" s="797"/>
      <c r="AE8" s="798"/>
      <c r="AF8" s="799">
        <v>6</v>
      </c>
      <c r="AG8" s="800"/>
      <c r="AH8" s="800"/>
      <c r="AI8" s="800"/>
      <c r="AJ8" s="801"/>
      <c r="AK8" s="782">
        <v>0</v>
      </c>
      <c r="AL8" s="783"/>
      <c r="AM8" s="783"/>
      <c r="AN8" s="783"/>
      <c r="AO8" s="783"/>
      <c r="AP8" s="783">
        <v>0</v>
      </c>
      <c r="AQ8" s="783"/>
      <c r="AR8" s="783"/>
      <c r="AS8" s="783"/>
      <c r="AT8" s="783"/>
      <c r="AU8" s="784"/>
      <c r="AV8" s="784"/>
      <c r="AW8" s="784"/>
      <c r="AX8" s="784"/>
      <c r="AY8" s="785"/>
      <c r="AZ8" s="224"/>
      <c r="BA8" s="224"/>
      <c r="BB8" s="224"/>
      <c r="BC8" s="224"/>
      <c r="BD8" s="224"/>
      <c r="BE8" s="225"/>
      <c r="BF8" s="225"/>
      <c r="BG8" s="225"/>
      <c r="BH8" s="225"/>
      <c r="BI8" s="225"/>
      <c r="BJ8" s="225"/>
      <c r="BK8" s="225"/>
      <c r="BL8" s="225"/>
      <c r="BM8" s="225"/>
      <c r="BN8" s="225"/>
      <c r="BO8" s="225"/>
      <c r="BP8" s="225"/>
      <c r="BQ8" s="230">
        <v>2</v>
      </c>
      <c r="BR8" s="231"/>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6"/>
    </row>
    <row r="9" spans="1:131" s="227" customFormat="1" ht="26.25" customHeight="1" x14ac:dyDescent="0.2">
      <c r="A9" s="230">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4"/>
      <c r="BA9" s="224"/>
      <c r="BB9" s="224"/>
      <c r="BC9" s="224"/>
      <c r="BD9" s="224"/>
      <c r="BE9" s="225"/>
      <c r="BF9" s="225"/>
      <c r="BG9" s="225"/>
      <c r="BH9" s="225"/>
      <c r="BI9" s="225"/>
      <c r="BJ9" s="225"/>
      <c r="BK9" s="225"/>
      <c r="BL9" s="225"/>
      <c r="BM9" s="225"/>
      <c r="BN9" s="225"/>
      <c r="BO9" s="225"/>
      <c r="BP9" s="225"/>
      <c r="BQ9" s="230">
        <v>3</v>
      </c>
      <c r="BR9" s="231"/>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6"/>
    </row>
    <row r="10" spans="1:131" s="227" customFormat="1" ht="26.25" customHeight="1" x14ac:dyDescent="0.2">
      <c r="A10" s="230">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4"/>
      <c r="BA10" s="224"/>
      <c r="BB10" s="224"/>
      <c r="BC10" s="224"/>
      <c r="BD10" s="224"/>
      <c r="BE10" s="225"/>
      <c r="BF10" s="225"/>
      <c r="BG10" s="225"/>
      <c r="BH10" s="225"/>
      <c r="BI10" s="225"/>
      <c r="BJ10" s="225"/>
      <c r="BK10" s="225"/>
      <c r="BL10" s="225"/>
      <c r="BM10" s="225"/>
      <c r="BN10" s="225"/>
      <c r="BO10" s="225"/>
      <c r="BP10" s="225"/>
      <c r="BQ10" s="230">
        <v>4</v>
      </c>
      <c r="BR10" s="231"/>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6"/>
    </row>
    <row r="11" spans="1:131" s="227" customFormat="1" ht="26.25" customHeight="1" x14ac:dyDescent="0.2">
      <c r="A11" s="230">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4"/>
      <c r="BA11" s="224"/>
      <c r="BB11" s="224"/>
      <c r="BC11" s="224"/>
      <c r="BD11" s="224"/>
      <c r="BE11" s="225"/>
      <c r="BF11" s="225"/>
      <c r="BG11" s="225"/>
      <c r="BH11" s="225"/>
      <c r="BI11" s="225"/>
      <c r="BJ11" s="225"/>
      <c r="BK11" s="225"/>
      <c r="BL11" s="225"/>
      <c r="BM11" s="225"/>
      <c r="BN11" s="225"/>
      <c r="BO11" s="225"/>
      <c r="BP11" s="225"/>
      <c r="BQ11" s="230">
        <v>5</v>
      </c>
      <c r="BR11" s="231"/>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6"/>
    </row>
    <row r="12" spans="1:131" s="227" customFormat="1" ht="26.25" customHeight="1" x14ac:dyDescent="0.2">
      <c r="A12" s="230">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4"/>
      <c r="BA12" s="224"/>
      <c r="BB12" s="224"/>
      <c r="BC12" s="224"/>
      <c r="BD12" s="224"/>
      <c r="BE12" s="225"/>
      <c r="BF12" s="225"/>
      <c r="BG12" s="225"/>
      <c r="BH12" s="225"/>
      <c r="BI12" s="225"/>
      <c r="BJ12" s="225"/>
      <c r="BK12" s="225"/>
      <c r="BL12" s="225"/>
      <c r="BM12" s="225"/>
      <c r="BN12" s="225"/>
      <c r="BO12" s="225"/>
      <c r="BP12" s="225"/>
      <c r="BQ12" s="230">
        <v>6</v>
      </c>
      <c r="BR12" s="231"/>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6"/>
    </row>
    <row r="13" spans="1:131" s="227" customFormat="1" ht="26.25" customHeight="1" x14ac:dyDescent="0.2">
      <c r="A13" s="230">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4"/>
      <c r="BA13" s="224"/>
      <c r="BB13" s="224"/>
      <c r="BC13" s="224"/>
      <c r="BD13" s="224"/>
      <c r="BE13" s="225"/>
      <c r="BF13" s="225"/>
      <c r="BG13" s="225"/>
      <c r="BH13" s="225"/>
      <c r="BI13" s="225"/>
      <c r="BJ13" s="225"/>
      <c r="BK13" s="225"/>
      <c r="BL13" s="225"/>
      <c r="BM13" s="225"/>
      <c r="BN13" s="225"/>
      <c r="BO13" s="225"/>
      <c r="BP13" s="225"/>
      <c r="BQ13" s="230">
        <v>7</v>
      </c>
      <c r="BR13" s="231"/>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6"/>
    </row>
    <row r="14" spans="1:131" s="227" customFormat="1" ht="26.25" customHeight="1" x14ac:dyDescent="0.2">
      <c r="A14" s="230">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4"/>
      <c r="BA14" s="224"/>
      <c r="BB14" s="224"/>
      <c r="BC14" s="224"/>
      <c r="BD14" s="224"/>
      <c r="BE14" s="225"/>
      <c r="BF14" s="225"/>
      <c r="BG14" s="225"/>
      <c r="BH14" s="225"/>
      <c r="BI14" s="225"/>
      <c r="BJ14" s="225"/>
      <c r="BK14" s="225"/>
      <c r="BL14" s="225"/>
      <c r="BM14" s="225"/>
      <c r="BN14" s="225"/>
      <c r="BO14" s="225"/>
      <c r="BP14" s="225"/>
      <c r="BQ14" s="230">
        <v>8</v>
      </c>
      <c r="BR14" s="231"/>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6"/>
    </row>
    <row r="15" spans="1:131" s="227" customFormat="1" ht="26.25" customHeight="1" x14ac:dyDescent="0.2">
      <c r="A15" s="230">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4"/>
      <c r="BA15" s="224"/>
      <c r="BB15" s="224"/>
      <c r="BC15" s="224"/>
      <c r="BD15" s="224"/>
      <c r="BE15" s="225"/>
      <c r="BF15" s="225"/>
      <c r="BG15" s="225"/>
      <c r="BH15" s="225"/>
      <c r="BI15" s="225"/>
      <c r="BJ15" s="225"/>
      <c r="BK15" s="225"/>
      <c r="BL15" s="225"/>
      <c r="BM15" s="225"/>
      <c r="BN15" s="225"/>
      <c r="BO15" s="225"/>
      <c r="BP15" s="225"/>
      <c r="BQ15" s="230">
        <v>9</v>
      </c>
      <c r="BR15" s="231"/>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6"/>
    </row>
    <row r="16" spans="1:131" s="227" customFormat="1" ht="26.25" customHeight="1" x14ac:dyDescent="0.2">
      <c r="A16" s="230">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4"/>
      <c r="BA16" s="224"/>
      <c r="BB16" s="224"/>
      <c r="BC16" s="224"/>
      <c r="BD16" s="224"/>
      <c r="BE16" s="225"/>
      <c r="BF16" s="225"/>
      <c r="BG16" s="225"/>
      <c r="BH16" s="225"/>
      <c r="BI16" s="225"/>
      <c r="BJ16" s="225"/>
      <c r="BK16" s="225"/>
      <c r="BL16" s="225"/>
      <c r="BM16" s="225"/>
      <c r="BN16" s="225"/>
      <c r="BO16" s="225"/>
      <c r="BP16" s="225"/>
      <c r="BQ16" s="230">
        <v>10</v>
      </c>
      <c r="BR16" s="231"/>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6"/>
    </row>
    <row r="17" spans="1:131" s="227" customFormat="1" ht="26.25" customHeight="1" x14ac:dyDescent="0.2">
      <c r="A17" s="230">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4"/>
      <c r="BA17" s="224"/>
      <c r="BB17" s="224"/>
      <c r="BC17" s="224"/>
      <c r="BD17" s="224"/>
      <c r="BE17" s="225"/>
      <c r="BF17" s="225"/>
      <c r="BG17" s="225"/>
      <c r="BH17" s="225"/>
      <c r="BI17" s="225"/>
      <c r="BJ17" s="225"/>
      <c r="BK17" s="225"/>
      <c r="BL17" s="225"/>
      <c r="BM17" s="225"/>
      <c r="BN17" s="225"/>
      <c r="BO17" s="225"/>
      <c r="BP17" s="225"/>
      <c r="BQ17" s="230">
        <v>11</v>
      </c>
      <c r="BR17" s="231"/>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6"/>
    </row>
    <row r="18" spans="1:131" s="227" customFormat="1" ht="26.25" customHeight="1" x14ac:dyDescent="0.2">
      <c r="A18" s="230">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4"/>
      <c r="BA18" s="224"/>
      <c r="BB18" s="224"/>
      <c r="BC18" s="224"/>
      <c r="BD18" s="224"/>
      <c r="BE18" s="225"/>
      <c r="BF18" s="225"/>
      <c r="BG18" s="225"/>
      <c r="BH18" s="225"/>
      <c r="BI18" s="225"/>
      <c r="BJ18" s="225"/>
      <c r="BK18" s="225"/>
      <c r="BL18" s="225"/>
      <c r="BM18" s="225"/>
      <c r="BN18" s="225"/>
      <c r="BO18" s="225"/>
      <c r="BP18" s="225"/>
      <c r="BQ18" s="230">
        <v>12</v>
      </c>
      <c r="BR18" s="231"/>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6"/>
    </row>
    <row r="19" spans="1:131" s="227" customFormat="1" ht="26.25" customHeight="1" x14ac:dyDescent="0.2">
      <c r="A19" s="230">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4"/>
      <c r="BA19" s="224"/>
      <c r="BB19" s="224"/>
      <c r="BC19" s="224"/>
      <c r="BD19" s="224"/>
      <c r="BE19" s="225"/>
      <c r="BF19" s="225"/>
      <c r="BG19" s="225"/>
      <c r="BH19" s="225"/>
      <c r="BI19" s="225"/>
      <c r="BJ19" s="225"/>
      <c r="BK19" s="225"/>
      <c r="BL19" s="225"/>
      <c r="BM19" s="225"/>
      <c r="BN19" s="225"/>
      <c r="BO19" s="225"/>
      <c r="BP19" s="225"/>
      <c r="BQ19" s="230">
        <v>13</v>
      </c>
      <c r="BR19" s="231"/>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6"/>
    </row>
    <row r="20" spans="1:131" s="227" customFormat="1" ht="26.25" customHeight="1" x14ac:dyDescent="0.2">
      <c r="A20" s="230">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4"/>
      <c r="BA20" s="224"/>
      <c r="BB20" s="224"/>
      <c r="BC20" s="224"/>
      <c r="BD20" s="224"/>
      <c r="BE20" s="225"/>
      <c r="BF20" s="225"/>
      <c r="BG20" s="225"/>
      <c r="BH20" s="225"/>
      <c r="BI20" s="225"/>
      <c r="BJ20" s="225"/>
      <c r="BK20" s="225"/>
      <c r="BL20" s="225"/>
      <c r="BM20" s="225"/>
      <c r="BN20" s="225"/>
      <c r="BO20" s="225"/>
      <c r="BP20" s="225"/>
      <c r="BQ20" s="230">
        <v>14</v>
      </c>
      <c r="BR20" s="231"/>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6"/>
    </row>
    <row r="21" spans="1:131" s="227" customFormat="1" ht="26.25" customHeight="1" thickBot="1" x14ac:dyDescent="0.25">
      <c r="A21" s="230">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4"/>
      <c r="BA21" s="224"/>
      <c r="BB21" s="224"/>
      <c r="BC21" s="224"/>
      <c r="BD21" s="224"/>
      <c r="BE21" s="225"/>
      <c r="BF21" s="225"/>
      <c r="BG21" s="225"/>
      <c r="BH21" s="225"/>
      <c r="BI21" s="225"/>
      <c r="BJ21" s="225"/>
      <c r="BK21" s="225"/>
      <c r="BL21" s="225"/>
      <c r="BM21" s="225"/>
      <c r="BN21" s="225"/>
      <c r="BO21" s="225"/>
      <c r="BP21" s="225"/>
      <c r="BQ21" s="230">
        <v>15</v>
      </c>
      <c r="BR21" s="231"/>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6"/>
    </row>
    <row r="22" spans="1:131" s="227" customFormat="1" ht="26.25" customHeight="1" x14ac:dyDescent="0.2">
      <c r="A22" s="230">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396</v>
      </c>
      <c r="BA22" s="819"/>
      <c r="BB22" s="819"/>
      <c r="BC22" s="819"/>
      <c r="BD22" s="820"/>
      <c r="BE22" s="225"/>
      <c r="BF22" s="225"/>
      <c r="BG22" s="225"/>
      <c r="BH22" s="225"/>
      <c r="BI22" s="225"/>
      <c r="BJ22" s="225"/>
      <c r="BK22" s="225"/>
      <c r="BL22" s="225"/>
      <c r="BM22" s="225"/>
      <c r="BN22" s="225"/>
      <c r="BO22" s="225"/>
      <c r="BP22" s="225"/>
      <c r="BQ22" s="230">
        <v>16</v>
      </c>
      <c r="BR22" s="231"/>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6"/>
    </row>
    <row r="23" spans="1:131" s="227" customFormat="1" ht="26.25" customHeight="1" thickBot="1" x14ac:dyDescent="0.25">
      <c r="A23" s="232" t="s">
        <v>397</v>
      </c>
      <c r="B23" s="802" t="s">
        <v>398</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295</v>
      </c>
      <c r="AG23" s="806"/>
      <c r="AH23" s="806"/>
      <c r="AI23" s="806"/>
      <c r="AJ23" s="809"/>
      <c r="AK23" s="810"/>
      <c r="AL23" s="811"/>
      <c r="AM23" s="811"/>
      <c r="AN23" s="811"/>
      <c r="AO23" s="811"/>
      <c r="AP23" s="806"/>
      <c r="AQ23" s="806"/>
      <c r="AR23" s="806"/>
      <c r="AS23" s="806"/>
      <c r="AT23" s="806"/>
      <c r="AU23" s="822"/>
      <c r="AV23" s="822"/>
      <c r="AW23" s="822"/>
      <c r="AX23" s="822"/>
      <c r="AY23" s="823"/>
      <c r="AZ23" s="824" t="s">
        <v>399</v>
      </c>
      <c r="BA23" s="825"/>
      <c r="BB23" s="825"/>
      <c r="BC23" s="825"/>
      <c r="BD23" s="826"/>
      <c r="BE23" s="225"/>
      <c r="BF23" s="225"/>
      <c r="BG23" s="225"/>
      <c r="BH23" s="225"/>
      <c r="BI23" s="225"/>
      <c r="BJ23" s="225"/>
      <c r="BK23" s="225"/>
      <c r="BL23" s="225"/>
      <c r="BM23" s="225"/>
      <c r="BN23" s="225"/>
      <c r="BO23" s="225"/>
      <c r="BP23" s="225"/>
      <c r="BQ23" s="230">
        <v>17</v>
      </c>
      <c r="BR23" s="231"/>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6"/>
    </row>
    <row r="24" spans="1:131" s="227" customFormat="1" ht="26.25" customHeight="1" x14ac:dyDescent="0.2">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4"/>
      <c r="BA24" s="224"/>
      <c r="BB24" s="224"/>
      <c r="BC24" s="224"/>
      <c r="BD24" s="224"/>
      <c r="BE24" s="225"/>
      <c r="BF24" s="225"/>
      <c r="BG24" s="225"/>
      <c r="BH24" s="225"/>
      <c r="BI24" s="225"/>
      <c r="BJ24" s="225"/>
      <c r="BK24" s="225"/>
      <c r="BL24" s="225"/>
      <c r="BM24" s="225"/>
      <c r="BN24" s="225"/>
      <c r="BO24" s="225"/>
      <c r="BP24" s="225"/>
      <c r="BQ24" s="230">
        <v>18</v>
      </c>
      <c r="BR24" s="231"/>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6"/>
    </row>
    <row r="25" spans="1:131" ht="26.25" customHeight="1" thickBot="1" x14ac:dyDescent="0.25">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4"/>
      <c r="BK25" s="224"/>
      <c r="BL25" s="224"/>
      <c r="BM25" s="224"/>
      <c r="BN25" s="224"/>
      <c r="BO25" s="233"/>
      <c r="BP25" s="233"/>
      <c r="BQ25" s="230">
        <v>19</v>
      </c>
      <c r="BR25" s="231"/>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2"/>
    </row>
    <row r="26" spans="1:131" ht="26.25" customHeight="1" x14ac:dyDescent="0.2">
      <c r="A26" s="740" t="s">
        <v>377</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384</v>
      </c>
      <c r="BF26" s="747"/>
      <c r="BG26" s="747"/>
      <c r="BH26" s="747"/>
      <c r="BI26" s="753"/>
      <c r="BJ26" s="224"/>
      <c r="BK26" s="224"/>
      <c r="BL26" s="224"/>
      <c r="BM26" s="224"/>
      <c r="BN26" s="224"/>
      <c r="BO26" s="233"/>
      <c r="BP26" s="233"/>
      <c r="BQ26" s="230">
        <v>20</v>
      </c>
      <c r="BR26" s="231"/>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2"/>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4"/>
      <c r="BK27" s="224"/>
      <c r="BL27" s="224"/>
      <c r="BM27" s="224"/>
      <c r="BN27" s="224"/>
      <c r="BO27" s="233"/>
      <c r="BP27" s="233"/>
      <c r="BQ27" s="230">
        <v>21</v>
      </c>
      <c r="BR27" s="231"/>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2"/>
    </row>
    <row r="28" spans="1:131" ht="26.25" customHeight="1" thickTop="1" x14ac:dyDescent="0.2">
      <c r="A28" s="234">
        <v>1</v>
      </c>
      <c r="B28" s="762" t="s">
        <v>410</v>
      </c>
      <c r="C28" s="763"/>
      <c r="D28" s="763"/>
      <c r="E28" s="763"/>
      <c r="F28" s="763"/>
      <c r="G28" s="763"/>
      <c r="H28" s="763"/>
      <c r="I28" s="763"/>
      <c r="J28" s="763"/>
      <c r="K28" s="763"/>
      <c r="L28" s="763"/>
      <c r="M28" s="763"/>
      <c r="N28" s="763"/>
      <c r="O28" s="763"/>
      <c r="P28" s="764"/>
      <c r="Q28" s="835">
        <v>363</v>
      </c>
      <c r="R28" s="836"/>
      <c r="S28" s="836"/>
      <c r="T28" s="836"/>
      <c r="U28" s="836"/>
      <c r="V28" s="836">
        <v>343</v>
      </c>
      <c r="W28" s="836"/>
      <c r="X28" s="836"/>
      <c r="Y28" s="836"/>
      <c r="Z28" s="836"/>
      <c r="AA28" s="836">
        <f>Q28-V28</f>
        <v>20</v>
      </c>
      <c r="AB28" s="836"/>
      <c r="AC28" s="836"/>
      <c r="AD28" s="836"/>
      <c r="AE28" s="837"/>
      <c r="AF28" s="838">
        <v>35</v>
      </c>
      <c r="AG28" s="836"/>
      <c r="AH28" s="836"/>
      <c r="AI28" s="836"/>
      <c r="AJ28" s="839"/>
      <c r="AK28" s="840">
        <v>30</v>
      </c>
      <c r="AL28" s="841"/>
      <c r="AM28" s="841"/>
      <c r="AN28" s="841"/>
      <c r="AO28" s="841"/>
      <c r="AP28" s="841">
        <v>0</v>
      </c>
      <c r="AQ28" s="841"/>
      <c r="AR28" s="841"/>
      <c r="AS28" s="841"/>
      <c r="AT28" s="841"/>
      <c r="AU28" s="841">
        <v>0</v>
      </c>
      <c r="AV28" s="841"/>
      <c r="AW28" s="841"/>
      <c r="AX28" s="841"/>
      <c r="AY28" s="841"/>
      <c r="AZ28" s="842">
        <v>0</v>
      </c>
      <c r="BA28" s="842"/>
      <c r="BB28" s="842"/>
      <c r="BC28" s="842"/>
      <c r="BD28" s="842"/>
      <c r="BE28" s="833"/>
      <c r="BF28" s="833"/>
      <c r="BG28" s="833"/>
      <c r="BH28" s="833"/>
      <c r="BI28" s="834"/>
      <c r="BJ28" s="224"/>
      <c r="BK28" s="224"/>
      <c r="BL28" s="224"/>
      <c r="BM28" s="224"/>
      <c r="BN28" s="224"/>
      <c r="BO28" s="233"/>
      <c r="BP28" s="233"/>
      <c r="BQ28" s="230">
        <v>22</v>
      </c>
      <c r="BR28" s="231"/>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2"/>
    </row>
    <row r="29" spans="1:131" ht="26.25" customHeight="1" x14ac:dyDescent="0.2">
      <c r="A29" s="234">
        <v>2</v>
      </c>
      <c r="B29" s="793" t="s">
        <v>411</v>
      </c>
      <c r="C29" s="794"/>
      <c r="D29" s="794"/>
      <c r="E29" s="794"/>
      <c r="F29" s="794"/>
      <c r="G29" s="794"/>
      <c r="H29" s="794"/>
      <c r="I29" s="794"/>
      <c r="J29" s="794"/>
      <c r="K29" s="794"/>
      <c r="L29" s="794"/>
      <c r="M29" s="794"/>
      <c r="N29" s="794"/>
      <c r="O29" s="794"/>
      <c r="P29" s="795"/>
      <c r="Q29" s="796">
        <v>270</v>
      </c>
      <c r="R29" s="797"/>
      <c r="S29" s="797"/>
      <c r="T29" s="797"/>
      <c r="U29" s="797"/>
      <c r="V29" s="797">
        <v>233</v>
      </c>
      <c r="W29" s="797"/>
      <c r="X29" s="797"/>
      <c r="Y29" s="797"/>
      <c r="Z29" s="797"/>
      <c r="AA29" s="797">
        <f>Q29-V29</f>
        <v>37</v>
      </c>
      <c r="AB29" s="797"/>
      <c r="AC29" s="797"/>
      <c r="AD29" s="797"/>
      <c r="AE29" s="798"/>
      <c r="AF29" s="799">
        <v>37</v>
      </c>
      <c r="AG29" s="800"/>
      <c r="AH29" s="800"/>
      <c r="AI29" s="800"/>
      <c r="AJ29" s="801"/>
      <c r="AK29" s="847">
        <v>21</v>
      </c>
      <c r="AL29" s="843"/>
      <c r="AM29" s="843"/>
      <c r="AN29" s="843"/>
      <c r="AO29" s="843"/>
      <c r="AP29" s="843">
        <v>33</v>
      </c>
      <c r="AQ29" s="843"/>
      <c r="AR29" s="843"/>
      <c r="AS29" s="843"/>
      <c r="AT29" s="843"/>
      <c r="AU29" s="843">
        <v>0</v>
      </c>
      <c r="AV29" s="843"/>
      <c r="AW29" s="843"/>
      <c r="AX29" s="843"/>
      <c r="AY29" s="843"/>
      <c r="AZ29" s="844">
        <v>0</v>
      </c>
      <c r="BA29" s="844"/>
      <c r="BB29" s="844"/>
      <c r="BC29" s="844"/>
      <c r="BD29" s="844"/>
      <c r="BE29" s="845"/>
      <c r="BF29" s="845"/>
      <c r="BG29" s="845"/>
      <c r="BH29" s="845"/>
      <c r="BI29" s="846"/>
      <c r="BJ29" s="224"/>
      <c r="BK29" s="224"/>
      <c r="BL29" s="224"/>
      <c r="BM29" s="224"/>
      <c r="BN29" s="224"/>
      <c r="BO29" s="233"/>
      <c r="BP29" s="233"/>
      <c r="BQ29" s="230">
        <v>23</v>
      </c>
      <c r="BR29" s="231"/>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2"/>
    </row>
    <row r="30" spans="1:131" ht="26.25" customHeight="1" x14ac:dyDescent="0.2">
      <c r="A30" s="234">
        <v>3</v>
      </c>
      <c r="B30" s="793" t="s">
        <v>412</v>
      </c>
      <c r="C30" s="794"/>
      <c r="D30" s="794"/>
      <c r="E30" s="794"/>
      <c r="F30" s="794"/>
      <c r="G30" s="794"/>
      <c r="H30" s="794"/>
      <c r="I30" s="794"/>
      <c r="J30" s="794"/>
      <c r="K30" s="794"/>
      <c r="L30" s="794"/>
      <c r="M30" s="794"/>
      <c r="N30" s="794"/>
      <c r="O30" s="794"/>
      <c r="P30" s="795"/>
      <c r="Q30" s="796">
        <v>700</v>
      </c>
      <c r="R30" s="797"/>
      <c r="S30" s="797"/>
      <c r="T30" s="797"/>
      <c r="U30" s="797"/>
      <c r="V30" s="797">
        <v>565</v>
      </c>
      <c r="W30" s="797"/>
      <c r="X30" s="797"/>
      <c r="Y30" s="797"/>
      <c r="Z30" s="797"/>
      <c r="AA30" s="797">
        <f t="shared" ref="AA30:AA36" si="0">Q30-V30</f>
        <v>135</v>
      </c>
      <c r="AB30" s="797"/>
      <c r="AC30" s="797"/>
      <c r="AD30" s="797"/>
      <c r="AE30" s="798"/>
      <c r="AF30" s="799">
        <v>105</v>
      </c>
      <c r="AG30" s="800"/>
      <c r="AH30" s="800"/>
      <c r="AI30" s="800"/>
      <c r="AJ30" s="801"/>
      <c r="AK30" s="847">
        <v>97</v>
      </c>
      <c r="AL30" s="843"/>
      <c r="AM30" s="843"/>
      <c r="AN30" s="843"/>
      <c r="AO30" s="843"/>
      <c r="AP30" s="843">
        <v>0</v>
      </c>
      <c r="AQ30" s="843"/>
      <c r="AR30" s="843"/>
      <c r="AS30" s="843"/>
      <c r="AT30" s="843"/>
      <c r="AU30" s="843">
        <v>0</v>
      </c>
      <c r="AV30" s="843"/>
      <c r="AW30" s="843"/>
      <c r="AX30" s="843"/>
      <c r="AY30" s="843"/>
      <c r="AZ30" s="844">
        <v>0</v>
      </c>
      <c r="BA30" s="844"/>
      <c r="BB30" s="844"/>
      <c r="BC30" s="844"/>
      <c r="BD30" s="844"/>
      <c r="BE30" s="845"/>
      <c r="BF30" s="845"/>
      <c r="BG30" s="845"/>
      <c r="BH30" s="845"/>
      <c r="BI30" s="846"/>
      <c r="BJ30" s="224"/>
      <c r="BK30" s="224"/>
      <c r="BL30" s="224"/>
      <c r="BM30" s="224"/>
      <c r="BN30" s="224"/>
      <c r="BO30" s="233"/>
      <c r="BP30" s="233"/>
      <c r="BQ30" s="230">
        <v>24</v>
      </c>
      <c r="BR30" s="231"/>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2"/>
    </row>
    <row r="31" spans="1:131" ht="26.25" customHeight="1" x14ac:dyDescent="0.2">
      <c r="A31" s="234">
        <v>4</v>
      </c>
      <c r="B31" s="793" t="s">
        <v>413</v>
      </c>
      <c r="C31" s="794"/>
      <c r="D31" s="794"/>
      <c r="E31" s="794"/>
      <c r="F31" s="794"/>
      <c r="G31" s="794"/>
      <c r="H31" s="794"/>
      <c r="I31" s="794"/>
      <c r="J31" s="794"/>
      <c r="K31" s="794"/>
      <c r="L31" s="794"/>
      <c r="M31" s="794"/>
      <c r="N31" s="794"/>
      <c r="O31" s="794"/>
      <c r="P31" s="795"/>
      <c r="Q31" s="796">
        <v>3</v>
      </c>
      <c r="R31" s="797"/>
      <c r="S31" s="797"/>
      <c r="T31" s="797"/>
      <c r="U31" s="797"/>
      <c r="V31" s="797">
        <v>3</v>
      </c>
      <c r="W31" s="797"/>
      <c r="X31" s="797"/>
      <c r="Y31" s="797"/>
      <c r="Z31" s="797"/>
      <c r="AA31" s="797">
        <f t="shared" si="0"/>
        <v>0</v>
      </c>
      <c r="AB31" s="797"/>
      <c r="AC31" s="797"/>
      <c r="AD31" s="797"/>
      <c r="AE31" s="798"/>
      <c r="AF31" s="799">
        <v>0</v>
      </c>
      <c r="AG31" s="800"/>
      <c r="AH31" s="800"/>
      <c r="AI31" s="800"/>
      <c r="AJ31" s="801"/>
      <c r="AK31" s="847">
        <v>0</v>
      </c>
      <c r="AL31" s="843"/>
      <c r="AM31" s="843"/>
      <c r="AN31" s="843"/>
      <c r="AO31" s="843"/>
      <c r="AP31" s="843">
        <v>0</v>
      </c>
      <c r="AQ31" s="843"/>
      <c r="AR31" s="843"/>
      <c r="AS31" s="843"/>
      <c r="AT31" s="843"/>
      <c r="AU31" s="843">
        <v>0</v>
      </c>
      <c r="AV31" s="843"/>
      <c r="AW31" s="843"/>
      <c r="AX31" s="843"/>
      <c r="AY31" s="843"/>
      <c r="AZ31" s="844">
        <v>0</v>
      </c>
      <c r="BA31" s="844"/>
      <c r="BB31" s="844"/>
      <c r="BC31" s="844"/>
      <c r="BD31" s="844"/>
      <c r="BE31" s="845"/>
      <c r="BF31" s="845"/>
      <c r="BG31" s="845"/>
      <c r="BH31" s="845"/>
      <c r="BI31" s="846"/>
      <c r="BJ31" s="224"/>
      <c r="BK31" s="224"/>
      <c r="BL31" s="224"/>
      <c r="BM31" s="224"/>
      <c r="BN31" s="224"/>
      <c r="BO31" s="233"/>
      <c r="BP31" s="233"/>
      <c r="BQ31" s="230">
        <v>25</v>
      </c>
      <c r="BR31" s="231"/>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2"/>
    </row>
    <row r="32" spans="1:131" ht="26.25" customHeight="1" x14ac:dyDescent="0.2">
      <c r="A32" s="234">
        <v>5</v>
      </c>
      <c r="B32" s="793" t="s">
        <v>414</v>
      </c>
      <c r="C32" s="794"/>
      <c r="D32" s="794"/>
      <c r="E32" s="794"/>
      <c r="F32" s="794"/>
      <c r="G32" s="794"/>
      <c r="H32" s="794"/>
      <c r="I32" s="794"/>
      <c r="J32" s="794"/>
      <c r="K32" s="794"/>
      <c r="L32" s="794"/>
      <c r="M32" s="794"/>
      <c r="N32" s="794"/>
      <c r="O32" s="794"/>
      <c r="P32" s="795"/>
      <c r="Q32" s="796">
        <v>103</v>
      </c>
      <c r="R32" s="797"/>
      <c r="S32" s="797"/>
      <c r="T32" s="797"/>
      <c r="U32" s="797"/>
      <c r="V32" s="797">
        <v>103</v>
      </c>
      <c r="W32" s="797"/>
      <c r="X32" s="797"/>
      <c r="Y32" s="797"/>
      <c r="Z32" s="797"/>
      <c r="AA32" s="797">
        <f t="shared" si="0"/>
        <v>0</v>
      </c>
      <c r="AB32" s="797"/>
      <c r="AC32" s="797"/>
      <c r="AD32" s="797"/>
      <c r="AE32" s="798"/>
      <c r="AF32" s="799" t="s">
        <v>415</v>
      </c>
      <c r="AG32" s="800"/>
      <c r="AH32" s="800"/>
      <c r="AI32" s="800"/>
      <c r="AJ32" s="801"/>
      <c r="AK32" s="847">
        <v>62</v>
      </c>
      <c r="AL32" s="843"/>
      <c r="AM32" s="843"/>
      <c r="AN32" s="843"/>
      <c r="AO32" s="843"/>
      <c r="AP32" s="843">
        <v>627</v>
      </c>
      <c r="AQ32" s="843"/>
      <c r="AR32" s="843"/>
      <c r="AS32" s="843"/>
      <c r="AT32" s="843"/>
      <c r="AU32" s="843">
        <v>0</v>
      </c>
      <c r="AV32" s="843"/>
      <c r="AW32" s="843"/>
      <c r="AX32" s="843"/>
      <c r="AY32" s="843"/>
      <c r="AZ32" s="844"/>
      <c r="BA32" s="844"/>
      <c r="BB32" s="844"/>
      <c r="BC32" s="844"/>
      <c r="BD32" s="844"/>
      <c r="BE32" s="845"/>
      <c r="BF32" s="845"/>
      <c r="BG32" s="845"/>
      <c r="BH32" s="845"/>
      <c r="BI32" s="846"/>
      <c r="BJ32" s="224"/>
      <c r="BK32" s="224"/>
      <c r="BL32" s="224"/>
      <c r="BM32" s="224"/>
      <c r="BN32" s="224"/>
      <c r="BO32" s="233"/>
      <c r="BP32" s="233"/>
      <c r="BQ32" s="230">
        <v>26</v>
      </c>
      <c r="BR32" s="231"/>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2"/>
    </row>
    <row r="33" spans="1:131" ht="26.25" customHeight="1" x14ac:dyDescent="0.2">
      <c r="A33" s="234">
        <v>6</v>
      </c>
      <c r="B33" s="793" t="s">
        <v>416</v>
      </c>
      <c r="C33" s="794"/>
      <c r="D33" s="794"/>
      <c r="E33" s="794"/>
      <c r="F33" s="794"/>
      <c r="G33" s="794"/>
      <c r="H33" s="794"/>
      <c r="I33" s="794"/>
      <c r="J33" s="794"/>
      <c r="K33" s="794"/>
      <c r="L33" s="794"/>
      <c r="M33" s="794"/>
      <c r="N33" s="794"/>
      <c r="O33" s="794"/>
      <c r="P33" s="795"/>
      <c r="Q33" s="796">
        <v>56</v>
      </c>
      <c r="R33" s="797"/>
      <c r="S33" s="797"/>
      <c r="T33" s="797"/>
      <c r="U33" s="797"/>
      <c r="V33" s="797">
        <v>55</v>
      </c>
      <c r="W33" s="797"/>
      <c r="X33" s="797"/>
      <c r="Y33" s="797"/>
      <c r="Z33" s="797"/>
      <c r="AA33" s="797">
        <f t="shared" si="0"/>
        <v>1</v>
      </c>
      <c r="AB33" s="797"/>
      <c r="AC33" s="797"/>
      <c r="AD33" s="797"/>
      <c r="AE33" s="798"/>
      <c r="AF33" s="799">
        <v>1</v>
      </c>
      <c r="AG33" s="800"/>
      <c r="AH33" s="800"/>
      <c r="AI33" s="800"/>
      <c r="AJ33" s="801"/>
      <c r="AK33" s="847">
        <v>104</v>
      </c>
      <c r="AL33" s="843"/>
      <c r="AM33" s="843"/>
      <c r="AN33" s="843"/>
      <c r="AO33" s="843"/>
      <c r="AP33" s="843">
        <v>0</v>
      </c>
      <c r="AQ33" s="843"/>
      <c r="AR33" s="843"/>
      <c r="AS33" s="843"/>
      <c r="AT33" s="843"/>
      <c r="AU33" s="843">
        <v>0</v>
      </c>
      <c r="AV33" s="843"/>
      <c r="AW33" s="843"/>
      <c r="AX33" s="843"/>
      <c r="AY33" s="843"/>
      <c r="AZ33" s="844">
        <v>0</v>
      </c>
      <c r="BA33" s="844"/>
      <c r="BB33" s="844"/>
      <c r="BC33" s="844"/>
      <c r="BD33" s="844"/>
      <c r="BE33" s="845"/>
      <c r="BF33" s="845"/>
      <c r="BG33" s="845"/>
      <c r="BH33" s="845"/>
      <c r="BI33" s="846"/>
      <c r="BJ33" s="224"/>
      <c r="BK33" s="224"/>
      <c r="BL33" s="224"/>
      <c r="BM33" s="224"/>
      <c r="BN33" s="224"/>
      <c r="BO33" s="233"/>
      <c r="BP33" s="233"/>
      <c r="BQ33" s="230">
        <v>27</v>
      </c>
      <c r="BR33" s="231"/>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2"/>
    </row>
    <row r="34" spans="1:131" ht="26.25" customHeight="1" x14ac:dyDescent="0.2">
      <c r="A34" s="234">
        <v>7</v>
      </c>
      <c r="B34" s="793" t="s">
        <v>417</v>
      </c>
      <c r="C34" s="794"/>
      <c r="D34" s="794"/>
      <c r="E34" s="794"/>
      <c r="F34" s="794"/>
      <c r="G34" s="794"/>
      <c r="H34" s="794"/>
      <c r="I34" s="794"/>
      <c r="J34" s="794"/>
      <c r="K34" s="794"/>
      <c r="L34" s="794"/>
      <c r="M34" s="794"/>
      <c r="N34" s="794"/>
      <c r="O34" s="794"/>
      <c r="P34" s="795"/>
      <c r="Q34" s="796">
        <v>64</v>
      </c>
      <c r="R34" s="797"/>
      <c r="S34" s="797"/>
      <c r="T34" s="797"/>
      <c r="U34" s="797"/>
      <c r="V34" s="797">
        <v>102</v>
      </c>
      <c r="W34" s="797"/>
      <c r="X34" s="797"/>
      <c r="Y34" s="797"/>
      <c r="Z34" s="797"/>
      <c r="AA34" s="797">
        <f t="shared" si="0"/>
        <v>-38</v>
      </c>
      <c r="AB34" s="797"/>
      <c r="AC34" s="797"/>
      <c r="AD34" s="797"/>
      <c r="AE34" s="798"/>
      <c r="AF34" s="799">
        <v>44</v>
      </c>
      <c r="AG34" s="800"/>
      <c r="AH34" s="800"/>
      <c r="AI34" s="800"/>
      <c r="AJ34" s="801"/>
      <c r="AK34" s="847">
        <v>225</v>
      </c>
      <c r="AL34" s="843"/>
      <c r="AM34" s="843"/>
      <c r="AN34" s="843"/>
      <c r="AO34" s="843"/>
      <c r="AP34" s="843">
        <v>725</v>
      </c>
      <c r="AQ34" s="843"/>
      <c r="AR34" s="843"/>
      <c r="AS34" s="843"/>
      <c r="AT34" s="843"/>
      <c r="AU34" s="843">
        <v>0</v>
      </c>
      <c r="AV34" s="843"/>
      <c r="AW34" s="843"/>
      <c r="AX34" s="843"/>
      <c r="AY34" s="843"/>
      <c r="AZ34" s="844">
        <v>0</v>
      </c>
      <c r="BA34" s="844"/>
      <c r="BB34" s="844"/>
      <c r="BC34" s="844"/>
      <c r="BD34" s="844"/>
      <c r="BE34" s="845" t="s">
        <v>418</v>
      </c>
      <c r="BF34" s="845"/>
      <c r="BG34" s="845"/>
      <c r="BH34" s="845"/>
      <c r="BI34" s="846"/>
      <c r="BJ34" s="224"/>
      <c r="BK34" s="224"/>
      <c r="BL34" s="224"/>
      <c r="BM34" s="224"/>
      <c r="BN34" s="224"/>
      <c r="BO34" s="233"/>
      <c r="BP34" s="233"/>
      <c r="BQ34" s="230">
        <v>28</v>
      </c>
      <c r="BR34" s="231"/>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2"/>
    </row>
    <row r="35" spans="1:131" ht="26.25" customHeight="1" x14ac:dyDescent="0.2">
      <c r="A35" s="234">
        <v>8</v>
      </c>
      <c r="B35" s="793" t="s">
        <v>419</v>
      </c>
      <c r="C35" s="794"/>
      <c r="D35" s="794"/>
      <c r="E35" s="794"/>
      <c r="F35" s="794"/>
      <c r="G35" s="794"/>
      <c r="H35" s="794"/>
      <c r="I35" s="794"/>
      <c r="J35" s="794"/>
      <c r="K35" s="794"/>
      <c r="L35" s="794"/>
      <c r="M35" s="794"/>
      <c r="N35" s="794"/>
      <c r="O35" s="794"/>
      <c r="P35" s="795"/>
      <c r="Q35" s="796">
        <v>165</v>
      </c>
      <c r="R35" s="797"/>
      <c r="S35" s="797"/>
      <c r="T35" s="797"/>
      <c r="U35" s="797"/>
      <c r="V35" s="797">
        <v>176</v>
      </c>
      <c r="W35" s="797"/>
      <c r="X35" s="797"/>
      <c r="Y35" s="797"/>
      <c r="Z35" s="797"/>
      <c r="AA35" s="797">
        <f t="shared" si="0"/>
        <v>-11</v>
      </c>
      <c r="AB35" s="797"/>
      <c r="AC35" s="797"/>
      <c r="AD35" s="797"/>
      <c r="AE35" s="798"/>
      <c r="AF35" s="799">
        <v>34</v>
      </c>
      <c r="AG35" s="800"/>
      <c r="AH35" s="800"/>
      <c r="AI35" s="800"/>
      <c r="AJ35" s="801"/>
      <c r="AK35" s="847">
        <v>132</v>
      </c>
      <c r="AL35" s="843"/>
      <c r="AM35" s="843"/>
      <c r="AN35" s="843"/>
      <c r="AO35" s="843"/>
      <c r="AP35" s="843">
        <v>1440</v>
      </c>
      <c r="AQ35" s="843"/>
      <c r="AR35" s="843"/>
      <c r="AS35" s="843"/>
      <c r="AT35" s="843"/>
      <c r="AU35" s="843">
        <v>0</v>
      </c>
      <c r="AV35" s="843"/>
      <c r="AW35" s="843"/>
      <c r="AX35" s="843"/>
      <c r="AY35" s="843"/>
      <c r="AZ35" s="844">
        <v>0</v>
      </c>
      <c r="BA35" s="844"/>
      <c r="BB35" s="844"/>
      <c r="BC35" s="844"/>
      <c r="BD35" s="844"/>
      <c r="BE35" s="845" t="s">
        <v>420</v>
      </c>
      <c r="BF35" s="845"/>
      <c r="BG35" s="845"/>
      <c r="BH35" s="845"/>
      <c r="BI35" s="846"/>
      <c r="BJ35" s="224"/>
      <c r="BK35" s="224"/>
      <c r="BL35" s="224"/>
      <c r="BM35" s="224"/>
      <c r="BN35" s="224"/>
      <c r="BO35" s="233"/>
      <c r="BP35" s="233"/>
      <c r="BQ35" s="230">
        <v>29</v>
      </c>
      <c r="BR35" s="231"/>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2"/>
    </row>
    <row r="36" spans="1:131" ht="26.25" customHeight="1" x14ac:dyDescent="0.2">
      <c r="A36" s="234">
        <v>9</v>
      </c>
      <c r="B36" s="793" t="s">
        <v>421</v>
      </c>
      <c r="C36" s="794"/>
      <c r="D36" s="794"/>
      <c r="E36" s="794"/>
      <c r="F36" s="794"/>
      <c r="G36" s="794"/>
      <c r="H36" s="794"/>
      <c r="I36" s="794"/>
      <c r="J36" s="794"/>
      <c r="K36" s="794"/>
      <c r="L36" s="794"/>
      <c r="M36" s="794"/>
      <c r="N36" s="794"/>
      <c r="O36" s="794"/>
      <c r="P36" s="795"/>
      <c r="Q36" s="796">
        <v>36</v>
      </c>
      <c r="R36" s="797"/>
      <c r="S36" s="797"/>
      <c r="T36" s="797"/>
      <c r="U36" s="797"/>
      <c r="V36" s="797">
        <v>36</v>
      </c>
      <c r="W36" s="797"/>
      <c r="X36" s="797"/>
      <c r="Y36" s="797"/>
      <c r="Z36" s="797"/>
      <c r="AA36" s="797">
        <f t="shared" si="0"/>
        <v>0</v>
      </c>
      <c r="AB36" s="797"/>
      <c r="AC36" s="797"/>
      <c r="AD36" s="797"/>
      <c r="AE36" s="798"/>
      <c r="AF36" s="799" t="s">
        <v>415</v>
      </c>
      <c r="AG36" s="800"/>
      <c r="AH36" s="800"/>
      <c r="AI36" s="800"/>
      <c r="AJ36" s="801"/>
      <c r="AK36" s="847">
        <v>31</v>
      </c>
      <c r="AL36" s="843"/>
      <c r="AM36" s="843"/>
      <c r="AN36" s="843"/>
      <c r="AO36" s="843"/>
      <c r="AP36" s="843">
        <v>0</v>
      </c>
      <c r="AQ36" s="843"/>
      <c r="AR36" s="843"/>
      <c r="AS36" s="843"/>
      <c r="AT36" s="843"/>
      <c r="AU36" s="843">
        <v>0</v>
      </c>
      <c r="AV36" s="843"/>
      <c r="AW36" s="843"/>
      <c r="AX36" s="843"/>
      <c r="AY36" s="843"/>
      <c r="AZ36" s="844">
        <v>0</v>
      </c>
      <c r="BA36" s="844"/>
      <c r="BB36" s="844"/>
      <c r="BC36" s="844"/>
      <c r="BD36" s="844"/>
      <c r="BE36" s="845" t="s">
        <v>422</v>
      </c>
      <c r="BF36" s="845"/>
      <c r="BG36" s="845"/>
      <c r="BH36" s="845"/>
      <c r="BI36" s="846"/>
      <c r="BJ36" s="224"/>
      <c r="BK36" s="224"/>
      <c r="BL36" s="224"/>
      <c r="BM36" s="224"/>
      <c r="BN36" s="224"/>
      <c r="BO36" s="233"/>
      <c r="BP36" s="233"/>
      <c r="BQ36" s="230">
        <v>30</v>
      </c>
      <c r="BR36" s="231"/>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2"/>
    </row>
    <row r="37" spans="1:131" ht="26.25" customHeight="1" x14ac:dyDescent="0.2">
      <c r="A37" s="234">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4"/>
      <c r="BK37" s="224"/>
      <c r="BL37" s="224"/>
      <c r="BM37" s="224"/>
      <c r="BN37" s="224"/>
      <c r="BO37" s="233"/>
      <c r="BP37" s="233"/>
      <c r="BQ37" s="230">
        <v>31</v>
      </c>
      <c r="BR37" s="231"/>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2"/>
    </row>
    <row r="38" spans="1:131" ht="26.25" customHeight="1" x14ac:dyDescent="0.2">
      <c r="A38" s="234">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4"/>
      <c r="BK38" s="224"/>
      <c r="BL38" s="224"/>
      <c r="BM38" s="224"/>
      <c r="BN38" s="224"/>
      <c r="BO38" s="233"/>
      <c r="BP38" s="233"/>
      <c r="BQ38" s="230">
        <v>32</v>
      </c>
      <c r="BR38" s="231"/>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2"/>
    </row>
    <row r="39" spans="1:131" ht="26.25" customHeight="1" x14ac:dyDescent="0.2">
      <c r="A39" s="234">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4"/>
      <c r="BK39" s="224"/>
      <c r="BL39" s="224"/>
      <c r="BM39" s="224"/>
      <c r="BN39" s="224"/>
      <c r="BO39" s="233"/>
      <c r="BP39" s="233"/>
      <c r="BQ39" s="230">
        <v>33</v>
      </c>
      <c r="BR39" s="231"/>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2"/>
    </row>
    <row r="40" spans="1:131" ht="26.25" customHeight="1" x14ac:dyDescent="0.2">
      <c r="A40" s="230">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4"/>
      <c r="BK40" s="224"/>
      <c r="BL40" s="224"/>
      <c r="BM40" s="224"/>
      <c r="BN40" s="224"/>
      <c r="BO40" s="233"/>
      <c r="BP40" s="233"/>
      <c r="BQ40" s="230">
        <v>34</v>
      </c>
      <c r="BR40" s="231"/>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2"/>
    </row>
    <row r="41" spans="1:131" ht="26.25" customHeight="1" x14ac:dyDescent="0.2">
      <c r="A41" s="230">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4"/>
      <c r="BK41" s="224"/>
      <c r="BL41" s="224"/>
      <c r="BM41" s="224"/>
      <c r="BN41" s="224"/>
      <c r="BO41" s="233"/>
      <c r="BP41" s="233"/>
      <c r="BQ41" s="230">
        <v>35</v>
      </c>
      <c r="BR41" s="231"/>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2"/>
    </row>
    <row r="42" spans="1:131" ht="26.25" customHeight="1" x14ac:dyDescent="0.2">
      <c r="A42" s="230">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4"/>
      <c r="BK42" s="224"/>
      <c r="BL42" s="224"/>
      <c r="BM42" s="224"/>
      <c r="BN42" s="224"/>
      <c r="BO42" s="233"/>
      <c r="BP42" s="233"/>
      <c r="BQ42" s="230">
        <v>36</v>
      </c>
      <c r="BR42" s="231"/>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2"/>
    </row>
    <row r="43" spans="1:131" ht="26.25" customHeight="1" x14ac:dyDescent="0.2">
      <c r="A43" s="230">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4"/>
      <c r="BK43" s="224"/>
      <c r="BL43" s="224"/>
      <c r="BM43" s="224"/>
      <c r="BN43" s="224"/>
      <c r="BO43" s="233"/>
      <c r="BP43" s="233"/>
      <c r="BQ43" s="230">
        <v>37</v>
      </c>
      <c r="BR43" s="231"/>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2"/>
    </row>
    <row r="44" spans="1:131" ht="26.25" customHeight="1" x14ac:dyDescent="0.2">
      <c r="A44" s="230">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4"/>
      <c r="BK44" s="224"/>
      <c r="BL44" s="224"/>
      <c r="BM44" s="224"/>
      <c r="BN44" s="224"/>
      <c r="BO44" s="233"/>
      <c r="BP44" s="233"/>
      <c r="BQ44" s="230">
        <v>38</v>
      </c>
      <c r="BR44" s="231"/>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2"/>
    </row>
    <row r="45" spans="1:131" ht="26.25" customHeight="1" x14ac:dyDescent="0.2">
      <c r="A45" s="230">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4"/>
      <c r="BK45" s="224"/>
      <c r="BL45" s="224"/>
      <c r="BM45" s="224"/>
      <c r="BN45" s="224"/>
      <c r="BO45" s="233"/>
      <c r="BP45" s="233"/>
      <c r="BQ45" s="230">
        <v>39</v>
      </c>
      <c r="BR45" s="231"/>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2"/>
    </row>
    <row r="46" spans="1:131" ht="26.25" customHeight="1" x14ac:dyDescent="0.2">
      <c r="A46" s="230">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4"/>
      <c r="BK46" s="224"/>
      <c r="BL46" s="224"/>
      <c r="BM46" s="224"/>
      <c r="BN46" s="224"/>
      <c r="BO46" s="233"/>
      <c r="BP46" s="233"/>
      <c r="BQ46" s="230">
        <v>40</v>
      </c>
      <c r="BR46" s="231"/>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2"/>
    </row>
    <row r="47" spans="1:131" ht="26.25" customHeight="1" x14ac:dyDescent="0.2">
      <c r="A47" s="230">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4"/>
      <c r="BK47" s="224"/>
      <c r="BL47" s="224"/>
      <c r="BM47" s="224"/>
      <c r="BN47" s="224"/>
      <c r="BO47" s="233"/>
      <c r="BP47" s="233"/>
      <c r="BQ47" s="230">
        <v>41</v>
      </c>
      <c r="BR47" s="231"/>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2"/>
    </row>
    <row r="48" spans="1:131" ht="26.25" customHeight="1" x14ac:dyDescent="0.2">
      <c r="A48" s="230">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4"/>
      <c r="BK48" s="224"/>
      <c r="BL48" s="224"/>
      <c r="BM48" s="224"/>
      <c r="BN48" s="224"/>
      <c r="BO48" s="233"/>
      <c r="BP48" s="233"/>
      <c r="BQ48" s="230">
        <v>42</v>
      </c>
      <c r="BR48" s="231"/>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2"/>
    </row>
    <row r="49" spans="1:131" ht="26.25" customHeight="1" x14ac:dyDescent="0.2">
      <c r="A49" s="230">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4"/>
      <c r="BK49" s="224"/>
      <c r="BL49" s="224"/>
      <c r="BM49" s="224"/>
      <c r="BN49" s="224"/>
      <c r="BO49" s="233"/>
      <c r="BP49" s="233"/>
      <c r="BQ49" s="230">
        <v>43</v>
      </c>
      <c r="BR49" s="231"/>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2"/>
    </row>
    <row r="50" spans="1:131" ht="26.25" customHeight="1" x14ac:dyDescent="0.2">
      <c r="A50" s="230">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4"/>
      <c r="BK50" s="224"/>
      <c r="BL50" s="224"/>
      <c r="BM50" s="224"/>
      <c r="BN50" s="224"/>
      <c r="BO50" s="233"/>
      <c r="BP50" s="233"/>
      <c r="BQ50" s="230">
        <v>44</v>
      </c>
      <c r="BR50" s="231"/>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2"/>
    </row>
    <row r="51" spans="1:131" ht="26.25" customHeight="1" x14ac:dyDescent="0.2">
      <c r="A51" s="230">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4"/>
      <c r="BK51" s="224"/>
      <c r="BL51" s="224"/>
      <c r="BM51" s="224"/>
      <c r="BN51" s="224"/>
      <c r="BO51" s="233"/>
      <c r="BP51" s="233"/>
      <c r="BQ51" s="230">
        <v>45</v>
      </c>
      <c r="BR51" s="231"/>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2"/>
    </row>
    <row r="52" spans="1:131" ht="26.25" customHeight="1" x14ac:dyDescent="0.2">
      <c r="A52" s="230">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4"/>
      <c r="BK52" s="224"/>
      <c r="BL52" s="224"/>
      <c r="BM52" s="224"/>
      <c r="BN52" s="224"/>
      <c r="BO52" s="233"/>
      <c r="BP52" s="233"/>
      <c r="BQ52" s="230">
        <v>46</v>
      </c>
      <c r="BR52" s="231"/>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2"/>
    </row>
    <row r="53" spans="1:131" ht="26.25" customHeight="1" x14ac:dyDescent="0.2">
      <c r="A53" s="230">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4"/>
      <c r="BK53" s="224"/>
      <c r="BL53" s="224"/>
      <c r="BM53" s="224"/>
      <c r="BN53" s="224"/>
      <c r="BO53" s="233"/>
      <c r="BP53" s="233"/>
      <c r="BQ53" s="230">
        <v>47</v>
      </c>
      <c r="BR53" s="231"/>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2"/>
    </row>
    <row r="54" spans="1:131" ht="26.25" customHeight="1" x14ac:dyDescent="0.2">
      <c r="A54" s="230">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4"/>
      <c r="BK54" s="224"/>
      <c r="BL54" s="224"/>
      <c r="BM54" s="224"/>
      <c r="BN54" s="224"/>
      <c r="BO54" s="233"/>
      <c r="BP54" s="233"/>
      <c r="BQ54" s="230">
        <v>48</v>
      </c>
      <c r="BR54" s="231"/>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2"/>
    </row>
    <row r="55" spans="1:131" ht="26.25" customHeight="1" x14ac:dyDescent="0.2">
      <c r="A55" s="230">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4"/>
      <c r="BK55" s="224"/>
      <c r="BL55" s="224"/>
      <c r="BM55" s="224"/>
      <c r="BN55" s="224"/>
      <c r="BO55" s="233"/>
      <c r="BP55" s="233"/>
      <c r="BQ55" s="230">
        <v>49</v>
      </c>
      <c r="BR55" s="231"/>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2"/>
    </row>
    <row r="56" spans="1:131" ht="26.25" customHeight="1" x14ac:dyDescent="0.2">
      <c r="A56" s="230">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4"/>
      <c r="BK56" s="224"/>
      <c r="BL56" s="224"/>
      <c r="BM56" s="224"/>
      <c r="BN56" s="224"/>
      <c r="BO56" s="233"/>
      <c r="BP56" s="233"/>
      <c r="BQ56" s="230">
        <v>50</v>
      </c>
      <c r="BR56" s="231"/>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2"/>
    </row>
    <row r="57" spans="1:131" ht="26.25" customHeight="1" x14ac:dyDescent="0.2">
      <c r="A57" s="230">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4"/>
      <c r="BK57" s="224"/>
      <c r="BL57" s="224"/>
      <c r="BM57" s="224"/>
      <c r="BN57" s="224"/>
      <c r="BO57" s="233"/>
      <c r="BP57" s="233"/>
      <c r="BQ57" s="230">
        <v>51</v>
      </c>
      <c r="BR57" s="231"/>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2"/>
    </row>
    <row r="58" spans="1:131" ht="26.25" customHeight="1" x14ac:dyDescent="0.2">
      <c r="A58" s="230">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4"/>
      <c r="BK58" s="224"/>
      <c r="BL58" s="224"/>
      <c r="BM58" s="224"/>
      <c r="BN58" s="224"/>
      <c r="BO58" s="233"/>
      <c r="BP58" s="233"/>
      <c r="BQ58" s="230">
        <v>52</v>
      </c>
      <c r="BR58" s="231"/>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2"/>
    </row>
    <row r="59" spans="1:131" ht="26.25" customHeight="1" x14ac:dyDescent="0.2">
      <c r="A59" s="230">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4"/>
      <c r="BK59" s="224"/>
      <c r="BL59" s="224"/>
      <c r="BM59" s="224"/>
      <c r="BN59" s="224"/>
      <c r="BO59" s="233"/>
      <c r="BP59" s="233"/>
      <c r="BQ59" s="230">
        <v>53</v>
      </c>
      <c r="BR59" s="231"/>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2"/>
    </row>
    <row r="60" spans="1:131" ht="26.25" customHeight="1" x14ac:dyDescent="0.2">
      <c r="A60" s="230">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4"/>
      <c r="BK60" s="224"/>
      <c r="BL60" s="224"/>
      <c r="BM60" s="224"/>
      <c r="BN60" s="224"/>
      <c r="BO60" s="233"/>
      <c r="BP60" s="233"/>
      <c r="BQ60" s="230">
        <v>54</v>
      </c>
      <c r="BR60" s="231"/>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2"/>
    </row>
    <row r="61" spans="1:131" ht="26.25" customHeight="1" thickBot="1" x14ac:dyDescent="0.25">
      <c r="A61" s="230">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4"/>
      <c r="BK61" s="224"/>
      <c r="BL61" s="224"/>
      <c r="BM61" s="224"/>
      <c r="BN61" s="224"/>
      <c r="BO61" s="233"/>
      <c r="BP61" s="233"/>
      <c r="BQ61" s="230">
        <v>55</v>
      </c>
      <c r="BR61" s="231"/>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2"/>
    </row>
    <row r="62" spans="1:131" ht="26.25" customHeight="1" x14ac:dyDescent="0.2">
      <c r="A62" s="230">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423</v>
      </c>
      <c r="BK62" s="819"/>
      <c r="BL62" s="819"/>
      <c r="BM62" s="819"/>
      <c r="BN62" s="820"/>
      <c r="BO62" s="233"/>
      <c r="BP62" s="233"/>
      <c r="BQ62" s="230">
        <v>56</v>
      </c>
      <c r="BR62" s="231"/>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2"/>
    </row>
    <row r="63" spans="1:131" ht="26.25" customHeight="1" thickBot="1" x14ac:dyDescent="0.25">
      <c r="A63" s="232" t="s">
        <v>397</v>
      </c>
      <c r="B63" s="802" t="s">
        <v>424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257</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425</v>
      </c>
      <c r="BK63" s="865"/>
      <c r="BL63" s="865"/>
      <c r="BM63" s="865"/>
      <c r="BN63" s="866"/>
      <c r="BO63" s="233"/>
      <c r="BP63" s="233"/>
      <c r="BQ63" s="230">
        <v>57</v>
      </c>
      <c r="BR63" s="231"/>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2"/>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2"/>
    </row>
    <row r="65" spans="1:131" ht="26.25" customHeight="1" thickBot="1" x14ac:dyDescent="0.25">
      <c r="A65" s="224" t="s">
        <v>426</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2"/>
    </row>
    <row r="66" spans="1:131" ht="26.25" customHeight="1" x14ac:dyDescent="0.2">
      <c r="A66" s="740" t="s">
        <v>427</v>
      </c>
      <c r="B66" s="741"/>
      <c r="C66" s="741"/>
      <c r="D66" s="741"/>
      <c r="E66" s="741"/>
      <c r="F66" s="741"/>
      <c r="G66" s="741"/>
      <c r="H66" s="741"/>
      <c r="I66" s="741"/>
      <c r="J66" s="741"/>
      <c r="K66" s="741"/>
      <c r="L66" s="741"/>
      <c r="M66" s="741"/>
      <c r="N66" s="741"/>
      <c r="O66" s="741"/>
      <c r="P66" s="742"/>
      <c r="Q66" s="746" t="s">
        <v>428</v>
      </c>
      <c r="R66" s="747"/>
      <c r="S66" s="747"/>
      <c r="T66" s="747"/>
      <c r="U66" s="748"/>
      <c r="V66" s="746" t="s">
        <v>429</v>
      </c>
      <c r="W66" s="747"/>
      <c r="X66" s="747"/>
      <c r="Y66" s="747"/>
      <c r="Z66" s="748"/>
      <c r="AA66" s="746" t="s">
        <v>430</v>
      </c>
      <c r="AB66" s="747"/>
      <c r="AC66" s="747"/>
      <c r="AD66" s="747"/>
      <c r="AE66" s="748"/>
      <c r="AF66" s="867" t="s">
        <v>431</v>
      </c>
      <c r="AG66" s="828"/>
      <c r="AH66" s="828"/>
      <c r="AI66" s="828"/>
      <c r="AJ66" s="868"/>
      <c r="AK66" s="746" t="s">
        <v>432</v>
      </c>
      <c r="AL66" s="741"/>
      <c r="AM66" s="741"/>
      <c r="AN66" s="741"/>
      <c r="AO66" s="742"/>
      <c r="AP66" s="746" t="s">
        <v>433</v>
      </c>
      <c r="AQ66" s="747"/>
      <c r="AR66" s="747"/>
      <c r="AS66" s="747"/>
      <c r="AT66" s="748"/>
      <c r="AU66" s="746" t="s">
        <v>434</v>
      </c>
      <c r="AV66" s="747"/>
      <c r="AW66" s="747"/>
      <c r="AX66" s="747"/>
      <c r="AY66" s="748"/>
      <c r="AZ66" s="746" t="s">
        <v>384</v>
      </c>
      <c r="BA66" s="747"/>
      <c r="BB66" s="747"/>
      <c r="BC66" s="747"/>
      <c r="BD66" s="753"/>
      <c r="BE66" s="233"/>
      <c r="BF66" s="233"/>
      <c r="BG66" s="233"/>
      <c r="BH66" s="233"/>
      <c r="BI66" s="233"/>
      <c r="BJ66" s="233"/>
      <c r="BK66" s="233"/>
      <c r="BL66" s="233"/>
      <c r="BM66" s="233"/>
      <c r="BN66" s="233"/>
      <c r="BO66" s="233"/>
      <c r="BP66" s="233"/>
      <c r="BQ66" s="230">
        <v>60</v>
      </c>
      <c r="BR66" s="235"/>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2"/>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3"/>
      <c r="BF67" s="233"/>
      <c r="BG67" s="233"/>
      <c r="BH67" s="233"/>
      <c r="BI67" s="233"/>
      <c r="BJ67" s="233"/>
      <c r="BK67" s="233"/>
      <c r="BL67" s="233"/>
      <c r="BM67" s="233"/>
      <c r="BN67" s="233"/>
      <c r="BO67" s="233"/>
      <c r="BP67" s="233"/>
      <c r="BQ67" s="230">
        <v>61</v>
      </c>
      <c r="BR67" s="235"/>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2"/>
    </row>
    <row r="68" spans="1:131" ht="26.25" customHeight="1" thickTop="1" x14ac:dyDescent="0.2">
      <c r="A68" s="228">
        <v>1</v>
      </c>
      <c r="B68" s="882" t="s">
        <v>593</v>
      </c>
      <c r="C68" s="883"/>
      <c r="D68" s="883"/>
      <c r="E68" s="883"/>
      <c r="F68" s="883"/>
      <c r="G68" s="883"/>
      <c r="H68" s="883"/>
      <c r="I68" s="883"/>
      <c r="J68" s="883"/>
      <c r="K68" s="883"/>
      <c r="L68" s="883"/>
      <c r="M68" s="883"/>
      <c r="N68" s="883"/>
      <c r="O68" s="883"/>
      <c r="P68" s="884"/>
      <c r="Q68" s="885">
        <v>1682</v>
      </c>
      <c r="R68" s="879"/>
      <c r="S68" s="879"/>
      <c r="T68" s="879"/>
      <c r="U68" s="879"/>
      <c r="V68" s="879">
        <v>1596</v>
      </c>
      <c r="W68" s="879"/>
      <c r="X68" s="879"/>
      <c r="Y68" s="879"/>
      <c r="Z68" s="879"/>
      <c r="AA68" s="879">
        <v>86</v>
      </c>
      <c r="AB68" s="879"/>
      <c r="AC68" s="879"/>
      <c r="AD68" s="879"/>
      <c r="AE68" s="879"/>
      <c r="AF68" s="879">
        <v>86</v>
      </c>
      <c r="AG68" s="879"/>
      <c r="AH68" s="879"/>
      <c r="AI68" s="879"/>
      <c r="AJ68" s="879"/>
      <c r="AK68" s="879">
        <v>0</v>
      </c>
      <c r="AL68" s="879"/>
      <c r="AM68" s="879"/>
      <c r="AN68" s="879"/>
      <c r="AO68" s="879"/>
      <c r="AP68" s="879">
        <v>0</v>
      </c>
      <c r="AQ68" s="879"/>
      <c r="AR68" s="879"/>
      <c r="AS68" s="879"/>
      <c r="AT68" s="879"/>
      <c r="AU68" s="879">
        <v>0</v>
      </c>
      <c r="AV68" s="879"/>
      <c r="AW68" s="879"/>
      <c r="AX68" s="879"/>
      <c r="AY68" s="879"/>
      <c r="AZ68" s="880"/>
      <c r="BA68" s="880"/>
      <c r="BB68" s="880"/>
      <c r="BC68" s="880"/>
      <c r="BD68" s="881"/>
      <c r="BE68" s="233"/>
      <c r="BF68" s="233"/>
      <c r="BG68" s="233"/>
      <c r="BH68" s="233"/>
      <c r="BI68" s="233"/>
      <c r="BJ68" s="233"/>
      <c r="BK68" s="233"/>
      <c r="BL68" s="233"/>
      <c r="BM68" s="233"/>
      <c r="BN68" s="233"/>
      <c r="BO68" s="233"/>
      <c r="BP68" s="233"/>
      <c r="BQ68" s="230">
        <v>62</v>
      </c>
      <c r="BR68" s="235"/>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2"/>
    </row>
    <row r="69" spans="1:131" ht="26.25" customHeight="1" x14ac:dyDescent="0.2">
      <c r="A69" s="230">
        <v>2</v>
      </c>
      <c r="B69" s="886" t="s">
        <v>594</v>
      </c>
      <c r="C69" s="887"/>
      <c r="D69" s="887"/>
      <c r="E69" s="887"/>
      <c r="F69" s="887"/>
      <c r="G69" s="887"/>
      <c r="H69" s="887"/>
      <c r="I69" s="887"/>
      <c r="J69" s="887"/>
      <c r="K69" s="887"/>
      <c r="L69" s="887"/>
      <c r="M69" s="887"/>
      <c r="N69" s="887"/>
      <c r="O69" s="887"/>
      <c r="P69" s="888"/>
      <c r="Q69" s="889">
        <v>194</v>
      </c>
      <c r="R69" s="843"/>
      <c r="S69" s="843"/>
      <c r="T69" s="843"/>
      <c r="U69" s="843"/>
      <c r="V69" s="843">
        <v>176</v>
      </c>
      <c r="W69" s="843"/>
      <c r="X69" s="843"/>
      <c r="Y69" s="843"/>
      <c r="Z69" s="843"/>
      <c r="AA69" s="843">
        <v>18</v>
      </c>
      <c r="AB69" s="843"/>
      <c r="AC69" s="843"/>
      <c r="AD69" s="843"/>
      <c r="AE69" s="843"/>
      <c r="AF69" s="843">
        <v>18</v>
      </c>
      <c r="AG69" s="843"/>
      <c r="AH69" s="843"/>
      <c r="AI69" s="843"/>
      <c r="AJ69" s="843"/>
      <c r="AK69" s="843">
        <v>0</v>
      </c>
      <c r="AL69" s="843"/>
      <c r="AM69" s="843"/>
      <c r="AN69" s="843"/>
      <c r="AO69" s="843"/>
      <c r="AP69" s="843">
        <v>45</v>
      </c>
      <c r="AQ69" s="843"/>
      <c r="AR69" s="843"/>
      <c r="AS69" s="843"/>
      <c r="AT69" s="843"/>
      <c r="AU69" s="843">
        <v>21</v>
      </c>
      <c r="AV69" s="843"/>
      <c r="AW69" s="843"/>
      <c r="AX69" s="843"/>
      <c r="AY69" s="843"/>
      <c r="AZ69" s="845"/>
      <c r="BA69" s="845"/>
      <c r="BB69" s="845"/>
      <c r="BC69" s="845"/>
      <c r="BD69" s="846"/>
      <c r="BE69" s="233"/>
      <c r="BF69" s="233"/>
      <c r="BG69" s="233"/>
      <c r="BH69" s="233"/>
      <c r="BI69" s="233"/>
      <c r="BJ69" s="233"/>
      <c r="BK69" s="233"/>
      <c r="BL69" s="233"/>
      <c r="BM69" s="233"/>
      <c r="BN69" s="233"/>
      <c r="BO69" s="233"/>
      <c r="BP69" s="233"/>
      <c r="BQ69" s="230">
        <v>63</v>
      </c>
      <c r="BR69" s="235"/>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2"/>
    </row>
    <row r="70" spans="1:131" ht="26.25" customHeight="1" x14ac:dyDescent="0.2">
      <c r="A70" s="230">
        <v>3</v>
      </c>
      <c r="B70" s="886" t="s">
        <v>595</v>
      </c>
      <c r="C70" s="887"/>
      <c r="D70" s="887"/>
      <c r="E70" s="887"/>
      <c r="F70" s="887"/>
      <c r="G70" s="887"/>
      <c r="H70" s="887"/>
      <c r="I70" s="887"/>
      <c r="J70" s="887"/>
      <c r="K70" s="887"/>
      <c r="L70" s="887"/>
      <c r="M70" s="887"/>
      <c r="N70" s="887"/>
      <c r="O70" s="887"/>
      <c r="P70" s="888"/>
      <c r="Q70" s="889">
        <v>5069</v>
      </c>
      <c r="R70" s="843"/>
      <c r="S70" s="843"/>
      <c r="T70" s="843"/>
      <c r="U70" s="843"/>
      <c r="V70" s="843">
        <v>4997</v>
      </c>
      <c r="W70" s="843"/>
      <c r="X70" s="843"/>
      <c r="Y70" s="843"/>
      <c r="Z70" s="843"/>
      <c r="AA70" s="843">
        <v>72</v>
      </c>
      <c r="AB70" s="843"/>
      <c r="AC70" s="843"/>
      <c r="AD70" s="843"/>
      <c r="AE70" s="843"/>
      <c r="AF70" s="843">
        <v>2</v>
      </c>
      <c r="AG70" s="843"/>
      <c r="AH70" s="843"/>
      <c r="AI70" s="843"/>
      <c r="AJ70" s="843"/>
      <c r="AK70" s="843">
        <v>200</v>
      </c>
      <c r="AL70" s="843"/>
      <c r="AM70" s="843"/>
      <c r="AN70" s="843"/>
      <c r="AO70" s="843"/>
      <c r="AP70" s="843">
        <v>1459</v>
      </c>
      <c r="AQ70" s="843"/>
      <c r="AR70" s="843"/>
      <c r="AS70" s="843"/>
      <c r="AT70" s="843"/>
      <c r="AU70" s="843">
        <v>28</v>
      </c>
      <c r="AV70" s="843"/>
      <c r="AW70" s="843"/>
      <c r="AX70" s="843"/>
      <c r="AY70" s="843"/>
      <c r="AZ70" s="845"/>
      <c r="BA70" s="845"/>
      <c r="BB70" s="845"/>
      <c r="BC70" s="845"/>
      <c r="BD70" s="846"/>
      <c r="BE70" s="233"/>
      <c r="BF70" s="233"/>
      <c r="BG70" s="233"/>
      <c r="BH70" s="233"/>
      <c r="BI70" s="233"/>
      <c r="BJ70" s="233"/>
      <c r="BK70" s="233"/>
      <c r="BL70" s="233"/>
      <c r="BM70" s="233"/>
      <c r="BN70" s="233"/>
      <c r="BO70" s="233"/>
      <c r="BP70" s="233"/>
      <c r="BQ70" s="230">
        <v>64</v>
      </c>
      <c r="BR70" s="235"/>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2"/>
    </row>
    <row r="71" spans="1:131" ht="26.25" customHeight="1" x14ac:dyDescent="0.2">
      <c r="A71" s="230">
        <v>4</v>
      </c>
      <c r="B71" s="886" t="s">
        <v>596</v>
      </c>
      <c r="C71" s="887"/>
      <c r="D71" s="887"/>
      <c r="E71" s="887"/>
      <c r="F71" s="887"/>
      <c r="G71" s="887"/>
      <c r="H71" s="887"/>
      <c r="I71" s="887"/>
      <c r="J71" s="887"/>
      <c r="K71" s="887"/>
      <c r="L71" s="887"/>
      <c r="M71" s="887"/>
      <c r="N71" s="887"/>
      <c r="O71" s="887"/>
      <c r="P71" s="888"/>
      <c r="Q71" s="889">
        <v>103</v>
      </c>
      <c r="R71" s="843"/>
      <c r="S71" s="843"/>
      <c r="T71" s="843"/>
      <c r="U71" s="843"/>
      <c r="V71" s="843">
        <v>102</v>
      </c>
      <c r="W71" s="843"/>
      <c r="X71" s="843"/>
      <c r="Y71" s="843"/>
      <c r="Z71" s="843"/>
      <c r="AA71" s="843">
        <v>1</v>
      </c>
      <c r="AB71" s="843"/>
      <c r="AC71" s="843"/>
      <c r="AD71" s="843"/>
      <c r="AE71" s="843"/>
      <c r="AF71" s="843">
        <v>1</v>
      </c>
      <c r="AG71" s="843"/>
      <c r="AH71" s="843"/>
      <c r="AI71" s="843"/>
      <c r="AJ71" s="843"/>
      <c r="AK71" s="843">
        <v>29</v>
      </c>
      <c r="AL71" s="843"/>
      <c r="AM71" s="843"/>
      <c r="AN71" s="843"/>
      <c r="AO71" s="843"/>
      <c r="AP71" s="843">
        <v>0</v>
      </c>
      <c r="AQ71" s="843"/>
      <c r="AR71" s="843"/>
      <c r="AS71" s="843"/>
      <c r="AT71" s="843"/>
      <c r="AU71" s="843">
        <v>0</v>
      </c>
      <c r="AV71" s="843"/>
      <c r="AW71" s="843"/>
      <c r="AX71" s="843"/>
      <c r="AY71" s="843"/>
      <c r="AZ71" s="845"/>
      <c r="BA71" s="845"/>
      <c r="BB71" s="845"/>
      <c r="BC71" s="845"/>
      <c r="BD71" s="846"/>
      <c r="BE71" s="233"/>
      <c r="BF71" s="233"/>
      <c r="BG71" s="233"/>
      <c r="BH71" s="233"/>
      <c r="BI71" s="233"/>
      <c r="BJ71" s="233"/>
      <c r="BK71" s="233"/>
      <c r="BL71" s="233"/>
      <c r="BM71" s="233"/>
      <c r="BN71" s="233"/>
      <c r="BO71" s="233"/>
      <c r="BP71" s="233"/>
      <c r="BQ71" s="230">
        <v>65</v>
      </c>
      <c r="BR71" s="235"/>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2"/>
    </row>
    <row r="72" spans="1:131" ht="26.25" customHeight="1" x14ac:dyDescent="0.2">
      <c r="A72" s="230">
        <v>5</v>
      </c>
      <c r="B72" s="886" t="s">
        <v>596</v>
      </c>
      <c r="C72" s="887"/>
      <c r="D72" s="887"/>
      <c r="E72" s="887"/>
      <c r="F72" s="887"/>
      <c r="G72" s="887"/>
      <c r="H72" s="887"/>
      <c r="I72" s="887"/>
      <c r="J72" s="887"/>
      <c r="K72" s="887"/>
      <c r="L72" s="887"/>
      <c r="M72" s="887"/>
      <c r="N72" s="887"/>
      <c r="O72" s="887"/>
      <c r="P72" s="888"/>
      <c r="Q72" s="889">
        <v>85668</v>
      </c>
      <c r="R72" s="843"/>
      <c r="S72" s="843"/>
      <c r="T72" s="843"/>
      <c r="U72" s="843"/>
      <c r="V72" s="843">
        <v>84802</v>
      </c>
      <c r="W72" s="843"/>
      <c r="X72" s="843"/>
      <c r="Y72" s="843"/>
      <c r="Z72" s="843"/>
      <c r="AA72" s="843">
        <v>866</v>
      </c>
      <c r="AB72" s="843"/>
      <c r="AC72" s="843"/>
      <c r="AD72" s="843"/>
      <c r="AE72" s="843"/>
      <c r="AF72" s="843">
        <v>876</v>
      </c>
      <c r="AG72" s="843"/>
      <c r="AH72" s="843"/>
      <c r="AI72" s="843"/>
      <c r="AJ72" s="843"/>
      <c r="AK72" s="843">
        <v>470</v>
      </c>
      <c r="AL72" s="843"/>
      <c r="AM72" s="843"/>
      <c r="AN72" s="843"/>
      <c r="AO72" s="843"/>
      <c r="AP72" s="843">
        <v>0</v>
      </c>
      <c r="AQ72" s="843"/>
      <c r="AR72" s="843"/>
      <c r="AS72" s="843"/>
      <c r="AT72" s="843"/>
      <c r="AU72" s="843">
        <v>0</v>
      </c>
      <c r="AV72" s="843"/>
      <c r="AW72" s="843"/>
      <c r="AX72" s="843"/>
      <c r="AY72" s="843"/>
      <c r="AZ72" s="845"/>
      <c r="BA72" s="845"/>
      <c r="BB72" s="845"/>
      <c r="BC72" s="845"/>
      <c r="BD72" s="846"/>
      <c r="BE72" s="233"/>
      <c r="BF72" s="233"/>
      <c r="BG72" s="233"/>
      <c r="BH72" s="233"/>
      <c r="BI72" s="233"/>
      <c r="BJ72" s="233"/>
      <c r="BK72" s="233"/>
      <c r="BL72" s="233"/>
      <c r="BM72" s="233"/>
      <c r="BN72" s="233"/>
      <c r="BO72" s="233"/>
      <c r="BP72" s="233"/>
      <c r="BQ72" s="230">
        <v>66</v>
      </c>
      <c r="BR72" s="235"/>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2"/>
    </row>
    <row r="73" spans="1:131" ht="26.25" customHeight="1" x14ac:dyDescent="0.2">
      <c r="A73" s="230">
        <v>6</v>
      </c>
      <c r="B73" s="886" t="s">
        <v>597</v>
      </c>
      <c r="C73" s="887"/>
      <c r="D73" s="887"/>
      <c r="E73" s="887"/>
      <c r="F73" s="887"/>
      <c r="G73" s="887"/>
      <c r="H73" s="887"/>
      <c r="I73" s="887"/>
      <c r="J73" s="887"/>
      <c r="K73" s="887"/>
      <c r="L73" s="887"/>
      <c r="M73" s="887"/>
      <c r="N73" s="887"/>
      <c r="O73" s="887"/>
      <c r="P73" s="888"/>
      <c r="Q73" s="889">
        <v>2076</v>
      </c>
      <c r="R73" s="843"/>
      <c r="S73" s="843"/>
      <c r="T73" s="843"/>
      <c r="U73" s="843"/>
      <c r="V73" s="843">
        <v>1929</v>
      </c>
      <c r="W73" s="843"/>
      <c r="X73" s="843"/>
      <c r="Y73" s="843"/>
      <c r="Z73" s="843"/>
      <c r="AA73" s="843">
        <v>146</v>
      </c>
      <c r="AB73" s="843"/>
      <c r="AC73" s="843"/>
      <c r="AD73" s="843"/>
      <c r="AE73" s="843"/>
      <c r="AF73" s="843">
        <v>146</v>
      </c>
      <c r="AG73" s="843"/>
      <c r="AH73" s="843"/>
      <c r="AI73" s="843"/>
      <c r="AJ73" s="843"/>
      <c r="AK73" s="843">
        <v>394</v>
      </c>
      <c r="AL73" s="843"/>
      <c r="AM73" s="843"/>
      <c r="AN73" s="843"/>
      <c r="AO73" s="843"/>
      <c r="AP73" s="843">
        <v>0</v>
      </c>
      <c r="AQ73" s="843"/>
      <c r="AR73" s="843"/>
      <c r="AS73" s="843"/>
      <c r="AT73" s="843"/>
      <c r="AU73" s="843">
        <v>0</v>
      </c>
      <c r="AV73" s="843"/>
      <c r="AW73" s="843"/>
      <c r="AX73" s="843"/>
      <c r="AY73" s="843"/>
      <c r="AZ73" s="845"/>
      <c r="BA73" s="845"/>
      <c r="BB73" s="845"/>
      <c r="BC73" s="845"/>
      <c r="BD73" s="846"/>
      <c r="BE73" s="233"/>
      <c r="BF73" s="233"/>
      <c r="BG73" s="233"/>
      <c r="BH73" s="233"/>
      <c r="BI73" s="233"/>
      <c r="BJ73" s="233"/>
      <c r="BK73" s="233"/>
      <c r="BL73" s="233"/>
      <c r="BM73" s="233"/>
      <c r="BN73" s="233"/>
      <c r="BO73" s="233"/>
      <c r="BP73" s="233"/>
      <c r="BQ73" s="230">
        <v>67</v>
      </c>
      <c r="BR73" s="235"/>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2"/>
    </row>
    <row r="74" spans="1:131" ht="26.25" customHeight="1" x14ac:dyDescent="0.2">
      <c r="A74" s="230">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3"/>
      <c r="BF74" s="233"/>
      <c r="BG74" s="233"/>
      <c r="BH74" s="233"/>
      <c r="BI74" s="233"/>
      <c r="BJ74" s="233"/>
      <c r="BK74" s="233"/>
      <c r="BL74" s="233"/>
      <c r="BM74" s="233"/>
      <c r="BN74" s="233"/>
      <c r="BO74" s="233"/>
      <c r="BP74" s="233"/>
      <c r="BQ74" s="230">
        <v>68</v>
      </c>
      <c r="BR74" s="235"/>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2"/>
    </row>
    <row r="75" spans="1:131" ht="26.25" customHeight="1" x14ac:dyDescent="0.2">
      <c r="A75" s="230">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3"/>
      <c r="BF75" s="233"/>
      <c r="BG75" s="233"/>
      <c r="BH75" s="233"/>
      <c r="BI75" s="233"/>
      <c r="BJ75" s="233"/>
      <c r="BK75" s="233"/>
      <c r="BL75" s="233"/>
      <c r="BM75" s="233"/>
      <c r="BN75" s="233"/>
      <c r="BO75" s="233"/>
      <c r="BP75" s="233"/>
      <c r="BQ75" s="230">
        <v>69</v>
      </c>
      <c r="BR75" s="235"/>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2"/>
    </row>
    <row r="76" spans="1:131" ht="26.25" customHeight="1" x14ac:dyDescent="0.2">
      <c r="A76" s="230">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3"/>
      <c r="BF76" s="233"/>
      <c r="BG76" s="233"/>
      <c r="BH76" s="233"/>
      <c r="BI76" s="233"/>
      <c r="BJ76" s="233"/>
      <c r="BK76" s="233"/>
      <c r="BL76" s="233"/>
      <c r="BM76" s="233"/>
      <c r="BN76" s="233"/>
      <c r="BO76" s="233"/>
      <c r="BP76" s="233"/>
      <c r="BQ76" s="230">
        <v>70</v>
      </c>
      <c r="BR76" s="235"/>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2"/>
    </row>
    <row r="77" spans="1:131" ht="26.25" customHeight="1" x14ac:dyDescent="0.2">
      <c r="A77" s="230">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3"/>
      <c r="BF77" s="233"/>
      <c r="BG77" s="233"/>
      <c r="BH77" s="233"/>
      <c r="BI77" s="233"/>
      <c r="BJ77" s="233"/>
      <c r="BK77" s="233"/>
      <c r="BL77" s="233"/>
      <c r="BM77" s="233"/>
      <c r="BN77" s="233"/>
      <c r="BO77" s="233"/>
      <c r="BP77" s="233"/>
      <c r="BQ77" s="230">
        <v>71</v>
      </c>
      <c r="BR77" s="235"/>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2"/>
    </row>
    <row r="78" spans="1:131" ht="26.25" customHeight="1" x14ac:dyDescent="0.2">
      <c r="A78" s="230">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3"/>
      <c r="BF78" s="233"/>
      <c r="BG78" s="233"/>
      <c r="BH78" s="233"/>
      <c r="BI78" s="233"/>
      <c r="BJ78" s="222"/>
      <c r="BK78" s="222"/>
      <c r="BL78" s="222"/>
      <c r="BM78" s="222"/>
      <c r="BN78" s="222"/>
      <c r="BO78" s="233"/>
      <c r="BP78" s="233"/>
      <c r="BQ78" s="230">
        <v>72</v>
      </c>
      <c r="BR78" s="235"/>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2"/>
    </row>
    <row r="79" spans="1:131" ht="26.25" customHeight="1" x14ac:dyDescent="0.2">
      <c r="A79" s="230">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3"/>
      <c r="BF79" s="233"/>
      <c r="BG79" s="233"/>
      <c r="BH79" s="233"/>
      <c r="BI79" s="233"/>
      <c r="BJ79" s="222"/>
      <c r="BK79" s="222"/>
      <c r="BL79" s="222"/>
      <c r="BM79" s="222"/>
      <c r="BN79" s="222"/>
      <c r="BO79" s="233"/>
      <c r="BP79" s="233"/>
      <c r="BQ79" s="230">
        <v>73</v>
      </c>
      <c r="BR79" s="235"/>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2"/>
    </row>
    <row r="80" spans="1:131" ht="26.25" customHeight="1" x14ac:dyDescent="0.2">
      <c r="A80" s="230">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3"/>
      <c r="BF80" s="233"/>
      <c r="BG80" s="233"/>
      <c r="BH80" s="233"/>
      <c r="BI80" s="233"/>
      <c r="BJ80" s="233"/>
      <c r="BK80" s="233"/>
      <c r="BL80" s="233"/>
      <c r="BM80" s="233"/>
      <c r="BN80" s="233"/>
      <c r="BO80" s="233"/>
      <c r="BP80" s="233"/>
      <c r="BQ80" s="230">
        <v>74</v>
      </c>
      <c r="BR80" s="235"/>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2"/>
    </row>
    <row r="81" spans="1:131" ht="26.25" customHeight="1" x14ac:dyDescent="0.2">
      <c r="A81" s="230">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3"/>
      <c r="BF81" s="233"/>
      <c r="BG81" s="233"/>
      <c r="BH81" s="233"/>
      <c r="BI81" s="233"/>
      <c r="BJ81" s="233"/>
      <c r="BK81" s="233"/>
      <c r="BL81" s="233"/>
      <c r="BM81" s="233"/>
      <c r="BN81" s="233"/>
      <c r="BO81" s="233"/>
      <c r="BP81" s="233"/>
      <c r="BQ81" s="230">
        <v>75</v>
      </c>
      <c r="BR81" s="235"/>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2"/>
    </row>
    <row r="82" spans="1:131" ht="26.25" customHeight="1" x14ac:dyDescent="0.2">
      <c r="A82" s="230">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3"/>
      <c r="BF82" s="233"/>
      <c r="BG82" s="233"/>
      <c r="BH82" s="233"/>
      <c r="BI82" s="233"/>
      <c r="BJ82" s="233"/>
      <c r="BK82" s="233"/>
      <c r="BL82" s="233"/>
      <c r="BM82" s="233"/>
      <c r="BN82" s="233"/>
      <c r="BO82" s="233"/>
      <c r="BP82" s="233"/>
      <c r="BQ82" s="230">
        <v>76</v>
      </c>
      <c r="BR82" s="235"/>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2"/>
    </row>
    <row r="83" spans="1:131" ht="26.25" customHeight="1" x14ac:dyDescent="0.2">
      <c r="A83" s="230">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3"/>
      <c r="BF83" s="233"/>
      <c r="BG83" s="233"/>
      <c r="BH83" s="233"/>
      <c r="BI83" s="233"/>
      <c r="BJ83" s="233"/>
      <c r="BK83" s="233"/>
      <c r="BL83" s="233"/>
      <c r="BM83" s="233"/>
      <c r="BN83" s="233"/>
      <c r="BO83" s="233"/>
      <c r="BP83" s="233"/>
      <c r="BQ83" s="230">
        <v>77</v>
      </c>
      <c r="BR83" s="235"/>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2"/>
    </row>
    <row r="84" spans="1:131" ht="26.25" customHeight="1" x14ac:dyDescent="0.2">
      <c r="A84" s="230">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3"/>
      <c r="BF84" s="233"/>
      <c r="BG84" s="233"/>
      <c r="BH84" s="233"/>
      <c r="BI84" s="233"/>
      <c r="BJ84" s="233"/>
      <c r="BK84" s="233"/>
      <c r="BL84" s="233"/>
      <c r="BM84" s="233"/>
      <c r="BN84" s="233"/>
      <c r="BO84" s="233"/>
      <c r="BP84" s="233"/>
      <c r="BQ84" s="230">
        <v>78</v>
      </c>
      <c r="BR84" s="235"/>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2"/>
    </row>
    <row r="85" spans="1:131" ht="26.25" customHeight="1" x14ac:dyDescent="0.2">
      <c r="A85" s="230">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3"/>
      <c r="BF85" s="233"/>
      <c r="BG85" s="233"/>
      <c r="BH85" s="233"/>
      <c r="BI85" s="233"/>
      <c r="BJ85" s="233"/>
      <c r="BK85" s="233"/>
      <c r="BL85" s="233"/>
      <c r="BM85" s="233"/>
      <c r="BN85" s="233"/>
      <c r="BO85" s="233"/>
      <c r="BP85" s="233"/>
      <c r="BQ85" s="230">
        <v>79</v>
      </c>
      <c r="BR85" s="235"/>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2"/>
    </row>
    <row r="86" spans="1:131" ht="26.25" customHeight="1" x14ac:dyDescent="0.2">
      <c r="A86" s="230">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3"/>
      <c r="BF86" s="233"/>
      <c r="BG86" s="233"/>
      <c r="BH86" s="233"/>
      <c r="BI86" s="233"/>
      <c r="BJ86" s="233"/>
      <c r="BK86" s="233"/>
      <c r="BL86" s="233"/>
      <c r="BM86" s="233"/>
      <c r="BN86" s="233"/>
      <c r="BO86" s="233"/>
      <c r="BP86" s="233"/>
      <c r="BQ86" s="230">
        <v>80</v>
      </c>
      <c r="BR86" s="235"/>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2"/>
    </row>
    <row r="87" spans="1:131" ht="26.25" customHeight="1" x14ac:dyDescent="0.2">
      <c r="A87" s="236">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3"/>
      <c r="BF87" s="233"/>
      <c r="BG87" s="233"/>
      <c r="BH87" s="233"/>
      <c r="BI87" s="233"/>
      <c r="BJ87" s="233"/>
      <c r="BK87" s="233"/>
      <c r="BL87" s="233"/>
      <c r="BM87" s="233"/>
      <c r="BN87" s="233"/>
      <c r="BO87" s="233"/>
      <c r="BP87" s="233"/>
      <c r="BQ87" s="230">
        <v>81</v>
      </c>
      <c r="BR87" s="235"/>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2"/>
    </row>
    <row r="88" spans="1:131" ht="26.25" customHeight="1" thickBot="1" x14ac:dyDescent="0.25">
      <c r="A88" s="232" t="s">
        <v>397</v>
      </c>
      <c r="B88" s="802" t="s">
        <v>435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3"/>
      <c r="BF88" s="233"/>
      <c r="BG88" s="233"/>
      <c r="BH88" s="233"/>
      <c r="BI88" s="233"/>
      <c r="BJ88" s="233"/>
      <c r="BK88" s="233"/>
      <c r="BL88" s="233"/>
      <c r="BM88" s="233"/>
      <c r="BN88" s="233"/>
      <c r="BO88" s="233"/>
      <c r="BP88" s="233"/>
      <c r="BQ88" s="230">
        <v>82</v>
      </c>
      <c r="BR88" s="235"/>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2"/>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2"/>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2"/>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2"/>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2"/>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2"/>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2"/>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2"/>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2"/>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2"/>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2"/>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2"/>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2"/>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2"/>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397</v>
      </c>
      <c r="BR102" s="802" t="s">
        <v>436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2"/>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8" t="s">
        <v>437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2"/>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9" t="s">
        <v>438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2"/>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41" t="s">
        <v>439</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440</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930" t="s">
        <v>441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442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2" customFormat="1" ht="26.25" customHeight="1" x14ac:dyDescent="0.2">
      <c r="A109" s="925" t="s">
        <v>443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444</v>
      </c>
      <c r="AB109" s="906"/>
      <c r="AC109" s="906"/>
      <c r="AD109" s="906"/>
      <c r="AE109" s="907"/>
      <c r="AF109" s="905" t="s">
        <v>445</v>
      </c>
      <c r="AG109" s="906"/>
      <c r="AH109" s="906"/>
      <c r="AI109" s="906"/>
      <c r="AJ109" s="907"/>
      <c r="AK109" s="905" t="s">
        <v>314</v>
      </c>
      <c r="AL109" s="906"/>
      <c r="AM109" s="906"/>
      <c r="AN109" s="906"/>
      <c r="AO109" s="907"/>
      <c r="AP109" s="905" t="s">
        <v>446</v>
      </c>
      <c r="AQ109" s="906"/>
      <c r="AR109" s="906"/>
      <c r="AS109" s="906"/>
      <c r="AT109" s="908"/>
      <c r="AU109" s="925" t="s">
        <v>443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444</v>
      </c>
      <c r="BR109" s="906"/>
      <c r="BS109" s="906"/>
      <c r="BT109" s="906"/>
      <c r="BU109" s="907"/>
      <c r="BV109" s="905" t="s">
        <v>445</v>
      </c>
      <c r="BW109" s="906"/>
      <c r="BX109" s="906"/>
      <c r="BY109" s="906"/>
      <c r="BZ109" s="907"/>
      <c r="CA109" s="905" t="s">
        <v>314</v>
      </c>
      <c r="CB109" s="906"/>
      <c r="CC109" s="906"/>
      <c r="CD109" s="906"/>
      <c r="CE109" s="907"/>
      <c r="CF109" s="926" t="s">
        <v>446</v>
      </c>
      <c r="CG109" s="926"/>
      <c r="CH109" s="926"/>
      <c r="CI109" s="926"/>
      <c r="CJ109" s="926"/>
      <c r="CK109" s="905" t="s">
        <v>447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444</v>
      </c>
      <c r="DH109" s="906"/>
      <c r="DI109" s="906"/>
      <c r="DJ109" s="906"/>
      <c r="DK109" s="907"/>
      <c r="DL109" s="905" t="s">
        <v>445</v>
      </c>
      <c r="DM109" s="906"/>
      <c r="DN109" s="906"/>
      <c r="DO109" s="906"/>
      <c r="DP109" s="907"/>
      <c r="DQ109" s="905" t="s">
        <v>314</v>
      </c>
      <c r="DR109" s="906"/>
      <c r="DS109" s="906"/>
      <c r="DT109" s="906"/>
      <c r="DU109" s="907"/>
      <c r="DV109" s="905" t="s">
        <v>446</v>
      </c>
      <c r="DW109" s="906"/>
      <c r="DX109" s="906"/>
      <c r="DY109" s="906"/>
      <c r="DZ109" s="908"/>
    </row>
    <row r="110" spans="1:131" s="222" customFormat="1" ht="26.25" customHeight="1" x14ac:dyDescent="0.2">
      <c r="A110" s="909" t="s">
        <v>448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383205</v>
      </c>
      <c r="AB110" s="913"/>
      <c r="AC110" s="913"/>
      <c r="AD110" s="913"/>
      <c r="AE110" s="914"/>
      <c r="AF110" s="915">
        <v>396403</v>
      </c>
      <c r="AG110" s="913"/>
      <c r="AH110" s="913"/>
      <c r="AI110" s="913"/>
      <c r="AJ110" s="914"/>
      <c r="AK110" s="915">
        <v>412067</v>
      </c>
      <c r="AL110" s="913"/>
      <c r="AM110" s="913"/>
      <c r="AN110" s="913"/>
      <c r="AO110" s="914"/>
      <c r="AP110" s="916">
        <v>22</v>
      </c>
      <c r="AQ110" s="917"/>
      <c r="AR110" s="917"/>
      <c r="AS110" s="917"/>
      <c r="AT110" s="918"/>
      <c r="AU110" s="919" t="s">
        <v>75</v>
      </c>
      <c r="AV110" s="920"/>
      <c r="AW110" s="920"/>
      <c r="AX110" s="920"/>
      <c r="AY110" s="920"/>
      <c r="AZ110" s="942" t="s">
        <v>449</v>
      </c>
      <c r="BA110" s="910"/>
      <c r="BB110" s="910"/>
      <c r="BC110" s="910"/>
      <c r="BD110" s="910"/>
      <c r="BE110" s="910"/>
      <c r="BF110" s="910"/>
      <c r="BG110" s="910"/>
      <c r="BH110" s="910"/>
      <c r="BI110" s="910"/>
      <c r="BJ110" s="910"/>
      <c r="BK110" s="910"/>
      <c r="BL110" s="910"/>
      <c r="BM110" s="910"/>
      <c r="BN110" s="910"/>
      <c r="BO110" s="910"/>
      <c r="BP110" s="911"/>
      <c r="BQ110" s="943">
        <v>4565045</v>
      </c>
      <c r="BR110" s="944"/>
      <c r="BS110" s="944"/>
      <c r="BT110" s="944"/>
      <c r="BU110" s="944"/>
      <c r="BV110" s="944">
        <v>4593363</v>
      </c>
      <c r="BW110" s="944"/>
      <c r="BX110" s="944"/>
      <c r="BY110" s="944"/>
      <c r="BZ110" s="944"/>
      <c r="CA110" s="944">
        <v>4474978</v>
      </c>
      <c r="CB110" s="944"/>
      <c r="CC110" s="944"/>
      <c r="CD110" s="944"/>
      <c r="CE110" s="944"/>
      <c r="CF110" s="957">
        <v>239</v>
      </c>
      <c r="CG110" s="958"/>
      <c r="CH110" s="958"/>
      <c r="CI110" s="958"/>
      <c r="CJ110" s="958"/>
      <c r="CK110" s="959" t="s">
        <v>450</v>
      </c>
      <c r="CL110" s="960"/>
      <c r="CM110" s="942" t="s">
        <v>451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452</v>
      </c>
      <c r="DH110" s="944"/>
      <c r="DI110" s="944"/>
      <c r="DJ110" s="944"/>
      <c r="DK110" s="944"/>
      <c r="DL110" s="944" t="s">
        <v>241</v>
      </c>
      <c r="DM110" s="944"/>
      <c r="DN110" s="944"/>
      <c r="DO110" s="944"/>
      <c r="DP110" s="944"/>
      <c r="DQ110" s="944" t="s">
        <v>453</v>
      </c>
      <c r="DR110" s="944"/>
      <c r="DS110" s="944"/>
      <c r="DT110" s="944"/>
      <c r="DU110" s="944"/>
      <c r="DV110" s="945" t="s">
        <v>452</v>
      </c>
      <c r="DW110" s="945"/>
      <c r="DX110" s="945"/>
      <c r="DY110" s="945"/>
      <c r="DZ110" s="946"/>
    </row>
    <row r="111" spans="1:131" s="222" customFormat="1" ht="26.25" customHeight="1" x14ac:dyDescent="0.2">
      <c r="A111" s="947" t="s">
        <v>454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453</v>
      </c>
      <c r="AB111" s="951"/>
      <c r="AC111" s="951"/>
      <c r="AD111" s="951"/>
      <c r="AE111" s="952"/>
      <c r="AF111" s="953" t="s">
        <v>241</v>
      </c>
      <c r="AG111" s="951"/>
      <c r="AH111" s="951"/>
      <c r="AI111" s="951"/>
      <c r="AJ111" s="952"/>
      <c r="AK111" s="953" t="s">
        <v>241</v>
      </c>
      <c r="AL111" s="951"/>
      <c r="AM111" s="951"/>
      <c r="AN111" s="951"/>
      <c r="AO111" s="952"/>
      <c r="AP111" s="954" t="s">
        <v>241</v>
      </c>
      <c r="AQ111" s="955"/>
      <c r="AR111" s="955"/>
      <c r="AS111" s="955"/>
      <c r="AT111" s="956"/>
      <c r="AU111" s="921"/>
      <c r="AV111" s="922"/>
      <c r="AW111" s="922"/>
      <c r="AX111" s="922"/>
      <c r="AY111" s="922"/>
      <c r="AZ111" s="935" t="s">
        <v>455</v>
      </c>
      <c r="BA111" s="936"/>
      <c r="BB111" s="936"/>
      <c r="BC111" s="936"/>
      <c r="BD111" s="936"/>
      <c r="BE111" s="936"/>
      <c r="BF111" s="936"/>
      <c r="BG111" s="936"/>
      <c r="BH111" s="936"/>
      <c r="BI111" s="936"/>
      <c r="BJ111" s="936"/>
      <c r="BK111" s="936"/>
      <c r="BL111" s="936"/>
      <c r="BM111" s="936"/>
      <c r="BN111" s="936"/>
      <c r="BO111" s="936"/>
      <c r="BP111" s="937"/>
      <c r="BQ111" s="938" t="s">
        <v>452</v>
      </c>
      <c r="BR111" s="939"/>
      <c r="BS111" s="939"/>
      <c r="BT111" s="939"/>
      <c r="BU111" s="939"/>
      <c r="BV111" s="939" t="s">
        <v>453</v>
      </c>
      <c r="BW111" s="939"/>
      <c r="BX111" s="939"/>
      <c r="BY111" s="939"/>
      <c r="BZ111" s="939"/>
      <c r="CA111" s="939" t="s">
        <v>452</v>
      </c>
      <c r="CB111" s="939"/>
      <c r="CC111" s="939"/>
      <c r="CD111" s="939"/>
      <c r="CE111" s="939"/>
      <c r="CF111" s="933" t="s">
        <v>453</v>
      </c>
      <c r="CG111" s="934"/>
      <c r="CH111" s="934"/>
      <c r="CI111" s="934"/>
      <c r="CJ111" s="934"/>
      <c r="CK111" s="961"/>
      <c r="CL111" s="962"/>
      <c r="CM111" s="935" t="s">
        <v>456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241</v>
      </c>
      <c r="DH111" s="939"/>
      <c r="DI111" s="939"/>
      <c r="DJ111" s="939"/>
      <c r="DK111" s="939"/>
      <c r="DL111" s="939" t="s">
        <v>241</v>
      </c>
      <c r="DM111" s="939"/>
      <c r="DN111" s="939"/>
      <c r="DO111" s="939"/>
      <c r="DP111" s="939"/>
      <c r="DQ111" s="939" t="s">
        <v>453</v>
      </c>
      <c r="DR111" s="939"/>
      <c r="DS111" s="939"/>
      <c r="DT111" s="939"/>
      <c r="DU111" s="939"/>
      <c r="DV111" s="940" t="s">
        <v>452</v>
      </c>
      <c r="DW111" s="940"/>
      <c r="DX111" s="940"/>
      <c r="DY111" s="940"/>
      <c r="DZ111" s="941"/>
    </row>
    <row r="112" spans="1:131" s="222" customFormat="1" ht="26.25" customHeight="1" x14ac:dyDescent="0.2">
      <c r="A112" s="965" t="s">
        <v>457</v>
      </c>
      <c r="B112" s="966"/>
      <c r="C112" s="936" t="s">
        <v>458</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241</v>
      </c>
      <c r="AB112" s="972"/>
      <c r="AC112" s="972"/>
      <c r="AD112" s="972"/>
      <c r="AE112" s="973"/>
      <c r="AF112" s="974" t="s">
        <v>452</v>
      </c>
      <c r="AG112" s="972"/>
      <c r="AH112" s="972"/>
      <c r="AI112" s="972"/>
      <c r="AJ112" s="973"/>
      <c r="AK112" s="974" t="s">
        <v>453</v>
      </c>
      <c r="AL112" s="972"/>
      <c r="AM112" s="972"/>
      <c r="AN112" s="972"/>
      <c r="AO112" s="973"/>
      <c r="AP112" s="975" t="s">
        <v>241</v>
      </c>
      <c r="AQ112" s="976"/>
      <c r="AR112" s="976"/>
      <c r="AS112" s="976"/>
      <c r="AT112" s="977"/>
      <c r="AU112" s="921"/>
      <c r="AV112" s="922"/>
      <c r="AW112" s="922"/>
      <c r="AX112" s="922"/>
      <c r="AY112" s="922"/>
      <c r="AZ112" s="935" t="s">
        <v>459</v>
      </c>
      <c r="BA112" s="936"/>
      <c r="BB112" s="936"/>
      <c r="BC112" s="936"/>
      <c r="BD112" s="936"/>
      <c r="BE112" s="936"/>
      <c r="BF112" s="936"/>
      <c r="BG112" s="936"/>
      <c r="BH112" s="936"/>
      <c r="BI112" s="936"/>
      <c r="BJ112" s="936"/>
      <c r="BK112" s="936"/>
      <c r="BL112" s="936"/>
      <c r="BM112" s="936"/>
      <c r="BN112" s="936"/>
      <c r="BO112" s="936"/>
      <c r="BP112" s="937"/>
      <c r="BQ112" s="938">
        <v>2343581</v>
      </c>
      <c r="BR112" s="939"/>
      <c r="BS112" s="939"/>
      <c r="BT112" s="939"/>
      <c r="BU112" s="939"/>
      <c r="BV112" s="939">
        <v>2336341</v>
      </c>
      <c r="BW112" s="939"/>
      <c r="BX112" s="939"/>
      <c r="BY112" s="939"/>
      <c r="BZ112" s="939"/>
      <c r="CA112" s="939">
        <v>2597388</v>
      </c>
      <c r="CB112" s="939"/>
      <c r="CC112" s="939"/>
      <c r="CD112" s="939"/>
      <c r="CE112" s="939"/>
      <c r="CF112" s="933">
        <v>138.69999999999999</v>
      </c>
      <c r="CG112" s="934"/>
      <c r="CH112" s="934"/>
      <c r="CI112" s="934"/>
      <c r="CJ112" s="934"/>
      <c r="CK112" s="961"/>
      <c r="CL112" s="962"/>
      <c r="CM112" s="935" t="s">
        <v>460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241</v>
      </c>
      <c r="DH112" s="939"/>
      <c r="DI112" s="939"/>
      <c r="DJ112" s="939"/>
      <c r="DK112" s="939"/>
      <c r="DL112" s="939" t="s">
        <v>241</v>
      </c>
      <c r="DM112" s="939"/>
      <c r="DN112" s="939"/>
      <c r="DO112" s="939"/>
      <c r="DP112" s="939"/>
      <c r="DQ112" s="939" t="s">
        <v>241</v>
      </c>
      <c r="DR112" s="939"/>
      <c r="DS112" s="939"/>
      <c r="DT112" s="939"/>
      <c r="DU112" s="939"/>
      <c r="DV112" s="940" t="s">
        <v>452</v>
      </c>
      <c r="DW112" s="940"/>
      <c r="DX112" s="940"/>
      <c r="DY112" s="940"/>
      <c r="DZ112" s="941"/>
    </row>
    <row r="113" spans="1:130" s="222" customFormat="1" ht="26.25" customHeight="1" x14ac:dyDescent="0.2">
      <c r="A113" s="967"/>
      <c r="B113" s="968"/>
      <c r="C113" s="936" t="s">
        <v>461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169358</v>
      </c>
      <c r="AB113" s="951"/>
      <c r="AC113" s="951"/>
      <c r="AD113" s="951"/>
      <c r="AE113" s="952"/>
      <c r="AF113" s="953">
        <v>213778</v>
      </c>
      <c r="AG113" s="951"/>
      <c r="AH113" s="951"/>
      <c r="AI113" s="951"/>
      <c r="AJ113" s="952"/>
      <c r="AK113" s="953">
        <v>216677</v>
      </c>
      <c r="AL113" s="951"/>
      <c r="AM113" s="951"/>
      <c r="AN113" s="951"/>
      <c r="AO113" s="952"/>
      <c r="AP113" s="954">
        <v>11.6</v>
      </c>
      <c r="AQ113" s="955"/>
      <c r="AR113" s="955"/>
      <c r="AS113" s="955"/>
      <c r="AT113" s="956"/>
      <c r="AU113" s="921"/>
      <c r="AV113" s="922"/>
      <c r="AW113" s="922"/>
      <c r="AX113" s="922"/>
      <c r="AY113" s="922"/>
      <c r="AZ113" s="935" t="s">
        <v>462</v>
      </c>
      <c r="BA113" s="936"/>
      <c r="BB113" s="936"/>
      <c r="BC113" s="936"/>
      <c r="BD113" s="936"/>
      <c r="BE113" s="936"/>
      <c r="BF113" s="936"/>
      <c r="BG113" s="936"/>
      <c r="BH113" s="936"/>
      <c r="BI113" s="936"/>
      <c r="BJ113" s="936"/>
      <c r="BK113" s="936"/>
      <c r="BL113" s="936"/>
      <c r="BM113" s="936"/>
      <c r="BN113" s="936"/>
      <c r="BO113" s="936"/>
      <c r="BP113" s="937"/>
      <c r="BQ113" s="938">
        <v>102277</v>
      </c>
      <c r="BR113" s="939"/>
      <c r="BS113" s="939"/>
      <c r="BT113" s="939"/>
      <c r="BU113" s="939"/>
      <c r="BV113" s="939">
        <v>73741</v>
      </c>
      <c r="BW113" s="939"/>
      <c r="BX113" s="939"/>
      <c r="BY113" s="939"/>
      <c r="BZ113" s="939"/>
      <c r="CA113" s="939">
        <v>48488</v>
      </c>
      <c r="CB113" s="939"/>
      <c r="CC113" s="939"/>
      <c r="CD113" s="939"/>
      <c r="CE113" s="939"/>
      <c r="CF113" s="933">
        <v>2.6</v>
      </c>
      <c r="CG113" s="934"/>
      <c r="CH113" s="934"/>
      <c r="CI113" s="934"/>
      <c r="CJ113" s="934"/>
      <c r="CK113" s="961"/>
      <c r="CL113" s="962"/>
      <c r="CM113" s="935" t="s">
        <v>463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452</v>
      </c>
      <c r="DH113" s="972"/>
      <c r="DI113" s="972"/>
      <c r="DJ113" s="972"/>
      <c r="DK113" s="973"/>
      <c r="DL113" s="974" t="s">
        <v>241</v>
      </c>
      <c r="DM113" s="972"/>
      <c r="DN113" s="972"/>
      <c r="DO113" s="972"/>
      <c r="DP113" s="973"/>
      <c r="DQ113" s="974" t="s">
        <v>452</v>
      </c>
      <c r="DR113" s="972"/>
      <c r="DS113" s="972"/>
      <c r="DT113" s="972"/>
      <c r="DU113" s="973"/>
      <c r="DV113" s="975" t="s">
        <v>241</v>
      </c>
      <c r="DW113" s="976"/>
      <c r="DX113" s="976"/>
      <c r="DY113" s="976"/>
      <c r="DZ113" s="977"/>
    </row>
    <row r="114" spans="1:130" s="222" customFormat="1" ht="26.25" customHeight="1" x14ac:dyDescent="0.2">
      <c r="A114" s="967"/>
      <c r="B114" s="968"/>
      <c r="C114" s="936" t="s">
        <v>464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43649</v>
      </c>
      <c r="AB114" s="972"/>
      <c r="AC114" s="972"/>
      <c r="AD114" s="972"/>
      <c r="AE114" s="973"/>
      <c r="AF114" s="974">
        <v>43601</v>
      </c>
      <c r="AG114" s="972"/>
      <c r="AH114" s="972"/>
      <c r="AI114" s="972"/>
      <c r="AJ114" s="973"/>
      <c r="AK114" s="974">
        <v>43593</v>
      </c>
      <c r="AL114" s="972"/>
      <c r="AM114" s="972"/>
      <c r="AN114" s="972"/>
      <c r="AO114" s="973"/>
      <c r="AP114" s="975">
        <v>2.2999999999999998</v>
      </c>
      <c r="AQ114" s="976"/>
      <c r="AR114" s="976"/>
      <c r="AS114" s="976"/>
      <c r="AT114" s="977"/>
      <c r="AU114" s="921"/>
      <c r="AV114" s="922"/>
      <c r="AW114" s="922"/>
      <c r="AX114" s="922"/>
      <c r="AY114" s="922"/>
      <c r="AZ114" s="935" t="s">
        <v>465</v>
      </c>
      <c r="BA114" s="936"/>
      <c r="BB114" s="936"/>
      <c r="BC114" s="936"/>
      <c r="BD114" s="936"/>
      <c r="BE114" s="936"/>
      <c r="BF114" s="936"/>
      <c r="BG114" s="936"/>
      <c r="BH114" s="936"/>
      <c r="BI114" s="936"/>
      <c r="BJ114" s="936"/>
      <c r="BK114" s="936"/>
      <c r="BL114" s="936"/>
      <c r="BM114" s="936"/>
      <c r="BN114" s="936"/>
      <c r="BO114" s="936"/>
      <c r="BP114" s="937"/>
      <c r="BQ114" s="938">
        <v>7831</v>
      </c>
      <c r="BR114" s="939"/>
      <c r="BS114" s="939"/>
      <c r="BT114" s="939"/>
      <c r="BU114" s="939"/>
      <c r="BV114" s="939">
        <v>19192</v>
      </c>
      <c r="BW114" s="939"/>
      <c r="BX114" s="939"/>
      <c r="BY114" s="939"/>
      <c r="BZ114" s="939"/>
      <c r="CA114" s="939">
        <v>50131</v>
      </c>
      <c r="CB114" s="939"/>
      <c r="CC114" s="939"/>
      <c r="CD114" s="939"/>
      <c r="CE114" s="939"/>
      <c r="CF114" s="933">
        <v>2.7</v>
      </c>
      <c r="CG114" s="934"/>
      <c r="CH114" s="934"/>
      <c r="CI114" s="934"/>
      <c r="CJ114" s="934"/>
      <c r="CK114" s="961"/>
      <c r="CL114" s="962"/>
      <c r="CM114" s="935" t="s">
        <v>466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241</v>
      </c>
      <c r="DH114" s="972"/>
      <c r="DI114" s="972"/>
      <c r="DJ114" s="972"/>
      <c r="DK114" s="973"/>
      <c r="DL114" s="974" t="s">
        <v>453</v>
      </c>
      <c r="DM114" s="972"/>
      <c r="DN114" s="972"/>
      <c r="DO114" s="972"/>
      <c r="DP114" s="973"/>
      <c r="DQ114" s="974" t="s">
        <v>453</v>
      </c>
      <c r="DR114" s="972"/>
      <c r="DS114" s="972"/>
      <c r="DT114" s="972"/>
      <c r="DU114" s="973"/>
      <c r="DV114" s="975" t="s">
        <v>452</v>
      </c>
      <c r="DW114" s="976"/>
      <c r="DX114" s="976"/>
      <c r="DY114" s="976"/>
      <c r="DZ114" s="977"/>
    </row>
    <row r="115" spans="1:130" s="222" customFormat="1" ht="26.25" customHeight="1" x14ac:dyDescent="0.2">
      <c r="A115" s="967"/>
      <c r="B115" s="968"/>
      <c r="C115" s="936" t="s">
        <v>467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54</v>
      </c>
      <c r="AB115" s="951"/>
      <c r="AC115" s="951"/>
      <c r="AD115" s="951"/>
      <c r="AE115" s="952"/>
      <c r="AF115" s="953">
        <v>49</v>
      </c>
      <c r="AG115" s="951"/>
      <c r="AH115" s="951"/>
      <c r="AI115" s="951"/>
      <c r="AJ115" s="952"/>
      <c r="AK115" s="953">
        <v>147</v>
      </c>
      <c r="AL115" s="951"/>
      <c r="AM115" s="951"/>
      <c r="AN115" s="951"/>
      <c r="AO115" s="952"/>
      <c r="AP115" s="954">
        <v>0</v>
      </c>
      <c r="AQ115" s="955"/>
      <c r="AR115" s="955"/>
      <c r="AS115" s="955"/>
      <c r="AT115" s="956"/>
      <c r="AU115" s="921"/>
      <c r="AV115" s="922"/>
      <c r="AW115" s="922"/>
      <c r="AX115" s="922"/>
      <c r="AY115" s="922"/>
      <c r="AZ115" s="935" t="s">
        <v>468</v>
      </c>
      <c r="BA115" s="936"/>
      <c r="BB115" s="936"/>
      <c r="BC115" s="936"/>
      <c r="BD115" s="936"/>
      <c r="BE115" s="936"/>
      <c r="BF115" s="936"/>
      <c r="BG115" s="936"/>
      <c r="BH115" s="936"/>
      <c r="BI115" s="936"/>
      <c r="BJ115" s="936"/>
      <c r="BK115" s="936"/>
      <c r="BL115" s="936"/>
      <c r="BM115" s="936"/>
      <c r="BN115" s="936"/>
      <c r="BO115" s="936"/>
      <c r="BP115" s="937"/>
      <c r="BQ115" s="938">
        <v>1040</v>
      </c>
      <c r="BR115" s="939"/>
      <c r="BS115" s="939"/>
      <c r="BT115" s="939"/>
      <c r="BU115" s="939"/>
      <c r="BV115" s="939" t="s">
        <v>469</v>
      </c>
      <c r="BW115" s="939"/>
      <c r="BX115" s="939"/>
      <c r="BY115" s="939"/>
      <c r="BZ115" s="939"/>
      <c r="CA115" s="939" t="s">
        <v>452</v>
      </c>
      <c r="CB115" s="939"/>
      <c r="CC115" s="939"/>
      <c r="CD115" s="939"/>
      <c r="CE115" s="939"/>
      <c r="CF115" s="933" t="s">
        <v>453</v>
      </c>
      <c r="CG115" s="934"/>
      <c r="CH115" s="934"/>
      <c r="CI115" s="934"/>
      <c r="CJ115" s="934"/>
      <c r="CK115" s="961"/>
      <c r="CL115" s="962"/>
      <c r="CM115" s="935" t="s">
        <v>470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452</v>
      </c>
      <c r="DH115" s="972"/>
      <c r="DI115" s="972"/>
      <c r="DJ115" s="972"/>
      <c r="DK115" s="973"/>
      <c r="DL115" s="974" t="s">
        <v>453</v>
      </c>
      <c r="DM115" s="972"/>
      <c r="DN115" s="972"/>
      <c r="DO115" s="972"/>
      <c r="DP115" s="973"/>
      <c r="DQ115" s="974" t="s">
        <v>241</v>
      </c>
      <c r="DR115" s="972"/>
      <c r="DS115" s="972"/>
      <c r="DT115" s="972"/>
      <c r="DU115" s="973"/>
      <c r="DV115" s="975" t="s">
        <v>453</v>
      </c>
      <c r="DW115" s="976"/>
      <c r="DX115" s="976"/>
      <c r="DY115" s="976"/>
      <c r="DZ115" s="977"/>
    </row>
    <row r="116" spans="1:130" s="222" customFormat="1" ht="26.25" customHeight="1" x14ac:dyDescent="0.2">
      <c r="A116" s="969"/>
      <c r="B116" s="970"/>
      <c r="C116" s="978" t="s">
        <v>471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453</v>
      </c>
      <c r="AB116" s="972"/>
      <c r="AC116" s="972"/>
      <c r="AD116" s="972"/>
      <c r="AE116" s="973"/>
      <c r="AF116" s="974" t="s">
        <v>241</v>
      </c>
      <c r="AG116" s="972"/>
      <c r="AH116" s="972"/>
      <c r="AI116" s="972"/>
      <c r="AJ116" s="973"/>
      <c r="AK116" s="974" t="s">
        <v>241</v>
      </c>
      <c r="AL116" s="972"/>
      <c r="AM116" s="972"/>
      <c r="AN116" s="972"/>
      <c r="AO116" s="973"/>
      <c r="AP116" s="975" t="s">
        <v>453</v>
      </c>
      <c r="AQ116" s="976"/>
      <c r="AR116" s="976"/>
      <c r="AS116" s="976"/>
      <c r="AT116" s="977"/>
      <c r="AU116" s="921"/>
      <c r="AV116" s="922"/>
      <c r="AW116" s="922"/>
      <c r="AX116" s="922"/>
      <c r="AY116" s="922"/>
      <c r="AZ116" s="980" t="s">
        <v>472</v>
      </c>
      <c r="BA116" s="981"/>
      <c r="BB116" s="981"/>
      <c r="BC116" s="981"/>
      <c r="BD116" s="981"/>
      <c r="BE116" s="981"/>
      <c r="BF116" s="981"/>
      <c r="BG116" s="981"/>
      <c r="BH116" s="981"/>
      <c r="BI116" s="981"/>
      <c r="BJ116" s="981"/>
      <c r="BK116" s="981"/>
      <c r="BL116" s="981"/>
      <c r="BM116" s="981"/>
      <c r="BN116" s="981"/>
      <c r="BO116" s="981"/>
      <c r="BP116" s="982"/>
      <c r="BQ116" s="938" t="s">
        <v>241</v>
      </c>
      <c r="BR116" s="939"/>
      <c r="BS116" s="939"/>
      <c r="BT116" s="939"/>
      <c r="BU116" s="939"/>
      <c r="BV116" s="939" t="s">
        <v>452</v>
      </c>
      <c r="BW116" s="939"/>
      <c r="BX116" s="939"/>
      <c r="BY116" s="939"/>
      <c r="BZ116" s="939"/>
      <c r="CA116" s="939" t="s">
        <v>453</v>
      </c>
      <c r="CB116" s="939"/>
      <c r="CC116" s="939"/>
      <c r="CD116" s="939"/>
      <c r="CE116" s="939"/>
      <c r="CF116" s="933" t="s">
        <v>241</v>
      </c>
      <c r="CG116" s="934"/>
      <c r="CH116" s="934"/>
      <c r="CI116" s="934"/>
      <c r="CJ116" s="934"/>
      <c r="CK116" s="961"/>
      <c r="CL116" s="962"/>
      <c r="CM116" s="935" t="s">
        <v>473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453</v>
      </c>
      <c r="DH116" s="972"/>
      <c r="DI116" s="972"/>
      <c r="DJ116" s="972"/>
      <c r="DK116" s="973"/>
      <c r="DL116" s="974" t="s">
        <v>241</v>
      </c>
      <c r="DM116" s="972"/>
      <c r="DN116" s="972"/>
      <c r="DO116" s="972"/>
      <c r="DP116" s="973"/>
      <c r="DQ116" s="974" t="s">
        <v>452</v>
      </c>
      <c r="DR116" s="972"/>
      <c r="DS116" s="972"/>
      <c r="DT116" s="972"/>
      <c r="DU116" s="973"/>
      <c r="DV116" s="975" t="s">
        <v>452</v>
      </c>
      <c r="DW116" s="976"/>
      <c r="DX116" s="976"/>
      <c r="DY116" s="976"/>
      <c r="DZ116" s="977"/>
    </row>
    <row r="117" spans="1:130" s="222" customFormat="1" ht="26.25" customHeight="1" x14ac:dyDescent="0.2">
      <c r="A117" s="925" t="s">
        <v>193</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474</v>
      </c>
      <c r="Z117" s="907"/>
      <c r="AA117" s="991">
        <v>596266</v>
      </c>
      <c r="AB117" s="992"/>
      <c r="AC117" s="992"/>
      <c r="AD117" s="992"/>
      <c r="AE117" s="993"/>
      <c r="AF117" s="994">
        <v>653831</v>
      </c>
      <c r="AG117" s="992"/>
      <c r="AH117" s="992"/>
      <c r="AI117" s="992"/>
      <c r="AJ117" s="993"/>
      <c r="AK117" s="994">
        <v>672484</v>
      </c>
      <c r="AL117" s="992"/>
      <c r="AM117" s="992"/>
      <c r="AN117" s="992"/>
      <c r="AO117" s="993"/>
      <c r="AP117" s="995"/>
      <c r="AQ117" s="996"/>
      <c r="AR117" s="996"/>
      <c r="AS117" s="996"/>
      <c r="AT117" s="997"/>
      <c r="AU117" s="921"/>
      <c r="AV117" s="922"/>
      <c r="AW117" s="922"/>
      <c r="AX117" s="922"/>
      <c r="AY117" s="922"/>
      <c r="AZ117" s="987" t="s">
        <v>475</v>
      </c>
      <c r="BA117" s="988"/>
      <c r="BB117" s="988"/>
      <c r="BC117" s="988"/>
      <c r="BD117" s="988"/>
      <c r="BE117" s="988"/>
      <c r="BF117" s="988"/>
      <c r="BG117" s="988"/>
      <c r="BH117" s="988"/>
      <c r="BI117" s="988"/>
      <c r="BJ117" s="988"/>
      <c r="BK117" s="988"/>
      <c r="BL117" s="988"/>
      <c r="BM117" s="988"/>
      <c r="BN117" s="988"/>
      <c r="BO117" s="988"/>
      <c r="BP117" s="989"/>
      <c r="BQ117" s="938" t="s">
        <v>452</v>
      </c>
      <c r="BR117" s="939"/>
      <c r="BS117" s="939"/>
      <c r="BT117" s="939"/>
      <c r="BU117" s="939"/>
      <c r="BV117" s="939" t="s">
        <v>241</v>
      </c>
      <c r="BW117" s="939"/>
      <c r="BX117" s="939"/>
      <c r="BY117" s="939"/>
      <c r="BZ117" s="939"/>
      <c r="CA117" s="939" t="s">
        <v>241</v>
      </c>
      <c r="CB117" s="939"/>
      <c r="CC117" s="939"/>
      <c r="CD117" s="939"/>
      <c r="CE117" s="939"/>
      <c r="CF117" s="933" t="s">
        <v>241</v>
      </c>
      <c r="CG117" s="934"/>
      <c r="CH117" s="934"/>
      <c r="CI117" s="934"/>
      <c r="CJ117" s="934"/>
      <c r="CK117" s="961"/>
      <c r="CL117" s="962"/>
      <c r="CM117" s="935" t="s">
        <v>476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241</v>
      </c>
      <c r="DH117" s="972"/>
      <c r="DI117" s="972"/>
      <c r="DJ117" s="972"/>
      <c r="DK117" s="973"/>
      <c r="DL117" s="974" t="s">
        <v>241</v>
      </c>
      <c r="DM117" s="972"/>
      <c r="DN117" s="972"/>
      <c r="DO117" s="972"/>
      <c r="DP117" s="973"/>
      <c r="DQ117" s="974" t="s">
        <v>241</v>
      </c>
      <c r="DR117" s="972"/>
      <c r="DS117" s="972"/>
      <c r="DT117" s="972"/>
      <c r="DU117" s="973"/>
      <c r="DV117" s="975" t="s">
        <v>452</v>
      </c>
      <c r="DW117" s="976"/>
      <c r="DX117" s="976"/>
      <c r="DY117" s="976"/>
      <c r="DZ117" s="977"/>
    </row>
    <row r="118" spans="1:130" s="222" customFormat="1" ht="26.25" customHeight="1" x14ac:dyDescent="0.2">
      <c r="A118" s="925" t="s">
        <v>447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444</v>
      </c>
      <c r="AB118" s="906"/>
      <c r="AC118" s="906"/>
      <c r="AD118" s="906"/>
      <c r="AE118" s="907"/>
      <c r="AF118" s="905" t="s">
        <v>445</v>
      </c>
      <c r="AG118" s="906"/>
      <c r="AH118" s="906"/>
      <c r="AI118" s="906"/>
      <c r="AJ118" s="907"/>
      <c r="AK118" s="905" t="s">
        <v>314</v>
      </c>
      <c r="AL118" s="906"/>
      <c r="AM118" s="906"/>
      <c r="AN118" s="906"/>
      <c r="AO118" s="907"/>
      <c r="AP118" s="983" t="s">
        <v>446</v>
      </c>
      <c r="AQ118" s="984"/>
      <c r="AR118" s="984"/>
      <c r="AS118" s="984"/>
      <c r="AT118" s="985"/>
      <c r="AU118" s="921"/>
      <c r="AV118" s="922"/>
      <c r="AW118" s="922"/>
      <c r="AX118" s="922"/>
      <c r="AY118" s="922"/>
      <c r="AZ118" s="986" t="s">
        <v>477</v>
      </c>
      <c r="BA118" s="978"/>
      <c r="BB118" s="978"/>
      <c r="BC118" s="978"/>
      <c r="BD118" s="978"/>
      <c r="BE118" s="978"/>
      <c r="BF118" s="978"/>
      <c r="BG118" s="978"/>
      <c r="BH118" s="978"/>
      <c r="BI118" s="978"/>
      <c r="BJ118" s="978"/>
      <c r="BK118" s="978"/>
      <c r="BL118" s="978"/>
      <c r="BM118" s="978"/>
      <c r="BN118" s="978"/>
      <c r="BO118" s="978"/>
      <c r="BP118" s="979"/>
      <c r="BQ118" s="1012" t="s">
        <v>452</v>
      </c>
      <c r="BR118" s="1013"/>
      <c r="BS118" s="1013"/>
      <c r="BT118" s="1013"/>
      <c r="BU118" s="1013"/>
      <c r="BV118" s="1013" t="s">
        <v>452</v>
      </c>
      <c r="BW118" s="1013"/>
      <c r="BX118" s="1013"/>
      <c r="BY118" s="1013"/>
      <c r="BZ118" s="1013"/>
      <c r="CA118" s="1013" t="s">
        <v>453</v>
      </c>
      <c r="CB118" s="1013"/>
      <c r="CC118" s="1013"/>
      <c r="CD118" s="1013"/>
      <c r="CE118" s="1013"/>
      <c r="CF118" s="933" t="s">
        <v>241</v>
      </c>
      <c r="CG118" s="934"/>
      <c r="CH118" s="934"/>
      <c r="CI118" s="934"/>
      <c r="CJ118" s="934"/>
      <c r="CK118" s="961"/>
      <c r="CL118" s="962"/>
      <c r="CM118" s="935" t="s">
        <v>478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241</v>
      </c>
      <c r="DH118" s="972"/>
      <c r="DI118" s="972"/>
      <c r="DJ118" s="972"/>
      <c r="DK118" s="973"/>
      <c r="DL118" s="974" t="s">
        <v>241</v>
      </c>
      <c r="DM118" s="972"/>
      <c r="DN118" s="972"/>
      <c r="DO118" s="972"/>
      <c r="DP118" s="973"/>
      <c r="DQ118" s="974" t="s">
        <v>452</v>
      </c>
      <c r="DR118" s="972"/>
      <c r="DS118" s="972"/>
      <c r="DT118" s="972"/>
      <c r="DU118" s="973"/>
      <c r="DV118" s="975" t="s">
        <v>453</v>
      </c>
      <c r="DW118" s="976"/>
      <c r="DX118" s="976"/>
      <c r="DY118" s="976"/>
      <c r="DZ118" s="977"/>
    </row>
    <row r="119" spans="1:130" s="222" customFormat="1" ht="26.25" customHeight="1" x14ac:dyDescent="0.2">
      <c r="A119" s="1069" t="s">
        <v>450</v>
      </c>
      <c r="B119" s="960"/>
      <c r="C119" s="942" t="s">
        <v>451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241</v>
      </c>
      <c r="AB119" s="913"/>
      <c r="AC119" s="913"/>
      <c r="AD119" s="913"/>
      <c r="AE119" s="914"/>
      <c r="AF119" s="915" t="s">
        <v>453</v>
      </c>
      <c r="AG119" s="913"/>
      <c r="AH119" s="913"/>
      <c r="AI119" s="913"/>
      <c r="AJ119" s="914"/>
      <c r="AK119" s="915" t="s">
        <v>452</v>
      </c>
      <c r="AL119" s="913"/>
      <c r="AM119" s="913"/>
      <c r="AN119" s="913"/>
      <c r="AO119" s="914"/>
      <c r="AP119" s="916" t="s">
        <v>453</v>
      </c>
      <c r="AQ119" s="917"/>
      <c r="AR119" s="917"/>
      <c r="AS119" s="917"/>
      <c r="AT119" s="918"/>
      <c r="AU119" s="923"/>
      <c r="AV119" s="924"/>
      <c r="AW119" s="924"/>
      <c r="AX119" s="924"/>
      <c r="AY119" s="924"/>
      <c r="AZ119" s="243" t="s">
        <v>193</v>
      </c>
      <c r="BA119" s="243"/>
      <c r="BB119" s="243"/>
      <c r="BC119" s="243"/>
      <c r="BD119" s="243"/>
      <c r="BE119" s="243"/>
      <c r="BF119" s="243"/>
      <c r="BG119" s="243"/>
      <c r="BH119" s="243"/>
      <c r="BI119" s="243"/>
      <c r="BJ119" s="243"/>
      <c r="BK119" s="243"/>
      <c r="BL119" s="243"/>
      <c r="BM119" s="243"/>
      <c r="BN119" s="243"/>
      <c r="BO119" s="990" t="s">
        <v>479</v>
      </c>
      <c r="BP119" s="1018"/>
      <c r="BQ119" s="1012">
        <v>7019774</v>
      </c>
      <c r="BR119" s="1013"/>
      <c r="BS119" s="1013"/>
      <c r="BT119" s="1013"/>
      <c r="BU119" s="1013"/>
      <c r="BV119" s="1013">
        <v>7022637</v>
      </c>
      <c r="BW119" s="1013"/>
      <c r="BX119" s="1013"/>
      <c r="BY119" s="1013"/>
      <c r="BZ119" s="1013"/>
      <c r="CA119" s="1013">
        <v>7170985</v>
      </c>
      <c r="CB119" s="1013"/>
      <c r="CC119" s="1013"/>
      <c r="CD119" s="1013"/>
      <c r="CE119" s="1013"/>
      <c r="CF119" s="1014"/>
      <c r="CG119" s="1015"/>
      <c r="CH119" s="1015"/>
      <c r="CI119" s="1015"/>
      <c r="CJ119" s="1016"/>
      <c r="CK119" s="963"/>
      <c r="CL119" s="964"/>
      <c r="CM119" s="986" t="s">
        <v>480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241</v>
      </c>
      <c r="DH119" s="999"/>
      <c r="DI119" s="999"/>
      <c r="DJ119" s="999"/>
      <c r="DK119" s="1000"/>
      <c r="DL119" s="998" t="s">
        <v>453</v>
      </c>
      <c r="DM119" s="999"/>
      <c r="DN119" s="999"/>
      <c r="DO119" s="999"/>
      <c r="DP119" s="1000"/>
      <c r="DQ119" s="998" t="s">
        <v>241</v>
      </c>
      <c r="DR119" s="999"/>
      <c r="DS119" s="999"/>
      <c r="DT119" s="999"/>
      <c r="DU119" s="1000"/>
      <c r="DV119" s="1001" t="s">
        <v>452</v>
      </c>
      <c r="DW119" s="1002"/>
      <c r="DX119" s="1002"/>
      <c r="DY119" s="1002"/>
      <c r="DZ119" s="1003"/>
    </row>
    <row r="120" spans="1:130" s="222" customFormat="1" ht="26.25" customHeight="1" x14ac:dyDescent="0.2">
      <c r="A120" s="1070"/>
      <c r="B120" s="962"/>
      <c r="C120" s="935" t="s">
        <v>456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241</v>
      </c>
      <c r="AB120" s="972"/>
      <c r="AC120" s="972"/>
      <c r="AD120" s="972"/>
      <c r="AE120" s="973"/>
      <c r="AF120" s="974" t="s">
        <v>241</v>
      </c>
      <c r="AG120" s="972"/>
      <c r="AH120" s="972"/>
      <c r="AI120" s="972"/>
      <c r="AJ120" s="973"/>
      <c r="AK120" s="974" t="s">
        <v>241</v>
      </c>
      <c r="AL120" s="972"/>
      <c r="AM120" s="972"/>
      <c r="AN120" s="972"/>
      <c r="AO120" s="973"/>
      <c r="AP120" s="975" t="s">
        <v>453</v>
      </c>
      <c r="AQ120" s="976"/>
      <c r="AR120" s="976"/>
      <c r="AS120" s="976"/>
      <c r="AT120" s="977"/>
      <c r="AU120" s="1004" t="s">
        <v>481</v>
      </c>
      <c r="AV120" s="1005"/>
      <c r="AW120" s="1005"/>
      <c r="AX120" s="1005"/>
      <c r="AY120" s="1006"/>
      <c r="AZ120" s="942" t="s">
        <v>482</v>
      </c>
      <c r="BA120" s="910"/>
      <c r="BB120" s="910"/>
      <c r="BC120" s="910"/>
      <c r="BD120" s="910"/>
      <c r="BE120" s="910"/>
      <c r="BF120" s="910"/>
      <c r="BG120" s="910"/>
      <c r="BH120" s="910"/>
      <c r="BI120" s="910"/>
      <c r="BJ120" s="910"/>
      <c r="BK120" s="910"/>
      <c r="BL120" s="910"/>
      <c r="BM120" s="910"/>
      <c r="BN120" s="910"/>
      <c r="BO120" s="910"/>
      <c r="BP120" s="911"/>
      <c r="BQ120" s="943">
        <v>1272118</v>
      </c>
      <c r="BR120" s="944"/>
      <c r="BS120" s="944"/>
      <c r="BT120" s="944"/>
      <c r="BU120" s="944"/>
      <c r="BV120" s="944">
        <v>1607197</v>
      </c>
      <c r="BW120" s="944"/>
      <c r="BX120" s="944"/>
      <c r="BY120" s="944"/>
      <c r="BZ120" s="944"/>
      <c r="CA120" s="944">
        <v>1915305</v>
      </c>
      <c r="CB120" s="944"/>
      <c r="CC120" s="944"/>
      <c r="CD120" s="944"/>
      <c r="CE120" s="944"/>
      <c r="CF120" s="957">
        <v>102.3</v>
      </c>
      <c r="CG120" s="958"/>
      <c r="CH120" s="958"/>
      <c r="CI120" s="958"/>
      <c r="CJ120" s="958"/>
      <c r="CK120" s="1019" t="s">
        <v>483</v>
      </c>
      <c r="CL120" s="1020"/>
      <c r="CM120" s="1020"/>
      <c r="CN120" s="1020"/>
      <c r="CO120" s="1021"/>
      <c r="CP120" s="1027" t="s">
        <v>419</v>
      </c>
      <c r="CQ120" s="1028"/>
      <c r="CR120" s="1028"/>
      <c r="CS120" s="1028"/>
      <c r="CT120" s="1028"/>
      <c r="CU120" s="1028"/>
      <c r="CV120" s="1028"/>
      <c r="CW120" s="1028"/>
      <c r="CX120" s="1028"/>
      <c r="CY120" s="1028"/>
      <c r="CZ120" s="1028"/>
      <c r="DA120" s="1028"/>
      <c r="DB120" s="1028"/>
      <c r="DC120" s="1028"/>
      <c r="DD120" s="1028"/>
      <c r="DE120" s="1028"/>
      <c r="DF120" s="1029"/>
      <c r="DG120" s="943">
        <v>1465243</v>
      </c>
      <c r="DH120" s="944"/>
      <c r="DI120" s="944"/>
      <c r="DJ120" s="944"/>
      <c r="DK120" s="944"/>
      <c r="DL120" s="944">
        <v>1338702</v>
      </c>
      <c r="DM120" s="944"/>
      <c r="DN120" s="944"/>
      <c r="DO120" s="944"/>
      <c r="DP120" s="944"/>
      <c r="DQ120" s="944">
        <v>1442502</v>
      </c>
      <c r="DR120" s="944"/>
      <c r="DS120" s="944"/>
      <c r="DT120" s="944"/>
      <c r="DU120" s="944"/>
      <c r="DV120" s="945">
        <v>77</v>
      </c>
      <c r="DW120" s="945"/>
      <c r="DX120" s="945"/>
      <c r="DY120" s="945"/>
      <c r="DZ120" s="946"/>
    </row>
    <row r="121" spans="1:130" s="222" customFormat="1" ht="26.25" customHeight="1" x14ac:dyDescent="0.2">
      <c r="A121" s="1070"/>
      <c r="B121" s="962"/>
      <c r="C121" s="987" t="s">
        <v>484</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241</v>
      </c>
      <c r="AB121" s="972"/>
      <c r="AC121" s="972"/>
      <c r="AD121" s="972"/>
      <c r="AE121" s="973"/>
      <c r="AF121" s="974" t="s">
        <v>452</v>
      </c>
      <c r="AG121" s="972"/>
      <c r="AH121" s="972"/>
      <c r="AI121" s="972"/>
      <c r="AJ121" s="973"/>
      <c r="AK121" s="974" t="s">
        <v>241</v>
      </c>
      <c r="AL121" s="972"/>
      <c r="AM121" s="972"/>
      <c r="AN121" s="972"/>
      <c r="AO121" s="973"/>
      <c r="AP121" s="975" t="s">
        <v>452</v>
      </c>
      <c r="AQ121" s="976"/>
      <c r="AR121" s="976"/>
      <c r="AS121" s="976"/>
      <c r="AT121" s="977"/>
      <c r="AU121" s="1007"/>
      <c r="AV121" s="1008"/>
      <c r="AW121" s="1008"/>
      <c r="AX121" s="1008"/>
      <c r="AY121" s="1009"/>
      <c r="AZ121" s="935" t="s">
        <v>485</v>
      </c>
      <c r="BA121" s="936"/>
      <c r="BB121" s="936"/>
      <c r="BC121" s="936"/>
      <c r="BD121" s="936"/>
      <c r="BE121" s="936"/>
      <c r="BF121" s="936"/>
      <c r="BG121" s="936"/>
      <c r="BH121" s="936"/>
      <c r="BI121" s="936"/>
      <c r="BJ121" s="936"/>
      <c r="BK121" s="936"/>
      <c r="BL121" s="936"/>
      <c r="BM121" s="936"/>
      <c r="BN121" s="936"/>
      <c r="BO121" s="936"/>
      <c r="BP121" s="937"/>
      <c r="BQ121" s="938">
        <v>7191</v>
      </c>
      <c r="BR121" s="939"/>
      <c r="BS121" s="939"/>
      <c r="BT121" s="939"/>
      <c r="BU121" s="939"/>
      <c r="BV121" s="939">
        <v>4069</v>
      </c>
      <c r="BW121" s="939"/>
      <c r="BX121" s="939"/>
      <c r="BY121" s="939"/>
      <c r="BZ121" s="939"/>
      <c r="CA121" s="939">
        <v>1840</v>
      </c>
      <c r="CB121" s="939"/>
      <c r="CC121" s="939"/>
      <c r="CD121" s="939"/>
      <c r="CE121" s="939"/>
      <c r="CF121" s="933">
        <v>0.1</v>
      </c>
      <c r="CG121" s="934"/>
      <c r="CH121" s="934"/>
      <c r="CI121" s="934"/>
      <c r="CJ121" s="934"/>
      <c r="CK121" s="1022"/>
      <c r="CL121" s="1023"/>
      <c r="CM121" s="1023"/>
      <c r="CN121" s="1023"/>
      <c r="CO121" s="1024"/>
      <c r="CP121" s="1032" t="s">
        <v>486</v>
      </c>
      <c r="CQ121" s="1033"/>
      <c r="CR121" s="1033"/>
      <c r="CS121" s="1033"/>
      <c r="CT121" s="1033"/>
      <c r="CU121" s="1033"/>
      <c r="CV121" s="1033"/>
      <c r="CW121" s="1033"/>
      <c r="CX121" s="1033"/>
      <c r="CY121" s="1033"/>
      <c r="CZ121" s="1033"/>
      <c r="DA121" s="1033"/>
      <c r="DB121" s="1033"/>
      <c r="DC121" s="1033"/>
      <c r="DD121" s="1033"/>
      <c r="DE121" s="1033"/>
      <c r="DF121" s="1034"/>
      <c r="DG121" s="938">
        <v>643708</v>
      </c>
      <c r="DH121" s="939"/>
      <c r="DI121" s="939"/>
      <c r="DJ121" s="939"/>
      <c r="DK121" s="939"/>
      <c r="DL121" s="939">
        <v>627479</v>
      </c>
      <c r="DM121" s="939"/>
      <c r="DN121" s="939"/>
      <c r="DO121" s="939"/>
      <c r="DP121" s="939"/>
      <c r="DQ121" s="939">
        <v>630249</v>
      </c>
      <c r="DR121" s="939"/>
      <c r="DS121" s="939"/>
      <c r="DT121" s="939"/>
      <c r="DU121" s="939"/>
      <c r="DV121" s="940">
        <v>33.700000000000003</v>
      </c>
      <c r="DW121" s="940"/>
      <c r="DX121" s="940"/>
      <c r="DY121" s="940"/>
      <c r="DZ121" s="941"/>
    </row>
    <row r="122" spans="1:130" s="222" customFormat="1" ht="26.25" customHeight="1" x14ac:dyDescent="0.2">
      <c r="A122" s="1070"/>
      <c r="B122" s="962"/>
      <c r="C122" s="935" t="s">
        <v>466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241</v>
      </c>
      <c r="AB122" s="972"/>
      <c r="AC122" s="972"/>
      <c r="AD122" s="972"/>
      <c r="AE122" s="973"/>
      <c r="AF122" s="974" t="s">
        <v>453</v>
      </c>
      <c r="AG122" s="972"/>
      <c r="AH122" s="972"/>
      <c r="AI122" s="972"/>
      <c r="AJ122" s="973"/>
      <c r="AK122" s="974" t="s">
        <v>453</v>
      </c>
      <c r="AL122" s="972"/>
      <c r="AM122" s="972"/>
      <c r="AN122" s="972"/>
      <c r="AO122" s="973"/>
      <c r="AP122" s="975" t="s">
        <v>241</v>
      </c>
      <c r="AQ122" s="976"/>
      <c r="AR122" s="976"/>
      <c r="AS122" s="976"/>
      <c r="AT122" s="977"/>
      <c r="AU122" s="1007"/>
      <c r="AV122" s="1008"/>
      <c r="AW122" s="1008"/>
      <c r="AX122" s="1008"/>
      <c r="AY122" s="1009"/>
      <c r="AZ122" s="986" t="s">
        <v>487</v>
      </c>
      <c r="BA122" s="978"/>
      <c r="BB122" s="978"/>
      <c r="BC122" s="978"/>
      <c r="BD122" s="978"/>
      <c r="BE122" s="978"/>
      <c r="BF122" s="978"/>
      <c r="BG122" s="978"/>
      <c r="BH122" s="978"/>
      <c r="BI122" s="978"/>
      <c r="BJ122" s="978"/>
      <c r="BK122" s="978"/>
      <c r="BL122" s="978"/>
      <c r="BM122" s="978"/>
      <c r="BN122" s="978"/>
      <c r="BO122" s="978"/>
      <c r="BP122" s="979"/>
      <c r="BQ122" s="1012">
        <v>4085431</v>
      </c>
      <c r="BR122" s="1013"/>
      <c r="BS122" s="1013"/>
      <c r="BT122" s="1013"/>
      <c r="BU122" s="1013"/>
      <c r="BV122" s="1013">
        <v>3842241</v>
      </c>
      <c r="BW122" s="1013"/>
      <c r="BX122" s="1013"/>
      <c r="BY122" s="1013"/>
      <c r="BZ122" s="1013"/>
      <c r="CA122" s="1013">
        <v>3734180</v>
      </c>
      <c r="CB122" s="1013"/>
      <c r="CC122" s="1013"/>
      <c r="CD122" s="1013"/>
      <c r="CE122" s="1013"/>
      <c r="CF122" s="1030">
        <v>199.4</v>
      </c>
      <c r="CG122" s="1031"/>
      <c r="CH122" s="1031"/>
      <c r="CI122" s="1031"/>
      <c r="CJ122" s="1031"/>
      <c r="CK122" s="1022"/>
      <c r="CL122" s="1023"/>
      <c r="CM122" s="1023"/>
      <c r="CN122" s="1023"/>
      <c r="CO122" s="1024"/>
      <c r="CP122" s="1032" t="s">
        <v>488</v>
      </c>
      <c r="CQ122" s="1033"/>
      <c r="CR122" s="1033"/>
      <c r="CS122" s="1033"/>
      <c r="CT122" s="1033"/>
      <c r="CU122" s="1033"/>
      <c r="CV122" s="1033"/>
      <c r="CW122" s="1033"/>
      <c r="CX122" s="1033"/>
      <c r="CY122" s="1033"/>
      <c r="CZ122" s="1033"/>
      <c r="DA122" s="1033"/>
      <c r="DB122" s="1033"/>
      <c r="DC122" s="1033"/>
      <c r="DD122" s="1033"/>
      <c r="DE122" s="1033"/>
      <c r="DF122" s="1034"/>
      <c r="DG122" s="938">
        <v>149081</v>
      </c>
      <c r="DH122" s="939"/>
      <c r="DI122" s="939"/>
      <c r="DJ122" s="939"/>
      <c r="DK122" s="939"/>
      <c r="DL122" s="939">
        <v>288764</v>
      </c>
      <c r="DM122" s="939"/>
      <c r="DN122" s="939"/>
      <c r="DO122" s="939"/>
      <c r="DP122" s="939"/>
      <c r="DQ122" s="939">
        <v>453675</v>
      </c>
      <c r="DR122" s="939"/>
      <c r="DS122" s="939"/>
      <c r="DT122" s="939"/>
      <c r="DU122" s="939"/>
      <c r="DV122" s="940">
        <v>24.2</v>
      </c>
      <c r="DW122" s="940"/>
      <c r="DX122" s="940"/>
      <c r="DY122" s="940"/>
      <c r="DZ122" s="941"/>
    </row>
    <row r="123" spans="1:130" s="222" customFormat="1" ht="26.25" customHeight="1" x14ac:dyDescent="0.2">
      <c r="A123" s="1070"/>
      <c r="B123" s="962"/>
      <c r="C123" s="935" t="s">
        <v>473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452</v>
      </c>
      <c r="AB123" s="972"/>
      <c r="AC123" s="972"/>
      <c r="AD123" s="972"/>
      <c r="AE123" s="973"/>
      <c r="AF123" s="974" t="s">
        <v>452</v>
      </c>
      <c r="AG123" s="972"/>
      <c r="AH123" s="972"/>
      <c r="AI123" s="972"/>
      <c r="AJ123" s="973"/>
      <c r="AK123" s="974" t="s">
        <v>241</v>
      </c>
      <c r="AL123" s="972"/>
      <c r="AM123" s="972"/>
      <c r="AN123" s="972"/>
      <c r="AO123" s="973"/>
      <c r="AP123" s="975" t="s">
        <v>452</v>
      </c>
      <c r="AQ123" s="976"/>
      <c r="AR123" s="976"/>
      <c r="AS123" s="976"/>
      <c r="AT123" s="977"/>
      <c r="AU123" s="1010"/>
      <c r="AV123" s="1011"/>
      <c r="AW123" s="1011"/>
      <c r="AX123" s="1011"/>
      <c r="AY123" s="1011"/>
      <c r="AZ123" s="243" t="s">
        <v>193</v>
      </c>
      <c r="BA123" s="243"/>
      <c r="BB123" s="243"/>
      <c r="BC123" s="243"/>
      <c r="BD123" s="243"/>
      <c r="BE123" s="243"/>
      <c r="BF123" s="243"/>
      <c r="BG123" s="243"/>
      <c r="BH123" s="243"/>
      <c r="BI123" s="243"/>
      <c r="BJ123" s="243"/>
      <c r="BK123" s="243"/>
      <c r="BL123" s="243"/>
      <c r="BM123" s="243"/>
      <c r="BN123" s="243"/>
      <c r="BO123" s="990" t="s">
        <v>489</v>
      </c>
      <c r="BP123" s="1018"/>
      <c r="BQ123" s="1076">
        <v>5364740</v>
      </c>
      <c r="BR123" s="1077"/>
      <c r="BS123" s="1077"/>
      <c r="BT123" s="1077"/>
      <c r="BU123" s="1077"/>
      <c r="BV123" s="1077">
        <v>5453507</v>
      </c>
      <c r="BW123" s="1077"/>
      <c r="BX123" s="1077"/>
      <c r="BY123" s="1077"/>
      <c r="BZ123" s="1077"/>
      <c r="CA123" s="1077">
        <v>5651325</v>
      </c>
      <c r="CB123" s="1077"/>
      <c r="CC123" s="1077"/>
      <c r="CD123" s="1077"/>
      <c r="CE123" s="1077"/>
      <c r="CF123" s="1014"/>
      <c r="CG123" s="1015"/>
      <c r="CH123" s="1015"/>
      <c r="CI123" s="1015"/>
      <c r="CJ123" s="1016"/>
      <c r="CK123" s="1022"/>
      <c r="CL123" s="1023"/>
      <c r="CM123" s="1023"/>
      <c r="CN123" s="1023"/>
      <c r="CO123" s="1024"/>
      <c r="CP123" s="1032" t="s">
        <v>490</v>
      </c>
      <c r="CQ123" s="1033"/>
      <c r="CR123" s="1033"/>
      <c r="CS123" s="1033"/>
      <c r="CT123" s="1033"/>
      <c r="CU123" s="1033"/>
      <c r="CV123" s="1033"/>
      <c r="CW123" s="1033"/>
      <c r="CX123" s="1033"/>
      <c r="CY123" s="1033"/>
      <c r="CZ123" s="1033"/>
      <c r="DA123" s="1033"/>
      <c r="DB123" s="1033"/>
      <c r="DC123" s="1033"/>
      <c r="DD123" s="1033"/>
      <c r="DE123" s="1033"/>
      <c r="DF123" s="1034"/>
      <c r="DG123" s="971">
        <v>5431</v>
      </c>
      <c r="DH123" s="972"/>
      <c r="DI123" s="972"/>
      <c r="DJ123" s="972"/>
      <c r="DK123" s="973"/>
      <c r="DL123" s="974">
        <v>7816</v>
      </c>
      <c r="DM123" s="972"/>
      <c r="DN123" s="972"/>
      <c r="DO123" s="972"/>
      <c r="DP123" s="973"/>
      <c r="DQ123" s="974">
        <v>6452</v>
      </c>
      <c r="DR123" s="972"/>
      <c r="DS123" s="972"/>
      <c r="DT123" s="972"/>
      <c r="DU123" s="973"/>
      <c r="DV123" s="975">
        <v>0.3</v>
      </c>
      <c r="DW123" s="976"/>
      <c r="DX123" s="976"/>
      <c r="DY123" s="976"/>
      <c r="DZ123" s="977"/>
    </row>
    <row r="124" spans="1:130" s="222" customFormat="1" ht="26.25" customHeight="1" thickBot="1" x14ac:dyDescent="0.25">
      <c r="A124" s="1070"/>
      <c r="B124" s="962"/>
      <c r="C124" s="935" t="s">
        <v>476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241</v>
      </c>
      <c r="AB124" s="972"/>
      <c r="AC124" s="972"/>
      <c r="AD124" s="972"/>
      <c r="AE124" s="973"/>
      <c r="AF124" s="974" t="s">
        <v>453</v>
      </c>
      <c r="AG124" s="972"/>
      <c r="AH124" s="972"/>
      <c r="AI124" s="972"/>
      <c r="AJ124" s="973"/>
      <c r="AK124" s="974" t="s">
        <v>453</v>
      </c>
      <c r="AL124" s="972"/>
      <c r="AM124" s="972"/>
      <c r="AN124" s="972"/>
      <c r="AO124" s="973"/>
      <c r="AP124" s="975" t="s">
        <v>452</v>
      </c>
      <c r="AQ124" s="976"/>
      <c r="AR124" s="976"/>
      <c r="AS124" s="976"/>
      <c r="AT124" s="977"/>
      <c r="AU124" s="1072" t="s">
        <v>491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94.5</v>
      </c>
      <c r="BR124" s="1040"/>
      <c r="BS124" s="1040"/>
      <c r="BT124" s="1040"/>
      <c r="BU124" s="1040"/>
      <c r="BV124" s="1040">
        <v>81.099999999999994</v>
      </c>
      <c r="BW124" s="1040"/>
      <c r="BX124" s="1040"/>
      <c r="BY124" s="1040"/>
      <c r="BZ124" s="1040"/>
      <c r="CA124" s="1040">
        <v>81.099999999999994</v>
      </c>
      <c r="CB124" s="1040"/>
      <c r="CC124" s="1040"/>
      <c r="CD124" s="1040"/>
      <c r="CE124" s="1040"/>
      <c r="CF124" s="1041"/>
      <c r="CG124" s="1042"/>
      <c r="CH124" s="1042"/>
      <c r="CI124" s="1042"/>
      <c r="CJ124" s="1043"/>
      <c r="CK124" s="1025"/>
      <c r="CL124" s="1025"/>
      <c r="CM124" s="1025"/>
      <c r="CN124" s="1025"/>
      <c r="CO124" s="1026"/>
      <c r="CP124" s="1032" t="s">
        <v>492</v>
      </c>
      <c r="CQ124" s="1033"/>
      <c r="CR124" s="1033"/>
      <c r="CS124" s="1033"/>
      <c r="CT124" s="1033"/>
      <c r="CU124" s="1033"/>
      <c r="CV124" s="1033"/>
      <c r="CW124" s="1033"/>
      <c r="CX124" s="1033"/>
      <c r="CY124" s="1033"/>
      <c r="CZ124" s="1033"/>
      <c r="DA124" s="1033"/>
      <c r="DB124" s="1033"/>
      <c r="DC124" s="1033"/>
      <c r="DD124" s="1033"/>
      <c r="DE124" s="1033"/>
      <c r="DF124" s="1034"/>
      <c r="DG124" s="1017" t="s">
        <v>241</v>
      </c>
      <c r="DH124" s="999"/>
      <c r="DI124" s="999"/>
      <c r="DJ124" s="999"/>
      <c r="DK124" s="1000"/>
      <c r="DL124" s="998" t="s">
        <v>453</v>
      </c>
      <c r="DM124" s="999"/>
      <c r="DN124" s="999"/>
      <c r="DO124" s="999"/>
      <c r="DP124" s="1000"/>
      <c r="DQ124" s="998" t="s">
        <v>241</v>
      </c>
      <c r="DR124" s="999"/>
      <c r="DS124" s="999"/>
      <c r="DT124" s="999"/>
      <c r="DU124" s="1000"/>
      <c r="DV124" s="1001" t="s">
        <v>241</v>
      </c>
      <c r="DW124" s="1002"/>
      <c r="DX124" s="1002"/>
      <c r="DY124" s="1002"/>
      <c r="DZ124" s="1003"/>
    </row>
    <row r="125" spans="1:130" s="222" customFormat="1" ht="26.25" customHeight="1" x14ac:dyDescent="0.2">
      <c r="A125" s="1070"/>
      <c r="B125" s="962"/>
      <c r="C125" s="935" t="s">
        <v>478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241</v>
      </c>
      <c r="AB125" s="972"/>
      <c r="AC125" s="972"/>
      <c r="AD125" s="972"/>
      <c r="AE125" s="973"/>
      <c r="AF125" s="974" t="s">
        <v>241</v>
      </c>
      <c r="AG125" s="972"/>
      <c r="AH125" s="972"/>
      <c r="AI125" s="972"/>
      <c r="AJ125" s="973"/>
      <c r="AK125" s="974" t="s">
        <v>241</v>
      </c>
      <c r="AL125" s="972"/>
      <c r="AM125" s="972"/>
      <c r="AN125" s="972"/>
      <c r="AO125" s="973"/>
      <c r="AP125" s="975" t="s">
        <v>453</v>
      </c>
      <c r="AQ125" s="976"/>
      <c r="AR125" s="976"/>
      <c r="AS125" s="976"/>
      <c r="AT125" s="977"/>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1035" t="s">
        <v>493</v>
      </c>
      <c r="CL125" s="1020"/>
      <c r="CM125" s="1020"/>
      <c r="CN125" s="1020"/>
      <c r="CO125" s="1021"/>
      <c r="CP125" s="942" t="s">
        <v>494</v>
      </c>
      <c r="CQ125" s="910"/>
      <c r="CR125" s="910"/>
      <c r="CS125" s="910"/>
      <c r="CT125" s="910"/>
      <c r="CU125" s="910"/>
      <c r="CV125" s="910"/>
      <c r="CW125" s="910"/>
      <c r="CX125" s="910"/>
      <c r="CY125" s="910"/>
      <c r="CZ125" s="910"/>
      <c r="DA125" s="910"/>
      <c r="DB125" s="910"/>
      <c r="DC125" s="910"/>
      <c r="DD125" s="910"/>
      <c r="DE125" s="910"/>
      <c r="DF125" s="911"/>
      <c r="DG125" s="943" t="s">
        <v>241</v>
      </c>
      <c r="DH125" s="944"/>
      <c r="DI125" s="944"/>
      <c r="DJ125" s="944"/>
      <c r="DK125" s="944"/>
      <c r="DL125" s="944" t="s">
        <v>452</v>
      </c>
      <c r="DM125" s="944"/>
      <c r="DN125" s="944"/>
      <c r="DO125" s="944"/>
      <c r="DP125" s="944"/>
      <c r="DQ125" s="944" t="s">
        <v>453</v>
      </c>
      <c r="DR125" s="944"/>
      <c r="DS125" s="944"/>
      <c r="DT125" s="944"/>
      <c r="DU125" s="944"/>
      <c r="DV125" s="945" t="s">
        <v>241</v>
      </c>
      <c r="DW125" s="945"/>
      <c r="DX125" s="945"/>
      <c r="DY125" s="945"/>
      <c r="DZ125" s="946"/>
    </row>
    <row r="126" spans="1:130" s="222" customFormat="1" ht="26.25" customHeight="1" thickBot="1" x14ac:dyDescent="0.25">
      <c r="A126" s="1070"/>
      <c r="B126" s="962"/>
      <c r="C126" s="935" t="s">
        <v>480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241</v>
      </c>
      <c r="AB126" s="972"/>
      <c r="AC126" s="972"/>
      <c r="AD126" s="972"/>
      <c r="AE126" s="973"/>
      <c r="AF126" s="974" t="s">
        <v>452</v>
      </c>
      <c r="AG126" s="972"/>
      <c r="AH126" s="972"/>
      <c r="AI126" s="972"/>
      <c r="AJ126" s="973"/>
      <c r="AK126" s="974" t="s">
        <v>241</v>
      </c>
      <c r="AL126" s="972"/>
      <c r="AM126" s="972"/>
      <c r="AN126" s="972"/>
      <c r="AO126" s="973"/>
      <c r="AP126" s="975" t="s">
        <v>241</v>
      </c>
      <c r="AQ126" s="976"/>
      <c r="AR126" s="976"/>
      <c r="AS126" s="976"/>
      <c r="AT126" s="977"/>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1036"/>
      <c r="CL126" s="1023"/>
      <c r="CM126" s="1023"/>
      <c r="CN126" s="1023"/>
      <c r="CO126" s="1024"/>
      <c r="CP126" s="935" t="s">
        <v>495</v>
      </c>
      <c r="CQ126" s="936"/>
      <c r="CR126" s="936"/>
      <c r="CS126" s="936"/>
      <c r="CT126" s="936"/>
      <c r="CU126" s="936"/>
      <c r="CV126" s="936"/>
      <c r="CW126" s="936"/>
      <c r="CX126" s="936"/>
      <c r="CY126" s="936"/>
      <c r="CZ126" s="936"/>
      <c r="DA126" s="936"/>
      <c r="DB126" s="936"/>
      <c r="DC126" s="936"/>
      <c r="DD126" s="936"/>
      <c r="DE126" s="936"/>
      <c r="DF126" s="937"/>
      <c r="DG126" s="938" t="s">
        <v>452</v>
      </c>
      <c r="DH126" s="939"/>
      <c r="DI126" s="939"/>
      <c r="DJ126" s="939"/>
      <c r="DK126" s="939"/>
      <c r="DL126" s="939" t="s">
        <v>241</v>
      </c>
      <c r="DM126" s="939"/>
      <c r="DN126" s="939"/>
      <c r="DO126" s="939"/>
      <c r="DP126" s="939"/>
      <c r="DQ126" s="939" t="s">
        <v>241</v>
      </c>
      <c r="DR126" s="939"/>
      <c r="DS126" s="939"/>
      <c r="DT126" s="939"/>
      <c r="DU126" s="939"/>
      <c r="DV126" s="940" t="s">
        <v>453</v>
      </c>
      <c r="DW126" s="940"/>
      <c r="DX126" s="940"/>
      <c r="DY126" s="940"/>
      <c r="DZ126" s="941"/>
    </row>
    <row r="127" spans="1:130" s="222" customFormat="1" ht="26.25" customHeight="1" x14ac:dyDescent="0.2">
      <c r="A127" s="1071"/>
      <c r="B127" s="964"/>
      <c r="C127" s="986" t="s">
        <v>496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54</v>
      </c>
      <c r="AB127" s="972"/>
      <c r="AC127" s="972"/>
      <c r="AD127" s="972"/>
      <c r="AE127" s="973"/>
      <c r="AF127" s="974">
        <v>49</v>
      </c>
      <c r="AG127" s="972"/>
      <c r="AH127" s="972"/>
      <c r="AI127" s="972"/>
      <c r="AJ127" s="973"/>
      <c r="AK127" s="974">
        <v>147</v>
      </c>
      <c r="AL127" s="972"/>
      <c r="AM127" s="972"/>
      <c r="AN127" s="972"/>
      <c r="AO127" s="973"/>
      <c r="AP127" s="975">
        <v>0</v>
      </c>
      <c r="AQ127" s="976"/>
      <c r="AR127" s="976"/>
      <c r="AS127" s="976"/>
      <c r="AT127" s="977"/>
      <c r="AU127" s="224"/>
      <c r="AV127" s="224"/>
      <c r="AW127" s="224"/>
      <c r="AX127" s="1044" t="s">
        <v>497</v>
      </c>
      <c r="AY127" s="1045"/>
      <c r="AZ127" s="1045"/>
      <c r="BA127" s="1045"/>
      <c r="BB127" s="1045"/>
      <c r="BC127" s="1045"/>
      <c r="BD127" s="1045"/>
      <c r="BE127" s="1046"/>
      <c r="BF127" s="1047" t="s">
        <v>498</v>
      </c>
      <c r="BG127" s="1045"/>
      <c r="BH127" s="1045"/>
      <c r="BI127" s="1045"/>
      <c r="BJ127" s="1045"/>
      <c r="BK127" s="1045"/>
      <c r="BL127" s="1046"/>
      <c r="BM127" s="1047" t="s">
        <v>499</v>
      </c>
      <c r="BN127" s="1045"/>
      <c r="BO127" s="1045"/>
      <c r="BP127" s="1045"/>
      <c r="BQ127" s="1045"/>
      <c r="BR127" s="1045"/>
      <c r="BS127" s="1046"/>
      <c r="BT127" s="1047" t="s">
        <v>500</v>
      </c>
      <c r="BU127" s="1045"/>
      <c r="BV127" s="1045"/>
      <c r="BW127" s="1045"/>
      <c r="BX127" s="1045"/>
      <c r="BY127" s="1045"/>
      <c r="BZ127" s="1068"/>
      <c r="CA127" s="224"/>
      <c r="CB127" s="224"/>
      <c r="CC127" s="224"/>
      <c r="CD127" s="247"/>
      <c r="CE127" s="247"/>
      <c r="CF127" s="247"/>
      <c r="CG127" s="224"/>
      <c r="CH127" s="224"/>
      <c r="CI127" s="224"/>
      <c r="CJ127" s="246"/>
      <c r="CK127" s="1036"/>
      <c r="CL127" s="1023"/>
      <c r="CM127" s="1023"/>
      <c r="CN127" s="1023"/>
      <c r="CO127" s="1024"/>
      <c r="CP127" s="935" t="s">
        <v>501</v>
      </c>
      <c r="CQ127" s="936"/>
      <c r="CR127" s="936"/>
      <c r="CS127" s="936"/>
      <c r="CT127" s="936"/>
      <c r="CU127" s="936"/>
      <c r="CV127" s="936"/>
      <c r="CW127" s="936"/>
      <c r="CX127" s="936"/>
      <c r="CY127" s="936"/>
      <c r="CZ127" s="936"/>
      <c r="DA127" s="936"/>
      <c r="DB127" s="936"/>
      <c r="DC127" s="936"/>
      <c r="DD127" s="936"/>
      <c r="DE127" s="936"/>
      <c r="DF127" s="937"/>
      <c r="DG127" s="938" t="s">
        <v>241</v>
      </c>
      <c r="DH127" s="939"/>
      <c r="DI127" s="939"/>
      <c r="DJ127" s="939"/>
      <c r="DK127" s="939"/>
      <c r="DL127" s="939" t="s">
        <v>241</v>
      </c>
      <c r="DM127" s="939"/>
      <c r="DN127" s="939"/>
      <c r="DO127" s="939"/>
      <c r="DP127" s="939"/>
      <c r="DQ127" s="939" t="s">
        <v>453</v>
      </c>
      <c r="DR127" s="939"/>
      <c r="DS127" s="939"/>
      <c r="DT127" s="939"/>
      <c r="DU127" s="939"/>
      <c r="DV127" s="940" t="s">
        <v>241</v>
      </c>
      <c r="DW127" s="940"/>
      <c r="DX127" s="940"/>
      <c r="DY127" s="940"/>
      <c r="DZ127" s="941"/>
    </row>
    <row r="128" spans="1:130" s="222" customFormat="1" ht="26.25" customHeight="1" thickBot="1" x14ac:dyDescent="0.25">
      <c r="A128" s="1054" t="s">
        <v>502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503</v>
      </c>
      <c r="X128" s="1056"/>
      <c r="Y128" s="1056"/>
      <c r="Z128" s="1057"/>
      <c r="AA128" s="1058">
        <v>5692</v>
      </c>
      <c r="AB128" s="1059"/>
      <c r="AC128" s="1059"/>
      <c r="AD128" s="1059"/>
      <c r="AE128" s="1060"/>
      <c r="AF128" s="1061">
        <v>3729</v>
      </c>
      <c r="AG128" s="1059"/>
      <c r="AH128" s="1059"/>
      <c r="AI128" s="1059"/>
      <c r="AJ128" s="1060"/>
      <c r="AK128" s="1061" t="s">
        <v>241</v>
      </c>
      <c r="AL128" s="1059"/>
      <c r="AM128" s="1059"/>
      <c r="AN128" s="1059"/>
      <c r="AO128" s="1060"/>
      <c r="AP128" s="1062"/>
      <c r="AQ128" s="1063"/>
      <c r="AR128" s="1063"/>
      <c r="AS128" s="1063"/>
      <c r="AT128" s="1064"/>
      <c r="AU128" s="224"/>
      <c r="AV128" s="224"/>
      <c r="AW128" s="224"/>
      <c r="AX128" s="909" t="s">
        <v>504</v>
      </c>
      <c r="AY128" s="910"/>
      <c r="AZ128" s="910"/>
      <c r="BA128" s="910"/>
      <c r="BB128" s="910"/>
      <c r="BC128" s="910"/>
      <c r="BD128" s="910"/>
      <c r="BE128" s="911"/>
      <c r="BF128" s="1065" t="s">
        <v>241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7"/>
      <c r="CB128" s="247"/>
      <c r="CC128" s="247"/>
      <c r="CD128" s="247"/>
      <c r="CE128" s="247"/>
      <c r="CF128" s="247"/>
      <c r="CG128" s="224"/>
      <c r="CH128" s="224"/>
      <c r="CI128" s="224"/>
      <c r="CJ128" s="246"/>
      <c r="CK128" s="1037"/>
      <c r="CL128" s="1038"/>
      <c r="CM128" s="1038"/>
      <c r="CN128" s="1038"/>
      <c r="CO128" s="1039"/>
      <c r="CP128" s="1048" t="s">
        <v>505</v>
      </c>
      <c r="CQ128" s="739"/>
      <c r="CR128" s="739"/>
      <c r="CS128" s="739"/>
      <c r="CT128" s="739"/>
      <c r="CU128" s="739"/>
      <c r="CV128" s="739"/>
      <c r="CW128" s="739"/>
      <c r="CX128" s="739"/>
      <c r="CY128" s="739"/>
      <c r="CZ128" s="739"/>
      <c r="DA128" s="739"/>
      <c r="DB128" s="739"/>
      <c r="DC128" s="739"/>
      <c r="DD128" s="739"/>
      <c r="DE128" s="739"/>
      <c r="DF128" s="1049"/>
      <c r="DG128" s="1050">
        <v>1040</v>
      </c>
      <c r="DH128" s="1051"/>
      <c r="DI128" s="1051"/>
      <c r="DJ128" s="1051"/>
      <c r="DK128" s="1051"/>
      <c r="DL128" s="1051" t="s">
        <v>241</v>
      </c>
      <c r="DM128" s="1051"/>
      <c r="DN128" s="1051"/>
      <c r="DO128" s="1051"/>
      <c r="DP128" s="1051"/>
      <c r="DQ128" s="1051" t="s">
        <v>241</v>
      </c>
      <c r="DR128" s="1051"/>
      <c r="DS128" s="1051"/>
      <c r="DT128" s="1051"/>
      <c r="DU128" s="1051"/>
      <c r="DV128" s="1052" t="s">
        <v>241</v>
      </c>
      <c r="DW128" s="1052"/>
      <c r="DX128" s="1052"/>
      <c r="DY128" s="1052"/>
      <c r="DZ128" s="1053"/>
    </row>
    <row r="129" spans="1:131" s="222"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506</v>
      </c>
      <c r="X129" s="1084"/>
      <c r="Y129" s="1084"/>
      <c r="Z129" s="1085"/>
      <c r="AA129" s="971">
        <v>2117924</v>
      </c>
      <c r="AB129" s="972"/>
      <c r="AC129" s="972"/>
      <c r="AD129" s="972"/>
      <c r="AE129" s="973"/>
      <c r="AF129" s="974">
        <v>2317708</v>
      </c>
      <c r="AG129" s="972"/>
      <c r="AH129" s="972"/>
      <c r="AI129" s="972"/>
      <c r="AJ129" s="973"/>
      <c r="AK129" s="974">
        <v>2255855</v>
      </c>
      <c r="AL129" s="972"/>
      <c r="AM129" s="972"/>
      <c r="AN129" s="972"/>
      <c r="AO129" s="973"/>
      <c r="AP129" s="1086"/>
      <c r="AQ129" s="1087"/>
      <c r="AR129" s="1087"/>
      <c r="AS129" s="1087"/>
      <c r="AT129" s="1088"/>
      <c r="AU129" s="225"/>
      <c r="AV129" s="225"/>
      <c r="AW129" s="225"/>
      <c r="AX129" s="1078" t="s">
        <v>507</v>
      </c>
      <c r="AY129" s="936"/>
      <c r="AZ129" s="936"/>
      <c r="BA129" s="936"/>
      <c r="BB129" s="936"/>
      <c r="BC129" s="936"/>
      <c r="BD129" s="936"/>
      <c r="BE129" s="937"/>
      <c r="BF129" s="1079" t="s">
        <v>453</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947" t="s">
        <v>508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509</v>
      </c>
      <c r="X130" s="1084"/>
      <c r="Y130" s="1084"/>
      <c r="Z130" s="1085"/>
      <c r="AA130" s="971">
        <v>368175</v>
      </c>
      <c r="AB130" s="972"/>
      <c r="AC130" s="972"/>
      <c r="AD130" s="972"/>
      <c r="AE130" s="973"/>
      <c r="AF130" s="974">
        <v>384365</v>
      </c>
      <c r="AG130" s="972"/>
      <c r="AH130" s="972"/>
      <c r="AI130" s="972"/>
      <c r="AJ130" s="973"/>
      <c r="AK130" s="974">
        <v>383209</v>
      </c>
      <c r="AL130" s="972"/>
      <c r="AM130" s="972"/>
      <c r="AN130" s="972"/>
      <c r="AO130" s="973"/>
      <c r="AP130" s="1086"/>
      <c r="AQ130" s="1087"/>
      <c r="AR130" s="1087"/>
      <c r="AS130" s="1087"/>
      <c r="AT130" s="1088"/>
      <c r="AU130" s="225"/>
      <c r="AV130" s="225"/>
      <c r="AW130" s="225"/>
      <c r="AX130" s="1078" t="s">
        <v>510</v>
      </c>
      <c r="AY130" s="936"/>
      <c r="AZ130" s="936"/>
      <c r="BA130" s="936"/>
      <c r="BB130" s="936"/>
      <c r="BC130" s="936"/>
      <c r="BD130" s="936"/>
      <c r="BE130" s="937"/>
      <c r="BF130" s="1114">
        <v>13.9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511</v>
      </c>
      <c r="X131" s="1121"/>
      <c r="Y131" s="1121"/>
      <c r="Z131" s="1122"/>
      <c r="AA131" s="1017">
        <v>1749749</v>
      </c>
      <c r="AB131" s="999"/>
      <c r="AC131" s="999"/>
      <c r="AD131" s="999"/>
      <c r="AE131" s="1000"/>
      <c r="AF131" s="998">
        <v>1933343</v>
      </c>
      <c r="AG131" s="999"/>
      <c r="AH131" s="999"/>
      <c r="AI131" s="999"/>
      <c r="AJ131" s="1000"/>
      <c r="AK131" s="998">
        <v>1872646</v>
      </c>
      <c r="AL131" s="999"/>
      <c r="AM131" s="999"/>
      <c r="AN131" s="999"/>
      <c r="AO131" s="1000"/>
      <c r="AP131" s="1123"/>
      <c r="AQ131" s="1124"/>
      <c r="AR131" s="1124"/>
      <c r="AS131" s="1124"/>
      <c r="AT131" s="1125"/>
      <c r="AU131" s="225"/>
      <c r="AV131" s="225"/>
      <c r="AW131" s="225"/>
      <c r="AX131" s="1096" t="s">
        <v>512</v>
      </c>
      <c r="AY131" s="739"/>
      <c r="AZ131" s="739"/>
      <c r="BA131" s="739"/>
      <c r="BB131" s="739"/>
      <c r="BC131" s="739"/>
      <c r="BD131" s="739"/>
      <c r="BE131" s="1049"/>
      <c r="BF131" s="1097">
        <v>81.099999999999994</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1103" t="s">
        <v>513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514</v>
      </c>
      <c r="W132" s="1107"/>
      <c r="X132" s="1107"/>
      <c r="Y132" s="1107"/>
      <c r="Z132" s="1108"/>
      <c r="AA132" s="1109">
        <v>12.71033731</v>
      </c>
      <c r="AB132" s="1110"/>
      <c r="AC132" s="1110"/>
      <c r="AD132" s="1110"/>
      <c r="AE132" s="1111"/>
      <c r="AF132" s="1112">
        <v>13.744948519999999</v>
      </c>
      <c r="AG132" s="1110"/>
      <c r="AH132" s="1110"/>
      <c r="AI132" s="1110"/>
      <c r="AJ132" s="1111"/>
      <c r="AK132" s="1112">
        <v>15.44739369</v>
      </c>
      <c r="AL132" s="1110"/>
      <c r="AM132" s="1110"/>
      <c r="AN132" s="1110"/>
      <c r="AO132" s="1111"/>
      <c r="AP132" s="1014"/>
      <c r="AQ132" s="1015"/>
      <c r="AR132" s="1015"/>
      <c r="AS132" s="1015"/>
      <c r="AT132" s="1113"/>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515</v>
      </c>
      <c r="W133" s="1090"/>
      <c r="X133" s="1090"/>
      <c r="Y133" s="1090"/>
      <c r="Z133" s="1091"/>
      <c r="AA133" s="1092">
        <v>13.6</v>
      </c>
      <c r="AB133" s="1093"/>
      <c r="AC133" s="1093"/>
      <c r="AD133" s="1093"/>
      <c r="AE133" s="1094"/>
      <c r="AF133" s="1092">
        <v>13.5</v>
      </c>
      <c r="AG133" s="1093"/>
      <c r="AH133" s="1093"/>
      <c r="AI133" s="1093"/>
      <c r="AJ133" s="1094"/>
      <c r="AK133" s="1092">
        <v>13.9</v>
      </c>
      <c r="AL133" s="1093"/>
      <c r="AM133" s="1093"/>
      <c r="AN133" s="1093"/>
      <c r="AO133" s="1094"/>
      <c r="AP133" s="1041"/>
      <c r="AQ133" s="1042"/>
      <c r="AR133" s="1042"/>
      <c r="AS133" s="1042"/>
      <c r="AT133" s="1095"/>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Jc97eUSaGOD8BroTQOHl/dIXL2ovvru20zjyjWyx5W7kgi8ttrdiS/Sy2XjiPB51nmmJhrCblxCdD1/Lj8jiVw==" saltValue="fBtd6qdzR1A67t96hDk7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2" zoomScaleNormal="85" zoomScaleSheetLayoutView="100" workbookViewId="0"/>
  </sheetViews>
  <sheetFormatPr defaultColWidth="0" defaultRowHeight="13.5" customHeight="1" zeroHeight="1" x14ac:dyDescent="0.2"/>
  <cols>
    <col min="1" max="120" width="2.81640625" style="252" customWidth="1"/>
    <col min="121" max="121" width="0" style="251" hidden="1" customWidth="1"/>
    <col min="122" max="16384" width="9" style="251" hidden="1"/>
  </cols>
  <sheetData>
    <row r="1" spans="1:120" ht="13"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1"/>
    </row>
    <row r="17" spans="119:120" ht="13" x14ac:dyDescent="0.2">
      <c r="DP17" s="251"/>
    </row>
    <row r="18" spans="119:120" ht="13" x14ac:dyDescent="0.2"/>
    <row r="19" spans="119:120" ht="13" x14ac:dyDescent="0.2"/>
    <row r="20" spans="119:120" ht="13" x14ac:dyDescent="0.2">
      <c r="DO20" s="251"/>
      <c r="DP20" s="251"/>
    </row>
    <row r="21" spans="119:120" ht="13" x14ac:dyDescent="0.2">
      <c r="DP21" s="251"/>
    </row>
    <row r="22" spans="119:120" ht="13" x14ac:dyDescent="0.2"/>
    <row r="23" spans="119:120" ht="13" x14ac:dyDescent="0.2">
      <c r="DO23" s="251"/>
      <c r="DP23" s="251"/>
    </row>
    <row r="24" spans="119:120" ht="13" x14ac:dyDescent="0.2">
      <c r="DP24" s="251"/>
    </row>
    <row r="25" spans="119:120" ht="13" x14ac:dyDescent="0.2">
      <c r="DP25" s="251"/>
    </row>
    <row r="26" spans="119:120" ht="13" x14ac:dyDescent="0.2">
      <c r="DO26" s="251"/>
      <c r="DP26" s="251"/>
    </row>
    <row r="27" spans="119:120" ht="13" x14ac:dyDescent="0.2"/>
    <row r="28" spans="119:120" ht="13" x14ac:dyDescent="0.2">
      <c r="DO28" s="251"/>
      <c r="DP28" s="251"/>
    </row>
    <row r="29" spans="119:120" ht="13" x14ac:dyDescent="0.2">
      <c r="DP29" s="251"/>
    </row>
    <row r="30" spans="119:120" ht="13" x14ac:dyDescent="0.2"/>
    <row r="31" spans="119:120" ht="13" x14ac:dyDescent="0.2">
      <c r="DO31" s="251"/>
      <c r="DP31" s="251"/>
    </row>
    <row r="32" spans="119:120" ht="13" x14ac:dyDescent="0.2"/>
    <row r="33" spans="98:120" ht="13" x14ac:dyDescent="0.2">
      <c r="DO33" s="251"/>
      <c r="DP33" s="251"/>
    </row>
    <row r="34" spans="98:120" ht="13" x14ac:dyDescent="0.2">
      <c r="DM34" s="251"/>
    </row>
    <row r="35" spans="98:120" ht="13" x14ac:dyDescent="0.2">
      <c r="CT35" s="251"/>
      <c r="CU35" s="251"/>
      <c r="CV35" s="251"/>
      <c r="CY35" s="251"/>
      <c r="CZ35" s="251"/>
      <c r="DA35" s="251"/>
      <c r="DD35" s="251"/>
      <c r="DE35" s="251"/>
      <c r="DF35" s="251"/>
      <c r="DI35" s="251"/>
      <c r="DJ35" s="251"/>
      <c r="DK35" s="251"/>
      <c r="DM35" s="251"/>
      <c r="DN35" s="251"/>
      <c r="DO35" s="251"/>
      <c r="DP35" s="251"/>
    </row>
    <row r="36" spans="98:120" ht="13" x14ac:dyDescent="0.2"/>
    <row r="37" spans="98:120" ht="13" x14ac:dyDescent="0.2">
      <c r="CW37" s="251"/>
      <c r="DB37" s="251"/>
      <c r="DG37" s="251"/>
      <c r="DL37" s="251"/>
      <c r="DP37" s="251"/>
    </row>
    <row r="38" spans="98:120" ht="13" x14ac:dyDescent="0.2">
      <c r="CT38" s="251"/>
      <c r="CU38" s="251"/>
      <c r="CV38" s="251"/>
      <c r="CW38" s="251"/>
      <c r="CY38" s="251"/>
      <c r="CZ38" s="251"/>
      <c r="DA38" s="251"/>
      <c r="DB38" s="251"/>
      <c r="DD38" s="251"/>
      <c r="DE38" s="251"/>
      <c r="DF38" s="251"/>
      <c r="DG38" s="251"/>
      <c r="DI38" s="251"/>
      <c r="DJ38" s="251"/>
      <c r="DK38" s="251"/>
      <c r="DL38" s="251"/>
      <c r="DN38" s="251"/>
      <c r="DO38" s="251"/>
      <c r="DP38" s="25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1"/>
      <c r="DO49" s="251"/>
      <c r="DP49" s="25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1"/>
      <c r="CS63" s="251"/>
      <c r="CX63" s="251"/>
      <c r="DC63" s="251"/>
      <c r="DH63" s="251"/>
    </row>
    <row r="64" spans="22:120" ht="13" x14ac:dyDescent="0.2">
      <c r="V64" s="251"/>
    </row>
    <row r="65" spans="15:120" ht="13" x14ac:dyDescent="0.2">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ht="13" x14ac:dyDescent="0.2">
      <c r="Q66" s="251"/>
      <c r="S66" s="251"/>
      <c r="U66" s="251"/>
      <c r="DM66" s="251"/>
    </row>
    <row r="67" spans="15:120" ht="13" x14ac:dyDescent="0.2">
      <c r="O67" s="251"/>
      <c r="P67" s="251"/>
      <c r="R67" s="251"/>
      <c r="T67" s="251"/>
      <c r="Y67" s="251"/>
      <c r="CT67" s="251"/>
      <c r="CV67" s="251"/>
      <c r="CW67" s="251"/>
      <c r="CY67" s="251"/>
      <c r="DA67" s="251"/>
      <c r="DB67" s="251"/>
      <c r="DD67" s="251"/>
      <c r="DF67" s="251"/>
      <c r="DG67" s="251"/>
      <c r="DI67" s="251"/>
      <c r="DK67" s="251"/>
      <c r="DL67" s="251"/>
      <c r="DN67" s="251"/>
      <c r="DO67" s="251"/>
      <c r="DP67" s="251"/>
    </row>
    <row r="68" spans="15:120" ht="13" x14ac:dyDescent="0.2"/>
    <row r="69" spans="15:120" ht="13" x14ac:dyDescent="0.2"/>
    <row r="70" spans="15:120" ht="13" x14ac:dyDescent="0.2"/>
    <row r="71" spans="15:120" ht="13" x14ac:dyDescent="0.2"/>
    <row r="72" spans="15:120" ht="13" x14ac:dyDescent="0.2">
      <c r="DP72" s="251"/>
    </row>
    <row r="73" spans="15:120" ht="13" x14ac:dyDescent="0.2">
      <c r="DP73" s="25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1"/>
      <c r="CX96" s="251"/>
      <c r="DC96" s="251"/>
      <c r="DH96" s="251"/>
    </row>
    <row r="97" spans="24:120" ht="13" x14ac:dyDescent="0.2">
      <c r="CS97" s="251"/>
      <c r="CX97" s="251"/>
      <c r="DC97" s="251"/>
      <c r="DH97" s="251"/>
      <c r="DP97" s="252" t="s">
        <v>516</v>
      </c>
    </row>
    <row r="98" spans="24:120" ht="13" hidden="1" x14ac:dyDescent="0.2">
      <c r="CS98" s="251"/>
      <c r="CX98" s="251"/>
      <c r="DC98" s="251"/>
      <c r="DH98" s="251"/>
    </row>
    <row r="99" spans="24:120" ht="13" hidden="1" x14ac:dyDescent="0.2">
      <c r="CS99" s="251"/>
      <c r="CX99" s="251"/>
      <c r="DC99" s="251"/>
      <c r="DH99" s="251"/>
    </row>
    <row r="101" spans="24:120" ht="12" hidden="1" customHeight="1" x14ac:dyDescent="0.2">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2">
      <c r="CU102" s="251"/>
      <c r="CZ102" s="251"/>
      <c r="DE102" s="251"/>
      <c r="DJ102" s="251"/>
      <c r="DM102" s="251"/>
    </row>
    <row r="103" spans="24:120" ht="13" hidden="1" x14ac:dyDescent="0.2">
      <c r="CT103" s="251"/>
      <c r="CV103" s="251"/>
      <c r="CW103" s="251"/>
      <c r="CY103" s="251"/>
      <c r="DA103" s="251"/>
      <c r="DB103" s="251"/>
      <c r="DD103" s="251"/>
      <c r="DF103" s="251"/>
      <c r="DG103" s="251"/>
      <c r="DI103" s="251"/>
      <c r="DK103" s="251"/>
      <c r="DL103" s="251"/>
      <c r="DM103" s="251"/>
      <c r="DN103" s="251"/>
      <c r="DO103" s="251"/>
      <c r="DP103" s="251"/>
    </row>
    <row r="104" spans="24:120" ht="13" hidden="1" x14ac:dyDescent="0.2">
      <c r="CV104" s="251"/>
      <c r="CW104" s="251"/>
      <c r="DA104" s="251"/>
      <c r="DB104" s="251"/>
      <c r="DF104" s="251"/>
      <c r="DG104" s="251"/>
      <c r="DK104" s="251"/>
      <c r="DL104" s="251"/>
      <c r="DN104" s="251"/>
      <c r="DO104" s="251"/>
      <c r="DP104" s="251"/>
    </row>
    <row r="105" spans="24:120" ht="12.75" hidden="1" customHeight="1" x14ac:dyDescent="0.2"/>
  </sheetData>
  <sheetProtection algorithmName="SHA-512" hashValue="u9rFHr2GendGinfBUvdR0DmP0XTCiFAyMBOghbsus56F5jWV+t/Q3Q8fQ0SKjkTwdNGZwfem8fzo6DuyltelVQ==" saltValue="ApS22sqT+IqdK2ZKIxm+0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9" zoomScaleNormal="100" zoomScaleSheetLayoutView="55" workbookViewId="0"/>
  </sheetViews>
  <sheetFormatPr defaultColWidth="0" defaultRowHeight="13.5" customHeight="1" zeroHeight="1" x14ac:dyDescent="0.2"/>
  <cols>
    <col min="1" max="116" width="2.6328125" style="252" customWidth="1"/>
    <col min="117" max="16384" width="9" style="251" hidden="1"/>
  </cols>
  <sheetData>
    <row r="1" spans="2:116" ht="13"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x14ac:dyDescent="0.2"/>
    <row r="3" spans="2:116" ht="13" x14ac:dyDescent="0.2"/>
    <row r="4" spans="2:116" ht="13" x14ac:dyDescent="0.2">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ht="13" x14ac:dyDescent="0.2">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ht="13" x14ac:dyDescent="0.2"/>
    <row r="20" spans="9:116" ht="13" x14ac:dyDescent="0.2"/>
    <row r="21" spans="9:116" ht="13" x14ac:dyDescent="0.2">
      <c r="DL21" s="251"/>
    </row>
    <row r="22" spans="9:116" ht="13" x14ac:dyDescent="0.2">
      <c r="DI22" s="251"/>
      <c r="DJ22" s="251"/>
      <c r="DK22" s="251"/>
      <c r="DL22" s="251"/>
    </row>
    <row r="23" spans="9:116" ht="13" x14ac:dyDescent="0.2">
      <c r="CY23" s="251"/>
      <c r="CZ23" s="251"/>
      <c r="DA23" s="251"/>
      <c r="DB23" s="251"/>
      <c r="DC23" s="251"/>
      <c r="DD23" s="251"/>
      <c r="DE23" s="251"/>
      <c r="DF23" s="251"/>
      <c r="DG23" s="251"/>
      <c r="DH23" s="251"/>
      <c r="DI23" s="251"/>
      <c r="DJ23" s="251"/>
      <c r="DK23" s="251"/>
      <c r="DL23" s="25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1"/>
      <c r="DA35" s="251"/>
      <c r="DB35" s="251"/>
      <c r="DC35" s="251"/>
      <c r="DD35" s="251"/>
      <c r="DE35" s="251"/>
      <c r="DF35" s="251"/>
      <c r="DG35" s="251"/>
      <c r="DH35" s="251"/>
      <c r="DI35" s="251"/>
      <c r="DJ35" s="251"/>
      <c r="DK35" s="251"/>
      <c r="DL35" s="251"/>
    </row>
    <row r="36" spans="15:116" ht="13" x14ac:dyDescent="0.2"/>
    <row r="37" spans="15:116" ht="13" x14ac:dyDescent="0.2">
      <c r="DL37" s="251"/>
    </row>
    <row r="38" spans="15:116" ht="13" x14ac:dyDescent="0.2">
      <c r="DI38" s="251"/>
      <c r="DJ38" s="251"/>
      <c r="DK38" s="251"/>
      <c r="DL38" s="251"/>
    </row>
    <row r="39" spans="15:116" ht="13" x14ac:dyDescent="0.2"/>
    <row r="40" spans="15:116" ht="13" x14ac:dyDescent="0.2"/>
    <row r="41" spans="15:116" ht="13" x14ac:dyDescent="0.2"/>
    <row r="42" spans="15:116" ht="13" x14ac:dyDescent="0.2"/>
    <row r="43" spans="15:116" ht="13" x14ac:dyDescent="0.2">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ht="13" x14ac:dyDescent="0.2">
      <c r="DL44" s="251"/>
    </row>
    <row r="45" spans="15:116" ht="13" x14ac:dyDescent="0.2"/>
    <row r="46" spans="15:116" ht="13" x14ac:dyDescent="0.2">
      <c r="DA46" s="251"/>
      <c r="DB46" s="251"/>
      <c r="DC46" s="251"/>
      <c r="DD46" s="251"/>
      <c r="DE46" s="251"/>
      <c r="DF46" s="251"/>
      <c r="DG46" s="251"/>
      <c r="DH46" s="251"/>
      <c r="DI46" s="251"/>
      <c r="DJ46" s="251"/>
      <c r="DK46" s="251"/>
      <c r="DL46" s="251"/>
    </row>
    <row r="47" spans="15:116" ht="13" x14ac:dyDescent="0.2"/>
    <row r="48" spans="15:116" ht="13" x14ac:dyDescent="0.2"/>
    <row r="49" spans="104:116" ht="13" x14ac:dyDescent="0.2"/>
    <row r="50" spans="104:116" ht="13" x14ac:dyDescent="0.2">
      <c r="CZ50" s="251"/>
      <c r="DA50" s="251"/>
      <c r="DB50" s="251"/>
      <c r="DC50" s="251"/>
      <c r="DD50" s="251"/>
      <c r="DE50" s="251"/>
      <c r="DF50" s="251"/>
      <c r="DG50" s="251"/>
      <c r="DH50" s="251"/>
      <c r="DI50" s="251"/>
      <c r="DJ50" s="251"/>
      <c r="DK50" s="251"/>
      <c r="DL50" s="251"/>
    </row>
    <row r="51" spans="104:116" ht="13" x14ac:dyDescent="0.2"/>
    <row r="52" spans="104:116" ht="13" x14ac:dyDescent="0.2"/>
    <row r="53" spans="104:116" ht="13" x14ac:dyDescent="0.2">
      <c r="DL53" s="25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1"/>
      <c r="DD67" s="251"/>
      <c r="DE67" s="251"/>
      <c r="DF67" s="251"/>
      <c r="DG67" s="251"/>
      <c r="DH67" s="251"/>
      <c r="DI67" s="251"/>
      <c r="DJ67" s="251"/>
      <c r="DK67" s="251"/>
      <c r="DL67" s="25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WqXNWu6YF41LIRO8pxRMMlbE1C9u2Eke8oVNJF67TxOU28bntNAr4IXO0JKPgQCZvizn0TzxBURPAPMkOWGFw==" saltValue="dgqUjdWxqFoISelBpyiO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6" workbookViewId="0"/>
  </sheetViews>
  <sheetFormatPr defaultColWidth="0" defaultRowHeight="13.5" customHeight="1" zeroHeight="1" x14ac:dyDescent="0.2"/>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517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AK6" s="258" t="s">
        <v>518</v>
      </c>
      <c r="AL6" s="258"/>
      <c r="AM6" s="258"/>
      <c r="AN6" s="258"/>
    </row>
    <row r="7" spans="1:46" ht="13.5" customHeight="1" x14ac:dyDescent="0.2">
      <c r="A7" s="257"/>
      <c r="AK7" s="260"/>
      <c r="AL7" s="261"/>
      <c r="AM7" s="261"/>
      <c r="AN7" s="262"/>
      <c r="AO7" s="1127" t="s">
        <v>519</v>
      </c>
      <c r="AP7" s="263"/>
      <c r="AQ7" s="264" t="s">
        <v>520</v>
      </c>
      <c r="AR7" s="265"/>
    </row>
    <row r="8" spans="1:46" ht="13" x14ac:dyDescent="0.2">
      <c r="A8" s="257"/>
      <c r="AK8" s="266"/>
      <c r="AL8" s="267"/>
      <c r="AM8" s="267"/>
      <c r="AN8" s="268"/>
      <c r="AO8" s="1128"/>
      <c r="AP8" s="269" t="s">
        <v>521</v>
      </c>
      <c r="AQ8" s="270" t="s">
        <v>522</v>
      </c>
      <c r="AR8" s="271" t="s">
        <v>523</v>
      </c>
    </row>
    <row r="9" spans="1:46" ht="13" x14ac:dyDescent="0.2">
      <c r="A9" s="257"/>
      <c r="AK9" s="1129" t="s">
        <v>524</v>
      </c>
      <c r="AL9" s="1130"/>
      <c r="AM9" s="1130"/>
      <c r="AN9" s="1131"/>
      <c r="AO9" s="272">
        <v>699803</v>
      </c>
      <c r="AP9" s="272">
        <v>267407</v>
      </c>
      <c r="AQ9" s="273">
        <v>239803</v>
      </c>
      <c r="AR9" s="274">
        <v>11.5</v>
      </c>
    </row>
    <row r="10" spans="1:46" ht="13.5" customHeight="1" x14ac:dyDescent="0.2">
      <c r="A10" s="257"/>
      <c r="AK10" s="1129" t="s">
        <v>525</v>
      </c>
      <c r="AL10" s="1130"/>
      <c r="AM10" s="1130"/>
      <c r="AN10" s="1131"/>
      <c r="AO10" s="275">
        <v>67958</v>
      </c>
      <c r="AP10" s="275">
        <v>25968</v>
      </c>
      <c r="AQ10" s="276">
        <v>35073</v>
      </c>
      <c r="AR10" s="277">
        <v>-26</v>
      </c>
    </row>
    <row r="11" spans="1:46" ht="13.5" customHeight="1" x14ac:dyDescent="0.2">
      <c r="A11" s="257"/>
      <c r="AK11" s="1129" t="s">
        <v>526</v>
      </c>
      <c r="AL11" s="1130"/>
      <c r="AM11" s="1130"/>
      <c r="AN11" s="1131"/>
      <c r="AO11" s="275">
        <v>34292</v>
      </c>
      <c r="AP11" s="275">
        <v>13104</v>
      </c>
      <c r="AQ11" s="276">
        <v>3640</v>
      </c>
      <c r="AR11" s="277">
        <v>260</v>
      </c>
    </row>
    <row r="12" spans="1:46" ht="13.5" customHeight="1" x14ac:dyDescent="0.2">
      <c r="A12" s="257"/>
      <c r="AK12" s="1129" t="s">
        <v>527</v>
      </c>
      <c r="AL12" s="1130"/>
      <c r="AM12" s="1130"/>
      <c r="AN12" s="1131"/>
      <c r="AO12" s="275" t="s">
        <v>528</v>
      </c>
      <c r="AP12" s="275" t="s">
        <v>528</v>
      </c>
      <c r="AQ12" s="276" t="s">
        <v>528</v>
      </c>
      <c r="AR12" s="277" t="s">
        <v>528</v>
      </c>
    </row>
    <row r="13" spans="1:46" ht="13.5" customHeight="1" x14ac:dyDescent="0.2">
      <c r="A13" s="257"/>
      <c r="AK13" s="1129" t="s">
        <v>529</v>
      </c>
      <c r="AL13" s="1130"/>
      <c r="AM13" s="1130"/>
      <c r="AN13" s="1131"/>
      <c r="AO13" s="275">
        <v>21926</v>
      </c>
      <c r="AP13" s="275">
        <v>8378</v>
      </c>
      <c r="AQ13" s="276">
        <v>11407</v>
      </c>
      <c r="AR13" s="277">
        <v>-26.6</v>
      </c>
    </row>
    <row r="14" spans="1:46" ht="13.5" customHeight="1" x14ac:dyDescent="0.2">
      <c r="A14" s="257"/>
      <c r="AK14" s="1129" t="s">
        <v>530</v>
      </c>
      <c r="AL14" s="1130"/>
      <c r="AM14" s="1130"/>
      <c r="AN14" s="1131"/>
      <c r="AO14" s="275">
        <v>1273</v>
      </c>
      <c r="AP14" s="275">
        <v>486</v>
      </c>
      <c r="AQ14" s="276">
        <v>4585</v>
      </c>
      <c r="AR14" s="277">
        <v>-89.4</v>
      </c>
    </row>
    <row r="15" spans="1:46" ht="13.5" customHeight="1" x14ac:dyDescent="0.2">
      <c r="A15" s="257"/>
      <c r="AK15" s="1132" t="s">
        <v>531</v>
      </c>
      <c r="AL15" s="1133"/>
      <c r="AM15" s="1133"/>
      <c r="AN15" s="1134"/>
      <c r="AO15" s="275">
        <v>-28297</v>
      </c>
      <c r="AP15" s="275">
        <v>-10813</v>
      </c>
      <c r="AQ15" s="276">
        <v>-18839</v>
      </c>
      <c r="AR15" s="277">
        <v>-42.6</v>
      </c>
    </row>
    <row r="16" spans="1:46" ht="13" x14ac:dyDescent="0.2">
      <c r="A16" s="257"/>
      <c r="AK16" s="1132" t="s">
        <v>193</v>
      </c>
      <c r="AL16" s="1133"/>
      <c r="AM16" s="1133"/>
      <c r="AN16" s="1134"/>
      <c r="AO16" s="275">
        <v>796955</v>
      </c>
      <c r="AP16" s="275">
        <v>304530</v>
      </c>
      <c r="AQ16" s="276">
        <v>275669</v>
      </c>
      <c r="AR16" s="277">
        <v>10.5</v>
      </c>
    </row>
    <row r="17" spans="1:46" ht="13" x14ac:dyDescent="0.2">
      <c r="A17" s="257"/>
    </row>
    <row r="18" spans="1:46" ht="13" x14ac:dyDescent="0.2">
      <c r="A18" s="257"/>
      <c r="AQ18" s="278"/>
      <c r="AR18" s="278"/>
    </row>
    <row r="19" spans="1:46" ht="13" x14ac:dyDescent="0.2">
      <c r="A19" s="257"/>
      <c r="AK19" s="253" t="s">
        <v>532</v>
      </c>
    </row>
    <row r="20" spans="1:46" ht="13" x14ac:dyDescent="0.2">
      <c r="A20" s="257"/>
      <c r="AK20" s="279"/>
      <c r="AL20" s="280"/>
      <c r="AM20" s="280"/>
      <c r="AN20" s="281"/>
      <c r="AO20" s="282" t="s">
        <v>533</v>
      </c>
      <c r="AP20" s="283" t="s">
        <v>534</v>
      </c>
      <c r="AQ20" s="284" t="s">
        <v>535</v>
      </c>
      <c r="AR20" s="285"/>
    </row>
    <row r="21" spans="1:46" s="258" customFormat="1" ht="13" x14ac:dyDescent="0.2">
      <c r="A21" s="286"/>
      <c r="AK21" s="1135" t="s">
        <v>536</v>
      </c>
      <c r="AL21" s="1136"/>
      <c r="AM21" s="1136"/>
      <c r="AN21" s="1137"/>
      <c r="AO21" s="287">
        <v>23.31</v>
      </c>
      <c r="AP21" s="288">
        <v>23.86</v>
      </c>
      <c r="AQ21" s="289">
        <v>-0.55000000000000004</v>
      </c>
      <c r="AS21" s="290"/>
      <c r="AT21" s="286"/>
    </row>
    <row r="22" spans="1:46" s="258" customFormat="1" ht="13" x14ac:dyDescent="0.2">
      <c r="A22" s="286"/>
      <c r="AK22" s="1135" t="s">
        <v>537</v>
      </c>
      <c r="AL22" s="1136"/>
      <c r="AM22" s="1136"/>
      <c r="AN22" s="1137"/>
      <c r="AO22" s="291">
        <v>93.9</v>
      </c>
      <c r="AP22" s="292">
        <v>95.5</v>
      </c>
      <c r="AQ22" s="293">
        <v>-1.6</v>
      </c>
      <c r="AR22" s="278"/>
      <c r="AS22" s="290"/>
      <c r="AT22" s="286"/>
    </row>
    <row r="23" spans="1:46" s="258" customFormat="1" ht="13" x14ac:dyDescent="0.2">
      <c r="A23" s="286"/>
      <c r="AP23" s="278"/>
      <c r="AQ23" s="278"/>
      <c r="AR23" s="278"/>
      <c r="AS23" s="290"/>
      <c r="AT23" s="286"/>
    </row>
    <row r="24" spans="1:46" s="258" customFormat="1" ht="13" x14ac:dyDescent="0.2">
      <c r="A24" s="286"/>
      <c r="AP24" s="278"/>
      <c r="AQ24" s="278"/>
      <c r="AR24" s="278"/>
      <c r="AS24" s="290"/>
      <c r="AT24" s="286"/>
    </row>
    <row r="25" spans="1:46" s="258"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x14ac:dyDescent="0.2">
      <c r="A26" s="1126" t="s">
        <v>538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298"/>
      <c r="AS27" s="253"/>
      <c r="AT27" s="253"/>
    </row>
    <row r="28" spans="1:46" ht="16.5" x14ac:dyDescent="0.2">
      <c r="A28" s="254" t="s">
        <v>539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x14ac:dyDescent="0.2">
      <c r="A29" s="257"/>
      <c r="AK29" s="258" t="s">
        <v>540</v>
      </c>
      <c r="AL29" s="258"/>
      <c r="AM29" s="258"/>
      <c r="AN29" s="258"/>
      <c r="AS29" s="300"/>
    </row>
    <row r="30" spans="1:46" ht="13.5" customHeight="1" x14ac:dyDescent="0.2">
      <c r="A30" s="257"/>
      <c r="AK30" s="260"/>
      <c r="AL30" s="261"/>
      <c r="AM30" s="261"/>
      <c r="AN30" s="262"/>
      <c r="AO30" s="1127" t="s">
        <v>519</v>
      </c>
      <c r="AP30" s="263"/>
      <c r="AQ30" s="264" t="s">
        <v>520</v>
      </c>
      <c r="AR30" s="265"/>
    </row>
    <row r="31" spans="1:46" ht="13" x14ac:dyDescent="0.2">
      <c r="A31" s="257"/>
      <c r="AK31" s="266"/>
      <c r="AL31" s="267"/>
      <c r="AM31" s="267"/>
      <c r="AN31" s="268"/>
      <c r="AO31" s="1128"/>
      <c r="AP31" s="269" t="s">
        <v>521</v>
      </c>
      <c r="AQ31" s="270" t="s">
        <v>522</v>
      </c>
      <c r="AR31" s="271" t="s">
        <v>523</v>
      </c>
    </row>
    <row r="32" spans="1:46" ht="27" customHeight="1" x14ac:dyDescent="0.2">
      <c r="A32" s="257"/>
      <c r="AK32" s="1143" t="s">
        <v>541</v>
      </c>
      <c r="AL32" s="1144"/>
      <c r="AM32" s="1144"/>
      <c r="AN32" s="1145"/>
      <c r="AO32" s="301">
        <v>412067</v>
      </c>
      <c r="AP32" s="301">
        <v>157458</v>
      </c>
      <c r="AQ32" s="302">
        <v>162926</v>
      </c>
      <c r="AR32" s="303">
        <v>-3.4</v>
      </c>
    </row>
    <row r="33" spans="1:46" ht="13.5" customHeight="1" x14ac:dyDescent="0.2">
      <c r="A33" s="257"/>
      <c r="AK33" s="1143" t="s">
        <v>542</v>
      </c>
      <c r="AL33" s="1144"/>
      <c r="AM33" s="1144"/>
      <c r="AN33" s="1145"/>
      <c r="AO33" s="301" t="s">
        <v>528</v>
      </c>
      <c r="AP33" s="301" t="s">
        <v>528</v>
      </c>
      <c r="AQ33" s="302" t="s">
        <v>528</v>
      </c>
      <c r="AR33" s="303" t="s">
        <v>528</v>
      </c>
    </row>
    <row r="34" spans="1:46" ht="27" customHeight="1" x14ac:dyDescent="0.2">
      <c r="A34" s="257"/>
      <c r="AK34" s="1143" t="s">
        <v>543</v>
      </c>
      <c r="AL34" s="1144"/>
      <c r="AM34" s="1144"/>
      <c r="AN34" s="1145"/>
      <c r="AO34" s="301" t="s">
        <v>528</v>
      </c>
      <c r="AP34" s="301" t="s">
        <v>528</v>
      </c>
      <c r="AQ34" s="302">
        <v>4</v>
      </c>
      <c r="AR34" s="303" t="s">
        <v>528</v>
      </c>
    </row>
    <row r="35" spans="1:46" ht="27" customHeight="1" x14ac:dyDescent="0.2">
      <c r="A35" s="257"/>
      <c r="AK35" s="1143" t="s">
        <v>544</v>
      </c>
      <c r="AL35" s="1144"/>
      <c r="AM35" s="1144"/>
      <c r="AN35" s="1145"/>
      <c r="AO35" s="301">
        <v>216677</v>
      </c>
      <c r="AP35" s="301">
        <v>82796</v>
      </c>
      <c r="AQ35" s="302">
        <v>33512</v>
      </c>
      <c r="AR35" s="303">
        <v>147.1</v>
      </c>
    </row>
    <row r="36" spans="1:46" ht="27" customHeight="1" x14ac:dyDescent="0.2">
      <c r="A36" s="257"/>
      <c r="AK36" s="1143" t="s">
        <v>545</v>
      </c>
      <c r="AL36" s="1144"/>
      <c r="AM36" s="1144"/>
      <c r="AN36" s="1145"/>
      <c r="AO36" s="301">
        <v>43593</v>
      </c>
      <c r="AP36" s="301">
        <v>16658</v>
      </c>
      <c r="AQ36" s="302">
        <v>2866</v>
      </c>
      <c r="AR36" s="303">
        <v>481.2</v>
      </c>
    </row>
    <row r="37" spans="1:46" ht="13.5" customHeight="1" x14ac:dyDescent="0.2">
      <c r="A37" s="257"/>
      <c r="AK37" s="1143" t="s">
        <v>546</v>
      </c>
      <c r="AL37" s="1144"/>
      <c r="AM37" s="1144"/>
      <c r="AN37" s="1145"/>
      <c r="AO37" s="301">
        <v>147</v>
      </c>
      <c r="AP37" s="301">
        <v>56</v>
      </c>
      <c r="AQ37" s="302">
        <v>1429</v>
      </c>
      <c r="AR37" s="303">
        <v>-96.1</v>
      </c>
    </row>
    <row r="38" spans="1:46" ht="27" customHeight="1" x14ac:dyDescent="0.2">
      <c r="A38" s="257"/>
      <c r="AK38" s="1146" t="s">
        <v>547</v>
      </c>
      <c r="AL38" s="1147"/>
      <c r="AM38" s="1147"/>
      <c r="AN38" s="1148"/>
      <c r="AO38" s="304" t="s">
        <v>528</v>
      </c>
      <c r="AP38" s="304" t="s">
        <v>528</v>
      </c>
      <c r="AQ38" s="305">
        <v>30</v>
      </c>
      <c r="AR38" s="293" t="s">
        <v>528</v>
      </c>
      <c r="AS38" s="300"/>
    </row>
    <row r="39" spans="1:46" ht="13" x14ac:dyDescent="0.2">
      <c r="A39" s="257"/>
      <c r="AK39" s="1146" t="s">
        <v>548</v>
      </c>
      <c r="AL39" s="1147"/>
      <c r="AM39" s="1147"/>
      <c r="AN39" s="1148"/>
      <c r="AO39" s="301" t="s">
        <v>528</v>
      </c>
      <c r="AP39" s="301" t="s">
        <v>528</v>
      </c>
      <c r="AQ39" s="302">
        <v>-7390</v>
      </c>
      <c r="AR39" s="303" t="s">
        <v>528</v>
      </c>
      <c r="AS39" s="300"/>
    </row>
    <row r="40" spans="1:46" ht="27" customHeight="1" x14ac:dyDescent="0.2">
      <c r="A40" s="257"/>
      <c r="AK40" s="1143" t="s">
        <v>549</v>
      </c>
      <c r="AL40" s="1144"/>
      <c r="AM40" s="1144"/>
      <c r="AN40" s="1145"/>
      <c r="AO40" s="301">
        <v>-383209</v>
      </c>
      <c r="AP40" s="301">
        <v>-146431</v>
      </c>
      <c r="AQ40" s="302">
        <v>-136323</v>
      </c>
      <c r="AR40" s="303">
        <v>7.4</v>
      </c>
      <c r="AS40" s="300"/>
    </row>
    <row r="41" spans="1:46" ht="13" x14ac:dyDescent="0.2">
      <c r="A41" s="257"/>
      <c r="AK41" s="1149" t="s">
        <v>307</v>
      </c>
      <c r="AL41" s="1150"/>
      <c r="AM41" s="1150"/>
      <c r="AN41" s="1151"/>
      <c r="AO41" s="301">
        <v>289275</v>
      </c>
      <c r="AP41" s="301">
        <v>110537</v>
      </c>
      <c r="AQ41" s="302">
        <v>57054</v>
      </c>
      <c r="AR41" s="303">
        <v>93.7</v>
      </c>
      <c r="AS41" s="300"/>
    </row>
    <row r="42" spans="1:46" ht="13" x14ac:dyDescent="0.2">
      <c r="A42" s="257"/>
      <c r="AK42" s="306" t="s">
        <v>550</v>
      </c>
      <c r="AQ42" s="278"/>
      <c r="AR42" s="278"/>
      <c r="AS42" s="300"/>
    </row>
    <row r="43" spans="1:46" ht="13" x14ac:dyDescent="0.2">
      <c r="A43" s="257"/>
      <c r="AP43" s="307"/>
      <c r="AQ43" s="278"/>
      <c r="AS43" s="300"/>
    </row>
    <row r="44" spans="1:46" ht="13" x14ac:dyDescent="0.2">
      <c r="A44" s="257"/>
      <c r="AQ44" s="278"/>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ht="13"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2">
      <c r="A47" s="310" t="s">
        <v>551</v>
      </c>
    </row>
    <row r="48" spans="1:46" ht="13" x14ac:dyDescent="0.2">
      <c r="A48" s="257"/>
      <c r="AK48" s="311" t="s">
        <v>552</v>
      </c>
      <c r="AL48" s="311"/>
      <c r="AM48" s="311"/>
      <c r="AN48" s="311"/>
      <c r="AO48" s="311"/>
      <c r="AP48" s="311"/>
      <c r="AQ48" s="312"/>
      <c r="AR48" s="311"/>
    </row>
    <row r="49" spans="1:44" ht="13.5" customHeight="1" x14ac:dyDescent="0.2">
      <c r="A49" s="257"/>
      <c r="AK49" s="313"/>
      <c r="AL49" s="314"/>
      <c r="AM49" s="1138" t="s">
        <v>519</v>
      </c>
      <c r="AN49" s="1140" t="s">
        <v>553</v>
      </c>
      <c r="AO49" s="1141"/>
      <c r="AP49" s="1141"/>
      <c r="AQ49" s="1141"/>
      <c r="AR49" s="1142"/>
    </row>
    <row r="50" spans="1:44" ht="13" x14ac:dyDescent="0.2">
      <c r="A50" s="257"/>
      <c r="AK50" s="315"/>
      <c r="AL50" s="316"/>
      <c r="AM50" s="1139"/>
      <c r="AN50" s="317" t="s">
        <v>554</v>
      </c>
      <c r="AO50" s="318" t="s">
        <v>555</v>
      </c>
      <c r="AP50" s="319" t="s">
        <v>556</v>
      </c>
      <c r="AQ50" s="320" t="s">
        <v>557</v>
      </c>
      <c r="AR50" s="321" t="s">
        <v>558</v>
      </c>
    </row>
    <row r="51" spans="1:44" ht="13" x14ac:dyDescent="0.2">
      <c r="A51" s="257"/>
      <c r="AK51" s="313" t="s">
        <v>559</v>
      </c>
      <c r="AL51" s="314"/>
      <c r="AM51" s="322">
        <v>143646</v>
      </c>
      <c r="AN51" s="323">
        <v>48843</v>
      </c>
      <c r="AO51" s="324">
        <v>7.5</v>
      </c>
      <c r="AP51" s="325">
        <v>271581</v>
      </c>
      <c r="AQ51" s="326">
        <v>-6.7</v>
      </c>
      <c r="AR51" s="327">
        <v>14.2</v>
      </c>
    </row>
    <row r="52" spans="1:44" ht="13" x14ac:dyDescent="0.2">
      <c r="A52" s="257"/>
      <c r="AK52" s="328"/>
      <c r="AL52" s="329" t="s">
        <v>560</v>
      </c>
      <c r="AM52" s="330">
        <v>98738</v>
      </c>
      <c r="AN52" s="331">
        <v>33573</v>
      </c>
      <c r="AO52" s="332">
        <v>67.2</v>
      </c>
      <c r="AP52" s="333">
        <v>117844</v>
      </c>
      <c r="AQ52" s="334">
        <v>-1</v>
      </c>
      <c r="AR52" s="335">
        <v>68.2</v>
      </c>
    </row>
    <row r="53" spans="1:44" ht="13" x14ac:dyDescent="0.2">
      <c r="A53" s="257"/>
      <c r="AK53" s="313" t="s">
        <v>561</v>
      </c>
      <c r="AL53" s="314"/>
      <c r="AM53" s="322">
        <v>650887</v>
      </c>
      <c r="AN53" s="323">
        <v>228462</v>
      </c>
      <c r="AO53" s="324">
        <v>367.7</v>
      </c>
      <c r="AP53" s="325">
        <v>268375</v>
      </c>
      <c r="AQ53" s="326">
        <v>-1.2</v>
      </c>
      <c r="AR53" s="327">
        <v>368.9</v>
      </c>
    </row>
    <row r="54" spans="1:44" ht="13" x14ac:dyDescent="0.2">
      <c r="A54" s="257"/>
      <c r="AK54" s="328"/>
      <c r="AL54" s="329" t="s">
        <v>560</v>
      </c>
      <c r="AM54" s="330">
        <v>602464</v>
      </c>
      <c r="AN54" s="331">
        <v>211465</v>
      </c>
      <c r="AO54" s="332">
        <v>529.9</v>
      </c>
      <c r="AP54" s="333">
        <v>119602</v>
      </c>
      <c r="AQ54" s="334">
        <v>1.5</v>
      </c>
      <c r="AR54" s="335">
        <v>528.4</v>
      </c>
    </row>
    <row r="55" spans="1:44" ht="13" x14ac:dyDescent="0.2">
      <c r="A55" s="257"/>
      <c r="AK55" s="313" t="s">
        <v>562</v>
      </c>
      <c r="AL55" s="314"/>
      <c r="AM55" s="322">
        <v>1003333</v>
      </c>
      <c r="AN55" s="323">
        <v>361561</v>
      </c>
      <c r="AO55" s="324">
        <v>58.3</v>
      </c>
      <c r="AP55" s="325">
        <v>301035</v>
      </c>
      <c r="AQ55" s="326">
        <v>12.2</v>
      </c>
      <c r="AR55" s="327">
        <v>46.1</v>
      </c>
    </row>
    <row r="56" spans="1:44" ht="13" x14ac:dyDescent="0.2">
      <c r="A56" s="257"/>
      <c r="AK56" s="328"/>
      <c r="AL56" s="329" t="s">
        <v>560</v>
      </c>
      <c r="AM56" s="330">
        <v>925417</v>
      </c>
      <c r="AN56" s="331">
        <v>333484</v>
      </c>
      <c r="AO56" s="332">
        <v>57.7</v>
      </c>
      <c r="AP56" s="333">
        <v>154376</v>
      </c>
      <c r="AQ56" s="334">
        <v>29.1</v>
      </c>
      <c r="AR56" s="335">
        <v>28.6</v>
      </c>
    </row>
    <row r="57" spans="1:44" ht="13" x14ac:dyDescent="0.2">
      <c r="A57" s="257"/>
      <c r="AK57" s="313" t="s">
        <v>563</v>
      </c>
      <c r="AL57" s="314"/>
      <c r="AM57" s="322">
        <v>472411</v>
      </c>
      <c r="AN57" s="323">
        <v>175945</v>
      </c>
      <c r="AO57" s="324">
        <v>-51.3</v>
      </c>
      <c r="AP57" s="325">
        <v>277467</v>
      </c>
      <c r="AQ57" s="326">
        <v>-7.8</v>
      </c>
      <c r="AR57" s="327">
        <v>-43.5</v>
      </c>
    </row>
    <row r="58" spans="1:44" ht="13" x14ac:dyDescent="0.2">
      <c r="A58" s="257"/>
      <c r="AK58" s="328"/>
      <c r="AL58" s="329" t="s">
        <v>560</v>
      </c>
      <c r="AM58" s="330">
        <v>302896</v>
      </c>
      <c r="AN58" s="331">
        <v>112810</v>
      </c>
      <c r="AO58" s="332">
        <v>-66.2</v>
      </c>
      <c r="AP58" s="333">
        <v>128378</v>
      </c>
      <c r="AQ58" s="334">
        <v>-16.8</v>
      </c>
      <c r="AR58" s="335">
        <v>-49.4</v>
      </c>
    </row>
    <row r="59" spans="1:44" ht="13" x14ac:dyDescent="0.2">
      <c r="A59" s="257"/>
      <c r="AK59" s="313" t="s">
        <v>564</v>
      </c>
      <c r="AL59" s="314"/>
      <c r="AM59" s="322">
        <v>255924</v>
      </c>
      <c r="AN59" s="323">
        <v>97793</v>
      </c>
      <c r="AO59" s="324">
        <v>-44.4</v>
      </c>
      <c r="AP59" s="325">
        <v>282256</v>
      </c>
      <c r="AQ59" s="326">
        <v>1.7</v>
      </c>
      <c r="AR59" s="327">
        <v>-46.1</v>
      </c>
    </row>
    <row r="60" spans="1:44" ht="13" x14ac:dyDescent="0.2">
      <c r="A60" s="257"/>
      <c r="AK60" s="328"/>
      <c r="AL60" s="329" t="s">
        <v>560</v>
      </c>
      <c r="AM60" s="330">
        <v>179092</v>
      </c>
      <c r="AN60" s="331">
        <v>68434</v>
      </c>
      <c r="AO60" s="332">
        <v>-39.299999999999997</v>
      </c>
      <c r="AP60" s="333">
        <v>145453</v>
      </c>
      <c r="AQ60" s="334">
        <v>13.3</v>
      </c>
      <c r="AR60" s="335">
        <v>-52.6</v>
      </c>
    </row>
    <row r="61" spans="1:44" ht="13" x14ac:dyDescent="0.2">
      <c r="A61" s="257"/>
      <c r="AK61" s="313" t="s">
        <v>565</v>
      </c>
      <c r="AL61" s="336"/>
      <c r="AM61" s="322">
        <v>505240</v>
      </c>
      <c r="AN61" s="323">
        <v>182521</v>
      </c>
      <c r="AO61" s="324">
        <v>67.599999999999994</v>
      </c>
      <c r="AP61" s="325">
        <v>280143</v>
      </c>
      <c r="AQ61" s="337">
        <v>-0.4</v>
      </c>
      <c r="AR61" s="327">
        <v>68</v>
      </c>
    </row>
    <row r="62" spans="1:44" ht="13" x14ac:dyDescent="0.2">
      <c r="A62" s="257"/>
      <c r="AK62" s="328"/>
      <c r="AL62" s="329" t="s">
        <v>560</v>
      </c>
      <c r="AM62" s="330">
        <v>421721</v>
      </c>
      <c r="AN62" s="331">
        <v>151953</v>
      </c>
      <c r="AO62" s="332">
        <v>109.9</v>
      </c>
      <c r="AP62" s="333">
        <v>133131</v>
      </c>
      <c r="AQ62" s="334">
        <v>5.2</v>
      </c>
      <c r="AR62" s="335">
        <v>104.7</v>
      </c>
    </row>
    <row r="63" spans="1:44" ht="13" x14ac:dyDescent="0.2">
      <c r="A63" s="257"/>
    </row>
    <row r="64" spans="1:44" ht="13" x14ac:dyDescent="0.2">
      <c r="A64" s="257"/>
    </row>
    <row r="65" spans="1:46" ht="13" x14ac:dyDescent="0.2">
      <c r="A65" s="257"/>
    </row>
    <row r="66" spans="1:46" ht="13" x14ac:dyDescent="0.2">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2">
      <c r="AS67" s="253"/>
      <c r="AT67" s="253"/>
    </row>
    <row r="70" spans="1:46" ht="13" hidden="1" x14ac:dyDescent="0.2"/>
    <row r="71" spans="1:46" ht="13" hidden="1" x14ac:dyDescent="0.2"/>
    <row r="72" spans="1:46" ht="13" hidden="1" x14ac:dyDescent="0.2"/>
    <row r="73" spans="1:46" ht="13" hidden="1" x14ac:dyDescent="0.2"/>
  </sheetData>
  <sheetProtection algorithmName="SHA-512" hashValue="AGvtsquTQexGilU43NeK2kHUCGGHwqQJZzkL5BELoz9mpKrit6pJvvrjIbW5aoUhjdEXZpN6KaNAbRc4I9sasg==" saltValue="G2WbcyZ3JlardQ2B2gVP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7" zoomScaleNormal="100" zoomScaleSheetLayoutView="55" workbookViewId="0"/>
  </sheetViews>
  <sheetFormatPr defaultColWidth="0" defaultRowHeight="13.5" customHeight="1" zeroHeight="1" x14ac:dyDescent="0.2"/>
  <cols>
    <col min="1" max="125" width="2.453125" style="252" customWidth="1"/>
    <col min="126" max="16384" width="9" style="251" hidden="1"/>
  </cols>
  <sheetData>
    <row r="1" spans="2:125" ht="13.5" customHeight="1"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ht="13" x14ac:dyDescent="0.2">
      <c r="B2" s="251"/>
      <c r="DG2" s="251"/>
    </row>
    <row r="3" spans="2: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ht="13" x14ac:dyDescent="0.2"/>
    <row r="5" spans="2:125" ht="13" x14ac:dyDescent="0.2"/>
    <row r="6" spans="2:125" ht="13" x14ac:dyDescent="0.2"/>
    <row r="7" spans="2:125" ht="13" x14ac:dyDescent="0.2"/>
    <row r="8" spans="2:125" ht="13" x14ac:dyDescent="0.2"/>
    <row r="9" spans="2:125" ht="13" x14ac:dyDescent="0.2">
      <c r="DU9" s="25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1"/>
    </row>
    <row r="18" spans="125:125" ht="13" x14ac:dyDescent="0.2"/>
    <row r="19" spans="125:125" ht="13" x14ac:dyDescent="0.2"/>
    <row r="20" spans="125:125" ht="13" x14ac:dyDescent="0.2">
      <c r="DU20" s="251"/>
    </row>
    <row r="21" spans="125:125" ht="13" x14ac:dyDescent="0.2">
      <c r="DU21" s="25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1"/>
    </row>
    <row r="29" spans="125:125" ht="13" x14ac:dyDescent="0.2"/>
    <row r="30" spans="125:125" ht="13" x14ac:dyDescent="0.2"/>
    <row r="31" spans="125:125" ht="13" x14ac:dyDescent="0.2"/>
    <row r="32" spans="125:125" ht="13" x14ac:dyDescent="0.2"/>
    <row r="33" spans="2:125" ht="13" x14ac:dyDescent="0.2">
      <c r="B33" s="251"/>
      <c r="G33" s="251"/>
      <c r="I33" s="251"/>
    </row>
    <row r="34" spans="2:125" ht="13" x14ac:dyDescent="0.2">
      <c r="C34" s="251"/>
      <c r="P34" s="251"/>
      <c r="DE34" s="251"/>
      <c r="DH34" s="251"/>
    </row>
    <row r="35" spans="2:125" ht="13" x14ac:dyDescent="0.2">
      <c r="D35" s="251"/>
      <c r="E35" s="251"/>
      <c r="DG35" s="251"/>
      <c r="DJ35" s="251"/>
      <c r="DP35" s="251"/>
      <c r="DQ35" s="251"/>
      <c r="DR35" s="251"/>
      <c r="DS35" s="251"/>
      <c r="DT35" s="251"/>
      <c r="DU35" s="251"/>
    </row>
    <row r="36" spans="2:125" ht="13" x14ac:dyDescent="0.2">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ht="13" x14ac:dyDescent="0.2">
      <c r="DU37" s="251"/>
    </row>
    <row r="38" spans="2:125" ht="13" x14ac:dyDescent="0.2">
      <c r="DT38" s="251"/>
      <c r="DU38" s="251"/>
    </row>
    <row r="39" spans="2:125" ht="13" x14ac:dyDescent="0.2"/>
    <row r="40" spans="2:125" ht="13" x14ac:dyDescent="0.2">
      <c r="DH40" s="251"/>
    </row>
    <row r="41" spans="2:125" ht="13" x14ac:dyDescent="0.2">
      <c r="DE41" s="251"/>
    </row>
    <row r="42" spans="2:125" ht="13" x14ac:dyDescent="0.2">
      <c r="DG42" s="251"/>
      <c r="DJ42" s="251"/>
    </row>
    <row r="43" spans="2:125" ht="13" x14ac:dyDescent="0.2">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ht="13" x14ac:dyDescent="0.2">
      <c r="DU44" s="251"/>
    </row>
    <row r="45" spans="2:125" ht="13" x14ac:dyDescent="0.2"/>
    <row r="46" spans="2:125" ht="13" x14ac:dyDescent="0.2"/>
    <row r="47" spans="2:125" ht="13" x14ac:dyDescent="0.2"/>
    <row r="48" spans="2:125" ht="13" x14ac:dyDescent="0.2">
      <c r="DT48" s="251"/>
      <c r="DU48" s="251"/>
    </row>
    <row r="49" spans="120:125" ht="13" x14ac:dyDescent="0.2">
      <c r="DU49" s="251"/>
    </row>
    <row r="50" spans="120:125" ht="13" x14ac:dyDescent="0.2">
      <c r="DU50" s="251"/>
    </row>
    <row r="51" spans="120:125" ht="13" x14ac:dyDescent="0.2">
      <c r="DP51" s="251"/>
      <c r="DQ51" s="251"/>
      <c r="DR51" s="251"/>
      <c r="DS51" s="251"/>
      <c r="DT51" s="251"/>
      <c r="DU51" s="251"/>
    </row>
    <row r="52" spans="120:125" ht="13" x14ac:dyDescent="0.2"/>
    <row r="53" spans="120:125" ht="13" x14ac:dyDescent="0.2"/>
    <row r="54" spans="120:125" ht="13" x14ac:dyDescent="0.2">
      <c r="DU54" s="251"/>
    </row>
    <row r="55" spans="120:125" ht="13" x14ac:dyDescent="0.2"/>
    <row r="56" spans="120:125" ht="13" x14ac:dyDescent="0.2"/>
    <row r="57" spans="120:125" ht="13" x14ac:dyDescent="0.2"/>
    <row r="58" spans="120:125" ht="13" x14ac:dyDescent="0.2">
      <c r="DU58" s="251"/>
    </row>
    <row r="59" spans="120:125" ht="13" x14ac:dyDescent="0.2"/>
    <row r="60" spans="120:125" ht="13" x14ac:dyDescent="0.2"/>
    <row r="61" spans="120:125" ht="13" x14ac:dyDescent="0.2"/>
    <row r="62" spans="120:125" ht="13" x14ac:dyDescent="0.2"/>
    <row r="63" spans="120:125" ht="13" x14ac:dyDescent="0.2">
      <c r="DU63" s="251"/>
    </row>
    <row r="64" spans="120:125" ht="13" x14ac:dyDescent="0.2">
      <c r="DT64" s="251"/>
      <c r="DU64" s="251"/>
    </row>
    <row r="65" spans="123:125" ht="13" x14ac:dyDescent="0.2"/>
    <row r="66" spans="123:125" ht="13" x14ac:dyDescent="0.2"/>
    <row r="67" spans="123:125" ht="13" x14ac:dyDescent="0.2"/>
    <row r="68" spans="123:125" ht="13" x14ac:dyDescent="0.2"/>
    <row r="69" spans="123:125" ht="13" x14ac:dyDescent="0.2">
      <c r="DS69" s="251"/>
      <c r="DT69" s="251"/>
      <c r="DU69" s="25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1"/>
    </row>
    <row r="83" spans="116:125" ht="13" x14ac:dyDescent="0.2">
      <c r="DM83" s="251"/>
      <c r="DN83" s="251"/>
      <c r="DO83" s="251"/>
      <c r="DP83" s="251"/>
      <c r="DQ83" s="251"/>
      <c r="DR83" s="251"/>
      <c r="DS83" s="251"/>
      <c r="DT83" s="251"/>
      <c r="DU83" s="251"/>
    </row>
    <row r="84" spans="116:125" ht="13" x14ac:dyDescent="0.2"/>
    <row r="85" spans="116:125" ht="13" x14ac:dyDescent="0.2"/>
    <row r="86" spans="116:125" ht="13" x14ac:dyDescent="0.2"/>
    <row r="87" spans="116:125" ht="13" x14ac:dyDescent="0.2"/>
    <row r="88" spans="116:125" ht="13" x14ac:dyDescent="0.2">
      <c r="DU88" s="25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1"/>
      <c r="DT94" s="251"/>
      <c r="DU94" s="251"/>
    </row>
    <row r="95" spans="116:125" ht="13.5" customHeight="1" x14ac:dyDescent="0.2">
      <c r="DU95" s="25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567</v>
      </c>
    </row>
    <row r="121" spans="125:125" ht="13.5" hidden="1" customHeight="1" x14ac:dyDescent="0.2">
      <c r="DU121" s="251"/>
    </row>
  </sheetData>
  <sheetProtection algorithmName="SHA-512" hashValue="Ph3TJOKPClfHtYrh3BQmFFPzBydwC70llnDapRX2PYCV4rytBAfdlp9zhslu9SwN4srOF7uCbI2Q8vMkmhAeOw==" saltValue="KDwhjLCGvIj5910YO1vd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8" zoomScaleNormal="100" zoomScaleSheetLayoutView="55" workbookViewId="0"/>
  </sheetViews>
  <sheetFormatPr defaultColWidth="0" defaultRowHeight="13.5" customHeight="1" zeroHeight="1" x14ac:dyDescent="0.2"/>
  <cols>
    <col min="1" max="125" width="2.453125" style="252" customWidth="1"/>
    <col min="126" max="142" width="0" style="251" hidden="1" customWidth="1"/>
    <col min="143"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c r="T2" s="251"/>
    </row>
    <row r="3" spans="1:125" ht="13"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1"/>
      <c r="G33" s="251"/>
      <c r="I33" s="251"/>
    </row>
    <row r="34" spans="2:125" ht="13" x14ac:dyDescent="0.2">
      <c r="C34" s="251"/>
      <c r="P34" s="251"/>
      <c r="R34" s="251"/>
      <c r="U34" s="251"/>
    </row>
    <row r="35" spans="2:125" ht="13" x14ac:dyDescent="0.2">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ht="13" x14ac:dyDescent="0.2">
      <c r="F36" s="251"/>
      <c r="H36" s="251"/>
      <c r="J36" s="251"/>
      <c r="K36" s="251"/>
      <c r="L36" s="251"/>
      <c r="M36" s="251"/>
      <c r="N36" s="251"/>
      <c r="O36" s="251"/>
      <c r="Q36" s="251"/>
      <c r="S36" s="251"/>
      <c r="V36" s="251"/>
    </row>
    <row r="37" spans="2:125" ht="13" x14ac:dyDescent="0.2"/>
    <row r="38" spans="2:125" ht="13" x14ac:dyDescent="0.2"/>
    <row r="39" spans="2:125" ht="13" x14ac:dyDescent="0.2"/>
    <row r="40" spans="2:125" ht="13" x14ac:dyDescent="0.2">
      <c r="U40" s="251"/>
    </row>
    <row r="41" spans="2:125" ht="13" x14ac:dyDescent="0.2">
      <c r="R41" s="251"/>
    </row>
    <row r="42" spans="2:125" ht="13" x14ac:dyDescent="0.2">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ht="13" x14ac:dyDescent="0.2">
      <c r="Q43" s="251"/>
      <c r="S43" s="251"/>
      <c r="V43" s="25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568</v>
      </c>
    </row>
  </sheetData>
  <sheetProtection algorithmName="SHA-512" hashValue="AfRpYXeRv3J7r3JQ0akFrp01y8olNAxOSl0Or0SDCeMPdLirRAJM/fWIitU/AlD9K4rehj3h7S0uUFU6pNDy5g==" saltValue="Nk+sNUDWPXdXrhm5VRaT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52" t="s">
        <v>3</v>
      </c>
      <c r="D47" s="1152"/>
      <c r="E47" s="1153"/>
      <c r="F47" s="11">
        <v>44.18</v>
      </c>
      <c r="G47" s="12">
        <v>44.55</v>
      </c>
      <c r="H47" s="12">
        <v>42.48</v>
      </c>
      <c r="I47" s="12">
        <v>38.82</v>
      </c>
      <c r="J47" s="13">
        <v>39.9</v>
      </c>
    </row>
    <row r="48" spans="2:10" ht="57.75" customHeight="1" x14ac:dyDescent="0.2">
      <c r="B48" s="14"/>
      <c r="C48" s="1154" t="s">
        <v>4</v>
      </c>
      <c r="D48" s="1154"/>
      <c r="E48" s="1155"/>
      <c r="F48" s="15">
        <v>3.98</v>
      </c>
      <c r="G48" s="16">
        <v>7.55</v>
      </c>
      <c r="H48" s="16">
        <v>9.42</v>
      </c>
      <c r="I48" s="16">
        <v>19.010000000000002</v>
      </c>
      <c r="J48" s="17">
        <v>12.62</v>
      </c>
    </row>
    <row r="49" spans="2:10" ht="57.75" customHeight="1" thickBot="1" x14ac:dyDescent="0.25">
      <c r="B49" s="18"/>
      <c r="C49" s="1156" t="s">
        <v>5</v>
      </c>
      <c r="D49" s="1156"/>
      <c r="E49" s="1157"/>
      <c r="F49" s="19" t="s">
        <v>574</v>
      </c>
      <c r="G49" s="20">
        <v>3.55</v>
      </c>
      <c r="H49" s="20">
        <v>2.2400000000000002</v>
      </c>
      <c r="I49" s="20">
        <v>10.41</v>
      </c>
      <c r="J49" s="21" t="s">
        <v>575</v>
      </c>
    </row>
    <row r="50" spans="2:10" ht="13" x14ac:dyDescent="0.2"/>
  </sheetData>
  <sheetProtection algorithmName="SHA-512" hashValue="pGWkmyR4r76zUms0uSPsWtmwxmdqW1rvD9bgZnh3VRf9BBcLrRarsiyIn5o+MfTvNu3cgANMkr89ascGsWQ48g==" saltValue="rn5K9H4ryuIfRuH98k++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6" zoomScale="58"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62" t="s">
        <v>576</v>
      </c>
      <c r="D34" s="1162"/>
      <c r="E34" s="1163"/>
      <c r="F34" s="32">
        <v>3.9</v>
      </c>
      <c r="G34" s="33">
        <v>7.47</v>
      </c>
      <c r="H34" s="33">
        <v>9.33</v>
      </c>
      <c r="I34" s="33">
        <v>18.73</v>
      </c>
      <c r="J34" s="34">
        <v>12.78</v>
      </c>
      <c r="K34" s="22"/>
      <c r="L34" s="22"/>
      <c r="M34" s="22"/>
      <c r="N34" s="22"/>
      <c r="O34" s="22"/>
      <c r="P34" s="22"/>
    </row>
    <row r="35" spans="1:16" ht="39" customHeight="1" x14ac:dyDescent="0.2">
      <c r="A35" s="22"/>
      <c r="B35" s="35"/>
      <c r="C35" s="1158" t="s">
        <v>577</v>
      </c>
      <c r="D35" s="1158"/>
      <c r="E35" s="1159"/>
      <c r="F35" s="36">
        <v>2.33</v>
      </c>
      <c r="G35" s="37">
        <v>2.38</v>
      </c>
      <c r="H35" s="37">
        <v>2.61</v>
      </c>
      <c r="I35" s="37">
        <v>3.43</v>
      </c>
      <c r="J35" s="38">
        <v>4.66</v>
      </c>
      <c r="K35" s="22"/>
      <c r="L35" s="22"/>
      <c r="M35" s="22"/>
      <c r="N35" s="22"/>
      <c r="O35" s="22"/>
      <c r="P35" s="22"/>
    </row>
    <row r="36" spans="1:16" ht="39" customHeight="1" x14ac:dyDescent="0.2">
      <c r="A36" s="22"/>
      <c r="B36" s="35"/>
      <c r="C36" s="1158" t="s">
        <v>578</v>
      </c>
      <c r="D36" s="1158"/>
      <c r="E36" s="1159"/>
      <c r="F36" s="36">
        <v>0.78</v>
      </c>
      <c r="G36" s="37">
        <v>0.93</v>
      </c>
      <c r="H36" s="37">
        <v>1.18</v>
      </c>
      <c r="I36" s="37">
        <v>1.47</v>
      </c>
      <c r="J36" s="38">
        <v>1.96</v>
      </c>
      <c r="K36" s="22"/>
      <c r="L36" s="22"/>
      <c r="M36" s="22"/>
      <c r="N36" s="22"/>
      <c r="O36" s="22"/>
      <c r="P36" s="22"/>
    </row>
    <row r="37" spans="1:16" ht="39" customHeight="1" x14ac:dyDescent="0.2">
      <c r="A37" s="22"/>
      <c r="B37" s="35"/>
      <c r="C37" s="1158" t="s">
        <v>579</v>
      </c>
      <c r="D37" s="1158"/>
      <c r="E37" s="1159"/>
      <c r="F37" s="36">
        <v>0.04</v>
      </c>
      <c r="G37" s="37">
        <v>0.04</v>
      </c>
      <c r="H37" s="37">
        <v>0</v>
      </c>
      <c r="I37" s="37">
        <v>1.86</v>
      </c>
      <c r="J37" s="38">
        <v>1.65</v>
      </c>
      <c r="K37" s="22"/>
      <c r="L37" s="22"/>
      <c r="M37" s="22"/>
      <c r="N37" s="22"/>
      <c r="O37" s="22"/>
      <c r="P37" s="22"/>
    </row>
    <row r="38" spans="1:16" ht="39" customHeight="1" x14ac:dyDescent="0.2">
      <c r="A38" s="22"/>
      <c r="B38" s="35"/>
      <c r="C38" s="1158" t="s">
        <v>580</v>
      </c>
      <c r="D38" s="1158"/>
      <c r="E38" s="1159"/>
      <c r="F38" s="36">
        <v>0.01</v>
      </c>
      <c r="G38" s="37">
        <v>0.25</v>
      </c>
      <c r="H38" s="37">
        <v>0.12</v>
      </c>
      <c r="I38" s="37">
        <v>0.23</v>
      </c>
      <c r="J38" s="38">
        <v>1.53</v>
      </c>
      <c r="K38" s="22"/>
      <c r="L38" s="22"/>
      <c r="M38" s="22"/>
      <c r="N38" s="22"/>
      <c r="O38" s="22"/>
      <c r="P38" s="22"/>
    </row>
    <row r="39" spans="1:16" ht="39" customHeight="1" x14ac:dyDescent="0.2">
      <c r="A39" s="22"/>
      <c r="B39" s="35"/>
      <c r="C39" s="1158" t="s">
        <v>581</v>
      </c>
      <c r="D39" s="1158"/>
      <c r="E39" s="1159"/>
      <c r="F39" s="36">
        <v>1.01</v>
      </c>
      <c r="G39" s="37">
        <v>1.22</v>
      </c>
      <c r="H39" s="37">
        <v>1.1299999999999999</v>
      </c>
      <c r="I39" s="37">
        <v>1.22</v>
      </c>
      <c r="J39" s="38">
        <v>1.52</v>
      </c>
      <c r="K39" s="22"/>
      <c r="L39" s="22"/>
      <c r="M39" s="22"/>
      <c r="N39" s="22"/>
      <c r="O39" s="22"/>
      <c r="P39" s="22"/>
    </row>
    <row r="40" spans="1:16" ht="39" customHeight="1" x14ac:dyDescent="0.2">
      <c r="A40" s="22"/>
      <c r="B40" s="35"/>
      <c r="C40" s="1158" t="s">
        <v>582</v>
      </c>
      <c r="D40" s="1158"/>
      <c r="E40" s="1159"/>
      <c r="F40" s="36">
        <v>7.0000000000000007E-2</v>
      </c>
      <c r="G40" s="37">
        <v>0.05</v>
      </c>
      <c r="H40" s="37">
        <v>0.05</v>
      </c>
      <c r="I40" s="37">
        <v>0.27</v>
      </c>
      <c r="J40" s="38">
        <v>0.28000000000000003</v>
      </c>
      <c r="K40" s="22"/>
      <c r="L40" s="22"/>
      <c r="M40" s="22"/>
      <c r="N40" s="22"/>
      <c r="O40" s="22"/>
      <c r="P40" s="22"/>
    </row>
    <row r="41" spans="1:16" ht="39" customHeight="1" x14ac:dyDescent="0.2">
      <c r="A41" s="22"/>
      <c r="B41" s="35"/>
      <c r="C41" s="1158" t="s">
        <v>583</v>
      </c>
      <c r="D41" s="1158"/>
      <c r="E41" s="1159"/>
      <c r="F41" s="36">
        <v>0.04</v>
      </c>
      <c r="G41" s="37">
        <v>0.02</v>
      </c>
      <c r="H41" s="37">
        <v>0.04</v>
      </c>
      <c r="I41" s="37">
        <v>0.04</v>
      </c>
      <c r="J41" s="38">
        <v>0.04</v>
      </c>
      <c r="K41" s="22"/>
      <c r="L41" s="22"/>
      <c r="M41" s="22"/>
      <c r="N41" s="22"/>
      <c r="O41" s="22"/>
      <c r="P41" s="22"/>
    </row>
    <row r="42" spans="1:16" ht="39" customHeight="1" x14ac:dyDescent="0.2">
      <c r="A42" s="22"/>
      <c r="B42" s="39"/>
      <c r="C42" s="1158" t="s">
        <v>584</v>
      </c>
      <c r="D42" s="1158"/>
      <c r="E42" s="1159"/>
      <c r="F42" s="36" t="s">
        <v>528</v>
      </c>
      <c r="G42" s="37" t="s">
        <v>528</v>
      </c>
      <c r="H42" s="37" t="s">
        <v>528</v>
      </c>
      <c r="I42" s="37" t="s">
        <v>528</v>
      </c>
      <c r="J42" s="38" t="s">
        <v>528</v>
      </c>
      <c r="K42" s="22"/>
      <c r="L42" s="22"/>
      <c r="M42" s="22"/>
      <c r="N42" s="22"/>
      <c r="O42" s="22"/>
      <c r="P42" s="22"/>
    </row>
    <row r="43" spans="1:16" ht="39" customHeight="1" thickBot="1" x14ac:dyDescent="0.25">
      <c r="A43" s="22"/>
      <c r="B43" s="40"/>
      <c r="C43" s="1160" t="s">
        <v>585</v>
      </c>
      <c r="D43" s="1160"/>
      <c r="E43" s="1161"/>
      <c r="F43" s="41">
        <v>0</v>
      </c>
      <c r="G43" s="42">
        <v>0.02</v>
      </c>
      <c r="H43" s="42">
        <v>0.03</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oPsk91COEKwnnKrlxKlBZqJRiGAAUlushNimI6+xVdxcWjeYRKQvC8NzsWfCOOoZog79WqLexv6R4EeZSVVLA==" saltValue="gYqhWSxHr0Tn0Rnj/sH8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70" zoomScaleNormal="70" zoomScaleSheetLayoutView="55" workbookViewId="0">
      <selection activeCell="U49" sqref="U49"/>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405</v>
      </c>
      <c r="L45" s="58">
        <v>382</v>
      </c>
      <c r="M45" s="58">
        <v>383</v>
      </c>
      <c r="N45" s="58">
        <v>396</v>
      </c>
      <c r="O45" s="59">
        <v>412</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528</v>
      </c>
      <c r="L46" s="62" t="s">
        <v>528</v>
      </c>
      <c r="M46" s="62" t="s">
        <v>528</v>
      </c>
      <c r="N46" s="62" t="s">
        <v>528</v>
      </c>
      <c r="O46" s="63" t="s">
        <v>528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528</v>
      </c>
      <c r="L47" s="62" t="s">
        <v>528</v>
      </c>
      <c r="M47" s="62" t="s">
        <v>528</v>
      </c>
      <c r="N47" s="62" t="s">
        <v>528</v>
      </c>
      <c r="O47" s="63" t="s">
        <v>528</v>
      </c>
      <c r="P47" s="46"/>
      <c r="Q47" s="46"/>
      <c r="R47" s="46"/>
      <c r="S47" s="46"/>
      <c r="T47" s="46"/>
      <c r="U47" s="46"/>
    </row>
    <row r="48" spans="1:21" ht="30.75" customHeight="1" x14ac:dyDescent="0.2">
      <c r="A48" s="46"/>
      <c r="B48" s="1166"/>
      <c r="C48" s="1167"/>
      <c r="D48" s="60"/>
      <c r="E48" s="1172" t="s">
        <v>15</v>
      </c>
      <c r="F48" s="1172"/>
      <c r="G48" s="1172"/>
      <c r="H48" s="1172"/>
      <c r="I48" s="1172"/>
      <c r="J48" s="1173"/>
      <c r="K48" s="61">
        <v>166</v>
      </c>
      <c r="L48" s="62">
        <v>181</v>
      </c>
      <c r="M48" s="62">
        <v>169</v>
      </c>
      <c r="N48" s="62">
        <v>214</v>
      </c>
      <c r="O48" s="63">
        <v>217</v>
      </c>
      <c r="P48" s="46"/>
      <c r="Q48" s="46"/>
      <c r="R48" s="46"/>
      <c r="S48" s="46"/>
      <c r="T48" s="46"/>
      <c r="U48" s="46"/>
    </row>
    <row r="49" spans="1:21" ht="30.75" customHeight="1" x14ac:dyDescent="0.2">
      <c r="A49" s="46"/>
      <c r="B49" s="1166"/>
      <c r="C49" s="1167"/>
      <c r="D49" s="60"/>
      <c r="E49" s="1172" t="s">
        <v>16</v>
      </c>
      <c r="F49" s="1172"/>
      <c r="G49" s="1172"/>
      <c r="H49" s="1172"/>
      <c r="I49" s="1172"/>
      <c r="J49" s="1173"/>
      <c r="K49" s="61">
        <v>44</v>
      </c>
      <c r="L49" s="62">
        <v>42</v>
      </c>
      <c r="M49" s="62">
        <v>44</v>
      </c>
      <c r="N49" s="62">
        <v>44</v>
      </c>
      <c r="O49" s="63">
        <v>44</v>
      </c>
      <c r="P49" s="46"/>
      <c r="Q49" s="46"/>
      <c r="R49" s="46"/>
      <c r="S49" s="46"/>
      <c r="T49" s="46"/>
      <c r="U49" s="46"/>
    </row>
    <row r="50" spans="1:21" ht="30.75" customHeight="1" x14ac:dyDescent="0.2">
      <c r="A50" s="46"/>
      <c r="B50" s="1166"/>
      <c r="C50" s="1167"/>
      <c r="D50" s="60"/>
      <c r="E50" s="1172" t="s">
        <v>17</v>
      </c>
      <c r="F50" s="1172"/>
      <c r="G50" s="1172"/>
      <c r="H50" s="1172"/>
      <c r="I50" s="1172"/>
      <c r="J50" s="1173"/>
      <c r="K50" s="61">
        <v>0</v>
      </c>
      <c r="L50" s="62">
        <v>0</v>
      </c>
      <c r="M50" s="62">
        <v>0</v>
      </c>
      <c r="N50" s="62">
        <v>0</v>
      </c>
      <c r="O50" s="63">
        <v>0</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528</v>
      </c>
      <c r="L51" s="62" t="s">
        <v>528</v>
      </c>
      <c r="M51" s="62" t="s">
        <v>528</v>
      </c>
      <c r="N51" s="62" t="s">
        <v>528</v>
      </c>
      <c r="O51" s="63" t="s">
        <v>528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377</v>
      </c>
      <c r="L52" s="62">
        <v>371</v>
      </c>
      <c r="M52" s="62">
        <v>375</v>
      </c>
      <c r="N52" s="62">
        <v>388</v>
      </c>
      <c r="O52" s="63">
        <v>383</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238</v>
      </c>
      <c r="L53" s="67">
        <v>234</v>
      </c>
      <c r="M53" s="67">
        <v>221</v>
      </c>
      <c r="N53" s="67">
        <v>266</v>
      </c>
      <c r="O53" s="68">
        <v>290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3">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XiZiK7wR1iP2raCxgdEpSOFXbiVmfA1Lk6ZX+IR52zN+hd8UdCaVQ9OckJmjlw4E1BPJTbtyRokmHSD84IjxQ==" saltValue="reqIsh9xSAuyOYPwMOwP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S43" sqref="S43"/>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569</v>
      </c>
      <c r="J40" s="101" t="s">
        <v>570</v>
      </c>
      <c r="K40" s="101" t="s">
        <v>571</v>
      </c>
      <c r="L40" s="101" t="s">
        <v>572</v>
      </c>
      <c r="M40" s="102" t="s">
        <v>573</v>
      </c>
    </row>
    <row r="41" spans="2:13" ht="27.75" customHeight="1" x14ac:dyDescent="0.2">
      <c r="B41" s="1195" t="s">
        <v>32</v>
      </c>
      <c r="C41" s="1196"/>
      <c r="D41" s="103"/>
      <c r="E41" s="1201" t="s">
        <v>33</v>
      </c>
      <c r="F41" s="1201"/>
      <c r="G41" s="1201"/>
      <c r="H41" s="1202"/>
      <c r="I41" s="340">
        <v>3759</v>
      </c>
      <c r="J41" s="341">
        <v>4088</v>
      </c>
      <c r="K41" s="341">
        <v>4565</v>
      </c>
      <c r="L41" s="341">
        <v>4593</v>
      </c>
      <c r="M41" s="342">
        <v>4475</v>
      </c>
    </row>
    <row r="42" spans="2:13" ht="27.75" customHeight="1" x14ac:dyDescent="0.2">
      <c r="B42" s="1197"/>
      <c r="C42" s="1198"/>
      <c r="D42" s="104"/>
      <c r="E42" s="1203" t="s">
        <v>34</v>
      </c>
      <c r="F42" s="1203"/>
      <c r="G42" s="1203"/>
      <c r="H42" s="1204"/>
      <c r="I42" s="343" t="s">
        <v>528</v>
      </c>
      <c r="J42" s="344" t="s">
        <v>528</v>
      </c>
      <c r="K42" s="344" t="s">
        <v>528</v>
      </c>
      <c r="L42" s="344" t="s">
        <v>528</v>
      </c>
      <c r="M42" s="345" t="s">
        <v>528</v>
      </c>
    </row>
    <row r="43" spans="2:13" ht="27.75" customHeight="1" x14ac:dyDescent="0.2">
      <c r="B43" s="1197"/>
      <c r="C43" s="1198"/>
      <c r="D43" s="104"/>
      <c r="E43" s="1203" t="s">
        <v>35</v>
      </c>
      <c r="F43" s="1203"/>
      <c r="G43" s="1203"/>
      <c r="H43" s="1204"/>
      <c r="I43" s="343">
        <v>2670</v>
      </c>
      <c r="J43" s="344">
        <v>2543</v>
      </c>
      <c r="K43" s="344">
        <v>2344</v>
      </c>
      <c r="L43" s="344">
        <v>2336</v>
      </c>
      <c r="M43" s="345">
        <v>2597</v>
      </c>
    </row>
    <row r="44" spans="2:13" ht="27.75" customHeight="1" x14ac:dyDescent="0.2">
      <c r="B44" s="1197"/>
      <c r="C44" s="1198"/>
      <c r="D44" s="104"/>
      <c r="E44" s="1203" t="s">
        <v>36</v>
      </c>
      <c r="F44" s="1203"/>
      <c r="G44" s="1203"/>
      <c r="H44" s="1204"/>
      <c r="I44" s="343">
        <v>160</v>
      </c>
      <c r="J44" s="344">
        <v>131</v>
      </c>
      <c r="K44" s="344">
        <v>102</v>
      </c>
      <c r="L44" s="344">
        <v>74</v>
      </c>
      <c r="M44" s="345">
        <v>48</v>
      </c>
    </row>
    <row r="45" spans="2:13" ht="27.75" customHeight="1" x14ac:dyDescent="0.2">
      <c r="B45" s="1197"/>
      <c r="C45" s="1198"/>
      <c r="D45" s="104"/>
      <c r="E45" s="1203" t="s">
        <v>37</v>
      </c>
      <c r="F45" s="1203"/>
      <c r="G45" s="1203"/>
      <c r="H45" s="1204"/>
      <c r="I45" s="343">
        <v>14</v>
      </c>
      <c r="J45" s="344" t="s">
        <v>528</v>
      </c>
      <c r="K45" s="344">
        <v>8</v>
      </c>
      <c r="L45" s="344">
        <v>19</v>
      </c>
      <c r="M45" s="345">
        <v>50</v>
      </c>
    </row>
    <row r="46" spans="2:13" ht="27.75" customHeight="1" x14ac:dyDescent="0.2">
      <c r="B46" s="1197"/>
      <c r="C46" s="1198"/>
      <c r="D46" s="105"/>
      <c r="E46" s="1203" t="s">
        <v>38</v>
      </c>
      <c r="F46" s="1203"/>
      <c r="G46" s="1203"/>
      <c r="H46" s="1204"/>
      <c r="I46" s="343">
        <v>3</v>
      </c>
      <c r="J46" s="344">
        <v>2</v>
      </c>
      <c r="K46" s="344">
        <v>1</v>
      </c>
      <c r="L46" s="344" t="s">
        <v>528</v>
      </c>
      <c r="M46" s="345" t="s">
        <v>528</v>
      </c>
    </row>
    <row r="47" spans="2:13" ht="27.75" customHeight="1" x14ac:dyDescent="0.2">
      <c r="B47" s="1197"/>
      <c r="C47" s="1198"/>
      <c r="D47" s="106"/>
      <c r="E47" s="1205" t="s">
        <v>39</v>
      </c>
      <c r="F47" s="1206"/>
      <c r="G47" s="1206"/>
      <c r="H47" s="1207"/>
      <c r="I47" s="343" t="s">
        <v>528</v>
      </c>
      <c r="J47" s="344" t="s">
        <v>528</v>
      </c>
      <c r="K47" s="344" t="s">
        <v>528</v>
      </c>
      <c r="L47" s="344" t="s">
        <v>528</v>
      </c>
      <c r="M47" s="345" t="s">
        <v>528</v>
      </c>
    </row>
    <row r="48" spans="2:13" ht="27.75" customHeight="1" x14ac:dyDescent="0.2">
      <c r="B48" s="1197"/>
      <c r="C48" s="1198"/>
      <c r="D48" s="104"/>
      <c r="E48" s="1203" t="s">
        <v>40</v>
      </c>
      <c r="F48" s="1203"/>
      <c r="G48" s="1203"/>
      <c r="H48" s="1204"/>
      <c r="I48" s="343" t="s">
        <v>528</v>
      </c>
      <c r="J48" s="344" t="s">
        <v>528</v>
      </c>
      <c r="K48" s="344" t="s">
        <v>528</v>
      </c>
      <c r="L48" s="344" t="s">
        <v>528</v>
      </c>
      <c r="M48" s="345" t="s">
        <v>528</v>
      </c>
    </row>
    <row r="49" spans="2:13" ht="27.75" customHeight="1" x14ac:dyDescent="0.2">
      <c r="B49" s="1199"/>
      <c r="C49" s="1200"/>
      <c r="D49" s="104"/>
      <c r="E49" s="1203" t="s">
        <v>41</v>
      </c>
      <c r="F49" s="1203"/>
      <c r="G49" s="1203"/>
      <c r="H49" s="1204"/>
      <c r="I49" s="343" t="s">
        <v>528</v>
      </c>
      <c r="J49" s="344" t="s">
        <v>528</v>
      </c>
      <c r="K49" s="344" t="s">
        <v>528</v>
      </c>
      <c r="L49" s="344" t="s">
        <v>528</v>
      </c>
      <c r="M49" s="345" t="s">
        <v>528</v>
      </c>
    </row>
    <row r="50" spans="2:13" ht="27.75" customHeight="1" x14ac:dyDescent="0.2">
      <c r="B50" s="1208" t="s">
        <v>42</v>
      </c>
      <c r="C50" s="1209"/>
      <c r="D50" s="107"/>
      <c r="E50" s="1203" t="s">
        <v>43</v>
      </c>
      <c r="F50" s="1203"/>
      <c r="G50" s="1203"/>
      <c r="H50" s="1204"/>
      <c r="I50" s="343">
        <v>1458</v>
      </c>
      <c r="J50" s="344">
        <v>1420</v>
      </c>
      <c r="K50" s="344">
        <v>1272</v>
      </c>
      <c r="L50" s="344">
        <v>1607</v>
      </c>
      <c r="M50" s="345">
        <v>1915</v>
      </c>
    </row>
    <row r="51" spans="2:13" ht="27.75" customHeight="1" x14ac:dyDescent="0.2">
      <c r="B51" s="1197"/>
      <c r="C51" s="1198"/>
      <c r="D51" s="104"/>
      <c r="E51" s="1203" t="s">
        <v>44</v>
      </c>
      <c r="F51" s="1203"/>
      <c r="G51" s="1203"/>
      <c r="H51" s="1204"/>
      <c r="I51" s="343">
        <v>21</v>
      </c>
      <c r="J51" s="344">
        <v>12</v>
      </c>
      <c r="K51" s="344">
        <v>7</v>
      </c>
      <c r="L51" s="344">
        <v>4</v>
      </c>
      <c r="M51" s="345">
        <v>2</v>
      </c>
    </row>
    <row r="52" spans="2:13" ht="27.75" customHeight="1" x14ac:dyDescent="0.2">
      <c r="B52" s="1199"/>
      <c r="C52" s="1200"/>
      <c r="D52" s="104"/>
      <c r="E52" s="1203" t="s">
        <v>45</v>
      </c>
      <c r="F52" s="1203"/>
      <c r="G52" s="1203"/>
      <c r="H52" s="1204"/>
      <c r="I52" s="343">
        <v>3939</v>
      </c>
      <c r="J52" s="344">
        <v>3974</v>
      </c>
      <c r="K52" s="344">
        <v>4085</v>
      </c>
      <c r="L52" s="344">
        <v>3842</v>
      </c>
      <c r="M52" s="345">
        <v>3734</v>
      </c>
    </row>
    <row r="53" spans="2:13" ht="27.75" customHeight="1" thickBot="1" x14ac:dyDescent="0.25">
      <c r="B53" s="1210" t="s">
        <v>46</v>
      </c>
      <c r="C53" s="1211"/>
      <c r="D53" s="108"/>
      <c r="E53" s="1212" t="s">
        <v>47</v>
      </c>
      <c r="F53" s="1212"/>
      <c r="G53" s="1212"/>
      <c r="H53" s="1213"/>
      <c r="I53" s="346">
        <v>1187</v>
      </c>
      <c r="J53" s="347">
        <v>1358</v>
      </c>
      <c r="K53" s="347">
        <v>1655</v>
      </c>
      <c r="L53" s="347">
        <v>1569</v>
      </c>
      <c r="M53" s="348">
        <v>1520</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yctqWKljiKKDnjaQe0X3RPF/FHQJC8h9p1T5/pGjURZCTIIcb918b0yGNoQi/XIHZkpB6fhV/lGSlhhFTgDzzg==" saltValue="ngi9rdnYvMMQC4npjuKX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4"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571</v>
      </c>
      <c r="G54" s="117" t="s">
        <v>572</v>
      </c>
      <c r="H54" s="118" t="s">
        <v>573</v>
      </c>
    </row>
    <row r="55" spans="2:8" ht="52.5" customHeight="1" x14ac:dyDescent="0.2">
      <c r="B55" s="119"/>
      <c r="C55" s="1222" t="s">
        <v>50</v>
      </c>
      <c r="D55" s="1222"/>
      <c r="E55" s="1223"/>
      <c r="F55" s="120">
        <v>900</v>
      </c>
      <c r="G55" s="120">
        <v>900</v>
      </c>
      <c r="H55" s="121">
        <v>900</v>
      </c>
    </row>
    <row r="56" spans="2:8" ht="52.5" customHeight="1" x14ac:dyDescent="0.2">
      <c r="B56" s="122"/>
      <c r="C56" s="1224" t="s">
        <v>51</v>
      </c>
      <c r="D56" s="1224"/>
      <c r="E56" s="1225"/>
      <c r="F56" s="123">
        <v>90</v>
      </c>
      <c r="G56" s="123">
        <v>116</v>
      </c>
      <c r="H56" s="124">
        <v>116</v>
      </c>
    </row>
    <row r="57" spans="2:8" ht="53.25" customHeight="1" x14ac:dyDescent="0.2">
      <c r="B57" s="122"/>
      <c r="C57" s="1226" t="s">
        <v>52</v>
      </c>
      <c r="D57" s="1226"/>
      <c r="E57" s="1227"/>
      <c r="F57" s="125">
        <v>272</v>
      </c>
      <c r="G57" s="125">
        <v>546</v>
      </c>
      <c r="H57" s="126">
        <v>847</v>
      </c>
    </row>
    <row r="58" spans="2:8" ht="45.75" customHeight="1" x14ac:dyDescent="0.2">
      <c r="B58" s="127"/>
      <c r="C58" s="1214" t="s">
        <v>598</v>
      </c>
      <c r="D58" s="1215"/>
      <c r="E58" s="1216"/>
      <c r="F58" s="349">
        <v>144</v>
      </c>
      <c r="G58" s="128">
        <v>412</v>
      </c>
      <c r="H58" s="128">
        <v>702</v>
      </c>
    </row>
    <row r="59" spans="2:8" ht="45.75" customHeight="1" x14ac:dyDescent="0.2">
      <c r="B59" s="127"/>
      <c r="C59" s="1214" t="s">
        <v>599</v>
      </c>
      <c r="D59" s="1215"/>
      <c r="E59" s="1216"/>
      <c r="F59" s="349">
        <v>56</v>
      </c>
      <c r="G59" s="128">
        <v>56</v>
      </c>
      <c r="H59" s="128">
        <v>56</v>
      </c>
    </row>
    <row r="60" spans="2:8" ht="45.75" customHeight="1" x14ac:dyDescent="0.2">
      <c r="B60" s="127"/>
      <c r="C60" s="1214" t="s">
        <v>600</v>
      </c>
      <c r="D60" s="1215"/>
      <c r="E60" s="1216"/>
      <c r="F60" s="349">
        <v>35</v>
      </c>
      <c r="G60" s="128">
        <v>35</v>
      </c>
      <c r="H60" s="128">
        <v>35</v>
      </c>
    </row>
    <row r="61" spans="2:8" ht="45.75" customHeight="1" x14ac:dyDescent="0.2">
      <c r="B61" s="127"/>
      <c r="C61" s="1214" t="s">
        <v>601</v>
      </c>
      <c r="D61" s="1215"/>
      <c r="E61" s="1216"/>
      <c r="F61" s="349">
        <v>12</v>
      </c>
      <c r="G61" s="128">
        <v>19</v>
      </c>
      <c r="H61" s="128">
        <v>19</v>
      </c>
    </row>
    <row r="62" spans="2:8" ht="45.75" customHeight="1" thickBot="1" x14ac:dyDescent="0.25">
      <c r="B62" s="129"/>
      <c r="C62" s="1217" t="s">
        <v>602</v>
      </c>
      <c r="D62" s="1218"/>
      <c r="E62" s="1219"/>
      <c r="F62" s="350">
        <v>19</v>
      </c>
      <c r="G62" s="130">
        <v>19</v>
      </c>
      <c r="H62" s="130">
        <v>19</v>
      </c>
    </row>
    <row r="63" spans="2:8" ht="52.5" customHeight="1" thickBot="1" x14ac:dyDescent="0.25">
      <c r="B63" s="131"/>
      <c r="C63" s="1220" t="s">
        <v>53</v>
      </c>
      <c r="D63" s="1220"/>
      <c r="E63" s="1221"/>
      <c r="F63" s="132">
        <v>1262</v>
      </c>
      <c r="G63" s="132">
        <v>1562</v>
      </c>
      <c r="H63" s="133">
        <v>1863</v>
      </c>
    </row>
    <row r="64" spans="2:8" ht="13" x14ac:dyDescent="0.2"/>
  </sheetData>
  <sheetProtection algorithmName="SHA-512" hashValue="RBm0eUoToUIoSUqmoV3HwT56BUvPhYonIpaIeK+zHqvrfw4foe2fBOdDx4V0/HN/TmZ/+C4+W9fmTT8uQ/K0gg==" saltValue="Dx+3VgJFUkL0Pzk0JjFR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C625-6339-4773-ACDD-05E97CBBEDFE}">
  <sheetPr>
    <pageSetUpPr fitToPage="1"/>
  </sheetPr>
  <dimension ref="A1:DE85"/>
  <sheetViews>
    <sheetView showGridLines="0" tabSelected="1" zoomScale="90" zoomScaleNormal="90" zoomScaleSheetLayoutView="55" workbookViewId="0">
      <selection activeCell="BI13" sqref="BI13"/>
    </sheetView>
  </sheetViews>
  <sheetFormatPr defaultColWidth="0" defaultRowHeight="13.5" customHeight="1" zeroHeight="1" x14ac:dyDescent="0.2"/>
  <cols>
    <col min="1" max="1" width="6.36328125" style="253" customWidth="1"/>
    <col min="2" max="107" width="2.453125" style="253" customWidth="1"/>
    <col min="108" max="108" width="6.08984375" style="259" customWidth="1"/>
    <col min="109" max="109" width="5.90625" style="257" customWidth="1"/>
    <col min="110" max="16384" width="8.6328125" style="253" hidden="1"/>
  </cols>
  <sheetData>
    <row r="1" spans="1:109" ht="42.75" customHeight="1" x14ac:dyDescent="0.2">
      <c r="A1" s="351"/>
      <c r="B1" s="352"/>
      <c r="DD1" s="253"/>
      <c r="DE1" s="253"/>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3"/>
      <c r="DE2" s="253"/>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3"/>
      <c r="DE3" s="253"/>
    </row>
    <row r="4" spans="1:109" s="251"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1"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1"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1"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1"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1"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1"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1"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1"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1"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1"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1" customFormat="1" ht="13" x14ac:dyDescent="0.2">
      <c r="A15" s="253"/>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1" customFormat="1" ht="13" x14ac:dyDescent="0.2">
      <c r="A16" s="2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1" customFormat="1" ht="13" x14ac:dyDescent="0.2">
      <c r="A17" s="2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1" customFormat="1" ht="13" x14ac:dyDescent="0.2">
      <c r="A18" s="2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3"/>
      <c r="DE19" s="253"/>
    </row>
    <row r="20" spans="1:109" ht="13" x14ac:dyDescent="0.2">
      <c r="DD20" s="253"/>
      <c r="DE20" s="253"/>
    </row>
    <row r="21" spans="1:109" ht="17.25" customHeight="1" x14ac:dyDescent="0.2">
      <c r="B21" s="354"/>
      <c r="C21" s="255"/>
      <c r="D21" s="255"/>
      <c r="E21" s="255"/>
      <c r="F21" s="255"/>
      <c r="G21" s="255"/>
      <c r="H21" s="255"/>
      <c r="I21" s="255"/>
      <c r="J21" s="255"/>
      <c r="K21" s="255"/>
      <c r="L21" s="255"/>
      <c r="M21" s="255"/>
      <c r="N21" s="3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355"/>
      <c r="AU21" s="255"/>
      <c r="AV21" s="255"/>
      <c r="AW21" s="255"/>
      <c r="AX21" s="255"/>
      <c r="AY21" s="255"/>
      <c r="AZ21" s="255"/>
      <c r="BA21" s="255"/>
      <c r="BB21" s="255"/>
      <c r="BC21" s="255"/>
      <c r="BD21" s="255"/>
      <c r="BE21" s="255"/>
      <c r="BF21" s="355"/>
      <c r="BG21" s="255"/>
      <c r="BH21" s="255"/>
      <c r="BI21" s="255"/>
      <c r="BJ21" s="255"/>
      <c r="BK21" s="255"/>
      <c r="BL21" s="255"/>
      <c r="BM21" s="255"/>
      <c r="BN21" s="255"/>
      <c r="BO21" s="255"/>
      <c r="BP21" s="255"/>
      <c r="BQ21" s="255"/>
      <c r="BR21" s="355"/>
      <c r="BS21" s="255"/>
      <c r="BT21" s="255"/>
      <c r="BU21" s="255"/>
      <c r="BV21" s="255"/>
      <c r="BW21" s="255"/>
      <c r="BX21" s="255"/>
      <c r="BY21" s="255"/>
      <c r="BZ21" s="255"/>
      <c r="CA21" s="255"/>
      <c r="CB21" s="255"/>
      <c r="CC21" s="255"/>
      <c r="CD21" s="355"/>
      <c r="CE21" s="255"/>
      <c r="CF21" s="255"/>
      <c r="CG21" s="255"/>
      <c r="CH21" s="255"/>
      <c r="CI21" s="255"/>
      <c r="CJ21" s="255"/>
      <c r="CK21" s="255"/>
      <c r="CL21" s="255"/>
      <c r="CM21" s="255"/>
      <c r="CN21" s="255"/>
      <c r="CO21" s="255"/>
      <c r="CP21" s="355"/>
      <c r="CQ21" s="255"/>
      <c r="CR21" s="255"/>
      <c r="CS21" s="255"/>
      <c r="CT21" s="255"/>
      <c r="CU21" s="255"/>
      <c r="CV21" s="255"/>
      <c r="CW21" s="255"/>
      <c r="CX21" s="255"/>
      <c r="CY21" s="255"/>
      <c r="CZ21" s="255"/>
      <c r="DA21" s="255"/>
      <c r="DB21" s="355"/>
      <c r="DC21" s="255"/>
      <c r="DD21" s="256"/>
      <c r="DE21" s="253"/>
    </row>
    <row r="22" spans="1:109" ht="17.25" customHeight="1" x14ac:dyDescent="0.2">
      <c r="B22" s="257"/>
    </row>
    <row r="23" spans="1:109" ht="13" x14ac:dyDescent="0.2">
      <c r="B23" s="257"/>
    </row>
    <row r="24" spans="1:109" ht="13" x14ac:dyDescent="0.2">
      <c r="B24" s="257"/>
    </row>
    <row r="25" spans="1:109" ht="13" x14ac:dyDescent="0.2">
      <c r="B25" s="257"/>
    </row>
    <row r="26" spans="1:109" ht="13" x14ac:dyDescent="0.2">
      <c r="B26" s="257"/>
    </row>
    <row r="27" spans="1:109" ht="13" x14ac:dyDescent="0.2">
      <c r="B27" s="257"/>
    </row>
    <row r="28" spans="1:109" ht="13" x14ac:dyDescent="0.2">
      <c r="B28" s="257"/>
    </row>
    <row r="29" spans="1:109" ht="13" x14ac:dyDescent="0.2">
      <c r="B29" s="257"/>
    </row>
    <row r="30" spans="1:109" ht="13" x14ac:dyDescent="0.2">
      <c r="B30" s="257"/>
    </row>
    <row r="31" spans="1:109" ht="13" x14ac:dyDescent="0.2">
      <c r="B31" s="257"/>
    </row>
    <row r="32" spans="1:109" ht="13" x14ac:dyDescent="0.2">
      <c r="B32" s="257"/>
    </row>
    <row r="33" spans="2:109" ht="13" x14ac:dyDescent="0.2">
      <c r="B33" s="257"/>
    </row>
    <row r="34" spans="2:109" ht="13" x14ac:dyDescent="0.2">
      <c r="B34" s="257"/>
    </row>
    <row r="35" spans="2:109" ht="13" x14ac:dyDescent="0.2">
      <c r="B35" s="257"/>
    </row>
    <row r="36" spans="2:109" ht="13" x14ac:dyDescent="0.2">
      <c r="B36" s="257"/>
    </row>
    <row r="37" spans="2:109" ht="13" x14ac:dyDescent="0.2">
      <c r="B37" s="257"/>
    </row>
    <row r="38" spans="2:109" ht="13" x14ac:dyDescent="0.2">
      <c r="B38" s="257"/>
    </row>
    <row r="39" spans="2:109" ht="13" x14ac:dyDescent="0.2">
      <c r="B39" s="338"/>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39"/>
    </row>
    <row r="40" spans="2:109" ht="13" x14ac:dyDescent="0.2">
      <c r="B40" s="356"/>
      <c r="DD40" s="356"/>
      <c r="DE40" s="253"/>
    </row>
    <row r="41" spans="2:109" ht="16.5" x14ac:dyDescent="0.2">
      <c r="B41" s="254" t="s">
        <v>603</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ht="13" x14ac:dyDescent="0.2">
      <c r="B42" s="257"/>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7"/>
      <c r="AN43" s="1236" t="s">
        <v>613</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 x14ac:dyDescent="0.2">
      <c r="B44" s="25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 x14ac:dyDescent="0.2">
      <c r="B45" s="25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 x14ac:dyDescent="0.2">
      <c r="B46" s="25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 x14ac:dyDescent="0.2">
      <c r="B47" s="25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 x14ac:dyDescent="0.2">
      <c r="B48" s="25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7"/>
      <c r="AN49" s="253" t="s">
        <v>605</v>
      </c>
    </row>
    <row r="50" spans="1:109" ht="13" x14ac:dyDescent="0.2">
      <c r="B50" s="257"/>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569</v>
      </c>
      <c r="BQ50" s="1234"/>
      <c r="BR50" s="1234"/>
      <c r="BS50" s="1234"/>
      <c r="BT50" s="1234"/>
      <c r="BU50" s="1234"/>
      <c r="BV50" s="1234"/>
      <c r="BW50" s="1234"/>
      <c r="BX50" s="1234" t="s">
        <v>570</v>
      </c>
      <c r="BY50" s="1234"/>
      <c r="BZ50" s="1234"/>
      <c r="CA50" s="1234"/>
      <c r="CB50" s="1234"/>
      <c r="CC50" s="1234"/>
      <c r="CD50" s="1234"/>
      <c r="CE50" s="1234"/>
      <c r="CF50" s="1234" t="s">
        <v>571</v>
      </c>
      <c r="CG50" s="1234"/>
      <c r="CH50" s="1234"/>
      <c r="CI50" s="1234"/>
      <c r="CJ50" s="1234"/>
      <c r="CK50" s="1234"/>
      <c r="CL50" s="1234"/>
      <c r="CM50" s="1234"/>
      <c r="CN50" s="1234" t="s">
        <v>572</v>
      </c>
      <c r="CO50" s="1234"/>
      <c r="CP50" s="1234"/>
      <c r="CQ50" s="1234"/>
      <c r="CR50" s="1234"/>
      <c r="CS50" s="1234"/>
      <c r="CT50" s="1234"/>
      <c r="CU50" s="1234"/>
      <c r="CV50" s="1234" t="s">
        <v>573</v>
      </c>
      <c r="CW50" s="1234"/>
      <c r="CX50" s="1234"/>
      <c r="CY50" s="1234"/>
      <c r="CZ50" s="1234"/>
      <c r="DA50" s="1234"/>
      <c r="DB50" s="1234"/>
      <c r="DC50" s="1234"/>
    </row>
    <row r="51" spans="1:109" ht="13.5" customHeight="1" x14ac:dyDescent="0.2">
      <c r="B51" s="257"/>
      <c r="G51" s="1245"/>
      <c r="H51" s="1245"/>
      <c r="I51" s="1249"/>
      <c r="J51" s="1249"/>
      <c r="K51" s="1235"/>
      <c r="L51" s="1235"/>
      <c r="M51" s="1235"/>
      <c r="N51" s="1235"/>
      <c r="AM51" s="359"/>
      <c r="AN51" s="1233" t="s">
        <v>606</v>
      </c>
      <c r="AO51" s="1233"/>
      <c r="AP51" s="1233"/>
      <c r="AQ51" s="1233"/>
      <c r="AR51" s="1233"/>
      <c r="AS51" s="1233"/>
      <c r="AT51" s="1233"/>
      <c r="AU51" s="1233"/>
      <c r="AV51" s="1233"/>
      <c r="AW51" s="1233"/>
      <c r="AX51" s="1233"/>
      <c r="AY51" s="1233"/>
      <c r="AZ51" s="1233"/>
      <c r="BA51" s="1233"/>
      <c r="BB51" s="1233" t="s">
        <v>607</v>
      </c>
      <c r="BC51" s="1233"/>
      <c r="BD51" s="1233"/>
      <c r="BE51" s="1233"/>
      <c r="BF51" s="1233"/>
      <c r="BG51" s="1233"/>
      <c r="BH51" s="1233"/>
      <c r="BI51" s="1233"/>
      <c r="BJ51" s="1233"/>
      <c r="BK51" s="1233"/>
      <c r="BL51" s="1233"/>
      <c r="BM51" s="1233"/>
      <c r="BN51" s="1233"/>
      <c r="BO51" s="1233"/>
      <c r="BP51" s="1230">
        <v>71.3</v>
      </c>
      <c r="BQ51" s="1230"/>
      <c r="BR51" s="1230"/>
      <c r="BS51" s="1230"/>
      <c r="BT51" s="1230"/>
      <c r="BU51" s="1230"/>
      <c r="BV51" s="1230"/>
      <c r="BW51" s="1230"/>
      <c r="BX51" s="1230">
        <v>81.900000000000006</v>
      </c>
      <c r="BY51" s="1230"/>
      <c r="BZ51" s="1230"/>
      <c r="CA51" s="1230"/>
      <c r="CB51" s="1230"/>
      <c r="CC51" s="1230"/>
      <c r="CD51" s="1230"/>
      <c r="CE51" s="1230"/>
      <c r="CF51" s="1230">
        <v>94.5</v>
      </c>
      <c r="CG51" s="1230"/>
      <c r="CH51" s="1230"/>
      <c r="CI51" s="1230"/>
      <c r="CJ51" s="1230"/>
      <c r="CK51" s="1230"/>
      <c r="CL51" s="1230"/>
      <c r="CM51" s="1230"/>
      <c r="CN51" s="1230">
        <v>81.099999999999994</v>
      </c>
      <c r="CO51" s="1230"/>
      <c r="CP51" s="1230"/>
      <c r="CQ51" s="1230"/>
      <c r="CR51" s="1230"/>
      <c r="CS51" s="1230"/>
      <c r="CT51" s="1230"/>
      <c r="CU51" s="1230"/>
      <c r="CV51" s="1230">
        <v>81.099999999999994</v>
      </c>
      <c r="CW51" s="1230"/>
      <c r="CX51" s="1230"/>
      <c r="CY51" s="1230"/>
      <c r="CZ51" s="1230"/>
      <c r="DA51" s="1230"/>
      <c r="DB51" s="1230"/>
      <c r="DC51" s="1230"/>
    </row>
    <row r="52" spans="1:109" ht="13" x14ac:dyDescent="0.2">
      <c r="B52" s="257"/>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7"/>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608</v>
      </c>
      <c r="BC53" s="1233"/>
      <c r="BD53" s="1233"/>
      <c r="BE53" s="1233"/>
      <c r="BF53" s="1233"/>
      <c r="BG53" s="1233"/>
      <c r="BH53" s="1233"/>
      <c r="BI53" s="1233"/>
      <c r="BJ53" s="1233"/>
      <c r="BK53" s="1233"/>
      <c r="BL53" s="1233"/>
      <c r="BM53" s="1233"/>
      <c r="BN53" s="1233"/>
      <c r="BO53" s="1233"/>
      <c r="BP53" s="1230">
        <v>62.4</v>
      </c>
      <c r="BQ53" s="1230"/>
      <c r="BR53" s="1230"/>
      <c r="BS53" s="1230"/>
      <c r="BT53" s="1230"/>
      <c r="BU53" s="1230"/>
      <c r="BV53" s="1230"/>
      <c r="BW53" s="1230"/>
      <c r="BX53" s="1230">
        <v>64.2</v>
      </c>
      <c r="BY53" s="1230"/>
      <c r="BZ53" s="1230"/>
      <c r="CA53" s="1230"/>
      <c r="CB53" s="1230"/>
      <c r="CC53" s="1230"/>
      <c r="CD53" s="1230"/>
      <c r="CE53" s="1230"/>
      <c r="CF53" s="1230">
        <v>63.9</v>
      </c>
      <c r="CG53" s="1230"/>
      <c r="CH53" s="1230"/>
      <c r="CI53" s="1230"/>
      <c r="CJ53" s="1230"/>
      <c r="CK53" s="1230"/>
      <c r="CL53" s="1230"/>
      <c r="CM53" s="1230"/>
      <c r="CN53" s="1230">
        <v>67.900000000000006</v>
      </c>
      <c r="CO53" s="1230"/>
      <c r="CP53" s="1230"/>
      <c r="CQ53" s="1230"/>
      <c r="CR53" s="1230"/>
      <c r="CS53" s="1230"/>
      <c r="CT53" s="1230"/>
      <c r="CU53" s="1230"/>
      <c r="CV53" s="1230">
        <v>68.2</v>
      </c>
      <c r="CW53" s="1230"/>
      <c r="CX53" s="1230"/>
      <c r="CY53" s="1230"/>
      <c r="CZ53" s="1230"/>
      <c r="DA53" s="1230"/>
      <c r="DB53" s="1230"/>
      <c r="DC53" s="1230"/>
    </row>
    <row r="54" spans="1:109" ht="13" x14ac:dyDescent="0.2">
      <c r="A54" s="358"/>
      <c r="B54" s="257"/>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7"/>
      <c r="G55" s="1228"/>
      <c r="H55" s="1228"/>
      <c r="I55" s="1228"/>
      <c r="J55" s="1228"/>
      <c r="K55" s="1235"/>
      <c r="L55" s="1235"/>
      <c r="M55" s="1235"/>
      <c r="N55" s="1235"/>
      <c r="AN55" s="1234" t="s">
        <v>609</v>
      </c>
      <c r="AO55" s="1234"/>
      <c r="AP55" s="1234"/>
      <c r="AQ55" s="1234"/>
      <c r="AR55" s="1234"/>
      <c r="AS55" s="1234"/>
      <c r="AT55" s="1234"/>
      <c r="AU55" s="1234"/>
      <c r="AV55" s="1234"/>
      <c r="AW55" s="1234"/>
      <c r="AX55" s="1234"/>
      <c r="AY55" s="1234"/>
      <c r="AZ55" s="1234"/>
      <c r="BA55" s="1234"/>
      <c r="BB55" s="1233" t="s">
        <v>607</v>
      </c>
      <c r="BC55" s="1233"/>
      <c r="BD55" s="1233"/>
      <c r="BE55" s="1233"/>
      <c r="BF55" s="1233"/>
      <c r="BG55" s="1233"/>
      <c r="BH55" s="1233"/>
      <c r="BI55" s="1233"/>
      <c r="BJ55" s="1233"/>
      <c r="BK55" s="1233"/>
      <c r="BL55" s="1233"/>
      <c r="BM55" s="1233"/>
      <c r="BN55" s="1233"/>
      <c r="BO55" s="1233"/>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 x14ac:dyDescent="0.2">
      <c r="A56" s="358"/>
      <c r="B56" s="257"/>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5"/>
      <c r="L57" s="1235"/>
      <c r="M57" s="1235"/>
      <c r="N57" s="1235"/>
      <c r="AM57" s="253"/>
      <c r="AN57" s="1234"/>
      <c r="AO57" s="1234"/>
      <c r="AP57" s="1234"/>
      <c r="AQ57" s="1234"/>
      <c r="AR57" s="1234"/>
      <c r="AS57" s="1234"/>
      <c r="AT57" s="1234"/>
      <c r="AU57" s="1234"/>
      <c r="AV57" s="1234"/>
      <c r="AW57" s="1234"/>
      <c r="AX57" s="1234"/>
      <c r="AY57" s="1234"/>
      <c r="AZ57" s="1234"/>
      <c r="BA57" s="1234"/>
      <c r="BB57" s="1233" t="s">
        <v>608</v>
      </c>
      <c r="BC57" s="1233"/>
      <c r="BD57" s="1233"/>
      <c r="BE57" s="1233"/>
      <c r="BF57" s="1233"/>
      <c r="BG57" s="1233"/>
      <c r="BH57" s="1233"/>
      <c r="BI57" s="1233"/>
      <c r="BJ57" s="1233"/>
      <c r="BK57" s="1233"/>
      <c r="BL57" s="1233"/>
      <c r="BM57" s="1233"/>
      <c r="BN57" s="1233"/>
      <c r="BO57" s="1233"/>
      <c r="BP57" s="1230">
        <v>59.2</v>
      </c>
      <c r="BQ57" s="1230"/>
      <c r="BR57" s="1230"/>
      <c r="BS57" s="1230"/>
      <c r="BT57" s="1230"/>
      <c r="BU57" s="1230"/>
      <c r="BV57" s="1230"/>
      <c r="BW57" s="1230"/>
      <c r="BX57" s="1230">
        <v>60.3</v>
      </c>
      <c r="BY57" s="1230"/>
      <c r="BZ57" s="1230"/>
      <c r="CA57" s="1230"/>
      <c r="CB57" s="1230"/>
      <c r="CC57" s="1230"/>
      <c r="CD57" s="1230"/>
      <c r="CE57" s="1230"/>
      <c r="CF57" s="1230">
        <v>61</v>
      </c>
      <c r="CG57" s="1230"/>
      <c r="CH57" s="1230"/>
      <c r="CI57" s="1230"/>
      <c r="CJ57" s="1230"/>
      <c r="CK57" s="1230"/>
      <c r="CL57" s="1230"/>
      <c r="CM57" s="1230"/>
      <c r="CN57" s="1230">
        <v>62.3</v>
      </c>
      <c r="CO57" s="1230"/>
      <c r="CP57" s="1230"/>
      <c r="CQ57" s="1230"/>
      <c r="CR57" s="1230"/>
      <c r="CS57" s="1230"/>
      <c r="CT57" s="1230"/>
      <c r="CU57" s="1230"/>
      <c r="CV57" s="1230">
        <v>63.7</v>
      </c>
      <c r="CW57" s="1230"/>
      <c r="CX57" s="1230"/>
      <c r="CY57" s="1230"/>
      <c r="CZ57" s="1230"/>
      <c r="DA57" s="1230"/>
      <c r="DB57" s="1230"/>
      <c r="DC57" s="1230"/>
      <c r="DD57" s="363"/>
      <c r="DE57" s="362"/>
    </row>
    <row r="58" spans="1:109" s="358" customFormat="1" ht="13" x14ac:dyDescent="0.2">
      <c r="A58" s="253"/>
      <c r="B58" s="362"/>
      <c r="G58" s="1228"/>
      <c r="H58" s="1228"/>
      <c r="I58" s="1231"/>
      <c r="J58" s="1231"/>
      <c r="K58" s="1235"/>
      <c r="L58" s="1235"/>
      <c r="M58" s="1235"/>
      <c r="N58" s="1235"/>
      <c r="AM58" s="253"/>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3"/>
    </row>
    <row r="63" spans="1:109" ht="16.5" x14ac:dyDescent="0.2">
      <c r="B63" s="310" t="s">
        <v>610</v>
      </c>
    </row>
    <row r="64" spans="1:109" ht="13" x14ac:dyDescent="0.2">
      <c r="B64" s="257"/>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7"/>
      <c r="AN65" s="1236" t="s">
        <v>612</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7"/>
      <c r="G71" s="374"/>
      <c r="I71" s="375"/>
      <c r="J71" s="372"/>
      <c r="K71" s="372"/>
      <c r="L71" s="373"/>
      <c r="M71" s="372"/>
      <c r="N71" s="373"/>
      <c r="AM71" s="374"/>
      <c r="AN71" s="253" t="s">
        <v>605</v>
      </c>
    </row>
    <row r="72" spans="2:107" ht="13" x14ac:dyDescent="0.2">
      <c r="B72" s="257"/>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569</v>
      </c>
      <c r="BQ72" s="1234"/>
      <c r="BR72" s="1234"/>
      <c r="BS72" s="1234"/>
      <c r="BT72" s="1234"/>
      <c r="BU72" s="1234"/>
      <c r="BV72" s="1234"/>
      <c r="BW72" s="1234"/>
      <c r="BX72" s="1234" t="s">
        <v>570</v>
      </c>
      <c r="BY72" s="1234"/>
      <c r="BZ72" s="1234"/>
      <c r="CA72" s="1234"/>
      <c r="CB72" s="1234"/>
      <c r="CC72" s="1234"/>
      <c r="CD72" s="1234"/>
      <c r="CE72" s="1234"/>
      <c r="CF72" s="1234" t="s">
        <v>571</v>
      </c>
      <c r="CG72" s="1234"/>
      <c r="CH72" s="1234"/>
      <c r="CI72" s="1234"/>
      <c r="CJ72" s="1234"/>
      <c r="CK72" s="1234"/>
      <c r="CL72" s="1234"/>
      <c r="CM72" s="1234"/>
      <c r="CN72" s="1234" t="s">
        <v>572</v>
      </c>
      <c r="CO72" s="1234"/>
      <c r="CP72" s="1234"/>
      <c r="CQ72" s="1234"/>
      <c r="CR72" s="1234"/>
      <c r="CS72" s="1234"/>
      <c r="CT72" s="1234"/>
      <c r="CU72" s="1234"/>
      <c r="CV72" s="1234" t="s">
        <v>573</v>
      </c>
      <c r="CW72" s="1234"/>
      <c r="CX72" s="1234"/>
      <c r="CY72" s="1234"/>
      <c r="CZ72" s="1234"/>
      <c r="DA72" s="1234"/>
      <c r="DB72" s="1234"/>
      <c r="DC72" s="1234"/>
    </row>
    <row r="73" spans="2:107" ht="13" x14ac:dyDescent="0.2">
      <c r="B73" s="257"/>
      <c r="G73" s="1245"/>
      <c r="H73" s="1245"/>
      <c r="I73" s="1245"/>
      <c r="J73" s="1245"/>
      <c r="K73" s="1229"/>
      <c r="L73" s="1229"/>
      <c r="M73" s="1229"/>
      <c r="N73" s="1229"/>
      <c r="AM73" s="359"/>
      <c r="AN73" s="1233" t="s">
        <v>606</v>
      </c>
      <c r="AO73" s="1233"/>
      <c r="AP73" s="1233"/>
      <c r="AQ73" s="1233"/>
      <c r="AR73" s="1233"/>
      <c r="AS73" s="1233"/>
      <c r="AT73" s="1233"/>
      <c r="AU73" s="1233"/>
      <c r="AV73" s="1233"/>
      <c r="AW73" s="1233"/>
      <c r="AX73" s="1233"/>
      <c r="AY73" s="1233"/>
      <c r="AZ73" s="1233"/>
      <c r="BA73" s="1233"/>
      <c r="BB73" s="1233" t="s">
        <v>607</v>
      </c>
      <c r="BC73" s="1233"/>
      <c r="BD73" s="1233"/>
      <c r="BE73" s="1233"/>
      <c r="BF73" s="1233"/>
      <c r="BG73" s="1233"/>
      <c r="BH73" s="1233"/>
      <c r="BI73" s="1233"/>
      <c r="BJ73" s="1233"/>
      <c r="BK73" s="1233"/>
      <c r="BL73" s="1233"/>
      <c r="BM73" s="1233"/>
      <c r="BN73" s="1233"/>
      <c r="BO73" s="1233"/>
      <c r="BP73" s="1230">
        <v>71.3</v>
      </c>
      <c r="BQ73" s="1230"/>
      <c r="BR73" s="1230"/>
      <c r="BS73" s="1230"/>
      <c r="BT73" s="1230"/>
      <c r="BU73" s="1230"/>
      <c r="BV73" s="1230"/>
      <c r="BW73" s="1230"/>
      <c r="BX73" s="1230">
        <v>81.900000000000006</v>
      </c>
      <c r="BY73" s="1230"/>
      <c r="BZ73" s="1230"/>
      <c r="CA73" s="1230"/>
      <c r="CB73" s="1230"/>
      <c r="CC73" s="1230"/>
      <c r="CD73" s="1230"/>
      <c r="CE73" s="1230"/>
      <c r="CF73" s="1230">
        <v>94.5</v>
      </c>
      <c r="CG73" s="1230"/>
      <c r="CH73" s="1230"/>
      <c r="CI73" s="1230"/>
      <c r="CJ73" s="1230"/>
      <c r="CK73" s="1230"/>
      <c r="CL73" s="1230"/>
      <c r="CM73" s="1230"/>
      <c r="CN73" s="1230">
        <v>81.099999999999994</v>
      </c>
      <c r="CO73" s="1230"/>
      <c r="CP73" s="1230"/>
      <c r="CQ73" s="1230"/>
      <c r="CR73" s="1230"/>
      <c r="CS73" s="1230"/>
      <c r="CT73" s="1230"/>
      <c r="CU73" s="1230"/>
      <c r="CV73" s="1230">
        <v>81.099999999999994</v>
      </c>
      <c r="CW73" s="1230"/>
      <c r="CX73" s="1230"/>
      <c r="CY73" s="1230"/>
      <c r="CZ73" s="1230"/>
      <c r="DA73" s="1230"/>
      <c r="DB73" s="1230"/>
      <c r="DC73" s="1230"/>
    </row>
    <row r="74" spans="2:107" ht="13" x14ac:dyDescent="0.2">
      <c r="B74" s="257"/>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7"/>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611</v>
      </c>
      <c r="BC75" s="1233"/>
      <c r="BD75" s="1233"/>
      <c r="BE75" s="1233"/>
      <c r="BF75" s="1233"/>
      <c r="BG75" s="1233"/>
      <c r="BH75" s="1233"/>
      <c r="BI75" s="1233"/>
      <c r="BJ75" s="1233"/>
      <c r="BK75" s="1233"/>
      <c r="BL75" s="1233"/>
      <c r="BM75" s="1233"/>
      <c r="BN75" s="1233"/>
      <c r="BO75" s="1233"/>
      <c r="BP75" s="1230">
        <v>12.6</v>
      </c>
      <c r="BQ75" s="1230"/>
      <c r="BR75" s="1230"/>
      <c r="BS75" s="1230"/>
      <c r="BT75" s="1230"/>
      <c r="BU75" s="1230"/>
      <c r="BV75" s="1230"/>
      <c r="BW75" s="1230"/>
      <c r="BX75" s="1230">
        <v>13.4</v>
      </c>
      <c r="BY75" s="1230"/>
      <c r="BZ75" s="1230"/>
      <c r="CA75" s="1230"/>
      <c r="CB75" s="1230"/>
      <c r="CC75" s="1230"/>
      <c r="CD75" s="1230"/>
      <c r="CE75" s="1230"/>
      <c r="CF75" s="1230">
        <v>13.6</v>
      </c>
      <c r="CG75" s="1230"/>
      <c r="CH75" s="1230"/>
      <c r="CI75" s="1230"/>
      <c r="CJ75" s="1230"/>
      <c r="CK75" s="1230"/>
      <c r="CL75" s="1230"/>
      <c r="CM75" s="1230"/>
      <c r="CN75" s="1230">
        <v>13.5</v>
      </c>
      <c r="CO75" s="1230"/>
      <c r="CP75" s="1230"/>
      <c r="CQ75" s="1230"/>
      <c r="CR75" s="1230"/>
      <c r="CS75" s="1230"/>
      <c r="CT75" s="1230"/>
      <c r="CU75" s="1230"/>
      <c r="CV75" s="1230">
        <v>13.9</v>
      </c>
      <c r="CW75" s="1230"/>
      <c r="CX75" s="1230"/>
      <c r="CY75" s="1230"/>
      <c r="CZ75" s="1230"/>
      <c r="DA75" s="1230"/>
      <c r="DB75" s="1230"/>
      <c r="DC75" s="1230"/>
    </row>
    <row r="76" spans="2:107" ht="13" x14ac:dyDescent="0.2">
      <c r="B76" s="257"/>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7"/>
      <c r="G77" s="1228"/>
      <c r="H77" s="1228"/>
      <c r="I77" s="1228"/>
      <c r="J77" s="1228"/>
      <c r="K77" s="1229"/>
      <c r="L77" s="1229"/>
      <c r="M77" s="1229"/>
      <c r="N77" s="1229"/>
      <c r="AN77" s="1234" t="s">
        <v>609</v>
      </c>
      <c r="AO77" s="1234"/>
      <c r="AP77" s="1234"/>
      <c r="AQ77" s="1234"/>
      <c r="AR77" s="1234"/>
      <c r="AS77" s="1234"/>
      <c r="AT77" s="1234"/>
      <c r="AU77" s="1234"/>
      <c r="AV77" s="1234"/>
      <c r="AW77" s="1234"/>
      <c r="AX77" s="1234"/>
      <c r="AY77" s="1234"/>
      <c r="AZ77" s="1234"/>
      <c r="BA77" s="1234"/>
      <c r="BB77" s="1233" t="s">
        <v>607</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 x14ac:dyDescent="0.2">
      <c r="B78" s="257"/>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7"/>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611</v>
      </c>
      <c r="BC79" s="1233"/>
      <c r="BD79" s="1233"/>
      <c r="BE79" s="1233"/>
      <c r="BF79" s="1233"/>
      <c r="BG79" s="1233"/>
      <c r="BH79" s="1233"/>
      <c r="BI79" s="1233"/>
      <c r="BJ79" s="1233"/>
      <c r="BK79" s="1233"/>
      <c r="BL79" s="1233"/>
      <c r="BM79" s="1233"/>
      <c r="BN79" s="1233"/>
      <c r="BO79" s="1233"/>
      <c r="BP79" s="1230">
        <v>7.1</v>
      </c>
      <c r="BQ79" s="1230"/>
      <c r="BR79" s="1230"/>
      <c r="BS79" s="1230"/>
      <c r="BT79" s="1230"/>
      <c r="BU79" s="1230"/>
      <c r="BV79" s="1230"/>
      <c r="BW79" s="1230"/>
      <c r="BX79" s="1230">
        <v>7.3</v>
      </c>
      <c r="BY79" s="1230"/>
      <c r="BZ79" s="1230"/>
      <c r="CA79" s="1230"/>
      <c r="CB79" s="1230"/>
      <c r="CC79" s="1230"/>
      <c r="CD79" s="1230"/>
      <c r="CE79" s="1230"/>
      <c r="CF79" s="1230">
        <v>7.4</v>
      </c>
      <c r="CG79" s="1230"/>
      <c r="CH79" s="1230"/>
      <c r="CI79" s="1230"/>
      <c r="CJ79" s="1230"/>
      <c r="CK79" s="1230"/>
      <c r="CL79" s="1230"/>
      <c r="CM79" s="1230"/>
      <c r="CN79" s="1230">
        <v>7.5</v>
      </c>
      <c r="CO79" s="1230"/>
      <c r="CP79" s="1230"/>
      <c r="CQ79" s="1230"/>
      <c r="CR79" s="1230"/>
      <c r="CS79" s="1230"/>
      <c r="CT79" s="1230"/>
      <c r="CU79" s="1230"/>
      <c r="CV79" s="1230">
        <v>7.5</v>
      </c>
      <c r="CW79" s="1230"/>
      <c r="CX79" s="1230"/>
      <c r="CY79" s="1230"/>
      <c r="CZ79" s="1230"/>
      <c r="DA79" s="1230"/>
      <c r="DB79" s="1230"/>
      <c r="DC79" s="1230"/>
    </row>
    <row r="80" spans="2:107" ht="13" x14ac:dyDescent="0.2">
      <c r="B80" s="257"/>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7"/>
    </row>
    <row r="82" spans="2:109" ht="16.5" x14ac:dyDescent="0.2">
      <c r="B82" s="25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38"/>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39"/>
    </row>
    <row r="84" spans="2:109" ht="13" x14ac:dyDescent="0.2">
      <c r="DD84" s="253"/>
      <c r="DE84" s="253"/>
    </row>
    <row r="85" spans="2:109" ht="13" x14ac:dyDescent="0.2">
      <c r="DD85" s="253"/>
      <c r="DE85" s="253"/>
    </row>
  </sheetData>
  <sheetProtection algorithmName="SHA-512" hashValue="moG4orwSU46B5QBtVabbUHTeM3WTqLQtWopomZJveM2XkIWEWtc7hoCt6Wa584DZoThbwFGi1SXoBXdFnntJ3A==" saltValue="EUnpp2RoE3wumjX2lDbd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2FBB-E458-47E5-8C48-D0E336317EEE}">
  <sheetPr>
    <pageSetUpPr fitToPage="1"/>
  </sheetPr>
  <dimension ref="A1:DR125"/>
  <sheetViews>
    <sheetView showGridLines="0" zoomScale="90" zoomScaleNormal="90" zoomScaleSheetLayoutView="70" workbookViewId="0">
      <selection activeCell="AF112" sqref="AF112"/>
    </sheetView>
  </sheetViews>
  <sheetFormatPr defaultColWidth="0" defaultRowHeight="13.5" customHeight="1" zeroHeight="1" x14ac:dyDescent="0.2"/>
  <cols>
    <col min="1" max="34" width="2.453125" style="252" customWidth="1"/>
    <col min="35" max="122" width="2.453125" style="251" customWidth="1"/>
    <col min="123" max="16384" width="2.453125" style="251" hidden="1"/>
  </cols>
  <sheetData>
    <row r="1" spans="1:34"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ht="13" x14ac:dyDescent="0.2">
      <c r="S2" s="251"/>
      <c r="AH2" s="251"/>
    </row>
    <row r="3" spans="1:34" ht="13"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ht="13" x14ac:dyDescent="0.2"/>
    <row r="5" spans="1:34" ht="13" x14ac:dyDescent="0.2"/>
    <row r="6" spans="1:34" ht="13" x14ac:dyDescent="0.2"/>
    <row r="7" spans="1:34" ht="13" x14ac:dyDescent="0.2"/>
    <row r="8" spans="1:34" ht="13" x14ac:dyDescent="0.2"/>
    <row r="9" spans="1:34" ht="13" x14ac:dyDescent="0.2">
      <c r="AH9" s="25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1"/>
    </row>
    <row r="18" spans="12:34" ht="13" x14ac:dyDescent="0.2"/>
    <row r="19" spans="12:34" ht="13" x14ac:dyDescent="0.2"/>
    <row r="20" spans="12:34" ht="13" x14ac:dyDescent="0.2">
      <c r="AH20" s="251"/>
    </row>
    <row r="21" spans="12:34" ht="13" x14ac:dyDescent="0.2">
      <c r="AH21" s="251"/>
    </row>
    <row r="22" spans="12:34" ht="13" x14ac:dyDescent="0.2"/>
    <row r="23" spans="12:34" ht="13" x14ac:dyDescent="0.2"/>
    <row r="24" spans="12:34" ht="13" x14ac:dyDescent="0.2">
      <c r="Q24" s="251"/>
    </row>
    <row r="25" spans="12:34" ht="13" x14ac:dyDescent="0.2"/>
    <row r="26" spans="12:34" ht="13" x14ac:dyDescent="0.2"/>
    <row r="27" spans="12:34" ht="13" x14ac:dyDescent="0.2"/>
    <row r="28" spans="12:34" ht="13" x14ac:dyDescent="0.2">
      <c r="O28" s="251"/>
      <c r="T28" s="251"/>
      <c r="AH28" s="251"/>
    </row>
    <row r="29" spans="12:34" ht="13" x14ac:dyDescent="0.2"/>
    <row r="30" spans="12:34" ht="13" x14ac:dyDescent="0.2"/>
    <row r="31" spans="12:34" ht="13" x14ac:dyDescent="0.2">
      <c r="Q31" s="251"/>
    </row>
    <row r="32" spans="12:34" ht="13" x14ac:dyDescent="0.2">
      <c r="L32" s="251"/>
    </row>
    <row r="33" spans="2:34" ht="13" x14ac:dyDescent="0.2">
      <c r="C33" s="251"/>
      <c r="E33" s="251"/>
      <c r="G33" s="251"/>
      <c r="I33" s="251"/>
      <c r="X33" s="251"/>
    </row>
    <row r="34" spans="2:34" ht="13" x14ac:dyDescent="0.2">
      <c r="B34" s="251"/>
      <c r="P34" s="251"/>
      <c r="R34" s="251"/>
      <c r="T34" s="251"/>
    </row>
    <row r="35" spans="2:34" ht="13" x14ac:dyDescent="0.2">
      <c r="D35" s="251"/>
      <c r="W35" s="251"/>
      <c r="AC35" s="251"/>
      <c r="AD35" s="251"/>
      <c r="AE35" s="251"/>
      <c r="AF35" s="251"/>
      <c r="AG35" s="251"/>
      <c r="AH35" s="251"/>
    </row>
    <row r="36" spans="2:34" ht="13" x14ac:dyDescent="0.2">
      <c r="H36" s="251"/>
      <c r="J36" s="251"/>
      <c r="K36" s="251"/>
      <c r="M36" s="251"/>
      <c r="Y36" s="251"/>
      <c r="Z36" s="251"/>
      <c r="AA36" s="251"/>
      <c r="AB36" s="251"/>
      <c r="AC36" s="251"/>
      <c r="AD36" s="251"/>
      <c r="AE36" s="251"/>
      <c r="AF36" s="251"/>
      <c r="AG36" s="251"/>
      <c r="AH36" s="251"/>
    </row>
    <row r="37" spans="2:34" ht="13" x14ac:dyDescent="0.2">
      <c r="AH37" s="251"/>
    </row>
    <row r="38" spans="2:34" ht="13" x14ac:dyDescent="0.2">
      <c r="AG38" s="251"/>
      <c r="AH38" s="251"/>
    </row>
    <row r="39" spans="2:34" ht="13" x14ac:dyDescent="0.2"/>
    <row r="40" spans="2:34" ht="13" x14ac:dyDescent="0.2">
      <c r="X40" s="251"/>
    </row>
    <row r="41" spans="2:34" ht="13" x14ac:dyDescent="0.2">
      <c r="R41" s="251"/>
    </row>
    <row r="42" spans="2:34" ht="13" x14ac:dyDescent="0.2">
      <c r="W42" s="251"/>
    </row>
    <row r="43" spans="2:34" ht="13" x14ac:dyDescent="0.2">
      <c r="Y43" s="251"/>
      <c r="Z43" s="251"/>
      <c r="AA43" s="251"/>
      <c r="AB43" s="251"/>
      <c r="AC43" s="251"/>
      <c r="AD43" s="251"/>
      <c r="AE43" s="251"/>
      <c r="AF43" s="251"/>
      <c r="AG43" s="251"/>
      <c r="AH43" s="251"/>
    </row>
    <row r="44" spans="2:34" ht="13" x14ac:dyDescent="0.2">
      <c r="AH44" s="251"/>
    </row>
    <row r="45" spans="2:34" ht="13" x14ac:dyDescent="0.2">
      <c r="X45" s="251"/>
    </row>
    <row r="46" spans="2:34" ht="13" x14ac:dyDescent="0.2"/>
    <row r="47" spans="2:34" ht="13" x14ac:dyDescent="0.2"/>
    <row r="48" spans="2:34" ht="13" x14ac:dyDescent="0.2">
      <c r="W48" s="251"/>
      <c r="Y48" s="251"/>
      <c r="Z48" s="251"/>
      <c r="AA48" s="251"/>
      <c r="AB48" s="251"/>
      <c r="AC48" s="251"/>
      <c r="AD48" s="251"/>
      <c r="AE48" s="251"/>
      <c r="AF48" s="251"/>
      <c r="AG48" s="251"/>
      <c r="AH48" s="251"/>
    </row>
    <row r="49" spans="28:34" ht="13" x14ac:dyDescent="0.2"/>
    <row r="50" spans="28:34" ht="13" x14ac:dyDescent="0.2">
      <c r="AE50" s="251"/>
      <c r="AF50" s="251"/>
      <c r="AG50" s="251"/>
      <c r="AH50" s="251"/>
    </row>
    <row r="51" spans="28:34" ht="13" x14ac:dyDescent="0.2">
      <c r="AC51" s="251"/>
      <c r="AD51" s="251"/>
      <c r="AE51" s="251"/>
      <c r="AF51" s="251"/>
      <c r="AG51" s="251"/>
      <c r="AH51" s="251"/>
    </row>
    <row r="52" spans="28:34" ht="13" x14ac:dyDescent="0.2"/>
    <row r="53" spans="28:34" ht="13" x14ac:dyDescent="0.2">
      <c r="AF53" s="251"/>
      <c r="AG53" s="251"/>
      <c r="AH53" s="251"/>
    </row>
    <row r="54" spans="28:34" ht="13" x14ac:dyDescent="0.2">
      <c r="AH54" s="251"/>
    </row>
    <row r="55" spans="28:34" ht="13" x14ac:dyDescent="0.2"/>
    <row r="56" spans="28:34" ht="13" x14ac:dyDescent="0.2">
      <c r="AB56" s="251"/>
      <c r="AC56" s="251"/>
      <c r="AD56" s="251"/>
      <c r="AE56" s="251"/>
      <c r="AF56" s="251"/>
      <c r="AG56" s="251"/>
      <c r="AH56" s="251"/>
    </row>
    <row r="57" spans="28:34" ht="13" x14ac:dyDescent="0.2">
      <c r="AH57" s="251"/>
    </row>
    <row r="58" spans="28:34" ht="13" x14ac:dyDescent="0.2">
      <c r="AH58" s="251"/>
    </row>
    <row r="59" spans="28:34" ht="13" x14ac:dyDescent="0.2"/>
    <row r="60" spans="28:34" ht="13" x14ac:dyDescent="0.2"/>
    <row r="61" spans="28:34" ht="13" x14ac:dyDescent="0.2"/>
    <row r="62" spans="28:34" ht="13" x14ac:dyDescent="0.2"/>
    <row r="63" spans="28:34" ht="13" x14ac:dyDescent="0.2">
      <c r="AH63" s="251"/>
    </row>
    <row r="64" spans="28:34" ht="13" x14ac:dyDescent="0.2">
      <c r="AG64" s="251"/>
      <c r="AH64" s="251"/>
    </row>
    <row r="65" spans="28:34" ht="13" x14ac:dyDescent="0.2"/>
    <row r="66" spans="28:34" ht="13" x14ac:dyDescent="0.2"/>
    <row r="67" spans="28:34" ht="13" x14ac:dyDescent="0.2"/>
    <row r="68" spans="28:34" ht="13" x14ac:dyDescent="0.2">
      <c r="AB68" s="251"/>
      <c r="AC68" s="251"/>
      <c r="AD68" s="251"/>
      <c r="AE68" s="251"/>
      <c r="AF68" s="251"/>
      <c r="AG68" s="251"/>
      <c r="AH68" s="251"/>
    </row>
    <row r="69" spans="28:34" ht="13" x14ac:dyDescent="0.2">
      <c r="AF69" s="251"/>
      <c r="AG69" s="251"/>
      <c r="AH69" s="251"/>
    </row>
    <row r="70" spans="28:34" ht="13" x14ac:dyDescent="0.2"/>
    <row r="71" spans="28:34" ht="13" x14ac:dyDescent="0.2"/>
    <row r="72" spans="28:34" ht="13" x14ac:dyDescent="0.2"/>
    <row r="73" spans="28:34" ht="13" x14ac:dyDescent="0.2"/>
    <row r="74" spans="28:34" ht="13" x14ac:dyDescent="0.2"/>
    <row r="75" spans="28:34" ht="13" x14ac:dyDescent="0.2">
      <c r="AH75" s="251"/>
    </row>
    <row r="76" spans="28:34" ht="13" x14ac:dyDescent="0.2">
      <c r="AF76" s="251"/>
      <c r="AG76" s="251"/>
      <c r="AH76" s="251"/>
    </row>
    <row r="77" spans="28:34" ht="13" x14ac:dyDescent="0.2">
      <c r="AG77" s="251"/>
      <c r="AH77" s="251"/>
    </row>
    <row r="78" spans="28:34" ht="13" x14ac:dyDescent="0.2"/>
    <row r="79" spans="28:34" ht="13" x14ac:dyDescent="0.2"/>
    <row r="80" spans="28:34" ht="13" x14ac:dyDescent="0.2"/>
    <row r="81" spans="25:34" ht="13" x14ac:dyDescent="0.2"/>
    <row r="82" spans="25:34" ht="13" x14ac:dyDescent="0.2">
      <c r="Y82" s="251"/>
    </row>
    <row r="83" spans="25:34" ht="13" x14ac:dyDescent="0.2">
      <c r="Y83" s="251"/>
      <c r="Z83" s="251"/>
      <c r="AA83" s="251"/>
      <c r="AB83" s="251"/>
      <c r="AC83" s="251"/>
      <c r="AD83" s="251"/>
      <c r="AE83" s="251"/>
      <c r="AF83" s="251"/>
      <c r="AG83" s="251"/>
      <c r="AH83" s="251"/>
    </row>
    <row r="84" spans="25:34" ht="13" x14ac:dyDescent="0.2"/>
    <row r="85" spans="25:34" ht="13" x14ac:dyDescent="0.2"/>
    <row r="86" spans="25:34" ht="13" x14ac:dyDescent="0.2"/>
    <row r="87" spans="25:34" ht="13" x14ac:dyDescent="0.2"/>
    <row r="88" spans="25:34" ht="13" x14ac:dyDescent="0.2">
      <c r="AH88" s="25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1"/>
      <c r="AG94" s="251"/>
      <c r="AH94" s="251"/>
    </row>
    <row r="95" spans="25:34" ht="13.5" customHeight="1" x14ac:dyDescent="0.2">
      <c r="AH95" s="25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1"/>
    </row>
    <row r="102" spans="33:34" ht="13.5" customHeight="1" x14ac:dyDescent="0.2"/>
    <row r="103" spans="33:34" ht="13.5" customHeight="1" x14ac:dyDescent="0.2"/>
    <row r="104" spans="33:34" ht="13.5" customHeight="1" x14ac:dyDescent="0.2">
      <c r="AG104" s="251"/>
      <c r="AH104" s="25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1"/>
    </row>
    <row r="117" spans="34:122" ht="13.5" customHeight="1" x14ac:dyDescent="0.2"/>
    <row r="118" spans="34:122" ht="13.5" customHeight="1" x14ac:dyDescent="0.2"/>
    <row r="119" spans="34:122" ht="13.5" customHeight="1" x14ac:dyDescent="0.2"/>
    <row r="120" spans="34:122" ht="13.5" customHeight="1" x14ac:dyDescent="0.2">
      <c r="AH120" s="251"/>
    </row>
    <row r="121" spans="34:122" ht="13.5" customHeight="1" x14ac:dyDescent="0.2">
      <c r="AH121" s="251"/>
    </row>
    <row r="122" spans="34:122" ht="13.5" customHeight="1" x14ac:dyDescent="0.2"/>
    <row r="123" spans="34:122" ht="13.5" customHeight="1" x14ac:dyDescent="0.2"/>
    <row r="124" spans="34:122" ht="13.5" customHeight="1" x14ac:dyDescent="0.2"/>
    <row r="125" spans="34:122" ht="13.5" customHeight="1" x14ac:dyDescent="0.2">
      <c r="DR125" s="251" t="s">
        <v>516</v>
      </c>
    </row>
  </sheetData>
  <sheetProtection algorithmName="SHA-512" hashValue="Y/dkOXwodgHMjZuCf2y6cXMQp/zhYGE4pZmaQGff20UUoQ/frzBQIOrMFAcA3qvRK3TmPJ1Z7j+O2AxJlgdXQw==" saltValue="7NJr3ms7Oan663AXGLcDR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FCB8-668C-4FDE-8A07-E48D81E2DB11}">
  <sheetPr>
    <pageSetUpPr fitToPage="1"/>
  </sheetPr>
  <dimension ref="A1:DR125"/>
  <sheetViews>
    <sheetView showGridLines="0" zoomScale="90" zoomScaleNormal="90" zoomScaleSheetLayoutView="55" workbookViewId="0">
      <selection activeCell="BK17" sqref="BK17"/>
    </sheetView>
  </sheetViews>
  <sheetFormatPr defaultColWidth="0" defaultRowHeight="13.5" customHeight="1" zeroHeight="1" x14ac:dyDescent="0.2"/>
  <cols>
    <col min="1" max="34" width="2.453125" style="252" customWidth="1"/>
    <col min="35" max="122" width="2.453125" style="251" customWidth="1"/>
    <col min="123" max="16384" width="2.453125" style="251" hidden="1"/>
  </cols>
  <sheetData>
    <row r="1" spans="2:34" ht="13.5" customHeight="1"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ht="13" x14ac:dyDescent="0.2">
      <c r="S2" s="251"/>
      <c r="AH2" s="251"/>
    </row>
    <row r="3" spans="2:34" ht="13"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ht="13" x14ac:dyDescent="0.2"/>
    <row r="5" spans="2:34" ht="13" x14ac:dyDescent="0.2"/>
    <row r="6" spans="2:34" ht="13" x14ac:dyDescent="0.2"/>
    <row r="7" spans="2:34" ht="13" x14ac:dyDescent="0.2"/>
    <row r="8" spans="2:34" ht="13" x14ac:dyDescent="0.2"/>
    <row r="9" spans="2:34" ht="13" x14ac:dyDescent="0.2">
      <c r="AH9" s="25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1"/>
    </row>
    <row r="18" spans="12:34" ht="13" x14ac:dyDescent="0.2"/>
    <row r="19" spans="12:34" ht="13" x14ac:dyDescent="0.2"/>
    <row r="20" spans="12:34" ht="13" x14ac:dyDescent="0.2">
      <c r="AH20" s="251"/>
    </row>
    <row r="21" spans="12:34" ht="13" x14ac:dyDescent="0.2">
      <c r="AH21" s="251"/>
    </row>
    <row r="22" spans="12:34" ht="13" x14ac:dyDescent="0.2"/>
    <row r="23" spans="12:34" ht="13" x14ac:dyDescent="0.2"/>
    <row r="24" spans="12:34" ht="13" x14ac:dyDescent="0.2">
      <c r="Q24" s="251"/>
    </row>
    <row r="25" spans="12:34" ht="13" x14ac:dyDescent="0.2"/>
    <row r="26" spans="12:34" ht="13" x14ac:dyDescent="0.2"/>
    <row r="27" spans="12:34" ht="13" x14ac:dyDescent="0.2"/>
    <row r="28" spans="12:34" ht="13" x14ac:dyDescent="0.2">
      <c r="O28" s="251"/>
      <c r="T28" s="251"/>
      <c r="AH28" s="251"/>
    </row>
    <row r="29" spans="12:34" ht="13" x14ac:dyDescent="0.2"/>
    <row r="30" spans="12:34" ht="13" x14ac:dyDescent="0.2"/>
    <row r="31" spans="12:34" ht="13" x14ac:dyDescent="0.2">
      <c r="Q31" s="251"/>
    </row>
    <row r="32" spans="12:34" ht="13" x14ac:dyDescent="0.2">
      <c r="L32" s="251"/>
    </row>
    <row r="33" spans="2:34" ht="13" x14ac:dyDescent="0.2">
      <c r="C33" s="251"/>
      <c r="E33" s="251"/>
      <c r="G33" s="251"/>
      <c r="I33" s="251"/>
      <c r="X33" s="251"/>
    </row>
    <row r="34" spans="2:34" ht="13" x14ac:dyDescent="0.2">
      <c r="B34" s="251"/>
      <c r="P34" s="251"/>
      <c r="R34" s="251"/>
      <c r="T34" s="251"/>
    </row>
    <row r="35" spans="2:34" ht="13" x14ac:dyDescent="0.2">
      <c r="D35" s="251"/>
      <c r="W35" s="251"/>
      <c r="AC35" s="251"/>
      <c r="AD35" s="251"/>
      <c r="AE35" s="251"/>
      <c r="AF35" s="251"/>
      <c r="AG35" s="251"/>
      <c r="AH35" s="251"/>
    </row>
    <row r="36" spans="2:34" ht="13" x14ac:dyDescent="0.2">
      <c r="H36" s="251"/>
      <c r="J36" s="251"/>
      <c r="K36" s="251"/>
      <c r="M36" s="251"/>
      <c r="Y36" s="251"/>
      <c r="Z36" s="251"/>
      <c r="AA36" s="251"/>
      <c r="AB36" s="251"/>
      <c r="AC36" s="251"/>
      <c r="AD36" s="251"/>
      <c r="AE36" s="251"/>
      <c r="AF36" s="251"/>
      <c r="AG36" s="251"/>
      <c r="AH36" s="251"/>
    </row>
    <row r="37" spans="2:34" ht="13" x14ac:dyDescent="0.2">
      <c r="AH37" s="251"/>
    </row>
    <row r="38" spans="2:34" ht="13" x14ac:dyDescent="0.2">
      <c r="AG38" s="251"/>
      <c r="AH38" s="251"/>
    </row>
    <row r="39" spans="2:34" ht="13" x14ac:dyDescent="0.2"/>
    <row r="40" spans="2:34" ht="13" x14ac:dyDescent="0.2">
      <c r="X40" s="251"/>
    </row>
    <row r="41" spans="2:34" ht="13" x14ac:dyDescent="0.2">
      <c r="R41" s="251"/>
    </row>
    <row r="42" spans="2:34" ht="13" x14ac:dyDescent="0.2">
      <c r="W42" s="251"/>
    </row>
    <row r="43" spans="2:34" ht="13" x14ac:dyDescent="0.2">
      <c r="Y43" s="251"/>
      <c r="Z43" s="251"/>
      <c r="AA43" s="251"/>
      <c r="AB43" s="251"/>
      <c r="AC43" s="251"/>
      <c r="AD43" s="251"/>
      <c r="AE43" s="251"/>
      <c r="AF43" s="251"/>
      <c r="AG43" s="251"/>
      <c r="AH43" s="251"/>
    </row>
    <row r="44" spans="2:34" ht="13" x14ac:dyDescent="0.2">
      <c r="AH44" s="251"/>
    </row>
    <row r="45" spans="2:34" ht="13" x14ac:dyDescent="0.2">
      <c r="X45" s="251"/>
    </row>
    <row r="46" spans="2:34" ht="13" x14ac:dyDescent="0.2"/>
    <row r="47" spans="2:34" ht="13" x14ac:dyDescent="0.2"/>
    <row r="48" spans="2:34" ht="13" x14ac:dyDescent="0.2">
      <c r="W48" s="251"/>
      <c r="Y48" s="251"/>
      <c r="Z48" s="251"/>
      <c r="AA48" s="251"/>
      <c r="AB48" s="251"/>
      <c r="AC48" s="251"/>
      <c r="AD48" s="251"/>
      <c r="AE48" s="251"/>
      <c r="AF48" s="251"/>
      <c r="AG48" s="251"/>
      <c r="AH48" s="251"/>
    </row>
    <row r="49" spans="28:34" ht="13" x14ac:dyDescent="0.2"/>
    <row r="50" spans="28:34" ht="13" x14ac:dyDescent="0.2">
      <c r="AE50" s="251"/>
      <c r="AF50" s="251"/>
      <c r="AG50" s="251"/>
      <c r="AH50" s="251"/>
    </row>
    <row r="51" spans="28:34" ht="13" x14ac:dyDescent="0.2">
      <c r="AC51" s="251"/>
      <c r="AD51" s="251"/>
      <c r="AE51" s="251"/>
      <c r="AF51" s="251"/>
      <c r="AG51" s="251"/>
      <c r="AH51" s="251"/>
    </row>
    <row r="52" spans="28:34" ht="13" x14ac:dyDescent="0.2"/>
    <row r="53" spans="28:34" ht="13" x14ac:dyDescent="0.2">
      <c r="AF53" s="251"/>
      <c r="AG53" s="251"/>
      <c r="AH53" s="251"/>
    </row>
    <row r="54" spans="28:34" ht="13" x14ac:dyDescent="0.2">
      <c r="AH54" s="251"/>
    </row>
    <row r="55" spans="28:34" ht="13" x14ac:dyDescent="0.2"/>
    <row r="56" spans="28:34" ht="13" x14ac:dyDescent="0.2">
      <c r="AB56" s="251"/>
      <c r="AC56" s="251"/>
      <c r="AD56" s="251"/>
      <c r="AE56" s="251"/>
      <c r="AF56" s="251"/>
      <c r="AG56" s="251"/>
      <c r="AH56" s="251"/>
    </row>
    <row r="57" spans="28:34" ht="13" x14ac:dyDescent="0.2">
      <c r="AH57" s="251"/>
    </row>
    <row r="58" spans="28:34" ht="13" x14ac:dyDescent="0.2">
      <c r="AH58" s="251"/>
    </row>
    <row r="59" spans="28:34" ht="13" x14ac:dyDescent="0.2">
      <c r="AG59" s="251"/>
      <c r="AH59" s="251"/>
    </row>
    <row r="60" spans="28:34" ht="13" x14ac:dyDescent="0.2"/>
    <row r="61" spans="28:34" ht="13" x14ac:dyDescent="0.2"/>
    <row r="62" spans="28:34" ht="13" x14ac:dyDescent="0.2"/>
    <row r="63" spans="28:34" ht="13" x14ac:dyDescent="0.2">
      <c r="AH63" s="251"/>
    </row>
    <row r="64" spans="28:34" ht="13" x14ac:dyDescent="0.2">
      <c r="AG64" s="251"/>
      <c r="AH64" s="251"/>
    </row>
    <row r="65" spans="28:34" ht="13" x14ac:dyDescent="0.2"/>
    <row r="66" spans="28:34" ht="13" x14ac:dyDescent="0.2"/>
    <row r="67" spans="28:34" ht="13" x14ac:dyDescent="0.2"/>
    <row r="68" spans="28:34" ht="13" x14ac:dyDescent="0.2">
      <c r="AB68" s="251"/>
      <c r="AC68" s="251"/>
      <c r="AD68" s="251"/>
      <c r="AE68" s="251"/>
      <c r="AF68" s="251"/>
      <c r="AG68" s="251"/>
      <c r="AH68" s="251"/>
    </row>
    <row r="69" spans="28:34" ht="13" x14ac:dyDescent="0.2">
      <c r="AF69" s="251"/>
      <c r="AG69" s="251"/>
      <c r="AH69" s="251"/>
    </row>
    <row r="70" spans="28:34" ht="13" x14ac:dyDescent="0.2"/>
    <row r="71" spans="28:34" ht="13" x14ac:dyDescent="0.2"/>
    <row r="72" spans="28:34" ht="13" x14ac:dyDescent="0.2"/>
    <row r="73" spans="28:34" ht="13" x14ac:dyDescent="0.2"/>
    <row r="74" spans="28:34" ht="13" x14ac:dyDescent="0.2"/>
    <row r="75" spans="28:34" ht="13" x14ac:dyDescent="0.2">
      <c r="AH75" s="251"/>
    </row>
    <row r="76" spans="28:34" ht="13" x14ac:dyDescent="0.2">
      <c r="AF76" s="251"/>
      <c r="AG76" s="251"/>
      <c r="AH76" s="251"/>
    </row>
    <row r="77" spans="28:34" ht="13" x14ac:dyDescent="0.2">
      <c r="AG77" s="251"/>
      <c r="AH77" s="251"/>
    </row>
    <row r="78" spans="28:34" ht="13" x14ac:dyDescent="0.2"/>
    <row r="79" spans="28:34" ht="13" x14ac:dyDescent="0.2"/>
    <row r="80" spans="28:34" ht="13" x14ac:dyDescent="0.2"/>
    <row r="81" spans="25:34" ht="13" x14ac:dyDescent="0.2"/>
    <row r="82" spans="25:34" ht="13" x14ac:dyDescent="0.2">
      <c r="Y82" s="251"/>
    </row>
    <row r="83" spans="25:34" ht="13" x14ac:dyDescent="0.2">
      <c r="Y83" s="251"/>
      <c r="Z83" s="251"/>
      <c r="AA83" s="251"/>
      <c r="AB83" s="251"/>
      <c r="AC83" s="251"/>
      <c r="AD83" s="251"/>
      <c r="AE83" s="251"/>
      <c r="AF83" s="251"/>
      <c r="AG83" s="251"/>
      <c r="AH83" s="251"/>
    </row>
    <row r="84" spans="25:34" ht="13" x14ac:dyDescent="0.2"/>
    <row r="85" spans="25:34" ht="13" x14ac:dyDescent="0.2"/>
    <row r="86" spans="25:34" ht="13" x14ac:dyDescent="0.2"/>
    <row r="87" spans="25:34" ht="13" x14ac:dyDescent="0.2"/>
    <row r="88" spans="25:34" ht="13" x14ac:dyDescent="0.2">
      <c r="AH88" s="25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1"/>
      <c r="AG94" s="251"/>
      <c r="AH94" s="251"/>
    </row>
    <row r="95" spans="25:34" ht="13.5" customHeight="1" x14ac:dyDescent="0.2">
      <c r="AH95" s="25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1"/>
    </row>
    <row r="102" spans="33:34" ht="13.5" customHeight="1" x14ac:dyDescent="0.2"/>
    <row r="103" spans="33:34" ht="13.5" customHeight="1" x14ac:dyDescent="0.2"/>
    <row r="104" spans="33:34" ht="13.5" customHeight="1" x14ac:dyDescent="0.2">
      <c r="AG104" s="251"/>
      <c r="AH104" s="25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1"/>
    </row>
    <row r="117" spans="34:122" ht="13.5" customHeight="1" x14ac:dyDescent="0.2"/>
    <row r="118" spans="34:122" ht="13.5" customHeight="1" x14ac:dyDescent="0.2"/>
    <row r="119" spans="34:122" ht="13.5" customHeight="1" x14ac:dyDescent="0.2"/>
    <row r="120" spans="34:122" ht="13.5" customHeight="1" x14ac:dyDescent="0.2">
      <c r="AH120" s="251"/>
    </row>
    <row r="121" spans="34:122" ht="13.5" customHeight="1" x14ac:dyDescent="0.2">
      <c r="AH121" s="251"/>
    </row>
    <row r="122" spans="34:122" ht="13.5" customHeight="1" x14ac:dyDescent="0.2"/>
    <row r="123" spans="34:122" ht="13.5" customHeight="1" x14ac:dyDescent="0.2"/>
    <row r="124" spans="34:122" ht="13.5" customHeight="1" x14ac:dyDescent="0.2"/>
    <row r="125" spans="34:122" ht="13.5" customHeight="1" x14ac:dyDescent="0.2">
      <c r="DR125" s="251" t="s">
        <v>516</v>
      </c>
    </row>
  </sheetData>
  <sheetProtection algorithmName="SHA-512" hashValue="4550GEpnaoDN8bTAcX9tjvs7wpvmjA7LfqQyl+dSQHP9rAjFSMbA0qeKD4/kIH06WhN/C2Rb5gBMx43flSHNiw==" saltValue="0KzvVrlGc1A8Fs2+1G4T4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54</v>
      </c>
      <c r="E2" s="145"/>
      <c r="F2" s="146" t="s">
        <v>566</v>
      </c>
      <c r="G2" s="147"/>
      <c r="H2" s="148"/>
    </row>
    <row r="3" spans="1:8" x14ac:dyDescent="0.2">
      <c r="A3" s="144" t="s">
        <v>559</v>
      </c>
      <c r="B3" s="149"/>
      <c r="C3" s="150"/>
      <c r="D3" s="151">
        <v>48843</v>
      </c>
      <c r="E3" s="152"/>
      <c r="F3" s="153">
        <v>271581</v>
      </c>
      <c r="G3" s="154"/>
      <c r="H3" s="155"/>
    </row>
    <row r="4" spans="1:8" x14ac:dyDescent="0.2">
      <c r="A4" s="156"/>
      <c r="B4" s="157"/>
      <c r="C4" s="158"/>
      <c r="D4" s="159">
        <v>33573</v>
      </c>
      <c r="E4" s="160"/>
      <c r="F4" s="161">
        <v>117844</v>
      </c>
      <c r="G4" s="162"/>
      <c r="H4" s="163"/>
    </row>
    <row r="5" spans="1:8" x14ac:dyDescent="0.2">
      <c r="A5" s="144" t="s">
        <v>561</v>
      </c>
      <c r="B5" s="149"/>
      <c r="C5" s="150"/>
      <c r="D5" s="151">
        <v>228462</v>
      </c>
      <c r="E5" s="152"/>
      <c r="F5" s="153">
        <v>268375</v>
      </c>
      <c r="G5" s="154"/>
      <c r="H5" s="155"/>
    </row>
    <row r="6" spans="1:8" x14ac:dyDescent="0.2">
      <c r="A6" s="156"/>
      <c r="B6" s="157"/>
      <c r="C6" s="158"/>
      <c r="D6" s="159">
        <v>211465</v>
      </c>
      <c r="E6" s="160"/>
      <c r="F6" s="161">
        <v>119602</v>
      </c>
      <c r="G6" s="162"/>
      <c r="H6" s="163"/>
    </row>
    <row r="7" spans="1:8" x14ac:dyDescent="0.2">
      <c r="A7" s="144" t="s">
        <v>562</v>
      </c>
      <c r="B7" s="149"/>
      <c r="C7" s="150"/>
      <c r="D7" s="151">
        <v>361561</v>
      </c>
      <c r="E7" s="152"/>
      <c r="F7" s="153">
        <v>301035</v>
      </c>
      <c r="G7" s="154"/>
      <c r="H7" s="155"/>
    </row>
    <row r="8" spans="1:8" x14ac:dyDescent="0.2">
      <c r="A8" s="156"/>
      <c r="B8" s="157"/>
      <c r="C8" s="158"/>
      <c r="D8" s="159">
        <v>333484</v>
      </c>
      <c r="E8" s="160"/>
      <c r="F8" s="161">
        <v>154376</v>
      </c>
      <c r="G8" s="162"/>
      <c r="H8" s="163"/>
    </row>
    <row r="9" spans="1:8" x14ac:dyDescent="0.2">
      <c r="A9" s="144" t="s">
        <v>563</v>
      </c>
      <c r="B9" s="149"/>
      <c r="C9" s="150"/>
      <c r="D9" s="151">
        <v>175945</v>
      </c>
      <c r="E9" s="152"/>
      <c r="F9" s="153">
        <v>277467</v>
      </c>
      <c r="G9" s="154"/>
      <c r="H9" s="155"/>
    </row>
    <row r="10" spans="1:8" x14ac:dyDescent="0.2">
      <c r="A10" s="156"/>
      <c r="B10" s="157"/>
      <c r="C10" s="158"/>
      <c r="D10" s="159">
        <v>112810</v>
      </c>
      <c r="E10" s="160"/>
      <c r="F10" s="161">
        <v>128378</v>
      </c>
      <c r="G10" s="162"/>
      <c r="H10" s="163"/>
    </row>
    <row r="11" spans="1:8" x14ac:dyDescent="0.2">
      <c r="A11" s="144" t="s">
        <v>564</v>
      </c>
      <c r="B11" s="149"/>
      <c r="C11" s="150"/>
      <c r="D11" s="151">
        <v>97793</v>
      </c>
      <c r="E11" s="152"/>
      <c r="F11" s="153">
        <v>282256</v>
      </c>
      <c r="G11" s="154"/>
      <c r="H11" s="155"/>
    </row>
    <row r="12" spans="1:8" x14ac:dyDescent="0.2">
      <c r="A12" s="156"/>
      <c r="B12" s="157"/>
      <c r="C12" s="164"/>
      <c r="D12" s="159">
        <v>68434</v>
      </c>
      <c r="E12" s="160"/>
      <c r="F12" s="161">
        <v>145453</v>
      </c>
      <c r="G12" s="162"/>
      <c r="H12" s="163"/>
    </row>
    <row r="13" spans="1:8" x14ac:dyDescent="0.2">
      <c r="A13" s="144"/>
      <c r="B13" s="149"/>
      <c r="C13" s="150"/>
      <c r="D13" s="151">
        <v>182521</v>
      </c>
      <c r="E13" s="152"/>
      <c r="F13" s="153">
        <v>280143</v>
      </c>
      <c r="G13" s="165"/>
      <c r="H13" s="155"/>
    </row>
    <row r="14" spans="1:8" x14ac:dyDescent="0.2">
      <c r="A14" s="156"/>
      <c r="B14" s="157"/>
      <c r="C14" s="158"/>
      <c r="D14" s="159">
        <v>151953</v>
      </c>
      <c r="E14" s="160"/>
      <c r="F14" s="161">
        <v>133131</v>
      </c>
      <c r="G14" s="162"/>
      <c r="H14" s="163"/>
    </row>
    <row r="17" spans="1:11" x14ac:dyDescent="0.2">
      <c r="A17" s="140" t="s">
        <v>55</v>
      </c>
    </row>
    <row r="18" spans="1:11" x14ac:dyDescent="0.2">
      <c r="A18" s="166"/>
      <c r="B18" s="166" t="str">
        <f>実質収支比率等に係る経年分析!F$46</f>
        <v>H30</v>
      </c>
      <c r="C18" s="166" t="str">
        <f>実質収支比率等に係る経年分析!G$46</f>
        <v>R01</v>
      </c>
      <c r="D18" s="166" t="str">
        <f>実質収支比率等に係る経年分析!H$46</f>
        <v>R02</v>
      </c>
      <c r="E18" s="166" t="str">
        <f>実質収支比率等に係る経年分析!I$46</f>
        <v>R03</v>
      </c>
      <c r="F18" s="166" t="str">
        <f>実質収支比率等に係る経年分析!J$46</f>
        <v>R04</v>
      </c>
    </row>
    <row r="19" spans="1:11" x14ac:dyDescent="0.2">
      <c r="A19" s="166" t="s">
        <v>56</v>
      </c>
      <c r="B19" s="166">
        <f>ROUND(VALUE(SUBSTITUTE(実質収支比率等に係る経年分析!F$48,"▲","-")),2)</f>
        <v>3.98</v>
      </c>
      <c r="C19" s="166">
        <f>ROUND(VALUE(SUBSTITUTE(実質収支比率等に係る経年分析!G$48,"▲","-")),2)</f>
        <v>7.55</v>
      </c>
      <c r="D19" s="166">
        <f>ROUND(VALUE(SUBSTITUTE(実質収支比率等に係る経年分析!H$48,"▲","-")),2)</f>
        <v>9.42</v>
      </c>
      <c r="E19" s="166">
        <f>ROUND(VALUE(SUBSTITUTE(実質収支比率等に係る経年分析!I$48,"▲","-")),2)</f>
        <v>19.010000000000002</v>
      </c>
      <c r="F19" s="166">
        <f>ROUND(VALUE(SUBSTITUTE(実質収支比率等に係る経年分析!J$48,"▲","-")),2)</f>
        <v>12.62</v>
      </c>
    </row>
    <row r="20" spans="1:11" x14ac:dyDescent="0.2">
      <c r="A20" s="166" t="s">
        <v>57</v>
      </c>
      <c r="B20" s="166">
        <f>ROUND(VALUE(SUBSTITUTE(実質収支比率等に係る経年分析!F$47,"▲","-")),2)</f>
        <v>44.18</v>
      </c>
      <c r="C20" s="166">
        <f>ROUND(VALUE(SUBSTITUTE(実質収支比率等に係る経年分析!G$47,"▲","-")),2)</f>
        <v>44.55</v>
      </c>
      <c r="D20" s="166">
        <f>ROUND(VALUE(SUBSTITUTE(実質収支比率等に係る経年分析!H$47,"▲","-")),2)</f>
        <v>42.48</v>
      </c>
      <c r="E20" s="166">
        <f>ROUND(VALUE(SUBSTITUTE(実質収支比率等に係る経年分析!I$47,"▲","-")),2)</f>
        <v>38.82</v>
      </c>
      <c r="F20" s="166">
        <f>ROUND(VALUE(SUBSTITUTE(実質収支比率等に係る経年分析!J$47,"▲","-")),2)</f>
        <v>39.9</v>
      </c>
    </row>
    <row r="21" spans="1:11" x14ac:dyDescent="0.2">
      <c r="A21" s="166" t="s">
        <v>58</v>
      </c>
      <c r="B21" s="166">
        <f>IF(ISNUMBER(VALUE(SUBSTITUTE(実質収支比率等に係る経年分析!F$49,"▲","-"))),ROUND(VALUE(SUBSTITUTE(実質収支比率等に係る経年分析!F$49,"▲","-")),2),NA())</f>
        <v>-3.43</v>
      </c>
      <c r="C21" s="166">
        <f>IF(ISNUMBER(VALUE(SUBSTITUTE(実質収支比率等に係る経年分析!G$49,"▲","-"))),ROUND(VALUE(SUBSTITUTE(実質収支比率等に係る経年分析!G$49,"▲","-")),2),NA())</f>
        <v>3.55</v>
      </c>
      <c r="D21" s="166">
        <f>IF(ISNUMBER(VALUE(SUBSTITUTE(実質収支比率等に係る経年分析!H$49,"▲","-"))),ROUND(VALUE(SUBSTITUTE(実質収支比率等に係る経年分析!H$49,"▲","-")),2),NA())</f>
        <v>2.2400000000000002</v>
      </c>
      <c r="E21" s="166">
        <f>IF(ISNUMBER(VALUE(SUBSTITUTE(実質収支比率等に係る経年分析!I$49,"▲","-"))),ROUND(VALUE(SUBSTITUTE(実質収支比率等に係る経年分析!I$49,"▲","-")),2),NA())</f>
        <v>10.41</v>
      </c>
      <c r="F21" s="166">
        <f>IF(ISNUMBER(VALUE(SUBSTITUTE(実質収支比率等に係る経年分析!J$49,"▲","-"))),ROUND(VALUE(SUBSTITUTE(実質収支比率等に係る経年分析!J$49,"▲","-")),2),NA())</f>
        <v>-6.9</v>
      </c>
    </row>
    <row r="24" spans="1:11" x14ac:dyDescent="0.2">
      <c r="A24" s="140" t="s">
        <v>59</v>
      </c>
    </row>
    <row r="25" spans="1:11" x14ac:dyDescent="0.2">
      <c r="A25" s="167"/>
      <c r="B25" s="167" t="str">
        <f>連結実質赤字比率に係る赤字・黒字の構成分析!F$33</f>
        <v>H30</v>
      </c>
      <c r="C25" s="167"/>
      <c r="D25" s="167" t="str">
        <f>連結実質赤字比率に係る赤字・黒字の構成分析!G$33</f>
        <v>R01</v>
      </c>
      <c r="E25" s="167"/>
      <c r="F25" s="167" t="str">
        <f>連結実質赤字比率に係る赤字・黒字の構成分析!H$33</f>
        <v>R02</v>
      </c>
      <c r="G25" s="167"/>
      <c r="H25" s="167" t="str">
        <f>連結実質赤字比率に係る赤字・黒字の構成分析!I$33</f>
        <v>R03</v>
      </c>
      <c r="I25" s="167"/>
      <c r="J25" s="167" t="str">
        <f>連結実質赤字比率に係る赤字・黒字の構成分析!J$33</f>
        <v>R04</v>
      </c>
      <c r="K25" s="167"/>
    </row>
    <row r="26" spans="1:11" x14ac:dyDescent="0.2">
      <c r="A26" s="167"/>
      <c r="B26" s="167" t="s">
        <v>60</v>
      </c>
      <c r="C26" s="167" t="s">
        <v>61</v>
      </c>
      <c r="D26" s="167" t="s">
        <v>60</v>
      </c>
      <c r="E26" s="167" t="s">
        <v>61</v>
      </c>
      <c r="F26" s="167" t="s">
        <v>60</v>
      </c>
      <c r="G26" s="167" t="s">
        <v>61</v>
      </c>
      <c r="H26" s="167" t="s">
        <v>60</v>
      </c>
      <c r="I26" s="167" t="s">
        <v>61</v>
      </c>
      <c r="J26" s="167" t="s">
        <v>60</v>
      </c>
      <c r="K26" s="167" t="s">
        <v>61</v>
      </c>
    </row>
    <row r="27" spans="1:11" x14ac:dyDescent="0.2">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0</v>
      </c>
      <c r="D27" s="167" t="e">
        <f>IF(ROUND(VALUE(SUBSTITUTE(連結実質赤字比率に係る赤字・黒字の構成分析!G$43,"▲", "-")), 2) &lt; 0, ABS(ROUND(VALUE(SUBSTITUTE(連結実質赤字比率に係る赤字・黒字の構成分析!G$43,"▲", "-")), 2)), NA())</f>
        <v>#N/A</v>
      </c>
      <c r="E27" s="167">
        <f>IF(ROUND(VALUE(SUBSTITUTE(連結実質赤字比率に係る赤字・黒字の構成分析!G$43,"▲", "-")), 2) &gt;= 0, ABS(ROUND(VALUE(SUBSTITUTE(連結実質赤字比率に係る赤字・黒字の構成分析!G$43,"▲", "-")), 2)), NA())</f>
        <v>0.02</v>
      </c>
      <c r="F27" s="167" t="e">
        <f>IF(ROUND(VALUE(SUBSTITUTE(連結実質赤字比率に係る赤字・黒字の構成分析!H$43,"▲", "-")), 2) &lt; 0, ABS(ROUND(VALUE(SUBSTITUTE(連結実質赤字比率に係る赤字・黒字の構成分析!H$43,"▲", "-")), 2)), NA())</f>
        <v>#N/A</v>
      </c>
      <c r="G27" s="167">
        <f>IF(ROUND(VALUE(SUBSTITUTE(連結実質赤字比率に係る赤字・黒字の構成分析!H$43,"▲", "-")), 2) &gt;= 0, ABS(ROUND(VALUE(SUBSTITUTE(連結実質赤字比率に係る赤字・黒字の構成分析!H$43,"▲", "-")), 2)), NA())</f>
        <v>0.03</v>
      </c>
      <c r="H27" s="167" t="e">
        <f>IF(ROUND(VALUE(SUBSTITUTE(連結実質赤字比率に係る赤字・黒字の構成分析!I$43,"▲", "-")), 2) &lt; 0, ABS(ROUND(VALUE(SUBSTITUTE(連結実質赤字比率に係る赤字・黒字の構成分析!I$43,"▲", "-")), 2)), NA())</f>
        <v>#N/A</v>
      </c>
      <c r="I27" s="167">
        <f>IF(ROUND(VALUE(SUBSTITUTE(連結実質赤字比率に係る赤字・黒字の構成分析!I$43,"▲", "-")), 2) &gt;= 0, ABS(ROUND(VALUE(SUBSTITUTE(連結実質赤字比率に係る赤字・黒字の構成分析!I$43,"▲", "-")), 2)), NA())</f>
        <v>0</v>
      </c>
      <c r="J27" s="167" t="e">
        <f>IF(ROUND(VALUE(SUBSTITUTE(連結実質赤字比率に係る赤字・黒字の構成分析!J$43,"▲", "-")), 2) &lt; 0, ABS(ROUND(VALUE(SUBSTITUTE(連結実質赤字比率に係る赤字・黒字の構成分析!J$43,"▲", "-")), 2)), NA())</f>
        <v>#N/A</v>
      </c>
      <c r="K27" s="167">
        <f>IF(ROUND(VALUE(SUBSTITUTE(連結実質赤字比率に係る赤字・黒字の構成分析!J$43,"▲", "-")), 2) &gt;= 0, ABS(ROUND(VALUE(SUBSTITUTE(連結実質赤字比率に係る赤字・黒字の構成分析!J$43,"▲", "-")), 2)), NA())</f>
        <v>0</v>
      </c>
    </row>
    <row r="28" spans="1:11" x14ac:dyDescent="0.2">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2">
      <c r="A29" s="167" t="str">
        <f>IF(連結実質赤字比率に係る赤字・黒字の構成分析!C$41="",NA(),連結実質赤字比率に係る赤字・黒字の構成分析!C$41)</f>
        <v>後期高齢者医療</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0.04</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0.02</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0.04</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0.04</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0.04</v>
      </c>
    </row>
    <row r="30" spans="1:11" x14ac:dyDescent="0.2">
      <c r="A30" s="167" t="str">
        <f>IF(連結実質赤字比率に係る赤字・黒字の構成分析!C$40="",NA(),連結実質赤字比率に係る赤字・黒字の構成分析!C$40)</f>
        <v>住宅新築資金等貸付事業</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7.0000000000000007E-2</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0.05</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0.05</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0.27</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0.28000000000000003</v>
      </c>
    </row>
    <row r="31" spans="1:11" x14ac:dyDescent="0.2">
      <c r="A31" s="167" t="str">
        <f>IF(連結実質赤字比率に係る赤字・黒字の構成分析!C$39="",NA(),連結実質赤字比率に係る赤字・黒字の構成分析!C$39)</f>
        <v>下水道等事業</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1.01</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1.22</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1.1299999999999999</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1.22</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1.52</v>
      </c>
    </row>
    <row r="32" spans="1:11" x14ac:dyDescent="0.2">
      <c r="A32" s="167" t="str">
        <f>IF(連結実質赤字比率に係る赤字・黒字の構成分析!C$38="",NA(),連結実質赤字比率に係る赤字・黒字の構成分析!C$38)</f>
        <v>国民健康保険（事業勘定）</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0.01</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0.25</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0.12</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0.23</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1.53</v>
      </c>
    </row>
    <row r="33" spans="1:16" x14ac:dyDescent="0.2">
      <c r="A33" s="167" t="str">
        <f>IF(連結実質赤字比率に係る赤字・黒字の構成分析!C$37="",NA(),連結実質赤字比率に係る赤字・黒字の構成分析!C$37)</f>
        <v>国民健康保険（施設勘定）</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0.04</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0.04</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0</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1.86</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1.65</v>
      </c>
    </row>
    <row r="34" spans="1:16" x14ac:dyDescent="0.2">
      <c r="A34" s="167" t="str">
        <f>IF(連結実質赤字比率に係る赤字・黒字の構成分析!C$36="",NA(),連結実質赤字比率に係る赤字・黒字の構成分析!C$36)</f>
        <v>簡易水道事業</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0.78</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0.93</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1.18</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1.47</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1.96</v>
      </c>
    </row>
    <row r="35" spans="1:16" x14ac:dyDescent="0.2">
      <c r="A35" s="167" t="str">
        <f>IF(連結実質赤字比率に係る赤字・黒字の構成分析!C$35="",NA(),連結実質赤字比率に係る赤字・黒字の構成分析!C$35)</f>
        <v>介護保険事業（保険事業勘定）</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2.33</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2.38</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2.61</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3.43</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4.66</v>
      </c>
    </row>
    <row r="36" spans="1:16" x14ac:dyDescent="0.2">
      <c r="A36" s="167" t="str">
        <f>IF(連結実質赤字比率に係る赤字・黒字の構成分析!C$34="",NA(),連結実質赤字比率に係る赤字・黒字の構成分析!C$34)</f>
        <v>一般会計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3.9</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7.47</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9.33</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18.73</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12.78</v>
      </c>
    </row>
    <row r="39" spans="1:16" x14ac:dyDescent="0.2">
      <c r="A39" s="140" t="s">
        <v>62</v>
      </c>
    </row>
    <row r="40" spans="1:16" x14ac:dyDescent="0.2">
      <c r="A40" s="168"/>
      <c r="B40" s="168" t="str">
        <f>'実質公債費比率（分子）の構造'!K$44</f>
        <v>H30</v>
      </c>
      <c r="C40" s="168"/>
      <c r="D40" s="168"/>
      <c r="E40" s="168" t="str">
        <f>'実質公債費比率（分子）の構造'!L$44</f>
        <v>R01</v>
      </c>
      <c r="F40" s="168"/>
      <c r="G40" s="168"/>
      <c r="H40" s="168" t="str">
        <f>'実質公債費比率（分子）の構造'!M$44</f>
        <v>R02</v>
      </c>
      <c r="I40" s="168"/>
      <c r="J40" s="168"/>
      <c r="K40" s="168" t="str">
        <f>'実質公債費比率（分子）の構造'!N$44</f>
        <v>R03</v>
      </c>
      <c r="L40" s="168"/>
      <c r="M40" s="168"/>
      <c r="N40" s="168" t="str">
        <f>'実質公債費比率（分子）の構造'!O$44</f>
        <v>R04</v>
      </c>
      <c r="O40" s="168"/>
      <c r="P40" s="168"/>
    </row>
    <row r="41" spans="1:16" x14ac:dyDescent="0.2">
      <c r="A41" s="168"/>
      <c r="B41" s="168" t="s">
        <v>63</v>
      </c>
      <c r="C41" s="168"/>
      <c r="D41" s="168" t="s">
        <v>64</v>
      </c>
      <c r="E41" s="168" t="s">
        <v>63</v>
      </c>
      <c r="F41" s="168"/>
      <c r="G41" s="168" t="s">
        <v>64</v>
      </c>
      <c r="H41" s="168" t="s">
        <v>63</v>
      </c>
      <c r="I41" s="168"/>
      <c r="J41" s="168" t="s">
        <v>64</v>
      </c>
      <c r="K41" s="168" t="s">
        <v>63</v>
      </c>
      <c r="L41" s="168"/>
      <c r="M41" s="168" t="s">
        <v>64</v>
      </c>
      <c r="N41" s="168" t="s">
        <v>63</v>
      </c>
      <c r="O41" s="168"/>
      <c r="P41" s="168" t="s">
        <v>64</v>
      </c>
    </row>
    <row r="42" spans="1:16" x14ac:dyDescent="0.2">
      <c r="A42" s="168" t="s">
        <v>65</v>
      </c>
      <c r="B42" s="168"/>
      <c r="C42" s="168"/>
      <c r="D42" s="168">
        <f>'実質公債費比率（分子）の構造'!K$52</f>
        <v>377</v>
      </c>
      <c r="E42" s="168"/>
      <c r="F42" s="168"/>
      <c r="G42" s="168">
        <f>'実質公債費比率（分子）の構造'!L$52</f>
        <v>371</v>
      </c>
      <c r="H42" s="168"/>
      <c r="I42" s="168"/>
      <c r="J42" s="168">
        <f>'実質公債費比率（分子）の構造'!M$52</f>
        <v>375</v>
      </c>
      <c r="K42" s="168"/>
      <c r="L42" s="168"/>
      <c r="M42" s="168">
        <f>'実質公債費比率（分子）の構造'!N$52</f>
        <v>388</v>
      </c>
      <c r="N42" s="168"/>
      <c r="O42" s="168"/>
      <c r="P42" s="168">
        <f>'実質公債費比率（分子）の構造'!O$52</f>
        <v>383</v>
      </c>
    </row>
    <row r="43" spans="1:16" x14ac:dyDescent="0.2">
      <c r="A43" s="168" t="s">
        <v>66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2">
      <c r="A44" s="168" t="s">
        <v>67</v>
      </c>
      <c r="B44" s="168">
        <f>'実質公債費比率（分子）の構造'!K$50</f>
        <v>0</v>
      </c>
      <c r="C44" s="168"/>
      <c r="D44" s="168"/>
      <c r="E44" s="168">
        <f>'実質公債費比率（分子）の構造'!L$50</f>
        <v>0</v>
      </c>
      <c r="F44" s="168"/>
      <c r="G44" s="168"/>
      <c r="H44" s="168">
        <f>'実質公債費比率（分子）の構造'!M$50</f>
        <v>0</v>
      </c>
      <c r="I44" s="168"/>
      <c r="J44" s="168"/>
      <c r="K44" s="168">
        <f>'実質公債費比率（分子）の構造'!N$50</f>
        <v>0</v>
      </c>
      <c r="L44" s="168"/>
      <c r="M44" s="168"/>
      <c r="N44" s="168">
        <f>'実質公債費比率（分子）の構造'!O$50</f>
        <v>0</v>
      </c>
      <c r="O44" s="168"/>
      <c r="P44" s="168"/>
    </row>
    <row r="45" spans="1:16" x14ac:dyDescent="0.2">
      <c r="A45" s="168" t="s">
        <v>68</v>
      </c>
      <c r="B45" s="168">
        <f>'実質公債費比率（分子）の構造'!K$49</f>
        <v>44</v>
      </c>
      <c r="C45" s="168"/>
      <c r="D45" s="168"/>
      <c r="E45" s="168">
        <f>'実質公債費比率（分子）の構造'!L$49</f>
        <v>42</v>
      </c>
      <c r="F45" s="168"/>
      <c r="G45" s="168"/>
      <c r="H45" s="168">
        <f>'実質公債費比率（分子）の構造'!M$49</f>
        <v>44</v>
      </c>
      <c r="I45" s="168"/>
      <c r="J45" s="168"/>
      <c r="K45" s="168">
        <f>'実質公債費比率（分子）の構造'!N$49</f>
        <v>44</v>
      </c>
      <c r="L45" s="168"/>
      <c r="M45" s="168"/>
      <c r="N45" s="168">
        <f>'実質公債費比率（分子）の構造'!O$49</f>
        <v>44</v>
      </c>
      <c r="O45" s="168"/>
      <c r="P45" s="168"/>
    </row>
    <row r="46" spans="1:16" x14ac:dyDescent="0.2">
      <c r="A46" s="168" t="s">
        <v>69</v>
      </c>
      <c r="B46" s="168">
        <f>'実質公債費比率（分子）の構造'!K$48</f>
        <v>166</v>
      </c>
      <c r="C46" s="168"/>
      <c r="D46" s="168"/>
      <c r="E46" s="168">
        <f>'実質公債費比率（分子）の構造'!L$48</f>
        <v>181</v>
      </c>
      <c r="F46" s="168"/>
      <c r="G46" s="168"/>
      <c r="H46" s="168">
        <f>'実質公債費比率（分子）の構造'!M$48</f>
        <v>169</v>
      </c>
      <c r="I46" s="168"/>
      <c r="J46" s="168"/>
      <c r="K46" s="168">
        <f>'実質公債費比率（分子）の構造'!N$48</f>
        <v>214</v>
      </c>
      <c r="L46" s="168"/>
      <c r="M46" s="168"/>
      <c r="N46" s="168">
        <f>'実質公債費比率（分子）の構造'!O$48</f>
        <v>217</v>
      </c>
      <c r="O46" s="168"/>
      <c r="P46" s="168"/>
    </row>
    <row r="47" spans="1:16" x14ac:dyDescent="0.2">
      <c r="A47" s="168" t="s">
        <v>70</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2">
      <c r="A48" s="168" t="s">
        <v>71</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2">
      <c r="A49" s="168" t="s">
        <v>72</v>
      </c>
      <c r="B49" s="168">
        <f>'実質公債費比率（分子）の構造'!K$45</f>
        <v>405</v>
      </c>
      <c r="C49" s="168"/>
      <c r="D49" s="168"/>
      <c r="E49" s="168">
        <f>'実質公債費比率（分子）の構造'!L$45</f>
        <v>382</v>
      </c>
      <c r="F49" s="168"/>
      <c r="G49" s="168"/>
      <c r="H49" s="168">
        <f>'実質公債費比率（分子）の構造'!M$45</f>
        <v>383</v>
      </c>
      <c r="I49" s="168"/>
      <c r="J49" s="168"/>
      <c r="K49" s="168">
        <f>'実質公債費比率（分子）の構造'!N$45</f>
        <v>396</v>
      </c>
      <c r="L49" s="168"/>
      <c r="M49" s="168"/>
      <c r="N49" s="168">
        <f>'実質公債費比率（分子）の構造'!O$45</f>
        <v>412</v>
      </c>
      <c r="O49" s="168"/>
      <c r="P49" s="168"/>
    </row>
    <row r="50" spans="1:16" x14ac:dyDescent="0.2">
      <c r="A50" s="168" t="s">
        <v>73</v>
      </c>
      <c r="B50" s="168" t="e">
        <f>NA()</f>
        <v>#N/A</v>
      </c>
      <c r="C50" s="168">
        <f>IF(ISNUMBER('実質公債費比率（分子）の構造'!K$53),'実質公債費比率（分子）の構造'!K$53,NA())</f>
        <v>238</v>
      </c>
      <c r="D50" s="168" t="e">
        <f>NA()</f>
        <v>#N/A</v>
      </c>
      <c r="E50" s="168" t="e">
        <f>NA()</f>
        <v>#N/A</v>
      </c>
      <c r="F50" s="168">
        <f>IF(ISNUMBER('実質公債費比率（分子）の構造'!L$53),'実質公債費比率（分子）の構造'!L$53,NA())</f>
        <v>234</v>
      </c>
      <c r="G50" s="168" t="e">
        <f>NA()</f>
        <v>#N/A</v>
      </c>
      <c r="H50" s="168" t="e">
        <f>NA()</f>
        <v>#N/A</v>
      </c>
      <c r="I50" s="168">
        <f>IF(ISNUMBER('実質公債費比率（分子）の構造'!M$53),'実質公債費比率（分子）の構造'!M$53,NA())</f>
        <v>221</v>
      </c>
      <c r="J50" s="168" t="e">
        <f>NA()</f>
        <v>#N/A</v>
      </c>
      <c r="K50" s="168" t="e">
        <f>NA()</f>
        <v>#N/A</v>
      </c>
      <c r="L50" s="168">
        <f>IF(ISNUMBER('実質公債費比率（分子）の構造'!N$53),'実質公債費比率（分子）の構造'!N$53,NA())</f>
        <v>266</v>
      </c>
      <c r="M50" s="168" t="e">
        <f>NA()</f>
        <v>#N/A</v>
      </c>
      <c r="N50" s="168" t="e">
        <f>NA()</f>
        <v>#N/A</v>
      </c>
      <c r="O50" s="168">
        <f>IF(ISNUMBER('実質公債費比率（分子）の構造'!O$53),'実質公債費比率（分子）の構造'!O$53,NA())</f>
        <v>290</v>
      </c>
      <c r="P50" s="168" t="e">
        <f>NA()</f>
        <v>#N/A</v>
      </c>
    </row>
    <row r="53" spans="1:16" x14ac:dyDescent="0.2">
      <c r="A53" s="140" t="s">
        <v>74</v>
      </c>
    </row>
    <row r="54" spans="1:16" x14ac:dyDescent="0.2">
      <c r="A54" s="167"/>
      <c r="B54" s="167" t="str">
        <f>'将来負担比率（分子）の構造'!I$40</f>
        <v>H30</v>
      </c>
      <c r="C54" s="167"/>
      <c r="D54" s="167"/>
      <c r="E54" s="167" t="str">
        <f>'将来負担比率（分子）の構造'!J$40</f>
        <v>R01</v>
      </c>
      <c r="F54" s="167"/>
      <c r="G54" s="167"/>
      <c r="H54" s="167" t="str">
        <f>'将来負担比率（分子）の構造'!K$40</f>
        <v>R02</v>
      </c>
      <c r="I54" s="167"/>
      <c r="J54" s="167"/>
      <c r="K54" s="167" t="str">
        <f>'将来負担比率（分子）の構造'!L$40</f>
        <v>R03</v>
      </c>
      <c r="L54" s="167"/>
      <c r="M54" s="167"/>
      <c r="N54" s="167" t="str">
        <f>'将来負担比率（分子）の構造'!M$40</f>
        <v>R04</v>
      </c>
      <c r="O54" s="167"/>
      <c r="P54" s="167"/>
    </row>
    <row r="55" spans="1:16" x14ac:dyDescent="0.2">
      <c r="A55" s="167"/>
      <c r="B55" s="167" t="s">
        <v>75</v>
      </c>
      <c r="C55" s="167"/>
      <c r="D55" s="167" t="s">
        <v>76</v>
      </c>
      <c r="E55" s="167" t="s">
        <v>75</v>
      </c>
      <c r="F55" s="167"/>
      <c r="G55" s="167" t="s">
        <v>76</v>
      </c>
      <c r="H55" s="167" t="s">
        <v>75</v>
      </c>
      <c r="I55" s="167"/>
      <c r="J55" s="167" t="s">
        <v>76</v>
      </c>
      <c r="K55" s="167" t="s">
        <v>75</v>
      </c>
      <c r="L55" s="167"/>
      <c r="M55" s="167" t="s">
        <v>76</v>
      </c>
      <c r="N55" s="167" t="s">
        <v>75</v>
      </c>
      <c r="O55" s="167"/>
      <c r="P55" s="167" t="s">
        <v>76</v>
      </c>
    </row>
    <row r="56" spans="1:16" x14ac:dyDescent="0.2">
      <c r="A56" s="167" t="s">
        <v>45</v>
      </c>
      <c r="B56" s="167"/>
      <c r="C56" s="167"/>
      <c r="D56" s="167">
        <f>'将来負担比率（分子）の構造'!I$52</f>
        <v>3939</v>
      </c>
      <c r="E56" s="167"/>
      <c r="F56" s="167"/>
      <c r="G56" s="167">
        <f>'将来負担比率（分子）の構造'!J$52</f>
        <v>3974</v>
      </c>
      <c r="H56" s="167"/>
      <c r="I56" s="167"/>
      <c r="J56" s="167">
        <f>'将来負担比率（分子）の構造'!K$52</f>
        <v>4085</v>
      </c>
      <c r="K56" s="167"/>
      <c r="L56" s="167"/>
      <c r="M56" s="167">
        <f>'将来負担比率（分子）の構造'!L$52</f>
        <v>3842</v>
      </c>
      <c r="N56" s="167"/>
      <c r="O56" s="167"/>
      <c r="P56" s="167">
        <f>'将来負担比率（分子）の構造'!M$52</f>
        <v>3734</v>
      </c>
    </row>
    <row r="57" spans="1:16" x14ac:dyDescent="0.2">
      <c r="A57" s="167" t="s">
        <v>44</v>
      </c>
      <c r="B57" s="167"/>
      <c r="C57" s="167"/>
      <c r="D57" s="167">
        <f>'将来負担比率（分子）の構造'!I$51</f>
        <v>21</v>
      </c>
      <c r="E57" s="167"/>
      <c r="F57" s="167"/>
      <c r="G57" s="167">
        <f>'将来負担比率（分子）の構造'!J$51</f>
        <v>12</v>
      </c>
      <c r="H57" s="167"/>
      <c r="I57" s="167"/>
      <c r="J57" s="167">
        <f>'将来負担比率（分子）の構造'!K$51</f>
        <v>7</v>
      </c>
      <c r="K57" s="167"/>
      <c r="L57" s="167"/>
      <c r="M57" s="167">
        <f>'将来負担比率（分子）の構造'!L$51</f>
        <v>4</v>
      </c>
      <c r="N57" s="167"/>
      <c r="O57" s="167"/>
      <c r="P57" s="167">
        <f>'将来負担比率（分子）の構造'!M$51</f>
        <v>2</v>
      </c>
    </row>
    <row r="58" spans="1:16" x14ac:dyDescent="0.2">
      <c r="A58" s="167" t="s">
        <v>43</v>
      </c>
      <c r="B58" s="167"/>
      <c r="C58" s="167"/>
      <c r="D58" s="167">
        <f>'将来負担比率（分子）の構造'!I$50</f>
        <v>1458</v>
      </c>
      <c r="E58" s="167"/>
      <c r="F58" s="167"/>
      <c r="G58" s="167">
        <f>'将来負担比率（分子）の構造'!J$50</f>
        <v>1420</v>
      </c>
      <c r="H58" s="167"/>
      <c r="I58" s="167"/>
      <c r="J58" s="167">
        <f>'将来負担比率（分子）の構造'!K$50</f>
        <v>1272</v>
      </c>
      <c r="K58" s="167"/>
      <c r="L58" s="167"/>
      <c r="M58" s="167">
        <f>'将来負担比率（分子）の構造'!L$50</f>
        <v>1607</v>
      </c>
      <c r="N58" s="167"/>
      <c r="O58" s="167"/>
      <c r="P58" s="167">
        <f>'将来負担比率（分子）の構造'!M$50</f>
        <v>1915</v>
      </c>
    </row>
    <row r="59" spans="1:16" x14ac:dyDescent="0.2">
      <c r="A59" s="167" t="s">
        <v>41</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2">
      <c r="A60" s="167" t="s">
        <v>40</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2">
      <c r="A61" s="167" t="s">
        <v>38</v>
      </c>
      <c r="B61" s="167">
        <f>'将来負担比率（分子）の構造'!I$46</f>
        <v>3</v>
      </c>
      <c r="C61" s="167"/>
      <c r="D61" s="167"/>
      <c r="E61" s="167">
        <f>'将来負担比率（分子）の構造'!J$46</f>
        <v>2</v>
      </c>
      <c r="F61" s="167"/>
      <c r="G61" s="167"/>
      <c r="H61" s="167">
        <f>'将来負担比率（分子）の構造'!K$46</f>
        <v>1</v>
      </c>
      <c r="I61" s="167"/>
      <c r="J61" s="167"/>
      <c r="K61" s="167" t="str">
        <f>'将来負担比率（分子）の構造'!L$46</f>
        <v>-</v>
      </c>
      <c r="L61" s="167"/>
      <c r="M61" s="167"/>
      <c r="N61" s="167" t="str">
        <f>'将来負担比率（分子）の構造'!M$46</f>
        <v>-</v>
      </c>
      <c r="O61" s="167"/>
      <c r="P61" s="167"/>
    </row>
    <row r="62" spans="1:16" x14ac:dyDescent="0.2">
      <c r="A62" s="167" t="s">
        <v>37</v>
      </c>
      <c r="B62" s="167">
        <f>'将来負担比率（分子）の構造'!I$45</f>
        <v>14</v>
      </c>
      <c r="C62" s="167"/>
      <c r="D62" s="167"/>
      <c r="E62" s="167" t="str">
        <f>'将来負担比率（分子）の構造'!J$45</f>
        <v>-</v>
      </c>
      <c r="F62" s="167"/>
      <c r="G62" s="167"/>
      <c r="H62" s="167">
        <f>'将来負担比率（分子）の構造'!K$45</f>
        <v>8</v>
      </c>
      <c r="I62" s="167"/>
      <c r="J62" s="167"/>
      <c r="K62" s="167">
        <f>'将来負担比率（分子）の構造'!L$45</f>
        <v>19</v>
      </c>
      <c r="L62" s="167"/>
      <c r="M62" s="167"/>
      <c r="N62" s="167">
        <f>'将来負担比率（分子）の構造'!M$45</f>
        <v>50</v>
      </c>
      <c r="O62" s="167"/>
      <c r="P62" s="167"/>
    </row>
    <row r="63" spans="1:16" x14ac:dyDescent="0.2">
      <c r="A63" s="167" t="s">
        <v>36</v>
      </c>
      <c r="B63" s="167">
        <f>'将来負担比率（分子）の構造'!I$44</f>
        <v>160</v>
      </c>
      <c r="C63" s="167"/>
      <c r="D63" s="167"/>
      <c r="E63" s="167">
        <f>'将来負担比率（分子）の構造'!J$44</f>
        <v>131</v>
      </c>
      <c r="F63" s="167"/>
      <c r="G63" s="167"/>
      <c r="H63" s="167">
        <f>'将来負担比率（分子）の構造'!K$44</f>
        <v>102</v>
      </c>
      <c r="I63" s="167"/>
      <c r="J63" s="167"/>
      <c r="K63" s="167">
        <f>'将来負担比率（分子）の構造'!L$44</f>
        <v>74</v>
      </c>
      <c r="L63" s="167"/>
      <c r="M63" s="167"/>
      <c r="N63" s="167">
        <f>'将来負担比率（分子）の構造'!M$44</f>
        <v>48</v>
      </c>
      <c r="O63" s="167"/>
      <c r="P63" s="167"/>
    </row>
    <row r="64" spans="1:16" x14ac:dyDescent="0.2">
      <c r="A64" s="167" t="s">
        <v>35</v>
      </c>
      <c r="B64" s="167">
        <f>'将来負担比率（分子）の構造'!I$43</f>
        <v>2670</v>
      </c>
      <c r="C64" s="167"/>
      <c r="D64" s="167"/>
      <c r="E64" s="167">
        <f>'将来負担比率（分子）の構造'!J$43</f>
        <v>2543</v>
      </c>
      <c r="F64" s="167"/>
      <c r="G64" s="167"/>
      <c r="H64" s="167">
        <f>'将来負担比率（分子）の構造'!K$43</f>
        <v>2344</v>
      </c>
      <c r="I64" s="167"/>
      <c r="J64" s="167"/>
      <c r="K64" s="167">
        <f>'将来負担比率（分子）の構造'!L$43</f>
        <v>2336</v>
      </c>
      <c r="L64" s="167"/>
      <c r="M64" s="167"/>
      <c r="N64" s="167">
        <f>'将来負担比率（分子）の構造'!M$43</f>
        <v>2597</v>
      </c>
      <c r="O64" s="167"/>
      <c r="P64" s="167"/>
    </row>
    <row r="65" spans="1:16" x14ac:dyDescent="0.2">
      <c r="A65" s="167" t="s">
        <v>34</v>
      </c>
      <c r="B65" s="167" t="str">
        <f>'将来負担比率（分子）の構造'!I$42</f>
        <v>-</v>
      </c>
      <c r="C65" s="167"/>
      <c r="D65" s="167"/>
      <c r="E65" s="167" t="str">
        <f>'将来負担比率（分子）の構造'!J$42</f>
        <v>-</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x14ac:dyDescent="0.2">
      <c r="A66" s="167" t="s">
        <v>33</v>
      </c>
      <c r="B66" s="167">
        <f>'将来負担比率（分子）の構造'!I$41</f>
        <v>3759</v>
      </c>
      <c r="C66" s="167"/>
      <c r="D66" s="167"/>
      <c r="E66" s="167">
        <f>'将来負担比率（分子）の構造'!J$41</f>
        <v>4088</v>
      </c>
      <c r="F66" s="167"/>
      <c r="G66" s="167"/>
      <c r="H66" s="167">
        <f>'将来負担比率（分子）の構造'!K$41</f>
        <v>4565</v>
      </c>
      <c r="I66" s="167"/>
      <c r="J66" s="167"/>
      <c r="K66" s="167">
        <f>'将来負担比率（分子）の構造'!L$41</f>
        <v>4593</v>
      </c>
      <c r="L66" s="167"/>
      <c r="M66" s="167"/>
      <c r="N66" s="167">
        <f>'将来負担比率（分子）の構造'!M$41</f>
        <v>4475</v>
      </c>
      <c r="O66" s="167"/>
      <c r="P66" s="167"/>
    </row>
    <row r="67" spans="1:16" x14ac:dyDescent="0.2">
      <c r="A67" s="167" t="s">
        <v>77</v>
      </c>
      <c r="B67" s="167" t="e">
        <f>NA()</f>
        <v>#N/A</v>
      </c>
      <c r="C67" s="167">
        <f>IF(ISNUMBER('将来負担比率（分子）の構造'!I$53), IF('将来負担比率（分子）の構造'!I$53 &lt; 0, 0, '将来負担比率（分子）の構造'!I$53), NA())</f>
        <v>1187</v>
      </c>
      <c r="D67" s="167" t="e">
        <f>NA()</f>
        <v>#N/A</v>
      </c>
      <c r="E67" s="167" t="e">
        <f>NA()</f>
        <v>#N/A</v>
      </c>
      <c r="F67" s="167">
        <f>IF(ISNUMBER('将来負担比率（分子）の構造'!J$53), IF('将来負担比率（分子）の構造'!J$53 &lt; 0, 0, '将来負担比率（分子）の構造'!J$53), NA())</f>
        <v>1358</v>
      </c>
      <c r="G67" s="167" t="e">
        <f>NA()</f>
        <v>#N/A</v>
      </c>
      <c r="H67" s="167" t="e">
        <f>NA()</f>
        <v>#N/A</v>
      </c>
      <c r="I67" s="167">
        <f>IF(ISNUMBER('将来負担比率（分子）の構造'!K$53), IF('将来負担比率（分子）の構造'!K$53 &lt; 0, 0, '将来負担比率（分子）の構造'!K$53), NA())</f>
        <v>1655</v>
      </c>
      <c r="J67" s="167" t="e">
        <f>NA()</f>
        <v>#N/A</v>
      </c>
      <c r="K67" s="167" t="e">
        <f>NA()</f>
        <v>#N/A</v>
      </c>
      <c r="L67" s="167">
        <f>IF(ISNUMBER('将来負担比率（分子）の構造'!L$53), IF('将来負担比率（分子）の構造'!L$53 &lt; 0, 0, '将来負担比率（分子）の構造'!L$53), NA())</f>
        <v>1569</v>
      </c>
      <c r="M67" s="167" t="e">
        <f>NA()</f>
        <v>#N/A</v>
      </c>
      <c r="N67" s="167" t="e">
        <f>NA()</f>
        <v>#N/A</v>
      </c>
      <c r="O67" s="167">
        <f>IF(ISNUMBER('将来負担比率（分子）の構造'!M$53), IF('将来負担比率（分子）の構造'!M$53 &lt; 0, 0, '将来負担比率（分子）の構造'!M$53), NA())</f>
        <v>1520</v>
      </c>
      <c r="P67" s="167" t="e">
        <f>NA()</f>
        <v>#N/A</v>
      </c>
    </row>
    <row r="70" spans="1:16" x14ac:dyDescent="0.2">
      <c r="A70" s="169" t="s">
        <v>78</v>
      </c>
      <c r="B70" s="169"/>
      <c r="C70" s="169"/>
      <c r="D70" s="169"/>
      <c r="E70" s="169"/>
      <c r="F70" s="169"/>
    </row>
    <row r="71" spans="1:16" x14ac:dyDescent="0.2">
      <c r="A71" s="170"/>
      <c r="B71" s="170" t="str">
        <f>基金残高に係る経年分析!F54</f>
        <v>R02</v>
      </c>
      <c r="C71" s="170" t="str">
        <f>基金残高に係る経年分析!G54</f>
        <v>R03</v>
      </c>
      <c r="D71" s="170" t="str">
        <f>基金残高に係る経年分析!H54</f>
        <v>R04</v>
      </c>
    </row>
    <row r="72" spans="1:16" x14ac:dyDescent="0.2">
      <c r="A72" s="170" t="s">
        <v>79</v>
      </c>
      <c r="B72" s="171">
        <f>基金残高に係る経年分析!F55</f>
        <v>900</v>
      </c>
      <c r="C72" s="171">
        <f>基金残高に係る経年分析!G55</f>
        <v>900</v>
      </c>
      <c r="D72" s="171">
        <f>基金残高に係る経年分析!H55</f>
        <v>900</v>
      </c>
    </row>
    <row r="73" spans="1:16" x14ac:dyDescent="0.2">
      <c r="A73" s="170" t="s">
        <v>80</v>
      </c>
      <c r="B73" s="171">
        <f>基金残高に係る経年分析!F56</f>
        <v>90</v>
      </c>
      <c r="C73" s="171">
        <f>基金残高に係る経年分析!G56</f>
        <v>116</v>
      </c>
      <c r="D73" s="171">
        <f>基金残高に係る経年分析!H56</f>
        <v>116</v>
      </c>
    </row>
    <row r="74" spans="1:16" x14ac:dyDescent="0.2">
      <c r="A74" s="170" t="s">
        <v>81</v>
      </c>
      <c r="B74" s="171">
        <f>基金残高に係る経年分析!F57</f>
        <v>272</v>
      </c>
      <c r="C74" s="171">
        <f>基金残高に係る経年分析!G57</f>
        <v>546</v>
      </c>
      <c r="D74" s="171">
        <f>基金残高に係る経年分析!H57</f>
        <v>847</v>
      </c>
    </row>
  </sheetData>
  <sheetProtection algorithmName="SHA-512" hashValue="8R1doCSe8AVsA6WZii8ktPgRJ/IU7c4Dc3vdxa1GcMTD0UJs62/kEiZBkG66XYdHr6etgXs9IF0ATu+KU19WVw==" saltValue="LWiSrjBhRN+1Nqy8qv8y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2024-09-25T06:41:33Z</cp:lastPrinted>
  <dcterms:created xsi:type="dcterms:W3CDTF">2024-03-14T03:42:59Z</dcterms:created>
  <dcterms:modified xsi:type="dcterms:W3CDTF">2024-09-27T08:25:05Z</dcterms:modified>
  <cp:category/>
</cp:coreProperties>
</file>