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V:\⑪予算・決算の回答・報告\10財政状況資料集\R6\9.20〆切【総務省財務調査課】令和４年度財政状況資料集の作成について（2回目・地方公会計関係）\提出版\"/>
    </mc:Choice>
  </mc:AlternateContent>
  <xr:revisionPtr revIDLastSave="0" documentId="13_ncr:1_{19ED962C-1AA1-4C81-9736-6BD2585119AF}"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A33" i="12" l="1"/>
  <c r="V33" i="12"/>
  <c r="Q33" i="12"/>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AM34" i="10" l="1"/>
  <c r="AM35" i="10" s="1"/>
  <c r="AM36" i="10" s="1"/>
  <c r="BE34" i="10" s="1"/>
  <c r="BW34" i="10" l="1"/>
  <c r="BW35" i="10" s="1"/>
  <c r="BW36" i="10" s="1"/>
  <c r="BW37" i="10" s="1"/>
  <c r="BW38" i="10" s="1"/>
  <c r="BW39" i="10" s="1"/>
  <c r="CO34" i="10" l="1"/>
  <c r="CO35" i="10" s="1"/>
  <c r="CO36" i="10" s="1"/>
</calcChain>
</file>

<file path=xl/sharedStrings.xml><?xml version="1.0" encoding="utf-8"?>
<sst xmlns="http://schemas.openxmlformats.org/spreadsheetml/2006/main" count="1134" uniqueCount="617">
  <si>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</si>
  <si>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</si>
  <si>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</si>
  <si>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</si>
  <si>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</si>
  <si>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</si>
  <si>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</si>
  <si>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</si>
  <si>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</si>
  <si>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</si>
  <si>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</si>
  <si>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</si>
  <si>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</si>
  <si>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</si>
  <si>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</si>
  <si>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</si>
  <si>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</si>
  <si>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</si>
  <si>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</si>
  <si>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</si>
  <si>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</si>
  <si>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</si>
  <si>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</si>
  <si>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</si>
  <si>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</si>
  <si>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</si>
  <si>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</si>
  <si>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</si>
  <si>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</si>
  <si>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</si>
  <si>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</si>
  <si>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</si>
  <si>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</si>
  <si>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</si>
  <si>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</si>
  <si>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</si>
  <si>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</si>
  <si>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</si>
  <si>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</si>
  <si>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</si>
  <si>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</si>
  <si>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</si>
  <si>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</si>
  <si>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</si>
  <si>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</si>
  <si>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</si>
  <si>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</si>
  <si>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</si>
  <si>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</si>
  <si>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</si>
  <si>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</si>
  <si>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</si>
  <si>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</si>
  <si>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</si>
  <si>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</si>
  <si>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</si>
  <si>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</si>
  <si>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</si>
  <si>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</si>
  <si>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</si>
  <si>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</si>
  <si>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</si>
  <si>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</si>
  <si>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</si>
  <si>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</si>
  <si>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</si>
  <si>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</si>
  <si>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</si>
  <si>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</si>
  <si>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</si>
  <si>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</si>
  <si>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</si>
  <si>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</si>
  <si>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</si>
  <si>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</si>
  <si>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</si>
  <si>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</si>
  <si>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</si>
  <si>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</si>
  <si>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</si>
  <si>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</si>
  <si>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</si>
  <si>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</si>
  <si>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</si>
  <si>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</si>
  <si>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</si>
  <si>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</si>
  <si>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</si>
  <si>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</si>
  <si>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</si>
  <si>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</si>
  <si>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</si>
  <si>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</si>
  <si>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</si>
  <si>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</si>
  <si>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</si>
  <si>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</si>
  <si>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</si>
  <si>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</si>
  <si>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</si>
  <si>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湯梨浜町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</si>
  <si>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</si>
  <si>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</si>
  <si>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</si>
  <si>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</si>
  <si>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</si>
  <si>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</si>
  <si>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</si>
  <si>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</si>
  <si>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</si>
  <si>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</si>
  <si>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</si>
  <si>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</si>
  <si>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</si>
  <si>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</si>
  <si>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</si>
  <si>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</si>
  <si>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</si>
  <si>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</si>
  <si>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</si>
  <si>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</si>
  <si>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</si>
  <si>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</si>
  <si>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</si>
  <si>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</si>
  <si>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</si>
  <si>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</si>
  <si>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</si>
  <si>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</si>
  <si>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</si>
  <si>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</si>
  <si>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</si>
  <si>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</si>
  <si>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</si>
  <si>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</si>
  <si>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</si>
  <si>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</si>
  <si>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</si>
  <si>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</si>
  <si>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</si>
  <si>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</si>
  <si>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</si>
  <si>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</si>
  <si>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</si>
  <si>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</si>
  <si>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</si>
  <si>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</si>
  <si>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</si>
  <si>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</si>
  <si>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</si>
  <si>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</si>
  <si>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</si>
  <si>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</si>
  <si>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</si>
  <si>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</si>
  <si>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</si>
  <si>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</si>
  <si>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</si>
  <si>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</si>
  <si>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</si>
  <si>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</si>
  <si>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</si>
  <si>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</si>
  <si>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</si>
  <si>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</si>
  <si>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</si>
  <si>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</si>
  <si>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</si>
  <si>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</si>
  <si>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</si>
  <si>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</si>
  <si>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</si>
  <si>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</si>
  <si>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</si>
  <si>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</si>
  <si>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</si>
  <si>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</si>
  <si>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</si>
  <si>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</si>
  <si>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</si>
  <si>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</si>
  <si>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</si>
  <si>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</si>
  <si>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</si>
  <si>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</si>
  <si>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</si>
  <si>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</si>
  <si>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</si>
  <si>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</si>
  <si>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</si>
  <si>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</si>
  <si>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</si>
  <si>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</si>
  <si>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</si>
  <si>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</si>
  <si>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</si>
  <si>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</si>
  <si>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</si>
  <si>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</si>
  <si>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</si>
  <si>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</si>
  <si>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</si>
  <si>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</si>
  <si>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</si>
  <si>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</si>
  <si>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</si>
  <si>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</si>
  <si>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</si>
  <si>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</si>
  <si>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</si>
  <si>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</si>
  <si>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</si>
  <si>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</si>
  <si>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</si>
  <si>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</si>
  <si>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</si>
  <si>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</si>
  <si>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</si>
  <si>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</si>
  <si>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</si>
  <si>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</si>
  <si>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</si>
  <si>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</si>
  <si>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鳥取県湯梨浜町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</si>
  <si>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</si>
  <si>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</si>
  <si>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</si>
  <si>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</si>
  <si>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</si>
  <si>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</si>
  <si>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</si>
  <si>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</si>
  <si>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</si>
  <si>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</si>
  <si>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</si>
  <si>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</si>
  <si>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</si>
  <si>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</si>
  <si>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</si>
  <si>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</si>
  <si>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</si>
  <si>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</si>
  <si>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</si>
  <si>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</si>
  <si>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</si>
  <si>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</si>
  <si>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</si>
  <si>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</si>
  <si>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</si>
  <si>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</si>
  <si>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</si>
  <si>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</si>
  <si>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</si>
  <si>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</si>
  <si>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</si>
  <si>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</si>
  <si>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</si>
  <si>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</si>
  <si>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</si>
  <si>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</si>
  <si>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</si>
  <si>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</si>
  <si>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</si>
  <si>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</si>
  <si>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</si>
  <si>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</si>
  <si>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</si>
  <si>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</si>
  <si>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</si>
  <si>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</si>
  <si>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</si>
  <si>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</si>
  <si>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</si>
  <si>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</si>
  <si>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</si>
  <si>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</si>
  <si>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</si>
  <si>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</si>
  <si>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</si>
  <si>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</si>
  <si>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</si>
  <si>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</si>
  <si>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</si>
  <si>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</si>
  <si>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</si>
  <si>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</si>
  <si>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</si>
  <si>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</si>
  <si>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</si>
  <si>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</si>
  <si>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</si>
  <si>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</si>
  <si>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</si>
  <si>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</si>
  <si>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</si>
  <si>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</si>
  <si>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</si>
  <si>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</si>
  <si>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</si>
  <si>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</si>
  <si>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</si>
  <si>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</si>
  <si>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</si>
  <si>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</si>
  <si>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</si>
  <si>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</si>
  <si>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</si>
  <si>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</si>
  <si>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</si>
  <si>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</si>
  <si>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</si>
  <si>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</si>
  <si>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</si>
  <si>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</si>
  <si>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</si>
  <si>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</si>
  <si>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</si>
  <si>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</si>
  <si>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</si>
  <si>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</si>
  <si>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</si>
  <si>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</si>
  <si>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</si>
  <si>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</si>
  <si>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</si>
  <si>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</si>
  <si>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</si>
  <si>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</si>
  <si>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</si>
  <si>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</si>
  <si>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</si>
  <si>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</si>
  <si>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</si>
  <si>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</si>
  <si>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</si>
  <si>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</si>
  <si>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</si>
  <si>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</si>
  <si>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</si>
  <si>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</si>
  <si>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</si>
  <si>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</si>
  <si>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</si>
  <si>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</si>
  <si>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</si>
  <si>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</si>
  <si>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</si>
  <si>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</si>
  <si>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</si>
  <si>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</si>
  <si>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</si>
  <si>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</si>
  <si>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</si>
  <si>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</si>
  <si>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</si>
  <si>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</si>
  <si>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</si>
  <si>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</si>
  <si>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</si>
  <si>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</si>
  <si>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</si>
  <si>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</si>
  <si>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</si>
  <si>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</si>
  <si>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</si>
  <si>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</si>
  <si>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</si>
  <si>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</si>
  <si>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</si>
  <si>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</si>
  <si>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</si>
  <si>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</si>
  <si>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</si>
  <si>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</si>
  <si>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</si>
  <si>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</si>
  <si>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鳥取県湯梨浜町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</si>
  <si>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</si>
  <si>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</si>
  <si>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</si>
  <si>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</si>
  <si>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</si>
  <si>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</si>
  <si>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</si>
  <si>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</si>
  <si>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</si>
  <si>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</si>
  <si>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</si>
  <si>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</si>
  <si>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</si>
  <si>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</si>
  <si>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</si>
  <si>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</si>
  <si>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</si>
  <si>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</si>
  <si>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</si>
  <si>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</si>
  <si>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</si>
  <si>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高齢者及び障がい者住宅整備資金貸付事業特別会計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</si>
  <si>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</si>
  <si>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</si>
  <si>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</si>
  <si>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</si>
  <si>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</si>
  <si>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</si>
  <si>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</si>
  <si>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</si>
  <si>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</si>
  <si>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</si>
  <si>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</si>
  <si>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</si>
  <si>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</si>
  <si>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</si>
  <si>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</si>
  <si>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</si>
  <si>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t>
    <phoneticPr fontId="5"/>
  </si>
  <si>
    <t>国民宿舎事業特別会計</t>
    <phoneticPr fontId="5"/>
  </si>
  <si>
    <t>法適用企業</t>
    <phoneticPr fontId="5"/>
  </si>
  <si>
    <t>水道事業特別会計</t>
    <phoneticPr fontId="5"/>
  </si>
  <si>
    <t>法適用企業</t>
    <phoneticPr fontId="5"/>
  </si>
  <si>
    <t>下水道事業特別会計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</si>
  <si>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</si>
  <si>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</si>
  <si>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</si>
  <si>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</si>
  <si>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</si>
  <si>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</si>
  <si>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</si>
  <si>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</si>
  <si>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</si>
  <si>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</si>
  <si>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</si>
  <si>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</si>
  <si>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</si>
  <si>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</si>
  <si>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</si>
  <si>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</si>
  <si>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</si>
  <si>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</si>
  <si>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</si>
  <si>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</si>
  <si>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</si>
  <si>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</si>
  <si>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</si>
  <si>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</si>
  <si>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</si>
  <si>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</si>
  <si>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</si>
  <si>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</si>
  <si>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</si>
  <si>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</si>
  <si>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</si>
  <si>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</si>
  <si>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</si>
  <si>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</si>
  <si>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</si>
  <si>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</si>
  <si>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</si>
  <si>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</si>
  <si>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</si>
  <si>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</si>
  <si>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</si>
  <si>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</si>
  <si>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</si>
  <si>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</si>
  <si>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</si>
  <si>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</si>
  <si>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</si>
  <si>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</si>
  <si>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</si>
  <si>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</si>
  <si>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</si>
  <si>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</si>
  <si>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</si>
  <si>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</si>
  <si>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</si>
  <si>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</si>
  <si>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</si>
  <si>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</si>
  <si>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</si>
  <si>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</si>
  <si>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</si>
  <si>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</si>
  <si>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</si>
  <si>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</si>
  <si>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温泉事業特別会計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</si>
  <si>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</si>
  <si>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</si>
  <si>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</si>
  <si>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</si>
  <si>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</si>
  <si>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</si>
  <si>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</si>
  <si>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</si>
  <si>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</si>
  <si>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</si>
  <si>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</si>
  <si>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</si>
  <si>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</si>
  <si>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</si>
  <si>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</si>
  <si>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</si>
  <si>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</si>
  <si>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</si>
  <si>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</si>
  <si>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</si>
  <si>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</si>
  <si>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</si>
  <si>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</si>
  <si>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</si>
  <si>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</si>
  <si>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</si>
  <si>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</si>
  <si>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</si>
  <si>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</si>
  <si>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</si>
  <si>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</si>
  <si>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</si>
  <si>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</si>
  <si>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</si>
  <si>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</si>
  <si>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</si>
  <si>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</si>
  <si>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</si>
  <si>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</si>
  <si>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</si>
  <si>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</si>
  <si>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</si>
  <si>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</si>
  <si>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</si>
  <si>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</si>
  <si>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</si>
  <si>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</si>
  <si>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</si>
  <si>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</si>
  <si>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</si>
  <si>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</si>
  <si>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</si>
  <si>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</si>
  <si>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</si>
  <si>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</si>
  <si>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</si>
  <si>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</si>
  <si>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</si>
  <si>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</si>
  <si>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</si>
  <si>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</si>
  <si>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</si>
  <si>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</si>
  <si>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</si>
  <si>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</si>
  <si>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</si>
  <si>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</si>
  <si>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</si>
  <si>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</si>
  <si>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</si>
  <si>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</si>
  <si>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</si>
  <si>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</si>
  <si>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</si>
  <si>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</si>
  <si>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</si>
  <si>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</si>
  <si>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</si>
  <si>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</si>
  <si>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</si>
  <si>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</si>
  <si>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</si>
  <si>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</si>
  <si>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</si>
  <si>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</si>
  <si>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0.72</t>
  </si>
  <si>
    <t>水道事業特別会計</t>
  </si>
  <si>
    <t>一般会計</t>
  </si>
  <si>
    <t>下水道事業特別会計</t>
  </si>
  <si>
    <t>介護保険特別会計</t>
  </si>
  <si>
    <t>国民健康保険事業特別会計</t>
  </si>
  <si>
    <t>温泉事業特別会計</t>
  </si>
  <si>
    <t>後期高齢者医療特別会計</t>
  </si>
  <si>
    <t>住宅新築資金等貸付事業特別会計</t>
  </si>
  <si>
    <t>その他会計（赤字）</t>
  </si>
  <si>
    <t>その他会計（黒字）</t>
  </si>
  <si>
    <t>（百万円）</t>
    <phoneticPr fontId="5"/>
  </si>
  <si>
    <t>H30</t>
    <phoneticPr fontId="5"/>
  </si>
  <si>
    <t>R01</t>
    <phoneticPr fontId="5"/>
  </si>
  <si>
    <t>R02</t>
    <phoneticPr fontId="5"/>
  </si>
  <si>
    <t>R03</t>
    <phoneticPr fontId="5"/>
  </si>
  <si>
    <t>R04</t>
    <phoneticPr fontId="5"/>
  </si>
  <si>
    <t>鳥取県町村総合事務組合</t>
    <phoneticPr fontId="2"/>
  </si>
  <si>
    <t>鳥取中部ふるさと広域連合</t>
    <phoneticPr fontId="2"/>
  </si>
  <si>
    <t>一般会計</t>
    <phoneticPr fontId="2"/>
  </si>
  <si>
    <t>中部ふるさと市町村圏振興事業特別会計</t>
    <phoneticPr fontId="2"/>
  </si>
  <si>
    <t>交通災害共済事業特別会計</t>
    <phoneticPr fontId="2"/>
  </si>
  <si>
    <t>鳥取県後期高齢者医療広域連合</t>
    <phoneticPr fontId="2"/>
  </si>
  <si>
    <t>後期高齢者医療特別会計</t>
    <phoneticPr fontId="2"/>
  </si>
  <si>
    <t>湯梨浜町土地開発公社</t>
    <rPh sb="0" eb="10">
      <t>ユリハマチョウトチカイハツコウシャ</t>
    </rPh>
    <phoneticPr fontId="2"/>
  </si>
  <si>
    <t>一般財団法人ゆりはま温泉公社</t>
    <rPh sb="0" eb="6">
      <t>イッパンザイダンホウジン</t>
    </rPh>
    <rPh sb="10" eb="14">
      <t>オンセンコウシャ</t>
    </rPh>
    <phoneticPr fontId="2"/>
  </si>
  <si>
    <t>鳥取中央有線放送株式会社</t>
    <rPh sb="0" eb="8">
      <t>トットリチュウオウユウセンホウソウ</t>
    </rPh>
    <rPh sb="8" eb="12">
      <t>カブシキカイシャ</t>
    </rPh>
    <phoneticPr fontId="2"/>
  </si>
  <si>
    <t>-</t>
    <phoneticPr fontId="2"/>
  </si>
  <si>
    <t>ふるさと振興まちづくり基金</t>
    <phoneticPr fontId="2"/>
  </si>
  <si>
    <t>定住促進住宅整備基金</t>
    <phoneticPr fontId="2"/>
  </si>
  <si>
    <t>ふるさと湯梨浜応援基金</t>
    <phoneticPr fontId="2"/>
  </si>
  <si>
    <t>公共施設等建設基金</t>
    <phoneticPr fontId="2"/>
  </si>
  <si>
    <t>ふるさと農村活性化基金</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</si>
  <si>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</si>
  <si>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</si>
  <si>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</si>
  <si>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</si>
  <si>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</si>
  <si>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</si>
  <si>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</si>
  <si>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</si>
  <si>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</si>
  <si>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</si>
  <si>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</si>
  <si>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減少傾向であるのに対し、有形固定資産減価償却率は増加していることから、今後老朽化した施設の更新等が集中する恐れがある。急激な将来負担比率の悪化抑制、更新費用等の支出の平準化に向け、公共施設等総合管理計画等に基づいた適正な管理に努める。</t>
    <rPh sb="1" eb="7">
      <t>ショウライフタンヒリツ</t>
    </rPh>
    <rPh sb="8" eb="12">
      <t>ゲンショウケイコウ</t>
    </rPh>
    <rPh sb="17" eb="18">
      <t>タイ</t>
    </rPh>
    <rPh sb="20" eb="26">
      <t>ユウケイコテイシサン</t>
    </rPh>
    <rPh sb="26" eb="30">
      <t>ゲンカショウキャク</t>
    </rPh>
    <rPh sb="30" eb="31">
      <t>リツ</t>
    </rPh>
    <rPh sb="32" eb="34">
      <t>ゾウカ</t>
    </rPh>
    <rPh sb="43" eb="45">
      <t>コンゴ</t>
    </rPh>
    <rPh sb="45" eb="48">
      <t>ロウキュウカ</t>
    </rPh>
    <rPh sb="50" eb="52">
      <t>シセツ</t>
    </rPh>
    <rPh sb="53" eb="55">
      <t>コウシン</t>
    </rPh>
    <rPh sb="55" eb="56">
      <t>トウ</t>
    </rPh>
    <rPh sb="57" eb="59">
      <t>シュウチュウ</t>
    </rPh>
    <rPh sb="61" eb="62">
      <t>オソ</t>
    </rPh>
    <rPh sb="67" eb="69">
      <t>キュウゲキ</t>
    </rPh>
    <rPh sb="70" eb="72">
      <t>ショウライ</t>
    </rPh>
    <rPh sb="72" eb="74">
      <t>フタン</t>
    </rPh>
    <rPh sb="74" eb="76">
      <t>ヒリツ</t>
    </rPh>
    <rPh sb="77" eb="79">
      <t>アッカ</t>
    </rPh>
    <rPh sb="79" eb="81">
      <t>ヨクセイ</t>
    </rPh>
    <rPh sb="82" eb="87">
      <t>コウシンヒヨウトウ</t>
    </rPh>
    <rPh sb="88" eb="90">
      <t>シシュツ</t>
    </rPh>
    <rPh sb="91" eb="94">
      <t>ヘイジュンカ</t>
    </rPh>
    <rPh sb="95" eb="96">
      <t>ム</t>
    </rPh>
    <rPh sb="109" eb="110">
      <t>トウ</t>
    </rPh>
    <rPh sb="111" eb="112">
      <t>モト</t>
    </rPh>
    <rPh sb="115" eb="117">
      <t>テキセイ</t>
    </rPh>
    <rPh sb="118" eb="120">
      <t>カンリ</t>
    </rPh>
    <rPh sb="121" eb="122">
      <t>ツト</t>
    </rPh>
    <phoneticPr fontId="5"/>
  </si>
  <si>
    <t>　近年実施している繰上償還により、実質公債費率の低減が図られている。地方債発行の抑制を基本としつつ、発行を行う際は交付税算入率の高い起債の活用・見直しにより、後年度の負担軽減・抑制を図る。</t>
    <rPh sb="1" eb="5">
      <t>キンネンジッシ</t>
    </rPh>
    <rPh sb="9" eb="13">
      <t>クリアゲショウカン</t>
    </rPh>
    <rPh sb="17" eb="19">
      <t>ジッシツ</t>
    </rPh>
    <rPh sb="19" eb="23">
      <t>コウサイヒリツ</t>
    </rPh>
    <rPh sb="24" eb="26">
      <t>テイゲン</t>
    </rPh>
    <rPh sb="27" eb="28">
      <t>ハカ</t>
    </rPh>
    <rPh sb="34" eb="37">
      <t>チホウサイ</t>
    </rPh>
    <rPh sb="37" eb="39">
      <t>ハッコウ</t>
    </rPh>
    <rPh sb="40" eb="42">
      <t>ヨクセイ</t>
    </rPh>
    <rPh sb="43" eb="45">
      <t>キホン</t>
    </rPh>
    <rPh sb="50" eb="52">
      <t>ハッコウ</t>
    </rPh>
    <rPh sb="53" eb="54">
      <t>オコナ</t>
    </rPh>
    <rPh sb="55" eb="56">
      <t>サイ</t>
    </rPh>
    <rPh sb="57" eb="63">
      <t>コウフゼイサンニュウリツ</t>
    </rPh>
    <rPh sb="69" eb="71">
      <t>カツヨウ</t>
    </rPh>
    <rPh sb="72" eb="74">
      <t>ミナオ</t>
    </rPh>
    <rPh sb="79" eb="82">
      <t>コウネンド</t>
    </rPh>
    <rPh sb="83" eb="87">
      <t>フタンケイゲン</t>
    </rPh>
    <rPh sb="88" eb="90">
      <t>ヨクセイ</t>
    </rPh>
    <rPh sb="91" eb="92">
      <t>ハカ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</si>
</sst>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C5989A5-D694-4655-A589-ED6A64B0476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F4A7-4492-B182-F1F89C5205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178657</c:v>
                </c:pt>
                <c:pt idx="1">
                  <c:v>74424</c:v>
                </c:pt>
                <c:pt idx="2">
                  <c:v>112795</c:v>
                </c:pt>
                <c:pt idx="3">
                  <c:v>66922</c:v>
                </c:pt>
                <c:pt idx="4">
                  <c:v>75582</c:v>
                </c:pt>
              </c:numCache>
            </c:numRef>
          </c:val>
          <c:smooth val="0"/>
          <c:extLst>
            <c:ext xmlns:c16="http://schemas.microsoft.com/office/drawing/2014/chart" uri="{C3380CC4-5D6E-409C-BE32-E72D297353CC}">
              <c16:uniqueId val="{00000001-F4A7-4492-B182-F1F89C5205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3.37</c:v>
                </c:pt>
                <c:pt idx="1">
                  <c:v>3.87</c:v>
                </c:pt>
                <c:pt idx="2">
                  <c:v>4.3600000000000003</c:v>
                </c:pt>
                <c:pt idx="3">
                  <c:v>4.8099999999999996</c:v>
                </c:pt>
                <c:pt idx="4">
                  <c:v>5.15</c:v>
                </c:pt>
              </c:numCache>
            </c:numRef>
          </c:val>
          <c:extLst>
            <c:ext xmlns:c16="http://schemas.microsoft.com/office/drawing/2014/chart" uri="{C3380CC4-5D6E-409C-BE32-E72D297353CC}">
              <c16:uniqueId val="{00000000-FF1C-42E7-BE49-296DB13971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42.39</c:v>
                </c:pt>
                <c:pt idx="1">
                  <c:v>40.57</c:v>
                </c:pt>
                <c:pt idx="2">
                  <c:v>38.72</c:v>
                </c:pt>
                <c:pt idx="3">
                  <c:v>37.49</c:v>
                </c:pt>
                <c:pt idx="4">
                  <c:v>38.15</c:v>
                </c:pt>
              </c:numCache>
            </c:numRef>
          </c:val>
          <c:extLst>
            <c:ext xmlns:c16="http://schemas.microsoft.com/office/drawing/2014/chart" uri="{C3380CC4-5D6E-409C-BE32-E72D297353CC}">
              <c16:uniqueId val="{00000001-FF1C-42E7-BE49-296DB139710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-0.72</c:v>
                </c:pt>
                <c:pt idx="1">
                  <c:v>2.17</c:v>
                </c:pt>
                <c:pt idx="2">
                  <c:v>6.5</c:v>
                </c:pt>
                <c:pt idx="3">
                  <c:v>4.58</c:v>
                </c:pt>
                <c:pt idx="4">
                  <c:v>3.91</c:v>
                </c:pt>
              </c:numCache>
            </c:numRef>
          </c:val>
          <c:smooth val="0"/>
          <c:extLst>
            <c:ext xmlns:c16="http://schemas.microsoft.com/office/drawing/2014/chart" uri="{C3380CC4-5D6E-409C-BE32-E72D297353CC}">
              <c16:uniqueId val="{00000002-FF1C-42E7-BE49-296DB139710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8.06</c:v>
                </c:pt>
                <c:pt idx="2">
                  <c:v>#N/A</c:v>
                </c:pt>
                <c:pt idx="3">
                  <c:v>7.89</c:v>
                </c:pt>
                <c:pt idx="4">
                  <c:v>#N/A</c:v>
                </c:pt>
                <c:pt idx="5">
                  <c:v>7.4</c:v>
                </c:pt>
                <c:pt idx="6">
                  <c:v>#N/A</c:v>
                </c:pt>
                <c:pt idx="7">
                  <c:v>7.84</c:v>
                </c:pt>
                <c:pt idx="8">
                  <c:v>#N/A</c:v>
                </c:pt>
                <c:pt idx="9">
                  <c:v>0</c:v>
                </c:pt>
              </c:numCache>
            </c:numRef>
          </c:val>
          <c:extLst>
            <c:ext xmlns:c16="http://schemas.microsoft.com/office/drawing/2014/chart" uri="{C3380CC4-5D6E-409C-BE32-E72D297353CC}">
              <c16:uniqueId val="{00000000-6485-40DC-B389-BD1F570952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85-40DC-B389-BD1F5709527D}"/>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485-40DC-B389-BD1F5709527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485-40DC-B389-BD1F5709527D}"/>
            </c:ext>
          </c:extLst>
        </c:ser>
        <c:ser>
          <c:idx val="4"/>
          <c:order val="4"/>
          <c:tx>
            <c:strRef>
              <c:f>データシート!$A$31</c:f>
              <c:strCache>
                <c:ptCount val="1"/>
                <c:pt idx="0">
                  <c:v>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0.08</c:v>
                </c:pt>
                <c:pt idx="4">
                  <c:v>#N/A</c:v>
                </c:pt>
                <c:pt idx="5">
                  <c:v>0.03</c:v>
                </c:pt>
                <c:pt idx="6">
                  <c:v>#N/A</c:v>
                </c:pt>
                <c:pt idx="7">
                  <c:v>0.03</c:v>
                </c:pt>
                <c:pt idx="8">
                  <c:v>#N/A</c:v>
                </c:pt>
                <c:pt idx="9">
                  <c:v>0.03</c:v>
                </c:pt>
              </c:numCache>
            </c:numRef>
          </c:val>
          <c:extLst>
            <c:ext xmlns:c16="http://schemas.microsoft.com/office/drawing/2014/chart" uri="{C3380CC4-5D6E-409C-BE32-E72D297353CC}">
              <c16:uniqueId val="{00000004-6485-40DC-B389-BD1F5709527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0.14000000000000001</c:v>
                </c:pt>
                <c:pt idx="4">
                  <c:v>#N/A</c:v>
                </c:pt>
                <c:pt idx="5">
                  <c:v>0.04</c:v>
                </c:pt>
                <c:pt idx="6">
                  <c:v>#N/A</c:v>
                </c:pt>
                <c:pt idx="7">
                  <c:v>0.36</c:v>
                </c:pt>
                <c:pt idx="8">
                  <c:v>#N/A</c:v>
                </c:pt>
                <c:pt idx="9">
                  <c:v>0.39</c:v>
                </c:pt>
              </c:numCache>
            </c:numRef>
          </c:val>
          <c:extLst>
            <c:ext xmlns:c16="http://schemas.microsoft.com/office/drawing/2014/chart" uri="{C3380CC4-5D6E-409C-BE32-E72D297353CC}">
              <c16:uniqueId val="{00000005-6485-40DC-B389-BD1F5709527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17.72</c:v>
                </c:pt>
                <c:pt idx="2">
                  <c:v>#N/A</c:v>
                </c:pt>
                <c:pt idx="3">
                  <c:v>1.27</c:v>
                </c:pt>
                <c:pt idx="4">
                  <c:v>#N/A</c:v>
                </c:pt>
                <c:pt idx="5">
                  <c:v>0.45</c:v>
                </c:pt>
                <c:pt idx="6">
                  <c:v>#N/A</c:v>
                </c:pt>
                <c:pt idx="7">
                  <c:v>7.0000000000000007E-2</c:v>
                </c:pt>
                <c:pt idx="8">
                  <c:v>#N/A</c:v>
                </c:pt>
                <c:pt idx="9">
                  <c:v>0.59</c:v>
                </c:pt>
              </c:numCache>
            </c:numRef>
          </c:val>
          <c:extLst>
            <c:ext xmlns:c16="http://schemas.microsoft.com/office/drawing/2014/chart" uri="{C3380CC4-5D6E-409C-BE32-E72D297353CC}">
              <c16:uniqueId val="{00000006-6485-40DC-B389-BD1F5709527D}"/>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1.45</c:v>
                </c:pt>
                <c:pt idx="8">
                  <c:v>#N/A</c:v>
                </c:pt>
                <c:pt idx="9">
                  <c:v>0.85</c:v>
                </c:pt>
              </c:numCache>
            </c:numRef>
          </c:val>
          <c:extLst>
            <c:ext xmlns:c16="http://schemas.microsoft.com/office/drawing/2014/chart" uri="{C3380CC4-5D6E-409C-BE32-E72D297353CC}">
              <c16:uniqueId val="{00000007-6485-40DC-B389-BD1F5709527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3.37</c:v>
                </c:pt>
                <c:pt idx="2">
                  <c:v>#N/A</c:v>
                </c:pt>
                <c:pt idx="3">
                  <c:v>3.86</c:v>
                </c:pt>
                <c:pt idx="4">
                  <c:v>#N/A</c:v>
                </c:pt>
                <c:pt idx="5">
                  <c:v>4.3600000000000003</c:v>
                </c:pt>
                <c:pt idx="6">
                  <c:v>#N/A</c:v>
                </c:pt>
                <c:pt idx="7">
                  <c:v>4.8</c:v>
                </c:pt>
                <c:pt idx="8">
                  <c:v>#N/A</c:v>
                </c:pt>
                <c:pt idx="9">
                  <c:v>5.14</c:v>
                </c:pt>
              </c:numCache>
            </c:numRef>
          </c:val>
          <c:extLst>
            <c:ext xmlns:c16="http://schemas.microsoft.com/office/drawing/2014/chart" uri="{C3380CC4-5D6E-409C-BE32-E72D297353CC}">
              <c16:uniqueId val="{00000008-6485-40DC-B389-BD1F5709527D}"/>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8.0299999999999994</c:v>
                </c:pt>
              </c:numCache>
            </c:numRef>
          </c:val>
          <c:extLst>
            <c:ext xmlns:c16="http://schemas.microsoft.com/office/drawing/2014/chart" uri="{C3380CC4-5D6E-409C-BE32-E72D297353CC}">
              <c16:uniqueId val="{00000009-6485-40DC-B389-BD1F570952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1305</c:v>
                </c:pt>
                <c:pt idx="5">
                  <c:v>1216</c:v>
                </c:pt>
                <c:pt idx="8">
                  <c:v>1178</c:v>
                </c:pt>
                <c:pt idx="11">
                  <c:v>1097</c:v>
                </c:pt>
                <c:pt idx="14">
                  <c:v>1140</c:v>
                </c:pt>
              </c:numCache>
            </c:numRef>
          </c:val>
          <c:extLst>
            <c:ext xmlns:c16="http://schemas.microsoft.com/office/drawing/2014/chart" uri="{C3380CC4-5D6E-409C-BE32-E72D297353CC}">
              <c16:uniqueId val="{00000000-879B-46D4-ADBA-146B885C17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9B-46D4-ADBA-146B885C17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2</c:v>
                </c:pt>
                <c:pt idx="6">
                  <c:v>1</c:v>
                </c:pt>
                <c:pt idx="9">
                  <c:v>1</c:v>
                </c:pt>
                <c:pt idx="12">
                  <c:v>1</c:v>
                </c:pt>
              </c:numCache>
            </c:numRef>
          </c:val>
          <c:extLst>
            <c:ext xmlns:c16="http://schemas.microsoft.com/office/drawing/2014/chart" uri="{C3380CC4-5D6E-409C-BE32-E72D297353CC}">
              <c16:uniqueId val="{00000002-879B-46D4-ADBA-146B885C17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c:v>
                </c:pt>
                <c:pt idx="3">
                  <c:v>27</c:v>
                </c:pt>
                <c:pt idx="6">
                  <c:v>30</c:v>
                </c:pt>
                <c:pt idx="9">
                  <c:v>33</c:v>
                </c:pt>
                <c:pt idx="12">
                  <c:v>40</c:v>
                </c:pt>
              </c:numCache>
            </c:numRef>
          </c:val>
          <c:extLst>
            <c:ext xmlns:c16="http://schemas.microsoft.com/office/drawing/2014/chart" uri="{C3380CC4-5D6E-409C-BE32-E72D297353CC}">
              <c16:uniqueId val="{00000003-879B-46D4-ADBA-146B885C17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587</c:v>
                </c:pt>
                <c:pt idx="3">
                  <c:v>562</c:v>
                </c:pt>
                <c:pt idx="6">
                  <c:v>517</c:v>
                </c:pt>
                <c:pt idx="9">
                  <c:v>527</c:v>
                </c:pt>
                <c:pt idx="12">
                  <c:v>371</c:v>
                </c:pt>
              </c:numCache>
            </c:numRef>
          </c:val>
          <c:extLst>
            <c:ext xmlns:c16="http://schemas.microsoft.com/office/drawing/2014/chart" uri="{C3380CC4-5D6E-409C-BE32-E72D297353CC}">
              <c16:uniqueId val="{00000004-879B-46D4-ADBA-146B885C17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9B-46D4-ADBA-146B885C17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9B-46D4-ADBA-146B885C17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1259</c:v>
                </c:pt>
                <c:pt idx="3">
                  <c:v>1072</c:v>
                </c:pt>
                <c:pt idx="6">
                  <c:v>934</c:v>
                </c:pt>
                <c:pt idx="9">
                  <c:v>918</c:v>
                </c:pt>
                <c:pt idx="12">
                  <c:v>1028</c:v>
                </c:pt>
              </c:numCache>
            </c:numRef>
          </c:val>
          <c:extLst>
            <c:ext xmlns:c16="http://schemas.microsoft.com/office/drawing/2014/chart" uri="{C3380CC4-5D6E-409C-BE32-E72D297353CC}">
              <c16:uniqueId val="{00000007-879B-46D4-ADBA-146B885C172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562</c:v>
                </c:pt>
                <c:pt idx="2">
                  <c:v>#N/A</c:v>
                </c:pt>
                <c:pt idx="3">
                  <c:v>#N/A</c:v>
                </c:pt>
                <c:pt idx="4">
                  <c:v>447</c:v>
                </c:pt>
                <c:pt idx="5">
                  <c:v>#N/A</c:v>
                </c:pt>
                <c:pt idx="6">
                  <c:v>#N/A</c:v>
                </c:pt>
                <c:pt idx="7">
                  <c:v>304</c:v>
                </c:pt>
                <c:pt idx="8">
                  <c:v>#N/A</c:v>
                </c:pt>
                <c:pt idx="9">
                  <c:v>#N/A</c:v>
                </c:pt>
                <c:pt idx="10">
                  <c:v>382</c:v>
                </c:pt>
                <c:pt idx="11">
                  <c:v>#N/A</c:v>
                </c:pt>
                <c:pt idx="12">
                  <c:v>#N/A</c:v>
                </c:pt>
                <c:pt idx="13">
                  <c:v>300</c:v>
                </c:pt>
                <c:pt idx="14">
                  <c:v>#N/A</c:v>
                </c:pt>
              </c:numCache>
            </c:numRef>
          </c:val>
          <c:smooth val="0"/>
          <c:extLst>
            <c:ext xmlns:c16="http://schemas.microsoft.com/office/drawing/2014/chart" uri="{C3380CC4-5D6E-409C-BE32-E72D297353CC}">
              <c16:uniqueId val="{00000008-879B-46D4-ADBA-146B885C172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13189</c:v>
                </c:pt>
                <c:pt idx="5">
                  <c:v>12519</c:v>
                </c:pt>
                <c:pt idx="8">
                  <c:v>12753</c:v>
                </c:pt>
                <c:pt idx="11">
                  <c:v>12710</c:v>
                </c:pt>
                <c:pt idx="14">
                  <c:v>12034</c:v>
                </c:pt>
              </c:numCache>
            </c:numRef>
          </c:val>
          <c:extLst>
            <c:ext xmlns:c16="http://schemas.microsoft.com/office/drawing/2014/chart" uri="{C3380CC4-5D6E-409C-BE32-E72D297353CC}">
              <c16:uniqueId val="{00000000-DDF3-4BE3-9050-48CCCE2FBA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c:v>
                </c:pt>
                <c:pt idx="5">
                  <c:v>3</c:v>
                </c:pt>
                <c:pt idx="8">
                  <c:v>75</c:v>
                </c:pt>
                <c:pt idx="11">
                  <c:v>75</c:v>
                </c:pt>
                <c:pt idx="14">
                  <c:v>97</c:v>
                </c:pt>
              </c:numCache>
            </c:numRef>
          </c:val>
          <c:extLst>
            <c:ext xmlns:c16="http://schemas.microsoft.com/office/drawing/2014/chart" uri="{C3380CC4-5D6E-409C-BE32-E72D297353CC}">
              <c16:uniqueId val="{00000001-DDF3-4BE3-9050-48CCCE2FBA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4271</c:v>
                </c:pt>
                <c:pt idx="5">
                  <c:v>4103</c:v>
                </c:pt>
                <c:pt idx="8">
                  <c:v>4105</c:v>
                </c:pt>
                <c:pt idx="11">
                  <c:v>4309</c:v>
                </c:pt>
                <c:pt idx="14">
                  <c:v>4299</c:v>
                </c:pt>
              </c:numCache>
            </c:numRef>
          </c:val>
          <c:extLst>
            <c:ext xmlns:c16="http://schemas.microsoft.com/office/drawing/2014/chart" uri="{C3380CC4-5D6E-409C-BE32-E72D297353CC}">
              <c16:uniqueId val="{00000002-DDF3-4BE3-9050-48CCCE2FBA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F3-4BE3-9050-48CCCE2FBA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F3-4BE3-9050-48CCCE2FBA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F3-4BE3-9050-48CCCE2FBA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1000</c:v>
                </c:pt>
                <c:pt idx="3">
                  <c:v>933</c:v>
                </c:pt>
                <c:pt idx="6">
                  <c:v>894</c:v>
                </c:pt>
                <c:pt idx="9">
                  <c:v>878</c:v>
                </c:pt>
                <c:pt idx="12">
                  <c:v>845</c:v>
                </c:pt>
              </c:numCache>
            </c:numRef>
          </c:val>
          <c:extLst>
            <c:ext xmlns:c16="http://schemas.microsoft.com/office/drawing/2014/chart" uri="{C3380CC4-5D6E-409C-BE32-E72D297353CC}">
              <c16:uniqueId val="{00000006-DDF3-4BE3-9050-48CCCE2FBA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274</c:v>
                </c:pt>
                <c:pt idx="3">
                  <c:v>322</c:v>
                </c:pt>
                <c:pt idx="6">
                  <c:v>303</c:v>
                </c:pt>
                <c:pt idx="9">
                  <c:v>265</c:v>
                </c:pt>
                <c:pt idx="12">
                  <c:v>241</c:v>
                </c:pt>
              </c:numCache>
            </c:numRef>
          </c:val>
          <c:extLst>
            <c:ext xmlns:c16="http://schemas.microsoft.com/office/drawing/2014/chart" uri="{C3380CC4-5D6E-409C-BE32-E72D297353CC}">
              <c16:uniqueId val="{00000007-DDF3-4BE3-9050-48CCCE2FBA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4508</c:v>
                </c:pt>
                <c:pt idx="3">
                  <c:v>4036</c:v>
                </c:pt>
                <c:pt idx="6">
                  <c:v>3618</c:v>
                </c:pt>
                <c:pt idx="9">
                  <c:v>3362</c:v>
                </c:pt>
                <c:pt idx="12">
                  <c:v>2791</c:v>
                </c:pt>
              </c:numCache>
            </c:numRef>
          </c:val>
          <c:extLst>
            <c:ext xmlns:c16="http://schemas.microsoft.com/office/drawing/2014/chart" uri="{C3380CC4-5D6E-409C-BE32-E72D297353CC}">
              <c16:uniqueId val="{00000008-DDF3-4BE3-9050-48CCCE2FBA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c:v>
                </c:pt>
                <c:pt idx="3">
                  <c:v>5</c:v>
                </c:pt>
                <c:pt idx="6">
                  <c:v>4</c:v>
                </c:pt>
                <c:pt idx="9">
                  <c:v>3</c:v>
                </c:pt>
                <c:pt idx="12">
                  <c:v>1</c:v>
                </c:pt>
              </c:numCache>
            </c:numRef>
          </c:val>
          <c:extLst>
            <c:ext xmlns:c16="http://schemas.microsoft.com/office/drawing/2014/chart" uri="{C3380CC4-5D6E-409C-BE32-E72D297353CC}">
              <c16:uniqueId val="{00000009-DDF3-4BE3-9050-48CCCE2FBA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13026</c:v>
                </c:pt>
                <c:pt idx="3">
                  <c:v>12638</c:v>
                </c:pt>
                <c:pt idx="6">
                  <c:v>12960</c:v>
                </c:pt>
                <c:pt idx="9">
                  <c:v>13127</c:v>
                </c:pt>
                <c:pt idx="12">
                  <c:v>12717</c:v>
                </c:pt>
              </c:numCache>
            </c:numRef>
          </c:val>
          <c:extLst>
            <c:ext xmlns:c16="http://schemas.microsoft.com/office/drawing/2014/chart" uri="{C3380CC4-5D6E-409C-BE32-E72D297353CC}">
              <c16:uniqueId val="{0000000A-DDF3-4BE3-9050-48CCCE2FBA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1344</c:v>
                </c:pt>
                <c:pt idx="2">
                  <c:v>#N/A</c:v>
                </c:pt>
                <c:pt idx="3">
                  <c:v>#N/A</c:v>
                </c:pt>
                <c:pt idx="4">
                  <c:v>1308</c:v>
                </c:pt>
                <c:pt idx="5">
                  <c:v>#N/A</c:v>
                </c:pt>
                <c:pt idx="6">
                  <c:v>#N/A</c:v>
                </c:pt>
                <c:pt idx="7">
                  <c:v>847</c:v>
                </c:pt>
                <c:pt idx="8">
                  <c:v>#N/A</c:v>
                </c:pt>
                <c:pt idx="9">
                  <c:v>#N/A</c:v>
                </c:pt>
                <c:pt idx="10">
                  <c:v>540</c:v>
                </c:pt>
                <c:pt idx="11">
                  <c:v>#N/A</c:v>
                </c:pt>
                <c:pt idx="12">
                  <c:v>#N/A</c:v>
                </c:pt>
                <c:pt idx="13">
                  <c:v>164</c:v>
                </c:pt>
                <c:pt idx="14">
                  <c:v>#N/A</c:v>
                </c:pt>
              </c:numCache>
            </c:numRef>
          </c:val>
          <c:smooth val="0"/>
          <c:extLst>
            <c:ext xmlns:c16="http://schemas.microsoft.com/office/drawing/2014/chart" uri="{C3380CC4-5D6E-409C-BE32-E72D297353CC}">
              <c16:uniqueId val="{0000000B-DDF3-4BE3-9050-48CCCE2FBA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2392</c:v>
                </c:pt>
                <c:pt idx="1">
                  <c:v>2392</c:v>
                </c:pt>
                <c:pt idx="2">
                  <c:v>2392</c:v>
                </c:pt>
              </c:numCache>
            </c:numRef>
          </c:val>
          <c:extLst>
            <c:ext xmlns:c16="http://schemas.microsoft.com/office/drawing/2014/chart" uri="{C3380CC4-5D6E-409C-BE32-E72D297353CC}">
              <c16:uniqueId val="{00000000-83D8-4375-99DA-0322C16CC1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1096</c:v>
                </c:pt>
                <c:pt idx="1">
                  <c:v>1267</c:v>
                </c:pt>
                <c:pt idx="2">
                  <c:v>1212</c:v>
                </c:pt>
              </c:numCache>
            </c:numRef>
          </c:val>
          <c:extLst>
            <c:ext xmlns:c16="http://schemas.microsoft.com/office/drawing/2014/chart" uri="{C3380CC4-5D6E-409C-BE32-E72D297353CC}">
              <c16:uniqueId val="{00000001-83D8-4375-99DA-0322C16CC1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2218</c:v>
                </c:pt>
                <c:pt idx="1">
                  <c:v>2214</c:v>
                </c:pt>
                <c:pt idx="2">
                  <c:v>2230</c:v>
                </c:pt>
              </c:numCache>
            </c:numRef>
          </c:val>
          <c:extLst>
            <c:ext xmlns:c16="http://schemas.microsoft.com/office/drawing/2014/chart" uri="{C3380CC4-5D6E-409C-BE32-E72D297353CC}">
              <c16:uniqueId val="{00000002-83D8-4375-99DA-0322C16CC1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{334CE3FC-80FD-4BA7-A1D2-D87795AE1325}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2A4-4BC5-A485-9FD68BDC02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{71F957D2-65DF-45E9-B930-0BB726F9347F}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A4-4BC5-A485-9FD68BDC02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{6A5281D1-2421-4633-8D72-5CB5457159B2}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A4-4BC5-A485-9FD68BDC02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{67B7CC13-DD89-452D-A13E-4DE2761CBABB}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A4-4BC5-A485-9FD68BDC02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{3F93ADCF-E13D-4BAB-803E-37A3DD49F082}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A4-4BC5-A485-9FD68BDC02A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{54017857-B503-4FAD-A951-2F3A6D946F1C}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2A4-4BC5-A485-9FD68BDC02A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{BA9DF436-96E5-4021-B025-6E8FC1F51B14}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2A4-4BC5-A485-9FD68BDC02A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{2683B3F0-9638-4214-BEF8-2859015776AA}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2A4-4BC5-A485-9FD68BDC02A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{F859C8A2-A541-459C-94D6-4B66E011D8E6}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2A4-4BC5-A485-9FD68BDC02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59.8</c:v>
                </c:pt>
                <c:pt idx="16">
                  <c:v>60</c:v>
                </c:pt>
                <c:pt idx="24">
                  <c:v>60.9</c:v>
                </c:pt>
                <c:pt idx="32">
                  <c:v>62.6</c:v>
                </c:pt>
              </c:numCache>
            </c:numRef>
          </c:xVal>
          <c:yVal>
            <c:numRef>
              <c:f>公会計指標分析・財政指標組合せ分析表!$BP$51:$DC$51</c:f>
              <c:numCache>
                <c:formatCode>#,##0.0;"▲ "#,##0.0</c:formatCode>
                <c:ptCount val="40"/>
                <c:pt idx="0">
                  <c:v>28</c:v>
                </c:pt>
                <c:pt idx="8">
                  <c:v>27.9</c:v>
                </c:pt>
                <c:pt idx="16">
                  <c:v>16.899999999999999</c:v>
                </c:pt>
                <c:pt idx="24">
                  <c:v>10.199999999999999</c:v>
                </c:pt>
                <c:pt idx="32">
                  <c:v>3.2</c:v>
                </c:pt>
              </c:numCache>
            </c:numRef>
          </c:yVal>
          <c:smooth val="0"/>
          <c:extLst>
            <c:ext xmlns:c16="http://schemas.microsoft.com/office/drawing/2014/chart" uri="{C3380CC4-5D6E-409C-BE32-E72D297353CC}">
              <c16:uniqueId val="{00000009-F2A4-4BC5-A485-9FD68BDC02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{17286317-A444-41D4-8C18-9E5A2087345D}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2A4-4BC5-A485-9FD68BDC02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{E648DE80-546B-43BC-827C-043ED63747D4}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A4-4BC5-A485-9FD68BDC02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{7D315989-48CC-405A-823F-500754322A68}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A4-4BC5-A485-9FD68BDC02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{B2234872-F675-43C5-A47B-3D7630D6E383}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A4-4BC5-A485-9FD68BDC02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{5E5D625B-D100-45CA-B931-02B40D4ACB44}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A4-4BC5-A485-9FD68BDC02A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{7322230A-587F-41E6-AAEE-EBEA97A878DC}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2A4-4BC5-A485-9FD68BDC02A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{CE68D833-A227-4439-A552-FAFDB6EF4E6D}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2A4-4BC5-A485-9FD68BDC02A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{D773AAA5-83D6-4FC0-8E58-AC51AC9CFD50}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2A4-4BC5-A485-9FD68BDC02A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{17C50BAF-8D8A-49DC-AB27-34460C95FF60}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2A4-4BC5-A485-9FD68BDC02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F2A4-4BC5-A485-9FD68BDC02A9}"/>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{0C7873C7-15E6-4F20-8113-9648D2A0D42E}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D5C-4F58-BF1C-FF03D9EA60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{C581ECEC-1C30-4297-8A61-3AEEB8D13249}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5C-4F58-BF1C-FF03D9EA60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{4087608E-C48E-43D4-AA0B-2C28B38C3C03}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5C-4F58-BF1C-FF03D9EA60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{65677689-BE9F-48BC-B0B5-F67249D113A0}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5C-4F58-BF1C-FF03D9EA60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{D19DB355-7F09-4D29-8D19-E1BE19166E17}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5C-4F58-BF1C-FF03D9EA609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{4FDAA9BD-AE64-41DD-B39E-43440D44F4F5}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D5C-4F58-BF1C-FF03D9EA609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{27C8F64D-E830-4F73-A8E8-3288EF54F72D}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D5C-4F58-BF1C-FF03D9EA609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{82966052-E918-4E23-878D-CCDD7939BFB3}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D5C-4F58-BF1C-FF03D9EA609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{7D2AFB1F-B837-4460-884D-D5445AAF73FC}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D5C-4F58-BF1C-FF03D9EA60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11.4</c:v>
                </c:pt>
                <c:pt idx="16">
                  <c:v>9</c:v>
                </c:pt>
                <c:pt idx="24">
                  <c:v>7.6</c:v>
                </c:pt>
                <c:pt idx="32">
                  <c:v>6.3</c:v>
                </c:pt>
              </c:numCache>
            </c:numRef>
          </c:xVal>
          <c:yVal>
            <c:numRef>
              <c:f>公会計指標分析・財政指標組合せ分析表!$BP$73:$DC$73</c:f>
              <c:numCache>
                <c:formatCode>#,##0.0;"▲ "#,##0.0</c:formatCode>
                <c:ptCount val="40"/>
                <c:pt idx="0">
                  <c:v>28</c:v>
                </c:pt>
                <c:pt idx="8">
                  <c:v>27.9</c:v>
                </c:pt>
                <c:pt idx="16">
                  <c:v>16.899999999999999</c:v>
                </c:pt>
                <c:pt idx="24">
                  <c:v>10.199999999999999</c:v>
                </c:pt>
                <c:pt idx="32">
                  <c:v>3.2</c:v>
                </c:pt>
              </c:numCache>
            </c:numRef>
          </c:yVal>
          <c:smooth val="0"/>
          <c:extLst>
            <c:ext xmlns:c16="http://schemas.microsoft.com/office/drawing/2014/chart" uri="{C3380CC4-5D6E-409C-BE32-E72D297353CC}">
              <c16:uniqueId val="{00000009-CD5C-4F58-BF1C-FF03D9EA60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90846403229794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{02450BA7-1032-4194-85B2-4CB123360E6B}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D5C-4F58-BF1C-FF03D9EA60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{D263EC58-B3DA-4112-85FE-0A09A89D56DA}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5C-4F58-BF1C-FF03D9EA60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{2BAA7A75-19F7-453B-A97B-A5BC84D9CDCF}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5C-4F58-BF1C-FF03D9EA60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{C1E87D92-0C3E-4BF1-B70F-A41ED6F24582}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5C-4F58-BF1C-FF03D9EA60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{0AD51A78-F5E3-45FC-BC56-28CB11E8C1C0}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5C-4F58-BF1C-FF03D9EA609F}"/>
                </c:ext>
              </c:extLst>
            </c:dLbl>
            <c:dLbl>
              <c:idx val="8"/>
              <c:layout>
                <c:manualLayout>
                  <c:x val="0"/>
                  <c:y val="1.190846403229786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{0BBEFA03-9AA7-405F-8145-4B8D28218FA2}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D5C-4F58-BF1C-FF03D9EA609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{B4550520-EFF0-427C-86B4-7DCA4AEBA0D8}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D5C-4F58-BF1C-FF03D9EA609F}"/>
                </c:ext>
              </c:extLst>
            </c:dLbl>
            <c:dLbl>
              <c:idx val="24"/>
              <c:layout>
                <c:manualLayout>
                  <c:x val="0"/>
                  <c:y val="-1.892072577225811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{4E10D3C6-7E89-4F2A-9D45-2E548F0D77FC}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D5C-4F58-BF1C-FF03D9EA609F}"/>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{A5C448EF-7A4B-4555-A135-CC13768E2737}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D5C-4F58-BF1C-FF03D9EA60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CD5C-4F58-BF1C-FF03D9EA609F}"/>
            </c:ext>
          </c:extLst>
        </c:ser>
        <c:dLbls>
          <c:showLegendKey val="0"/>
          <c:showVal val="1"/>
          <c:showCatName val="0"/>
          <c:showSerName val="0"/>
          <c:showPercent val="0"/>
          <c:showBubbleSize val="0"/>
        </c:dLbls>
        <c:axId val="84219776"/>
        <c:axId val="84234240"/>
      </c:scatterChart>
      <c:valAx>
        <c:axId val="84219776"/>
        <c:scaling>
          <c:orientation val="maxMin"/>
          <c:max val="14"/>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16,515
16,431
77.93
11,005,142
10,622,814
322,712
6,269,358
12,716,601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人口の減少や全国平均を上回る高齢化率（令和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年度国勢調査で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小規模の農林水産業者や商工業者が多いことから、財政基盤が弱く、類似団体平均を大きく下回っています。今後、町内の産業の強靭化を図るとともに、企業誘致を進めることで、長期かつ持続的な自主財源の増額に努め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財政力指数＝自治体の自主財源の余力を示す指標のことです。数値が高いほど、その自治体の自主財源の割合が高く、財政状況に余裕があることを示します。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514850" y="5989864"/>
          <a:ext cx="0" cy="1459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4584700" y="742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7449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752850" y="737271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4584700" y="6887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464050" y="7042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940050" y="737271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702050" y="70307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409950" y="6803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127250" y="737271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889250" y="70077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597150" y="678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333500" y="737271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0955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7843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282700" y="70077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971550" y="678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464050" y="7321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584700" y="721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702050" y="7321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409950" y="7404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889250" y="7321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597150" y="740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095500" y="732191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784350" y="740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282700" y="732191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971550" y="740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電気料金の高騰により物件費が膨らみ、令和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数値が悪化しました。近年は繰上償還で公債費を減少させていることから、類似団体平均に近い形で推移しています。今後も公債費を抑制しながら、事業の縮小・廃止・統合を進めて、経常経費の抑制に努め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経常収支比率＝税金などの収入に対し、人件費や社会保障費など削減が難しい支出が、どの程度占めるかを表す指標です。数値が高いほど自由に使えるお金が少ないことを示します。</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514850" y="9854946"/>
          <a:ext cx="0" cy="135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584700" y="1118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25950" y="112143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84700" y="960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425950" y="98549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63</xdr:row>
      <xdr:rowOff>128778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752850" y="10569448"/>
          <a:ext cx="762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584700" y="10630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464050" y="106586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8128</xdr:rowOff>
    </xdr:from>
    <xdr:to>
      <xdr:col>19</xdr:col>
      <xdr:colOff>133350</xdr:colOff>
      <xdr:row>63</xdr:row>
      <xdr:rowOff>133604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940050" y="10569448"/>
          <a:ext cx="8128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702050" y="10474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409950" y="1024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133604</xdr:rowOff>
    </xdr:from>
    <xdr:to>
      <xdr:col>15</xdr:col>
      <xdr:colOff>82550</xdr:colOff>
      <xdr:row>64</xdr:row>
      <xdr:rowOff>155194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127250" y="10694924"/>
          <a:ext cx="8128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889250" y="1074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597150" y="108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140716</xdr:rowOff>
    </xdr:from>
    <xdr:to>
      <xdr:col>11</xdr:col>
      <xdr:colOff>31750</xdr:colOff>
      <xdr:row>64</xdr:row>
      <xdr:rowOff>155194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333500" y="10869676"/>
          <a:ext cx="79375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095500" y="107754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784350" y="1055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82700" y="107464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71550" y="1052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464050" y="10639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94505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584700" y="104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128778</xdr:rowOff>
    </xdr:from>
    <xdr:to>
      <xdr:col>19</xdr:col>
      <xdr:colOff>184150</xdr:colOff>
      <xdr:row>63</xdr:row>
      <xdr:rowOff>58928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702050" y="10522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409950" y="1060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82804</xdr:rowOff>
    </xdr:from>
    <xdr:to>
      <xdr:col>15</xdr:col>
      <xdr:colOff>133350</xdr:colOff>
      <xdr:row>64</xdr:row>
      <xdr:rowOff>12954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889250" y="10644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597150" y="1041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104394</xdr:rowOff>
    </xdr:from>
    <xdr:to>
      <xdr:col>11</xdr:col>
      <xdr:colOff>82550</xdr:colOff>
      <xdr:row>65</xdr:row>
      <xdr:rowOff>34544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095500" y="1083335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784350" y="1091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82700" y="1081887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4843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71550" y="109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電気料金の高騰および公共施設の除却により物件費が膨らみました。この影響で類似団体より高い数値となっています。今後は業務の効率化を進めることで、経費の削減に努めます。</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514850" y="13590821"/>
          <a:ext cx="0" cy="1429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4584700" y="14992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425950" y="150200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4584700" y="1334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425950" y="135908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27552</xdr:rowOff>
    </xdr:from>
    <xdr:to>
      <xdr:col>23</xdr:col>
      <xdr:colOff>133350</xdr:colOff>
      <xdr:row>85</xdr:row>
      <xdr:rowOff>73109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752850" y="14276952"/>
          <a:ext cx="762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111248</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4584700" y="14025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464050" y="14176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28635</xdr:rowOff>
    </xdr:from>
    <xdr:to>
      <xdr:col>19</xdr:col>
      <xdr:colOff>133350</xdr:colOff>
      <xdr:row>85</xdr:row>
      <xdr:rowOff>27552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940050" y="14110395"/>
          <a:ext cx="812800" cy="16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702050" y="141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137599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409950" y="13884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108068</xdr:rowOff>
    </xdr:from>
    <xdr:to>
      <xdr:col>15</xdr:col>
      <xdr:colOff>82550</xdr:colOff>
      <xdr:row>84</xdr:row>
      <xdr:rowOff>28635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127250" y="13854548"/>
          <a:ext cx="812800" cy="25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889250" y="14051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77629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597150" y="1382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63773</xdr:rowOff>
    </xdr:from>
    <xdr:to>
      <xdr:col>11</xdr:col>
      <xdr:colOff>31750</xdr:colOff>
      <xdr:row>82</xdr:row>
      <xdr:rowOff>108068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333500" y="13810253"/>
          <a:ext cx="793750" cy="4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095500" y="139455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784350" y="1403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282700" y="1401574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971550" y="1409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22309</xdr:rowOff>
    </xdr:from>
    <xdr:to>
      <xdr:col>23</xdr:col>
      <xdr:colOff>184150</xdr:colOff>
      <xdr:row>85</xdr:row>
      <xdr:rowOff>123909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464050" y="142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165836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4584700" y="1424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148202</xdr:rowOff>
    </xdr:from>
    <xdr:to>
      <xdr:col>19</xdr:col>
      <xdr:colOff>184150</xdr:colOff>
      <xdr:row>85</xdr:row>
      <xdr:rowOff>78352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702050" y="142299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63129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409950" y="14312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149285</xdr:rowOff>
    </xdr:from>
    <xdr:to>
      <xdr:col>15</xdr:col>
      <xdr:colOff>133350</xdr:colOff>
      <xdr:row>84</xdr:row>
      <xdr:rowOff>79435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889250" y="14063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64212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597150" y="1414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57268</xdr:rowOff>
    </xdr:from>
    <xdr:to>
      <xdr:col>11</xdr:col>
      <xdr:colOff>82550</xdr:colOff>
      <xdr:row>82</xdr:row>
      <xdr:rowOff>158868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095500" y="138037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169045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784350" y="1358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12973</xdr:rowOff>
    </xdr:from>
    <xdr:to>
      <xdr:col>7</xdr:col>
      <xdr:colOff>31750</xdr:colOff>
      <xdr:row>82</xdr:row>
      <xdr:rowOff>114573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282700" y="137594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124750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971550" y="1353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全国町村平均および類似団体平均と比較して、低い数値で推移しています。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今後はアンバランスな年齢構成とならないように、適正な職員管理と給与水準の維持に努めます。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5474950" y="13679735"/>
          <a:ext cx="0" cy="1480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5563850" y="151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5405100" y="151602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5563850" y="1342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405100" y="136797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63500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4712950" y="13769764"/>
          <a:ext cx="762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5563850" y="1432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427960" y="14351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76905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3903960" y="13809980"/>
          <a:ext cx="80899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4665960" y="143375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370050" y="1442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50095</xdr:rowOff>
    </xdr:from>
    <xdr:to>
      <xdr:col>72</xdr:col>
      <xdr:colOff>203200</xdr:colOff>
      <xdr:row>82</xdr:row>
      <xdr:rowOff>76905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106400" y="13796575"/>
          <a:ext cx="79756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868400" y="143510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557250" y="1443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50095</xdr:rowOff>
    </xdr:from>
    <xdr:to>
      <xdr:col>68</xdr:col>
      <xdr:colOff>152400</xdr:colOff>
      <xdr:row>82</xdr:row>
      <xdr:rowOff>103716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2293600" y="13796575"/>
          <a:ext cx="8128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055600" y="1439121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2763500" y="1447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2242800" y="143912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1950700" y="1447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427960" y="1372277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65211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5563850" y="1364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665960" y="137591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37005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26105</xdr:rowOff>
    </xdr:from>
    <xdr:to>
      <xdr:col>73</xdr:col>
      <xdr:colOff>44450</xdr:colOff>
      <xdr:row>82</xdr:row>
      <xdr:rowOff>127705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868400" y="137725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137882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557250" y="1354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170745</xdr:rowOff>
    </xdr:from>
    <xdr:to>
      <xdr:col>68</xdr:col>
      <xdr:colOff>203200</xdr:colOff>
      <xdr:row>82</xdr:row>
      <xdr:rowOff>100895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055600" y="1374958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111072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2763500" y="1352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2242800" y="137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1950700" y="1357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く定員管理に努めていますが、類似団体平均値を上回っています。さらに、新しい国制度の対応や不足する保育士や調理員の確保が必要なことから、行政サービスの確保のためには、人員削減が困難状況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今後は事業の縮小・廃止・統合を進め、適切な人員配置に基づく定員管理に努めます。</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474950" y="9671615"/>
          <a:ext cx="0" cy="15462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5563850" y="1118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405100" y="112178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5563850" y="941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405100" y="96716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132786</xdr:rowOff>
    </xdr:from>
    <xdr:to>
      <xdr:col>81</xdr:col>
      <xdr:colOff>44450</xdr:colOff>
      <xdr:row>61</xdr:row>
      <xdr:rowOff>144851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4712950" y="10358826"/>
          <a:ext cx="762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110437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5563850" y="10001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427960" y="101523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136807</xdr:rowOff>
    </xdr:from>
    <xdr:to>
      <xdr:col>77</xdr:col>
      <xdr:colOff>44450</xdr:colOff>
      <xdr:row>61</xdr:row>
      <xdr:rowOff>144851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903960" y="10362847"/>
          <a:ext cx="80899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665960" y="1014426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26193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370050" y="9916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136807</xdr:rowOff>
    </xdr:from>
    <xdr:to>
      <xdr:col>72</xdr:col>
      <xdr:colOff>203200</xdr:colOff>
      <xdr:row>61</xdr:row>
      <xdr:rowOff>136807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106400" y="1036284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868400" y="101402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22172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557250" y="991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109996</xdr:rowOff>
    </xdr:from>
    <xdr:to>
      <xdr:col>68</xdr:col>
      <xdr:colOff>152400</xdr:colOff>
      <xdr:row>61</xdr:row>
      <xdr:rowOff>136807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2293600" y="10336036"/>
          <a:ext cx="8128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055600" y="1017107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53004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2763500" y="994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2242800" y="101429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1950700" y="99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81986</xdr:rowOff>
    </xdr:from>
    <xdr:to>
      <xdr:col>81</xdr:col>
      <xdr:colOff>95250</xdr:colOff>
      <xdr:row>62</xdr:row>
      <xdr:rowOff>12136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427960" y="1030802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54063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5563850" y="1028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94051</xdr:rowOff>
    </xdr:from>
    <xdr:to>
      <xdr:col>77</xdr:col>
      <xdr:colOff>95250</xdr:colOff>
      <xdr:row>62</xdr:row>
      <xdr:rowOff>24201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665960" y="1032009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8978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370050" y="1040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86007</xdr:rowOff>
    </xdr:from>
    <xdr:to>
      <xdr:col>73</xdr:col>
      <xdr:colOff>44450</xdr:colOff>
      <xdr:row>62</xdr:row>
      <xdr:rowOff>16157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868400" y="1031204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557250" y="1039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86007</xdr:rowOff>
    </xdr:from>
    <xdr:to>
      <xdr:col>68</xdr:col>
      <xdr:colOff>203200</xdr:colOff>
      <xdr:row>62</xdr:row>
      <xdr:rowOff>16157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055600" y="1031204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2763500" y="1039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59196</xdr:rowOff>
    </xdr:from>
    <xdr:to>
      <xdr:col>64</xdr:col>
      <xdr:colOff>152400</xdr:colOff>
      <xdr:row>61</xdr:row>
      <xdr:rowOff>160796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2242800" y="102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145573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1950700" y="1037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繰上償還などにより年々比率が改善しています。しかし、地方債を財源とする大規模の普通建設事業を予定していることから、今後は数値が悪化に転じる恐れがあります。継続して繰上償還に取り組むほか、交付税措置が有利な地方債を選択するなど、比率の急激な悪化を防ぐよう努めます。</a:t>
          </a:r>
        </a:p>
        <a:p>
          <a:endParaRPr kumimoji="1" lang="ja-JP" altLang="en-US"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実質公債費比率＝財政規模に対する借金の返済額の割合のことです。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5474950" y="6272953"/>
          <a:ext cx="0" cy="1296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5563850" y="754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405100" y="7569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5563850" y="602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405100" y="62729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164677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712950" y="6933353"/>
          <a:ext cx="762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5563850" y="6927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427960" y="69549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105833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903960" y="7037917"/>
          <a:ext cx="808990" cy="10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665960" y="69549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370050" y="6727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43</xdr:row>
      <xdr:rowOff>127423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106400" y="7146713"/>
          <a:ext cx="79756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868400" y="696298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557250" y="673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127423</xdr:rowOff>
    </xdr:from>
    <xdr:to>
      <xdr:col>68</xdr:col>
      <xdr:colOff>152400</xdr:colOff>
      <xdr:row>44</xdr:row>
      <xdr:rowOff>108796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2293600" y="7335943"/>
          <a:ext cx="812800" cy="14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055600" y="699516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2763500" y="676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2242800" y="70112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1950700" y="678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427960" y="68825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5563850" y="673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665960" y="698711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28804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370050" y="7069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868400" y="70959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557250" y="718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76623</xdr:rowOff>
    </xdr:from>
    <xdr:to>
      <xdr:col>68</xdr:col>
      <xdr:colOff>203200</xdr:colOff>
      <xdr:row>44</xdr:row>
      <xdr:rowOff>6773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055600" y="728514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163000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2763500" y="737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57996</xdr:rowOff>
    </xdr:from>
    <xdr:to>
      <xdr:col>64</xdr:col>
      <xdr:colOff>152400</xdr:colOff>
      <xdr:row>44</xdr:row>
      <xdr:rowOff>159596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2242800" y="743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144373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1950700" y="752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一般会計等に係る地方債の現在高に加え、公営企業等繰入見込額が減少したため、令和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将来負担比率が減少しました。近年、将来負担が少なくなる方向に数値が推移していますが、予定している大規模の普通建設事業の財源に地方債を考えていることから、今後は数値の悪化が見込まれます。将来負担額を計画的に管理し、財政の健全化に努め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将来負担比率＝財政規模に対する将来の負担などの割合を示します。</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474950" y="2397760"/>
          <a:ext cx="0" cy="15274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5563850" y="389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405100" y="39251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5563850" y="209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81686</xdr:rowOff>
    </xdr:from>
    <xdr:to>
      <xdr:col>81</xdr:col>
      <xdr:colOff>44450</xdr:colOff>
      <xdr:row>14</xdr:row>
      <xdr:rowOff>149250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712950" y="2428646"/>
          <a:ext cx="762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5563850" y="2208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427960" y="23469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149250</xdr:rowOff>
    </xdr:from>
    <xdr:to>
      <xdr:col>77</xdr:col>
      <xdr:colOff>44450</xdr:colOff>
      <xdr:row>15</xdr:row>
      <xdr:rowOff>42469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903960" y="2496210"/>
          <a:ext cx="808990" cy="6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665960" y="23469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370050" y="212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42469</xdr:rowOff>
    </xdr:from>
    <xdr:to>
      <xdr:col>72</xdr:col>
      <xdr:colOff>203200</xdr:colOff>
      <xdr:row>15</xdr:row>
      <xdr:rowOff>148641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106400" y="2557069"/>
          <a:ext cx="79756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123546</xdr:rowOff>
    </xdr:from>
    <xdr:to>
      <xdr:col>73</xdr:col>
      <xdr:colOff>44450</xdr:colOff>
      <xdr:row>15</xdr:row>
      <xdr:rowOff>53696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868400" y="247050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557250" y="224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148641</xdr:rowOff>
    </xdr:from>
    <xdr:to>
      <xdr:col>68</xdr:col>
      <xdr:colOff>152400</xdr:colOff>
      <xdr:row>15</xdr:row>
      <xdr:rowOff>149606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2293600" y="2663241"/>
          <a:ext cx="8128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35103</xdr:rowOff>
    </xdr:from>
    <xdr:to>
      <xdr:col>68</xdr:col>
      <xdr:colOff>203200</xdr:colOff>
      <xdr:row>15</xdr:row>
      <xdr:rowOff>136703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055600" y="254970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763500" y="2326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2242800" y="25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1950700" y="231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427960" y="237784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2963</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5563850" y="234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98450</xdr:rowOff>
    </xdr:from>
    <xdr:to>
      <xdr:col>77</xdr:col>
      <xdr:colOff>95250</xdr:colOff>
      <xdr:row>15</xdr:row>
      <xdr:rowOff>28600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665960" y="24454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13377</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370050" y="25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163119</xdr:rowOff>
    </xdr:from>
    <xdr:to>
      <xdr:col>73</xdr:col>
      <xdr:colOff>44450</xdr:colOff>
      <xdr:row>15</xdr:row>
      <xdr:rowOff>93269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868400" y="251007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78046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557250" y="259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97841</xdr:rowOff>
    </xdr:from>
    <xdr:to>
      <xdr:col>68</xdr:col>
      <xdr:colOff>203200</xdr:colOff>
      <xdr:row>16</xdr:row>
      <xdr:rowOff>27991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055600" y="261244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12768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2763500" y="269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98806</xdr:rowOff>
    </xdr:from>
    <xdr:to>
      <xdr:col>64</xdr:col>
      <xdr:colOff>152400</xdr:colOff>
      <xdr:row>16</xdr:row>
      <xdr:rowOff>28956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2242800" y="26134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13733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1950700" y="26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16,515
16,431
77.93
11,005,142
10,622,814
322,712
6,269,358
12,716,601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給与改定の影響で、前年度と比較して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ポイント増となりました。類似団体平均より上回っている状態も続いています。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今後は事業の縮小・廃止・統合を進め、適切な人事配置に基づく人件費の抑制に努めます。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113393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413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2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156936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413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159657</xdr:rowOff>
    </xdr:from>
    <xdr:to>
      <xdr:col>15</xdr:col>
      <xdr:colOff>98425</xdr:colOff>
      <xdr:row>37</xdr:row>
      <xdr:rowOff>156936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988957"/>
          <a:ext cx="889000" cy="5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119941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34</xdr:row>
      <xdr:rowOff>159657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5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102705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62593</xdr:rowOff>
    </xdr:from>
    <xdr:to>
      <xdr:col>24</xdr:col>
      <xdr:colOff>76200</xdr:colOff>
      <xdr:row>37</xdr:row>
      <xdr:rowOff>164193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34670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106136</xdr:rowOff>
    </xdr:from>
    <xdr:to>
      <xdr:col>15</xdr:col>
      <xdr:colOff>149225</xdr:colOff>
      <xdr:row>38</xdr:row>
      <xdr:rowOff>36286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21062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108857</xdr:rowOff>
    </xdr:from>
    <xdr:to>
      <xdr:col>11</xdr:col>
      <xdr:colOff>60325</xdr:colOff>
      <xdr:row>35</xdr:row>
      <xdr:rowOff>39007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電気料金の高騰の影響で、令和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ポイント増となりましたが、類似団体平均を下回る水準を維持しています。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今後は公共施設等総合管理計画に基づく施設の統廃合などを進め、施設維持管理経費の削減に努めます。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15</xdr:row>
      <xdr:rowOff>1270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815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132097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134620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8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134620</xdr:rowOff>
    </xdr:from>
    <xdr:to>
      <xdr:col>73</xdr:col>
      <xdr:colOff>180975</xdr:colOff>
      <xdr:row>16</xdr:row>
      <xdr:rowOff>5080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349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5080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7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83820</xdr:rowOff>
    </xdr:from>
    <xdr:to>
      <xdr:col>74</xdr:col>
      <xdr:colOff>31750</xdr:colOff>
      <xdr:row>15</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24147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扶助費に係る経常収支比率が類似団体平均を上回っている要因として、町に福祉事務所を設置し、生活保護費を支給していることがあります。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今後も増加が見込まれますが、急増することがないように資格審査や給付と負担の適正化を進めて、上昇傾向に歯止めをかけるように努めます。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110672</xdr:rowOff>
    </xdr:from>
    <xdr:to>
      <xdr:col>24</xdr:col>
      <xdr:colOff>25400</xdr:colOff>
      <xdr:row>59</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0547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125384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55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135165</xdr:rowOff>
    </xdr:from>
    <xdr:to>
      <xdr:col>19</xdr:col>
      <xdr:colOff>187325</xdr:colOff>
      <xdr:row>59</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50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167822</xdr:rowOff>
    </xdr:from>
    <xdr:to>
      <xdr:col>15</xdr:col>
      <xdr:colOff>98425</xdr:colOff>
      <xdr:row>61</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283372"/>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53522</xdr:rowOff>
    </xdr:from>
    <xdr:to>
      <xdr:col>11</xdr:col>
      <xdr:colOff>9525</xdr:colOff>
      <xdr:row>61</xdr:row>
      <xdr:rowOff>167822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5119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59872</xdr:rowOff>
    </xdr:from>
    <xdr:to>
      <xdr:col>24</xdr:col>
      <xdr:colOff>76200</xdr:colOff>
      <xdr:row>58</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31949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84365</xdr:rowOff>
    </xdr:from>
    <xdr:to>
      <xdr:col>20</xdr:col>
      <xdr:colOff>38100</xdr:colOff>
      <xdr:row>60</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170742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117022</xdr:rowOff>
    </xdr:from>
    <xdr:to>
      <xdr:col>15</xdr:col>
      <xdr:colOff>149225</xdr:colOff>
      <xdr:row>60</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117022</xdr:rowOff>
    </xdr:from>
    <xdr:to>
      <xdr:col>11</xdr:col>
      <xdr:colOff>60325</xdr:colOff>
      <xdr:row>62</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2722</xdr:rowOff>
    </xdr:from>
    <xdr:to>
      <xdr:col>6</xdr:col>
      <xdr:colOff>171450</xdr:colOff>
      <xdr:row>61</xdr:row>
      <xdr:rowOff>104322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89099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その他（維持補修費、投資及び出資金、貸付金、繰出金）は補助費等と同様に下水道事業会計の地方公営企業法適用のため、昨年度より大きく減少し、類似団体平均をわずかに上回っています。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今後は維持補修費や特別会計への繰出金の内容を精査し、負担額を減らしていくように努めます。</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59</xdr:row>
      <xdr:rowOff>62230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9678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54610</xdr:rowOff>
    </xdr:from>
    <xdr:to>
      <xdr:col>78</xdr:col>
      <xdr:colOff>69850</xdr:colOff>
      <xdr:row>59</xdr:row>
      <xdr:rowOff>62230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7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54610</xdr:rowOff>
    </xdr:from>
    <xdr:to>
      <xdr:col>73</xdr:col>
      <xdr:colOff>180975</xdr:colOff>
      <xdr:row>59</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170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85090</xdr:rowOff>
    </xdr:from>
    <xdr:to>
      <xdr:col>69</xdr:col>
      <xdr:colOff>92075</xdr:colOff>
      <xdr:row>59</xdr:row>
      <xdr:rowOff>107950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0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11430</xdr:rowOff>
    </xdr:from>
    <xdr:to>
      <xdr:col>78</xdr:col>
      <xdr:colOff>120650</xdr:colOff>
      <xdr:row>59</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97807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3810</xdr:rowOff>
    </xdr:from>
    <xdr:to>
      <xdr:col>74</xdr:col>
      <xdr:colOff>31750</xdr:colOff>
      <xdr:row>59</xdr:row>
      <xdr:rowOff>105410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90187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34290</xdr:rowOff>
    </xdr:from>
    <xdr:to>
      <xdr:col>65</xdr:col>
      <xdr:colOff>53975</xdr:colOff>
      <xdr:row>59</xdr:row>
      <xdr:rowOff>135890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120667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下水道事業会計の地方公営企業法適用のため、昨年度より大きく増加したものの、類似団体平均をわずかに下回っています。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今後も事業の見直し、各種補助金や負担金や公営企業会計への負担が適切なものかを精査しながら抑制に努めてます。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148227</xdr:rowOff>
    </xdr:from>
    <xdr:to>
      <xdr:col>82</xdr:col>
      <xdr:colOff>107950</xdr:colOff>
      <xdr:row>35</xdr:row>
      <xdr:rowOff>144961</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806077"/>
          <a:ext cx="8382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148227</xdr:rowOff>
    </xdr:from>
    <xdr:to>
      <xdr:col>78</xdr:col>
      <xdr:colOff>69850</xdr:colOff>
      <xdr:row>33</xdr:row>
      <xdr:rowOff>161290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8060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28683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0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34</xdr:row>
      <xdr:rowOff>15966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8191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141696</xdr:rowOff>
    </xdr:from>
    <xdr:to>
      <xdr:col>69</xdr:col>
      <xdr:colOff>92075</xdr:colOff>
      <xdr:row>34</xdr:row>
      <xdr:rowOff>15966</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7995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74403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35214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94161</xdr:rowOff>
    </xdr:from>
    <xdr:to>
      <xdr:col>82</xdr:col>
      <xdr:colOff>158750</xdr:colOff>
      <xdr:row>36</xdr:row>
      <xdr:rowOff>24311</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110688</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97427</xdr:rowOff>
    </xdr:from>
    <xdr:to>
      <xdr:col>78</xdr:col>
      <xdr:colOff>120650</xdr:colOff>
      <xdr:row>34</xdr:row>
      <xdr:rowOff>27577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7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37754</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52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136616</xdr:rowOff>
    </xdr:from>
    <xdr:to>
      <xdr:col>69</xdr:col>
      <xdr:colOff>142875</xdr:colOff>
      <xdr:row>34</xdr:row>
      <xdr:rowOff>66766</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76943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56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90896</xdr:rowOff>
    </xdr:from>
    <xdr:to>
      <xdr:col>65</xdr:col>
      <xdr:colOff>53975</xdr:colOff>
      <xdr:row>34</xdr:row>
      <xdr:rowOff>21046</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7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31223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5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繰上償還による後年度の公債費の抑制に努めてきましたが、大規模事業の財源とした地方債の償還が開始されたため、減少から増加傾向に転じています。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今後は地方債現在高が一定水準を超えないように事業を調整し、計画性のある地方債の発行に努めます。</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124713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39496"/>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74422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239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78</xdr:row>
      <xdr:rowOff>26415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276072"/>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145287</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399515"/>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45990</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94487</xdr:rowOff>
    </xdr:from>
    <xdr:to>
      <xdr:col>6</xdr:col>
      <xdr:colOff>171450</xdr:colOff>
      <xdr:row>79</xdr:row>
      <xdr:rowOff>24637</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9414</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類似団体平均をわずかに下回りました。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今後は事業の縮小・廃止・統合と業務の効率化を進め、経常経費の削減に努めます。</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85852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088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140715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0886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28702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1709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77</xdr:row>
      <xdr:rowOff>28702</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097763"/>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166573</xdr:rowOff>
    </xdr:from>
    <xdr:to>
      <xdr:col>29</xdr:col>
      <xdr:colOff>127000</xdr:colOff>
      <xdr:row>16</xdr:row>
      <xdr:rowOff>3073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85948"/>
          <a:ext cx="647700" cy="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129227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0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3073</xdr:rowOff>
    </xdr:from>
    <xdr:to>
      <xdr:col>26</xdr:col>
      <xdr:colOff>50800</xdr:colOff>
      <xdr:row>16</xdr:row>
      <xdr:rowOff>34315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93898"/>
          <a:ext cx="6985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90682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34315</xdr:rowOff>
    </xdr:from>
    <xdr:to>
      <xdr:col>22</xdr:col>
      <xdr:colOff>114300</xdr:colOff>
      <xdr:row>17</xdr:row>
      <xdr:rowOff>38316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25140"/>
          <a:ext cx="698500" cy="175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103039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38316</xdr:rowOff>
    </xdr:from>
    <xdr:to>
      <xdr:col>18</xdr:col>
      <xdr:colOff>177800</xdr:colOff>
      <xdr:row>17</xdr:row>
      <xdr:rowOff>46266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00591"/>
          <a:ext cx="698500" cy="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93502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116413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115773</xdr:rowOff>
    </xdr:from>
    <xdr:to>
      <xdr:col>29</xdr:col>
      <xdr:colOff>177800</xdr:colOff>
      <xdr:row>16</xdr:row>
      <xdr:rowOff>45923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35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132300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8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123723</xdr:rowOff>
    </xdr:from>
    <xdr:to>
      <xdr:col>26</xdr:col>
      <xdr:colOff>101600</xdr:colOff>
      <xdr:row>16</xdr:row>
      <xdr:rowOff>53873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4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64050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1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154965</xdr:rowOff>
    </xdr:from>
    <xdr:to>
      <xdr:col>22</xdr:col>
      <xdr:colOff>165100</xdr:colOff>
      <xdr:row>16</xdr:row>
      <xdr:rowOff>85115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4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95292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4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158966</xdr:rowOff>
    </xdr:from>
    <xdr:to>
      <xdr:col>19</xdr:col>
      <xdr:colOff>38100</xdr:colOff>
      <xdr:row>17</xdr:row>
      <xdr:rowOff>89116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49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99293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1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166916</xdr:rowOff>
    </xdr:from>
    <xdr:to>
      <xdr:col>15</xdr:col>
      <xdr:colOff>101600</xdr:colOff>
      <xdr:row>17</xdr:row>
      <xdr:rowOff>97066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107243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2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1910</xdr:rowOff>
    </xdr:from>
    <xdr:to>
      <xdr:col>29</xdr:col>
      <xdr:colOff>127000</xdr:colOff>
      <xdr:row>36</xdr:row>
      <xdr:rowOff>111547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55160"/>
          <a:ext cx="647700" cy="109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1910</xdr:rowOff>
    </xdr:from>
    <xdr:to>
      <xdr:col>26</xdr:col>
      <xdr:colOff>50800</xdr:colOff>
      <xdr:row>36</xdr:row>
      <xdr:rowOff>114198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55160"/>
          <a:ext cx="698500" cy="112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109702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6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263314</xdr:rowOff>
    </xdr:from>
    <xdr:to>
      <xdr:col>22</xdr:col>
      <xdr:colOff>114300</xdr:colOff>
      <xdr:row>36</xdr:row>
      <xdr:rowOff>114198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73664"/>
          <a:ext cx="698500" cy="193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160888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114793</xdr:rowOff>
    </xdr:from>
    <xdr:to>
      <xdr:col>18</xdr:col>
      <xdr:colOff>177800</xdr:colOff>
      <xdr:row>35</xdr:row>
      <xdr:rowOff>263314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25143"/>
          <a:ext cx="698500" cy="148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116720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60747</xdr:rowOff>
    </xdr:from>
    <xdr:to>
      <xdr:col>29</xdr:col>
      <xdr:colOff>177800</xdr:colOff>
      <xdr:row>36</xdr:row>
      <xdr:rowOff>162347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13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32824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8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294010</xdr:rowOff>
    </xdr:from>
    <xdr:to>
      <xdr:col>26</xdr:col>
      <xdr:colOff>101600</xdr:colOff>
      <xdr:row>36</xdr:row>
      <xdr:rowOff>52710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0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62887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73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63398</xdr:rowOff>
    </xdr:from>
    <xdr:to>
      <xdr:col>22</xdr:col>
      <xdr:colOff>165100</xdr:colOff>
      <xdr:row>36</xdr:row>
      <xdr:rowOff>164998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16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149775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0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212514</xdr:rowOff>
    </xdr:from>
    <xdr:to>
      <xdr:col>19</xdr:col>
      <xdr:colOff>38100</xdr:colOff>
      <xdr:row>35</xdr:row>
      <xdr:rowOff>314114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22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324291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9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63993</xdr:rowOff>
    </xdr:from>
    <xdr:to>
      <xdr:col>15</xdr:col>
      <xdr:colOff>101600</xdr:colOff>
      <xdr:row>35</xdr:row>
      <xdr:rowOff>165593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74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175770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4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16,515
16,431
77.93
11,005,142
10,622,814
322,712
6,269,358
12,716,601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160417</xdr:rowOff>
    </xdr:from>
    <xdr:to>
      <xdr:col>24</xdr:col>
      <xdr:colOff>63500</xdr:colOff>
      <xdr:row>34</xdr:row>
      <xdr:rowOff>2368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5818267"/>
          <a:ext cx="838200" cy="1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1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160417</xdr:rowOff>
    </xdr:from>
    <xdr:to>
      <xdr:col>19</xdr:col>
      <xdr:colOff>177800</xdr:colOff>
      <xdr:row>34</xdr:row>
      <xdr:rowOff>19499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818267"/>
          <a:ext cx="889000" cy="3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125906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19499</xdr:rowOff>
    </xdr:from>
    <xdr:to>
      <xdr:col>15</xdr:col>
      <xdr:colOff>50800</xdr:colOff>
      <xdr:row>36</xdr:row>
      <xdr:rowOff>33987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5848799"/>
          <a:ext cx="889000" cy="35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147294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19199</xdr:rowOff>
    </xdr:from>
    <xdr:to>
      <xdr:col>10</xdr:col>
      <xdr:colOff>114300</xdr:colOff>
      <xdr:row>36</xdr:row>
      <xdr:rowOff>33987</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191399"/>
          <a:ext cx="889000" cy="1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101517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117076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123018</xdr:rowOff>
    </xdr:from>
    <xdr:to>
      <xdr:col>24</xdr:col>
      <xdr:colOff>114300</xdr:colOff>
      <xdr:row>34</xdr:row>
      <xdr:rowOff>53168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7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145895</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6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109617</xdr:rowOff>
    </xdr:from>
    <xdr:to>
      <xdr:col>20</xdr:col>
      <xdr:colOff>38100</xdr:colOff>
      <xdr:row>34</xdr:row>
      <xdr:rowOff>39767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56294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54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140149</xdr:rowOff>
    </xdr:from>
    <xdr:to>
      <xdr:col>15</xdr:col>
      <xdr:colOff>101600</xdr:colOff>
      <xdr:row>34</xdr:row>
      <xdr:rowOff>70299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7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86826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08795" y="557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154637</xdr:rowOff>
    </xdr:from>
    <xdr:to>
      <xdr:col>10</xdr:col>
      <xdr:colOff>165100</xdr:colOff>
      <xdr:row>36</xdr:row>
      <xdr:rowOff>84787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15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101314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93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139849</xdr:rowOff>
    </xdr:from>
    <xdr:to>
      <xdr:col>6</xdr:col>
      <xdr:colOff>38100</xdr:colOff>
      <xdr:row>36</xdr:row>
      <xdr:rowOff>69999</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14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86526</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91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109360</xdr:rowOff>
    </xdr:from>
    <xdr:to>
      <xdr:col>24</xdr:col>
      <xdr:colOff>63500</xdr:colOff>
      <xdr:row>57</xdr:row>
      <xdr:rowOff>14999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10560"/>
          <a:ext cx="838200" cy="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61206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90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14999</xdr:rowOff>
    </xdr:from>
    <xdr:to>
      <xdr:col>19</xdr:col>
      <xdr:colOff>177800</xdr:colOff>
      <xdr:row>58</xdr:row>
      <xdr:rowOff>72885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87649"/>
          <a:ext cx="889000" cy="2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59936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72885</xdr:rowOff>
    </xdr:from>
    <xdr:to>
      <xdr:col>15</xdr:col>
      <xdr:colOff>50800</xdr:colOff>
      <xdr:row>58</xdr:row>
      <xdr:rowOff>132550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16985"/>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154220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132550</xdr:rowOff>
    </xdr:from>
    <xdr:to>
      <xdr:col>10</xdr:col>
      <xdr:colOff>114300</xdr:colOff>
      <xdr:row>59</xdr:row>
      <xdr:rowOff>33300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76650"/>
          <a:ext cx="8890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20743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55707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58560</xdr:rowOff>
    </xdr:from>
    <xdr:to>
      <xdr:col>24</xdr:col>
      <xdr:colOff>114300</xdr:colOff>
      <xdr:row>56</xdr:row>
      <xdr:rowOff>160160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36987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3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135649</xdr:rowOff>
    </xdr:from>
    <xdr:to>
      <xdr:col>20</xdr:col>
      <xdr:colOff>38100</xdr:colOff>
      <xdr:row>57</xdr:row>
      <xdr:rowOff>65799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82326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51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22085</xdr:rowOff>
    </xdr:from>
    <xdr:to>
      <xdr:col>15</xdr:col>
      <xdr:colOff>101600</xdr:colOff>
      <xdr:row>58</xdr:row>
      <xdr:rowOff>123685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6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114812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5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81750</xdr:rowOff>
    </xdr:from>
    <xdr:to>
      <xdr:col>10</xdr:col>
      <xdr:colOff>165100</xdr:colOff>
      <xdr:row>59</xdr:row>
      <xdr:rowOff>11900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3027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153950</xdr:rowOff>
    </xdr:from>
    <xdr:to>
      <xdr:col>6</xdr:col>
      <xdr:colOff>38100</xdr:colOff>
      <xdr:row>59</xdr:row>
      <xdr:rowOff>84100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75227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143266</xdr:rowOff>
    </xdr:from>
    <xdr:to>
      <xdr:col>24</xdr:col>
      <xdr:colOff>63500</xdr:colOff>
      <xdr:row>77</xdr:row>
      <xdr:rowOff>146672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44916"/>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146672</xdr:rowOff>
    </xdr:from>
    <xdr:to>
      <xdr:col>19</xdr:col>
      <xdr:colOff>177800</xdr:colOff>
      <xdr:row>77</xdr:row>
      <xdr:rowOff>149392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48322"/>
          <a:ext cx="8890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149392</xdr:rowOff>
    </xdr:from>
    <xdr:to>
      <xdr:col>15</xdr:col>
      <xdr:colOff>50800</xdr:colOff>
      <xdr:row>78</xdr:row>
      <xdr:rowOff>36784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51042"/>
          <a:ext cx="889000" cy="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28555</xdr:rowOff>
    </xdr:from>
    <xdr:to>
      <xdr:col>10</xdr:col>
      <xdr:colOff>114300</xdr:colOff>
      <xdr:row>78</xdr:row>
      <xdr:rowOff>36784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01655"/>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92466</xdr:rowOff>
    </xdr:from>
    <xdr:to>
      <xdr:col>24</xdr:col>
      <xdr:colOff>114300</xdr:colOff>
      <xdr:row>78</xdr:row>
      <xdr:rowOff>22616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9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70893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7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95872</xdr:rowOff>
    </xdr:from>
    <xdr:to>
      <xdr:col>20</xdr:col>
      <xdr:colOff>38100</xdr:colOff>
      <xdr:row>78</xdr:row>
      <xdr:rowOff>26022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17149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9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98592</xdr:rowOff>
    </xdr:from>
    <xdr:to>
      <xdr:col>15</xdr:col>
      <xdr:colOff>101600</xdr:colOff>
      <xdr:row>78</xdr:row>
      <xdr:rowOff>28742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0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19869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9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157434</xdr:rowOff>
    </xdr:from>
    <xdr:to>
      <xdr:col>10</xdr:col>
      <xdr:colOff>165100</xdr:colOff>
      <xdr:row>78</xdr:row>
      <xdr:rowOff>87584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5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78711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5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149205</xdr:rowOff>
    </xdr:from>
    <xdr:to>
      <xdr:col>6</xdr:col>
      <xdr:colOff>38100</xdr:colOff>
      <xdr:row>78</xdr:row>
      <xdr:rowOff>79355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70482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4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122047</xdr:rowOff>
    </xdr:from>
    <xdr:to>
      <xdr:col>24</xdr:col>
      <xdr:colOff>63500</xdr:colOff>
      <xdr:row>94</xdr:row>
      <xdr:rowOff>11340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895447"/>
          <a:ext cx="838200" cy="23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114901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3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122047</xdr:rowOff>
    </xdr:from>
    <xdr:to>
      <xdr:col>19</xdr:col>
      <xdr:colOff>177800</xdr:colOff>
      <xdr:row>94</xdr:row>
      <xdr:rowOff>119520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895447"/>
          <a:ext cx="889000" cy="3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109757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164071</xdr:rowOff>
    </xdr:from>
    <xdr:to>
      <xdr:col>15</xdr:col>
      <xdr:colOff>50800</xdr:colOff>
      <xdr:row>94</xdr:row>
      <xdr:rowOff>119520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108921"/>
          <a:ext cx="889000" cy="1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66336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164071</xdr:rowOff>
    </xdr:from>
    <xdr:to>
      <xdr:col>10</xdr:col>
      <xdr:colOff>114300</xdr:colOff>
      <xdr:row>94</xdr:row>
      <xdr:rowOff>52743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108921"/>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63110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96931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131990</xdr:rowOff>
    </xdr:from>
    <xdr:to>
      <xdr:col>24</xdr:col>
      <xdr:colOff>114300</xdr:colOff>
      <xdr:row>94</xdr:row>
      <xdr:rowOff>62140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154867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28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71247</xdr:rowOff>
    </xdr:from>
    <xdr:to>
      <xdr:col>20</xdr:col>
      <xdr:colOff>38100</xdr:colOff>
      <xdr:row>93</xdr:row>
      <xdr:rowOff>1397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8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17924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6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68720</xdr:rowOff>
    </xdr:from>
    <xdr:to>
      <xdr:col>15</xdr:col>
      <xdr:colOff>101600</xdr:colOff>
      <xdr:row>94</xdr:row>
      <xdr:rowOff>170320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15397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596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113271</xdr:rowOff>
    </xdr:from>
    <xdr:to>
      <xdr:col>10</xdr:col>
      <xdr:colOff>165100</xdr:colOff>
      <xdr:row>94</xdr:row>
      <xdr:rowOff>43421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59948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83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1943</xdr:rowOff>
    </xdr:from>
    <xdr:to>
      <xdr:col>6</xdr:col>
      <xdr:colOff>38100</xdr:colOff>
      <xdr:row>94</xdr:row>
      <xdr:rowOff>103543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120070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58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60783</xdr:rowOff>
    </xdr:from>
    <xdr:to>
      <xdr:col>55</xdr:col>
      <xdr:colOff>0</xdr:colOff>
      <xdr:row>37</xdr:row>
      <xdr:rowOff>391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32983"/>
          <a:ext cx="838200" cy="1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51214</xdr:rowOff>
    </xdr:from>
    <xdr:to>
      <xdr:col>50</xdr:col>
      <xdr:colOff>114300</xdr:colOff>
      <xdr:row>37</xdr:row>
      <xdr:rowOff>391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880514"/>
          <a:ext cx="889000" cy="46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51214</xdr:rowOff>
    </xdr:from>
    <xdr:to>
      <xdr:col>45</xdr:col>
      <xdr:colOff>177800</xdr:colOff>
      <xdr:row>37</xdr:row>
      <xdr:rowOff>2261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880514"/>
          <a:ext cx="889000" cy="46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2261</xdr:rowOff>
    </xdr:from>
    <xdr:to>
      <xdr:col>41</xdr:col>
      <xdr:colOff>50800</xdr:colOff>
      <xdr:row>37</xdr:row>
      <xdr:rowOff>54346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45911"/>
          <a:ext cx="889000" cy="5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9983</xdr:rowOff>
    </xdr:from>
    <xdr:to>
      <xdr:col>55</xdr:col>
      <xdr:colOff>50800</xdr:colOff>
      <xdr:row>36</xdr:row>
      <xdr:rowOff>111583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159860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6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121041</xdr:rowOff>
    </xdr:from>
    <xdr:to>
      <xdr:col>50</xdr:col>
      <xdr:colOff>165100</xdr:colOff>
      <xdr:row>37</xdr:row>
      <xdr:rowOff>51191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42318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8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414</xdr:rowOff>
    </xdr:from>
    <xdr:to>
      <xdr:col>46</xdr:col>
      <xdr:colOff>38100</xdr:colOff>
      <xdr:row>34</xdr:row>
      <xdr:rowOff>102014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2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93141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92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122911</xdr:rowOff>
    </xdr:from>
    <xdr:to>
      <xdr:col>41</xdr:col>
      <xdr:colOff>101600</xdr:colOff>
      <xdr:row>37</xdr:row>
      <xdr:rowOff>53061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44188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3546</xdr:rowOff>
    </xdr:from>
    <xdr:to>
      <xdr:col>36</xdr:col>
      <xdr:colOff>165100</xdr:colOff>
      <xdr:row>37</xdr:row>
      <xdr:rowOff>105146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4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96273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3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154315</xdr:rowOff>
    </xdr:from>
    <xdr:to>
      <xdr:col>55</xdr:col>
      <xdr:colOff>0</xdr:colOff>
      <xdr:row>56</xdr:row>
      <xdr:rowOff>48854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584065"/>
          <a:ext cx="838200" cy="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151292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81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42202</xdr:rowOff>
    </xdr:from>
    <xdr:to>
      <xdr:col>50</xdr:col>
      <xdr:colOff>114300</xdr:colOff>
      <xdr:row>56</xdr:row>
      <xdr:rowOff>48854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300502"/>
          <a:ext cx="889000" cy="34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42202</xdr:rowOff>
    </xdr:from>
    <xdr:to>
      <xdr:col>45</xdr:col>
      <xdr:colOff>177800</xdr:colOff>
      <xdr:row>55</xdr:row>
      <xdr:rowOff>163139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300502"/>
          <a:ext cx="889000" cy="29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38768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54683</xdr:rowOff>
    </xdr:from>
    <xdr:to>
      <xdr:col>41</xdr:col>
      <xdr:colOff>50800</xdr:colOff>
      <xdr:row>55</xdr:row>
      <xdr:rowOff>163139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8798633"/>
          <a:ext cx="889000" cy="79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40847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64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103515</xdr:rowOff>
    </xdr:from>
    <xdr:to>
      <xdr:col>55</xdr:col>
      <xdr:colOff>50800</xdr:colOff>
      <xdr:row>56</xdr:row>
      <xdr:rowOff>33665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53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126392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38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169504</xdr:rowOff>
    </xdr:from>
    <xdr:to>
      <xdr:col>50</xdr:col>
      <xdr:colOff>165100</xdr:colOff>
      <xdr:row>56</xdr:row>
      <xdr:rowOff>99654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9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69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162852</xdr:rowOff>
    </xdr:from>
    <xdr:to>
      <xdr:col>46</xdr:col>
      <xdr:colOff>38100</xdr:colOff>
      <xdr:row>54</xdr:row>
      <xdr:rowOff>93002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2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109529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02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112339</xdr:rowOff>
    </xdr:from>
    <xdr:to>
      <xdr:col>41</xdr:col>
      <xdr:colOff>101600</xdr:colOff>
      <xdr:row>56</xdr:row>
      <xdr:rowOff>42489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4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33616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6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3883</xdr:rowOff>
    </xdr:from>
    <xdr:to>
      <xdr:col>36</xdr:col>
      <xdr:colOff>165100</xdr:colOff>
      <xdr:row>51</xdr:row>
      <xdr:rowOff>105483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874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122010</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852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31866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719166"/>
          <a:ext cx="1270" cy="9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149993</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4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31866</xdr:rowOff>
    </xdr:from>
    <xdr:to>
      <xdr:col>55</xdr:col>
      <xdr:colOff>88900</xdr:colOff>
      <xdr:row>74</xdr:row>
      <xdr:rowOff>31866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71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92348</xdr:rowOff>
    </xdr:from>
    <xdr:to>
      <xdr:col>55</xdr:col>
      <xdr:colOff>0</xdr:colOff>
      <xdr:row>79</xdr:row>
      <xdr:rowOff>94208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636898"/>
          <a:ext cx="8382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90126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1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67249</xdr:rowOff>
    </xdr:from>
    <xdr:to>
      <xdr:col>55</xdr:col>
      <xdr:colOff>50800</xdr:colOff>
      <xdr:row>78</xdr:row>
      <xdr:rowOff>168849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4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4020</xdr:rowOff>
    </xdr:from>
    <xdr:to>
      <xdr:col>50</xdr:col>
      <xdr:colOff>114300</xdr:colOff>
      <xdr:row>79</xdr:row>
      <xdr:rowOff>92348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48570"/>
          <a:ext cx="889000" cy="8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22409</xdr:rowOff>
    </xdr:from>
    <xdr:to>
      <xdr:col>50</xdr:col>
      <xdr:colOff>165100</xdr:colOff>
      <xdr:row>78</xdr:row>
      <xdr:rowOff>124009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140536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7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120845</xdr:rowOff>
    </xdr:from>
    <xdr:to>
      <xdr:col>45</xdr:col>
      <xdr:colOff>177800</xdr:colOff>
      <xdr:row>79</xdr:row>
      <xdr:rowOff>4020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93945"/>
          <a:ext cx="889000" cy="5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65692</xdr:rowOff>
    </xdr:from>
    <xdr:to>
      <xdr:col>46</xdr:col>
      <xdr:colOff>38100</xdr:colOff>
      <xdr:row>77</xdr:row>
      <xdr:rowOff>167292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38169</xdr:rowOff>
    </xdr:from>
    <xdr:to>
      <xdr:col>41</xdr:col>
      <xdr:colOff>50800</xdr:colOff>
      <xdr:row>78</xdr:row>
      <xdr:rowOff>120845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211119"/>
          <a:ext cx="889000" cy="128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55513</xdr:rowOff>
    </xdr:from>
    <xdr:to>
      <xdr:col>41</xdr:col>
      <xdr:colOff>101600</xdr:colOff>
      <xdr:row>77</xdr:row>
      <xdr:rowOff>157113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2190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3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156195</xdr:rowOff>
    </xdr:from>
    <xdr:to>
      <xdr:col>36</xdr:col>
      <xdr:colOff>165100</xdr:colOff>
      <xdr:row>78</xdr:row>
      <xdr:rowOff>86345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77472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43408</xdr:rowOff>
    </xdr:from>
    <xdr:to>
      <xdr:col>55</xdr:col>
      <xdr:colOff>50800</xdr:colOff>
      <xdr:row>79</xdr:row>
      <xdr:rowOff>145008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129785</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502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41548</xdr:rowOff>
    </xdr:from>
    <xdr:to>
      <xdr:col>50</xdr:col>
      <xdr:colOff>165100</xdr:colOff>
      <xdr:row>79</xdr:row>
      <xdr:rowOff>143148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134275</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50017" y="1367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124670</xdr:rowOff>
    </xdr:from>
    <xdr:to>
      <xdr:col>46</xdr:col>
      <xdr:colOff>38100</xdr:colOff>
      <xdr:row>79</xdr:row>
      <xdr:rowOff>54820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45947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70045</xdr:rowOff>
    </xdr:from>
    <xdr:to>
      <xdr:col>41</xdr:col>
      <xdr:colOff>101600</xdr:colOff>
      <xdr:row>79</xdr:row>
      <xdr:rowOff>195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4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162772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3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158819</xdr:rowOff>
    </xdr:from>
    <xdr:to>
      <xdr:col>36</xdr:col>
      <xdr:colOff>165100</xdr:colOff>
      <xdr:row>71</xdr:row>
      <xdr:rowOff>88969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1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105496</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672795" y="1193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78003</xdr:rowOff>
    </xdr:from>
    <xdr:to>
      <xdr:col>55</xdr:col>
      <xdr:colOff>0</xdr:colOff>
      <xdr:row>95</xdr:row>
      <xdr:rowOff>22707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194303"/>
          <a:ext cx="838200" cy="1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119397</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35140</xdr:rowOff>
    </xdr:from>
    <xdr:to>
      <xdr:col>50</xdr:col>
      <xdr:colOff>114300</xdr:colOff>
      <xdr:row>94</xdr:row>
      <xdr:rowOff>78003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5808540"/>
          <a:ext cx="889000" cy="38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45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35140</xdr:rowOff>
    </xdr:from>
    <xdr:to>
      <xdr:col>45</xdr:col>
      <xdr:colOff>177800</xdr:colOff>
      <xdr:row>95</xdr:row>
      <xdr:rowOff>73952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5808540"/>
          <a:ext cx="889000" cy="5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82769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7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73952</xdr:rowOff>
    </xdr:from>
    <xdr:to>
      <xdr:col>41</xdr:col>
      <xdr:colOff>50800</xdr:colOff>
      <xdr:row>96</xdr:row>
      <xdr:rowOff>71780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361702"/>
          <a:ext cx="889000" cy="16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24210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8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123258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58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143357</xdr:rowOff>
    </xdr:from>
    <xdr:to>
      <xdr:col>55</xdr:col>
      <xdr:colOff>50800</xdr:colOff>
      <xdr:row>95</xdr:row>
      <xdr:rowOff>73507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25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166234</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11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27203</xdr:rowOff>
    </xdr:from>
    <xdr:to>
      <xdr:col>50</xdr:col>
      <xdr:colOff>165100</xdr:colOff>
      <xdr:row>94</xdr:row>
      <xdr:rowOff>128803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1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145330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91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155790</xdr:rowOff>
    </xdr:from>
    <xdr:to>
      <xdr:col>46</xdr:col>
      <xdr:colOff>38100</xdr:colOff>
      <xdr:row>92</xdr:row>
      <xdr:rowOff>85940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57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102467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53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23152</xdr:rowOff>
    </xdr:from>
    <xdr:to>
      <xdr:col>41</xdr:col>
      <xdr:colOff>101600</xdr:colOff>
      <xdr:row>95</xdr:row>
      <xdr:rowOff>124752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3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141279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08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20980</xdr:rowOff>
    </xdr:from>
    <xdr:to>
      <xdr:col>36</xdr:col>
      <xdr:colOff>165100</xdr:colOff>
      <xdr:row>96</xdr:row>
      <xdr:rowOff>122580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4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139107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25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41707</xdr:rowOff>
    </xdr:from>
    <xdr:to>
      <xdr:col>85</xdr:col>
      <xdr:colOff>127000</xdr:colOff>
      <xdr:row>38</xdr:row>
      <xdr:rowOff>46875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556807"/>
          <a:ext cx="838200" cy="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87177</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60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41707</xdr:rowOff>
    </xdr:from>
    <xdr:to>
      <xdr:col>81</xdr:col>
      <xdr:colOff>50800</xdr:colOff>
      <xdr:row>39</xdr:row>
      <xdr:rowOff>33312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556807"/>
          <a:ext cx="889000" cy="1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41953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63653</xdr:rowOff>
    </xdr:from>
    <xdr:to>
      <xdr:col>76</xdr:col>
      <xdr:colOff>114300</xdr:colOff>
      <xdr:row>39</xdr:row>
      <xdr:rowOff>33312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578753"/>
          <a:ext cx="889000" cy="14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63653</xdr:rowOff>
    </xdr:from>
    <xdr:to>
      <xdr:col>71</xdr:col>
      <xdr:colOff>177800</xdr:colOff>
      <xdr:row>38</xdr:row>
      <xdr:rowOff>127318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578753"/>
          <a:ext cx="8890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9301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69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38092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2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167525</xdr:rowOff>
    </xdr:from>
    <xdr:to>
      <xdr:col>85</xdr:col>
      <xdr:colOff>177800</xdr:colOff>
      <xdr:row>38</xdr:row>
      <xdr:rowOff>97675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18953</xdr:rowOff>
    </xdr:from>
    <xdr:ext cx="534377"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36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162357</xdr:rowOff>
    </xdr:from>
    <xdr:to>
      <xdr:col>81</xdr:col>
      <xdr:colOff>101600</xdr:colOff>
      <xdr:row>38</xdr:row>
      <xdr:rowOff>92507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0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109034</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14111" y="628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153962</xdr:rowOff>
    </xdr:from>
    <xdr:to>
      <xdr:col>76</xdr:col>
      <xdr:colOff>165100</xdr:colOff>
      <xdr:row>39</xdr:row>
      <xdr:rowOff>84112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6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75239</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76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12853</xdr:rowOff>
    </xdr:from>
    <xdr:to>
      <xdr:col>72</xdr:col>
      <xdr:colOff>38100</xdr:colOff>
      <xdr:row>38</xdr:row>
      <xdr:rowOff>114453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130979</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36111" y="63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76518</xdr:rowOff>
    </xdr:from>
    <xdr:to>
      <xdr:col>67</xdr:col>
      <xdr:colOff>101600</xdr:colOff>
      <xdr:row>39</xdr:row>
      <xdr:rowOff>6668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23194</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36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150079</xdr:rowOff>
    </xdr:from>
    <xdr:to>
      <xdr:col>85</xdr:col>
      <xdr:colOff>127000</xdr:colOff>
      <xdr:row>76</xdr:row>
      <xdr:rowOff>21971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008829"/>
          <a:ext cx="838200" cy="4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53314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83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141932</xdr:rowOff>
    </xdr:from>
    <xdr:to>
      <xdr:col>81</xdr:col>
      <xdr:colOff>50800</xdr:colOff>
      <xdr:row>76</xdr:row>
      <xdr:rowOff>21971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000682"/>
          <a:ext cx="889000" cy="5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13439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111171</xdr:rowOff>
    </xdr:from>
    <xdr:to>
      <xdr:col>76</xdr:col>
      <xdr:colOff>114300</xdr:colOff>
      <xdr:row>75</xdr:row>
      <xdr:rowOff>141932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969921"/>
          <a:ext cx="889000" cy="3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32328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23419</xdr:rowOff>
    </xdr:from>
    <xdr:to>
      <xdr:col>71</xdr:col>
      <xdr:colOff>177800</xdr:colOff>
      <xdr:row>75</xdr:row>
      <xdr:rowOff>111171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882169"/>
          <a:ext cx="889000" cy="8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31383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24609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99278</xdr:rowOff>
    </xdr:from>
    <xdr:to>
      <xdr:col>85</xdr:col>
      <xdr:colOff>177800</xdr:colOff>
      <xdr:row>76</xdr:row>
      <xdr:rowOff>29428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122155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0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142621</xdr:rowOff>
    </xdr:from>
    <xdr:to>
      <xdr:col>81</xdr:col>
      <xdr:colOff>101600</xdr:colOff>
      <xdr:row>76</xdr:row>
      <xdr:rowOff>72771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89298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7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91132</xdr:rowOff>
    </xdr:from>
    <xdr:to>
      <xdr:col>76</xdr:col>
      <xdr:colOff>165100</xdr:colOff>
      <xdr:row>76</xdr:row>
      <xdr:rowOff>21282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37809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72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60371</xdr:rowOff>
    </xdr:from>
    <xdr:to>
      <xdr:col>72</xdr:col>
      <xdr:colOff>38100</xdr:colOff>
      <xdr:row>75</xdr:row>
      <xdr:rowOff>161972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191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7048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6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144069</xdr:rowOff>
    </xdr:from>
    <xdr:to>
      <xdr:col>67</xdr:col>
      <xdr:colOff>101600</xdr:colOff>
      <xdr:row>75</xdr:row>
      <xdr:rowOff>74219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83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90746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60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130493</xdr:rowOff>
    </xdr:from>
    <xdr:to>
      <xdr:col>85</xdr:col>
      <xdr:colOff>127000</xdr:colOff>
      <xdr:row>98</xdr:row>
      <xdr:rowOff>72834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61143"/>
          <a:ext cx="838200" cy="11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130493</xdr:rowOff>
    </xdr:from>
    <xdr:to>
      <xdr:col>81</xdr:col>
      <xdr:colOff>50800</xdr:colOff>
      <xdr:row>98</xdr:row>
      <xdr:rowOff>23648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61143"/>
          <a:ext cx="889000" cy="6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19025</xdr:rowOff>
    </xdr:from>
    <xdr:to>
      <xdr:col>76</xdr:col>
      <xdr:colOff>114300</xdr:colOff>
      <xdr:row>98</xdr:row>
      <xdr:rowOff>23648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21125"/>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19025</xdr:rowOff>
    </xdr:from>
    <xdr:to>
      <xdr:col>71</xdr:col>
      <xdr:colOff>177800</xdr:colOff>
      <xdr:row>98</xdr:row>
      <xdr:rowOff>97396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21125"/>
          <a:ext cx="889000" cy="7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22034</xdr:rowOff>
    </xdr:from>
    <xdr:to>
      <xdr:col>85</xdr:col>
      <xdr:colOff>177800</xdr:colOff>
      <xdr:row>98</xdr:row>
      <xdr:rowOff>123634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108411</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3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79693</xdr:rowOff>
    </xdr:from>
    <xdr:to>
      <xdr:col>81</xdr:col>
      <xdr:colOff>101600</xdr:colOff>
      <xdr:row>98</xdr:row>
      <xdr:rowOff>9843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0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144298</xdr:rowOff>
    </xdr:from>
    <xdr:to>
      <xdr:col>76</xdr:col>
      <xdr:colOff>165100</xdr:colOff>
      <xdr:row>98</xdr:row>
      <xdr:rowOff>74448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65575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6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139675</xdr:rowOff>
    </xdr:from>
    <xdr:to>
      <xdr:col>72</xdr:col>
      <xdr:colOff>38100</xdr:colOff>
      <xdr:row>98</xdr:row>
      <xdr:rowOff>69825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60952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86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46596</xdr:rowOff>
    </xdr:from>
    <xdr:to>
      <xdr:col>67</xdr:col>
      <xdr:colOff>101600</xdr:colOff>
      <xdr:row>98</xdr:row>
      <xdr:rowOff>148196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4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139323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4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41021</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698871"/>
          <a:ext cx="838200" cy="103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131792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75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109982</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25082"/>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109982</xdr:rowOff>
    </xdr:from>
    <xdr:to>
      <xdr:col>102</xdr:col>
      <xdr:colOff>114300</xdr:colOff>
      <xdr:row>38</xdr:row>
      <xdr:rowOff>127508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2508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6138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9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161671</xdr:rowOff>
    </xdr:from>
    <xdr:to>
      <xdr:col>116</xdr:col>
      <xdr:colOff>114300</xdr:colOff>
      <xdr:row>33</xdr:row>
      <xdr:rowOff>91821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64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13098</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49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59182</xdr:rowOff>
    </xdr:from>
    <xdr:to>
      <xdr:col>102</xdr:col>
      <xdr:colOff>165100</xdr:colOff>
      <xdr:row>38</xdr:row>
      <xdr:rowOff>160782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5859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34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76708</xdr:rowOff>
    </xdr:from>
    <xdr:to>
      <xdr:col>98</xdr:col>
      <xdr:colOff>38100</xdr:colOff>
      <xdr:row>39</xdr:row>
      <xdr:rowOff>6858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169435</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68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23800</xdr:rowOff>
    </xdr:from>
    <xdr:to>
      <xdr:col>116</xdr:col>
      <xdr:colOff>63500</xdr:colOff>
      <xdr:row>57</xdr:row>
      <xdr:rowOff>128213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796450"/>
          <a:ext cx="838200" cy="10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26636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99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128213</xdr:rowOff>
    </xdr:from>
    <xdr:to>
      <xdr:col>111</xdr:col>
      <xdr:colOff>177800</xdr:colOff>
      <xdr:row>57</xdr:row>
      <xdr:rowOff>162731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900863"/>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162731</xdr:rowOff>
    </xdr:from>
    <xdr:to>
      <xdr:col>107</xdr:col>
      <xdr:colOff>50800</xdr:colOff>
      <xdr:row>57</xdr:row>
      <xdr:rowOff>162903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935381"/>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28601</xdr:rowOff>
    </xdr:from>
    <xdr:to>
      <xdr:col>102</xdr:col>
      <xdr:colOff>114300</xdr:colOff>
      <xdr:row>57</xdr:row>
      <xdr:rowOff>162903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801251"/>
          <a:ext cx="889000" cy="1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110589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8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144450</xdr:rowOff>
    </xdr:from>
    <xdr:to>
      <xdr:col>116</xdr:col>
      <xdr:colOff>114300</xdr:colOff>
      <xdr:row>57</xdr:row>
      <xdr:rowOff>74600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7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167327</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5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77413</xdr:rowOff>
    </xdr:from>
    <xdr:to>
      <xdr:col>112</xdr:col>
      <xdr:colOff>38100</xdr:colOff>
      <xdr:row>58</xdr:row>
      <xdr:rowOff>7563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5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170140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4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111931</xdr:rowOff>
    </xdr:from>
    <xdr:to>
      <xdr:col>107</xdr:col>
      <xdr:colOff>101600</xdr:colOff>
      <xdr:row>58</xdr:row>
      <xdr:rowOff>42081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33208</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9977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112103</xdr:rowOff>
    </xdr:from>
    <xdr:to>
      <xdr:col>102</xdr:col>
      <xdr:colOff>165100</xdr:colOff>
      <xdr:row>58</xdr:row>
      <xdr:rowOff>42253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8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33380</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9977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149251</xdr:rowOff>
    </xdr:from>
    <xdr:to>
      <xdr:col>98</xdr:col>
      <xdr:colOff>38100</xdr:colOff>
      <xdr:row>57</xdr:row>
      <xdr:rowOff>79401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75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95928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52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143897</xdr:rowOff>
    </xdr:from>
    <xdr:to>
      <xdr:col>116</xdr:col>
      <xdr:colOff>63500</xdr:colOff>
      <xdr:row>77</xdr:row>
      <xdr:rowOff>23065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659747"/>
          <a:ext cx="838200" cy="5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143897</xdr:rowOff>
    </xdr:from>
    <xdr:to>
      <xdr:col>111</xdr:col>
      <xdr:colOff>177800</xdr:colOff>
      <xdr:row>73</xdr:row>
      <xdr:rowOff>157792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659747"/>
          <a:ext cx="889000" cy="1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110272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1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133756</xdr:rowOff>
    </xdr:from>
    <xdr:to>
      <xdr:col>107</xdr:col>
      <xdr:colOff>50800</xdr:colOff>
      <xdr:row>73</xdr:row>
      <xdr:rowOff>157792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649606"/>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107022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115599</xdr:rowOff>
    </xdr:from>
    <xdr:to>
      <xdr:col>102</xdr:col>
      <xdr:colOff>114300</xdr:colOff>
      <xdr:row>73</xdr:row>
      <xdr:rowOff>133756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631449"/>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156318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38262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143715</xdr:rowOff>
    </xdr:from>
    <xdr:to>
      <xdr:col>116</xdr:col>
      <xdr:colOff>114300</xdr:colOff>
      <xdr:row>77</xdr:row>
      <xdr:rowOff>73865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7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122142</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15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93097</xdr:rowOff>
    </xdr:from>
    <xdr:to>
      <xdr:col>112</xdr:col>
      <xdr:colOff>38100</xdr:colOff>
      <xdr:row>74</xdr:row>
      <xdr:rowOff>23247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6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39774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38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106992</xdr:rowOff>
    </xdr:from>
    <xdr:to>
      <xdr:col>107</xdr:col>
      <xdr:colOff>101600</xdr:colOff>
      <xdr:row>74</xdr:row>
      <xdr:rowOff>37142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62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53669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3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82956</xdr:rowOff>
    </xdr:from>
    <xdr:to>
      <xdr:col>102</xdr:col>
      <xdr:colOff>165100</xdr:colOff>
      <xdr:row>74</xdr:row>
      <xdr:rowOff>13106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59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29633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37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64799</xdr:rowOff>
    </xdr:from>
    <xdr:to>
      <xdr:col>98</xdr:col>
      <xdr:colOff>38100</xdr:colOff>
      <xdr:row>73</xdr:row>
      <xdr:rowOff>166399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58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11476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35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643,222</a:t>
          </a:r>
          <a:r>
            <a:rPr kumimoji="1" lang="ja-JP" altLang="en-US" sz="1300">
              <a:latin typeface="ＭＳ Ｐゴシック" panose="020B0600070205080204" pitchFamily="50" charset="-128"/>
              <a:ea typeface="ＭＳ Ｐゴシック" panose="020B0600070205080204" pitchFamily="50" charset="-128"/>
            </a:rPr>
            <a:t>円となっています。このうち人件費は近年、類似団体平均を上回って推移しているため、事業の縮小・廃止・統合などにより、その抑制に努めます。扶助費は町に福祉事務所を設置し、生活保護費を支給していることから、類似団体平均上回っています。公債費が類似団体平均を上回って推移している理由の一つに、継続的に繰上償還を行っていることがあります。今後は、大規模事業で活用した地方債の償還が開始されることから、さらに膨らむことが見込まれます。また投資及び出資金と繰出金については、下水道事業会計の地方公営企業法適用に伴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年度と比較して大きく変化しています。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16,515
16,431
77.93
11,005,142
10,622,814
322,712
6,269,358
12,716,601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142639</xdr:rowOff>
    </xdr:from>
    <xdr:to>
      <xdr:col>24</xdr:col>
      <xdr:colOff>63500</xdr:colOff>
      <xdr:row>35</xdr:row>
      <xdr:rowOff>125984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00489"/>
          <a:ext cx="838200" cy="32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142639</xdr:rowOff>
    </xdr:from>
    <xdr:to>
      <xdr:col>19</xdr:col>
      <xdr:colOff>177800</xdr:colOff>
      <xdr:row>35</xdr:row>
      <xdr:rowOff>119452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00489"/>
          <a:ext cx="889000" cy="31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86469</xdr:rowOff>
    </xdr:from>
    <xdr:to>
      <xdr:col>15</xdr:col>
      <xdr:colOff>50800</xdr:colOff>
      <xdr:row>35</xdr:row>
      <xdr:rowOff>119452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87219"/>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152490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86469</xdr:rowOff>
    </xdr:from>
    <xdr:to>
      <xdr:col>10</xdr:col>
      <xdr:colOff>114300</xdr:colOff>
      <xdr:row>35</xdr:row>
      <xdr:rowOff>104757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8721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75184</xdr:rowOff>
    </xdr:from>
    <xdr:to>
      <xdr:col>24</xdr:col>
      <xdr:colOff>114300</xdr:colOff>
      <xdr:row>36</xdr:row>
      <xdr:rowOff>5334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53611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5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91839</xdr:rowOff>
    </xdr:from>
    <xdr:to>
      <xdr:col>20</xdr:col>
      <xdr:colOff>38100</xdr:colOff>
      <xdr:row>34</xdr:row>
      <xdr:rowOff>21989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4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38516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2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68652</xdr:rowOff>
    </xdr:from>
    <xdr:to>
      <xdr:col>15</xdr:col>
      <xdr:colOff>101600</xdr:colOff>
      <xdr:row>35</xdr:row>
      <xdr:rowOff>170252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6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161379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6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35669</xdr:rowOff>
    </xdr:from>
    <xdr:to>
      <xdr:col>10</xdr:col>
      <xdr:colOff>165100</xdr:colOff>
      <xdr:row>35</xdr:row>
      <xdr:rowOff>137269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3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128396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2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43912</xdr:rowOff>
    </xdr:from>
    <xdr:to>
      <xdr:col>24</xdr:col>
      <xdr:colOff>63500</xdr:colOff>
      <xdr:row>56</xdr:row>
      <xdr:rowOff>50774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45112"/>
          <a:ext cx="838200" cy="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151359</xdr:rowOff>
    </xdr:from>
    <xdr:to>
      <xdr:col>19</xdr:col>
      <xdr:colOff>177800</xdr:colOff>
      <xdr:row>56</xdr:row>
      <xdr:rowOff>50774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066759"/>
          <a:ext cx="889000" cy="58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151359</xdr:rowOff>
    </xdr:from>
    <xdr:to>
      <xdr:col>15</xdr:col>
      <xdr:colOff>50800</xdr:colOff>
      <xdr:row>56</xdr:row>
      <xdr:rowOff>1763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066759"/>
          <a:ext cx="889000" cy="53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45879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1763</xdr:rowOff>
    </xdr:from>
    <xdr:to>
      <xdr:col>10</xdr:col>
      <xdr:colOff>114300</xdr:colOff>
      <xdr:row>56</xdr:row>
      <xdr:rowOff>99832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02963"/>
          <a:ext cx="889000" cy="9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85579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164562</xdr:rowOff>
    </xdr:from>
    <xdr:to>
      <xdr:col>24</xdr:col>
      <xdr:colOff>114300</xdr:colOff>
      <xdr:row>56</xdr:row>
      <xdr:rowOff>94712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9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142989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7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171424</xdr:rowOff>
    </xdr:from>
    <xdr:to>
      <xdr:col>20</xdr:col>
      <xdr:colOff>38100</xdr:colOff>
      <xdr:row>56</xdr:row>
      <xdr:rowOff>101574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0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92701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9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100559</xdr:rowOff>
    </xdr:from>
    <xdr:to>
      <xdr:col>15</xdr:col>
      <xdr:colOff>101600</xdr:colOff>
      <xdr:row>53</xdr:row>
      <xdr:rowOff>30709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01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47236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79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122413</xdr:rowOff>
    </xdr:from>
    <xdr:to>
      <xdr:col>10</xdr:col>
      <xdr:colOff>165100</xdr:colOff>
      <xdr:row>56</xdr:row>
      <xdr:rowOff>52563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69090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32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49032</xdr:rowOff>
    </xdr:from>
    <xdr:to>
      <xdr:col>6</xdr:col>
      <xdr:colOff>38100</xdr:colOff>
      <xdr:row>56</xdr:row>
      <xdr:rowOff>150632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141759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4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112224</xdr:rowOff>
    </xdr:from>
    <xdr:to>
      <xdr:col>24</xdr:col>
      <xdr:colOff>63500</xdr:colOff>
      <xdr:row>73</xdr:row>
      <xdr:rowOff>167306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628074"/>
          <a:ext cx="838200" cy="5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167988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2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112224</xdr:rowOff>
    </xdr:from>
    <xdr:to>
      <xdr:col>19</xdr:col>
      <xdr:colOff>177800</xdr:colOff>
      <xdr:row>75</xdr:row>
      <xdr:rowOff>45277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28074"/>
          <a:ext cx="889000" cy="27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30686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45277</xdr:rowOff>
    </xdr:from>
    <xdr:to>
      <xdr:col>15</xdr:col>
      <xdr:colOff>50800</xdr:colOff>
      <xdr:row>75</xdr:row>
      <xdr:rowOff>98878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04027"/>
          <a:ext cx="889000" cy="5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117250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98878</xdr:rowOff>
    </xdr:from>
    <xdr:to>
      <xdr:col>10</xdr:col>
      <xdr:colOff>114300</xdr:colOff>
      <xdr:row>76</xdr:row>
      <xdr:rowOff>73417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57628"/>
          <a:ext cx="889000" cy="14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163806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52708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116506</xdr:rowOff>
    </xdr:from>
    <xdr:to>
      <xdr:col>24</xdr:col>
      <xdr:colOff>114300</xdr:colOff>
      <xdr:row>74</xdr:row>
      <xdr:rowOff>46656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3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139383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8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61424</xdr:rowOff>
    </xdr:from>
    <xdr:to>
      <xdr:col>20</xdr:col>
      <xdr:colOff>38100</xdr:colOff>
      <xdr:row>73</xdr:row>
      <xdr:rowOff>163024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8101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5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165927</xdr:rowOff>
    </xdr:from>
    <xdr:to>
      <xdr:col>15</xdr:col>
      <xdr:colOff>101600</xdr:colOff>
      <xdr:row>75</xdr:row>
      <xdr:rowOff>96077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112604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48078</xdr:rowOff>
    </xdr:from>
    <xdr:to>
      <xdr:col>10</xdr:col>
      <xdr:colOff>165100</xdr:colOff>
      <xdr:row>75</xdr:row>
      <xdr:rowOff>149678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0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166205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22617</xdr:rowOff>
    </xdr:from>
    <xdr:to>
      <xdr:col>6</xdr:col>
      <xdr:colOff>38100</xdr:colOff>
      <xdr:row>76</xdr:row>
      <xdr:rowOff>124217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5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140744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2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128552</xdr:rowOff>
    </xdr:from>
    <xdr:to>
      <xdr:col>24</xdr:col>
      <xdr:colOff>63500</xdr:colOff>
      <xdr:row>97</xdr:row>
      <xdr:rowOff>139533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59202"/>
          <a:ext cx="838200" cy="1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139533</xdr:rowOff>
    </xdr:from>
    <xdr:to>
      <xdr:col>19</xdr:col>
      <xdr:colOff>177800</xdr:colOff>
      <xdr:row>98</xdr:row>
      <xdr:rowOff>27518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7018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27518</xdr:rowOff>
    </xdr:from>
    <xdr:to>
      <xdr:col>15</xdr:col>
      <xdr:colOff>50800</xdr:colOff>
      <xdr:row>98</xdr:row>
      <xdr:rowOff>32708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29618"/>
          <a:ext cx="8890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32708</xdr:rowOff>
    </xdr:from>
    <xdr:to>
      <xdr:col>10</xdr:col>
      <xdr:colOff>114300</xdr:colOff>
      <xdr:row>98</xdr:row>
      <xdr:rowOff>60223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34808"/>
          <a:ext cx="889000" cy="2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77752</xdr:rowOff>
    </xdr:from>
    <xdr:to>
      <xdr:col>24</xdr:col>
      <xdr:colOff>114300</xdr:colOff>
      <xdr:row>98</xdr:row>
      <xdr:rowOff>7902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0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164129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2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88733</xdr:rowOff>
    </xdr:from>
    <xdr:to>
      <xdr:col>20</xdr:col>
      <xdr:colOff>38100</xdr:colOff>
      <xdr:row>98</xdr:row>
      <xdr:rowOff>18883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1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10010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1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148168</xdr:rowOff>
    </xdr:from>
    <xdr:to>
      <xdr:col>15</xdr:col>
      <xdr:colOff>101600</xdr:colOff>
      <xdr:row>98</xdr:row>
      <xdr:rowOff>78318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7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69445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153358</xdr:rowOff>
    </xdr:from>
    <xdr:to>
      <xdr:col>10</xdr:col>
      <xdr:colOff>165100</xdr:colOff>
      <xdr:row>98</xdr:row>
      <xdr:rowOff>83508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74635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7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9423</xdr:rowOff>
    </xdr:from>
    <xdr:to>
      <xdr:col>6</xdr:col>
      <xdr:colOff>38100</xdr:colOff>
      <xdr:row>98</xdr:row>
      <xdr:rowOff>111023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1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102150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142035</xdr:rowOff>
    </xdr:from>
    <xdr:to>
      <xdr:col>55</xdr:col>
      <xdr:colOff>0</xdr:colOff>
      <xdr:row>57</xdr:row>
      <xdr:rowOff>19800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743235"/>
          <a:ext cx="838200" cy="4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153395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134475</xdr:rowOff>
    </xdr:from>
    <xdr:to>
      <xdr:col>50</xdr:col>
      <xdr:colOff>114300</xdr:colOff>
      <xdr:row>56</xdr:row>
      <xdr:rowOff>142035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735675"/>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138601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13088</xdr:rowOff>
    </xdr:from>
    <xdr:to>
      <xdr:col>45</xdr:col>
      <xdr:colOff>177800</xdr:colOff>
      <xdr:row>56</xdr:row>
      <xdr:rowOff>134475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614288"/>
          <a:ext cx="889000" cy="12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144676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13088</xdr:rowOff>
    </xdr:from>
    <xdr:to>
      <xdr:col>41</xdr:col>
      <xdr:colOff>50800</xdr:colOff>
      <xdr:row>56</xdr:row>
      <xdr:rowOff>41059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614288"/>
          <a:ext cx="889000" cy="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81990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8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116950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88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140450</xdr:rowOff>
    </xdr:from>
    <xdr:to>
      <xdr:col>55</xdr:col>
      <xdr:colOff>50800</xdr:colOff>
      <xdr:row>57</xdr:row>
      <xdr:rowOff>70600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163327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9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91235</xdr:rowOff>
    </xdr:from>
    <xdr:to>
      <xdr:col>50</xdr:col>
      <xdr:colOff>165100</xdr:colOff>
      <xdr:row>57</xdr:row>
      <xdr:rowOff>21385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37912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46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83675</xdr:rowOff>
    </xdr:from>
    <xdr:to>
      <xdr:col>46</xdr:col>
      <xdr:colOff>38100</xdr:colOff>
      <xdr:row>57</xdr:row>
      <xdr:rowOff>13825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30352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4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133738</xdr:rowOff>
    </xdr:from>
    <xdr:to>
      <xdr:col>41</xdr:col>
      <xdr:colOff>101600</xdr:colOff>
      <xdr:row>56</xdr:row>
      <xdr:rowOff>63888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5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80415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3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161709</xdr:rowOff>
    </xdr:from>
    <xdr:to>
      <xdr:col>36</xdr:col>
      <xdr:colOff>165100</xdr:colOff>
      <xdr:row>56</xdr:row>
      <xdr:rowOff>91859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9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108386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36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99157</xdr:rowOff>
    </xdr:from>
    <xdr:to>
      <xdr:col>55</xdr:col>
      <xdr:colOff>0</xdr:colOff>
      <xdr:row>77</xdr:row>
      <xdr:rowOff>111175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00807"/>
          <a:ext cx="8382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161596</xdr:rowOff>
    </xdr:from>
    <xdr:to>
      <xdr:col>50</xdr:col>
      <xdr:colOff>114300</xdr:colOff>
      <xdr:row>77</xdr:row>
      <xdr:rowOff>111175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191796"/>
          <a:ext cx="889000" cy="12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166392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3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161596</xdr:rowOff>
    </xdr:from>
    <xdr:to>
      <xdr:col>45</xdr:col>
      <xdr:colOff>177800</xdr:colOff>
      <xdr:row>78</xdr:row>
      <xdr:rowOff>43052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191796"/>
          <a:ext cx="889000" cy="22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109717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3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165793</xdr:rowOff>
    </xdr:from>
    <xdr:to>
      <xdr:col>41</xdr:col>
      <xdr:colOff>50800</xdr:colOff>
      <xdr:row>78</xdr:row>
      <xdr:rowOff>43052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67443"/>
          <a:ext cx="889000" cy="4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115971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48357</xdr:rowOff>
    </xdr:from>
    <xdr:to>
      <xdr:col>55</xdr:col>
      <xdr:colOff>50800</xdr:colOff>
      <xdr:row>77</xdr:row>
      <xdr:rowOff>149957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5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26784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2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60375</xdr:rowOff>
    </xdr:from>
    <xdr:to>
      <xdr:col>50</xdr:col>
      <xdr:colOff>165100</xdr:colOff>
      <xdr:row>77</xdr:row>
      <xdr:rowOff>161975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6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7052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3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110796</xdr:rowOff>
    </xdr:from>
    <xdr:to>
      <xdr:col>46</xdr:col>
      <xdr:colOff>38100</xdr:colOff>
      <xdr:row>77</xdr:row>
      <xdr:rowOff>40946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14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57473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91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163702</xdr:rowOff>
    </xdr:from>
    <xdr:to>
      <xdr:col>41</xdr:col>
      <xdr:colOff>101600</xdr:colOff>
      <xdr:row>78</xdr:row>
      <xdr:rowOff>93852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84979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5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114993</xdr:rowOff>
    </xdr:from>
    <xdr:to>
      <xdr:col>36</xdr:col>
      <xdr:colOff>165100</xdr:colOff>
      <xdr:row>78</xdr:row>
      <xdr:rowOff>45143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61670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9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71599</xdr:rowOff>
    </xdr:from>
    <xdr:to>
      <xdr:col>55</xdr:col>
      <xdr:colOff>0</xdr:colOff>
      <xdr:row>96</xdr:row>
      <xdr:rowOff>12305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187899"/>
          <a:ext cx="838200" cy="28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73041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360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86829</xdr:rowOff>
    </xdr:from>
    <xdr:to>
      <xdr:col>50</xdr:col>
      <xdr:colOff>114300</xdr:colOff>
      <xdr:row>96</xdr:row>
      <xdr:rowOff>12305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374579"/>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86829</xdr:rowOff>
    </xdr:from>
    <xdr:to>
      <xdr:col>45</xdr:col>
      <xdr:colOff>177800</xdr:colOff>
      <xdr:row>95</xdr:row>
      <xdr:rowOff>132200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374579"/>
          <a:ext cx="889000" cy="4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158441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44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132200</xdr:rowOff>
    </xdr:from>
    <xdr:to>
      <xdr:col>41</xdr:col>
      <xdr:colOff>50800</xdr:colOff>
      <xdr:row>95</xdr:row>
      <xdr:rowOff>148169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419950"/>
          <a:ext cx="8890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4953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46959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50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20799</xdr:rowOff>
    </xdr:from>
    <xdr:to>
      <xdr:col>55</xdr:col>
      <xdr:colOff>50800</xdr:colOff>
      <xdr:row>94</xdr:row>
      <xdr:rowOff>122399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1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43676</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98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132955</xdr:rowOff>
    </xdr:from>
    <xdr:to>
      <xdr:col>50</xdr:col>
      <xdr:colOff>165100</xdr:colOff>
      <xdr:row>96</xdr:row>
      <xdr:rowOff>63105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4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54232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51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36029</xdr:rowOff>
    </xdr:from>
    <xdr:to>
      <xdr:col>46</xdr:col>
      <xdr:colOff>38100</xdr:colOff>
      <xdr:row>95</xdr:row>
      <xdr:rowOff>137629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3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154156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09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81400</xdr:rowOff>
    </xdr:from>
    <xdr:to>
      <xdr:col>41</xdr:col>
      <xdr:colOff>101600</xdr:colOff>
      <xdr:row>96</xdr:row>
      <xdr:rowOff>11550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3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28077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14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97369</xdr:rowOff>
    </xdr:from>
    <xdr:to>
      <xdr:col>36</xdr:col>
      <xdr:colOff>165100</xdr:colOff>
      <xdr:row>96</xdr:row>
      <xdr:rowOff>27519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38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44046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16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121222</xdr:rowOff>
    </xdr:from>
    <xdr:to>
      <xdr:col>85</xdr:col>
      <xdr:colOff>127000</xdr:colOff>
      <xdr:row>37</xdr:row>
      <xdr:rowOff>158369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464872"/>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123165</xdr:rowOff>
    </xdr:from>
    <xdr:to>
      <xdr:col>81</xdr:col>
      <xdr:colOff>50800</xdr:colOff>
      <xdr:row>37</xdr:row>
      <xdr:rowOff>158369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466815"/>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123165</xdr:rowOff>
    </xdr:from>
    <xdr:to>
      <xdr:col>76</xdr:col>
      <xdr:colOff>114300</xdr:colOff>
      <xdr:row>37</xdr:row>
      <xdr:rowOff>132613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466815"/>
          <a:ext cx="8890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110973</xdr:rowOff>
    </xdr:from>
    <xdr:to>
      <xdr:col>71</xdr:col>
      <xdr:colOff>177800</xdr:colOff>
      <xdr:row>37</xdr:row>
      <xdr:rowOff>132613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454623"/>
          <a:ext cx="8890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70422</xdr:rowOff>
    </xdr:from>
    <xdr:to>
      <xdr:col>85</xdr:col>
      <xdr:colOff>177800</xdr:colOff>
      <xdr:row>38</xdr:row>
      <xdr:rowOff>572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41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48849</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39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107569</xdr:rowOff>
    </xdr:from>
    <xdr:to>
      <xdr:col>81</xdr:col>
      <xdr:colOff>101600</xdr:colOff>
      <xdr:row>38</xdr:row>
      <xdr:rowOff>37719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28846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5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72365</xdr:rowOff>
    </xdr:from>
    <xdr:to>
      <xdr:col>76</xdr:col>
      <xdr:colOff>165100</xdr:colOff>
      <xdr:row>38</xdr:row>
      <xdr:rowOff>2515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4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165092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5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81813</xdr:rowOff>
    </xdr:from>
    <xdr:to>
      <xdr:col>72</xdr:col>
      <xdr:colOff>38100</xdr:colOff>
      <xdr:row>38</xdr:row>
      <xdr:rowOff>11964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4254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3091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5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60173</xdr:rowOff>
    </xdr:from>
    <xdr:to>
      <xdr:col>67</xdr:col>
      <xdr:colOff>101600</xdr:colOff>
      <xdr:row>37</xdr:row>
      <xdr:rowOff>161773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152899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49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121706</xdr:rowOff>
    </xdr:from>
    <xdr:to>
      <xdr:col>85</xdr:col>
      <xdr:colOff>126364</xdr:colOff>
      <xdr:row>59</xdr:row>
      <xdr:rowOff>65622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9037106"/>
          <a:ext cx="1269" cy="11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69449</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65622</xdr:rowOff>
    </xdr:from>
    <xdr:to>
      <xdr:col>86</xdr:col>
      <xdr:colOff>25400</xdr:colOff>
      <xdr:row>59</xdr:row>
      <xdr:rowOff>65622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8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68383</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8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121706</xdr:rowOff>
    </xdr:from>
    <xdr:to>
      <xdr:col>86</xdr:col>
      <xdr:colOff>25400</xdr:colOff>
      <xdr:row>52</xdr:row>
      <xdr:rowOff>121706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0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78914</xdr:rowOff>
    </xdr:from>
    <xdr:to>
      <xdr:col>85</xdr:col>
      <xdr:colOff>127000</xdr:colOff>
      <xdr:row>57</xdr:row>
      <xdr:rowOff>81015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9508664"/>
          <a:ext cx="838200" cy="34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46593</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647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23716</xdr:rowOff>
    </xdr:from>
    <xdr:to>
      <xdr:col>85</xdr:col>
      <xdr:colOff>177800</xdr:colOff>
      <xdr:row>57</xdr:row>
      <xdr:rowOff>125316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7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78914</xdr:rowOff>
    </xdr:from>
    <xdr:to>
      <xdr:col>81</xdr:col>
      <xdr:colOff>50800</xdr:colOff>
      <xdr:row>56</xdr:row>
      <xdr:rowOff>96582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508664"/>
          <a:ext cx="889000" cy="18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18894</xdr:rowOff>
    </xdr:from>
    <xdr:to>
      <xdr:col>81</xdr:col>
      <xdr:colOff>101600</xdr:colOff>
      <xdr:row>57</xdr:row>
      <xdr:rowOff>120494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7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111621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88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96582</xdr:rowOff>
    </xdr:from>
    <xdr:to>
      <xdr:col>76</xdr:col>
      <xdr:colOff>114300</xdr:colOff>
      <xdr:row>58</xdr:row>
      <xdr:rowOff>33749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697782"/>
          <a:ext cx="889000" cy="28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119402</xdr:rowOff>
    </xdr:from>
    <xdr:to>
      <xdr:col>76</xdr:col>
      <xdr:colOff>165100</xdr:colOff>
      <xdr:row>57</xdr:row>
      <xdr:rowOff>49552</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2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40679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1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109677</xdr:rowOff>
    </xdr:from>
    <xdr:to>
      <xdr:col>71</xdr:col>
      <xdr:colOff>177800</xdr:colOff>
      <xdr:row>58</xdr:row>
      <xdr:rowOff>33749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8682177"/>
          <a:ext cx="889000" cy="129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34537</xdr:rowOff>
    </xdr:from>
    <xdr:to>
      <xdr:col>72</xdr:col>
      <xdr:colOff>38100</xdr:colOff>
      <xdr:row>57</xdr:row>
      <xdr:rowOff>136137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80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152664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58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41156</xdr:rowOff>
    </xdr:from>
    <xdr:to>
      <xdr:col>67</xdr:col>
      <xdr:colOff>101600</xdr:colOff>
      <xdr:row>57</xdr:row>
      <xdr:rowOff>142756</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81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133883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0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30215</xdr:rowOff>
    </xdr:from>
    <xdr:to>
      <xdr:col>85</xdr:col>
      <xdr:colOff>177800</xdr:colOff>
      <xdr:row>57</xdr:row>
      <xdr:rowOff>131815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8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8642</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7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28114</xdr:rowOff>
    </xdr:from>
    <xdr:to>
      <xdr:col>81</xdr:col>
      <xdr:colOff>101600</xdr:colOff>
      <xdr:row>55</xdr:row>
      <xdr:rowOff>129714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45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146241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2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45782</xdr:rowOff>
    </xdr:from>
    <xdr:to>
      <xdr:col>76</xdr:col>
      <xdr:colOff>165100</xdr:colOff>
      <xdr:row>56</xdr:row>
      <xdr:rowOff>147382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6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163909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42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154399</xdr:rowOff>
    </xdr:from>
    <xdr:to>
      <xdr:col>72</xdr:col>
      <xdr:colOff>38100</xdr:colOff>
      <xdr:row>58</xdr:row>
      <xdr:rowOff>84549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92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75676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100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58877</xdr:rowOff>
    </xdr:from>
    <xdr:to>
      <xdr:col>67</xdr:col>
      <xdr:colOff>101600</xdr:colOff>
      <xdr:row>50</xdr:row>
      <xdr:rowOff>160477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863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5554</xdr:rowOff>
    </xdr:from>
    <xdr:ext cx="599010"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14795" y="840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41708</xdr:rowOff>
    </xdr:from>
    <xdr:to>
      <xdr:col>85</xdr:col>
      <xdr:colOff>127000</xdr:colOff>
      <xdr:row>78</xdr:row>
      <xdr:rowOff>46876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414808"/>
          <a:ext cx="838200" cy="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87177</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460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41708</xdr:rowOff>
    </xdr:from>
    <xdr:to>
      <xdr:col>81</xdr:col>
      <xdr:colOff>50800</xdr:colOff>
      <xdr:row>79</xdr:row>
      <xdr:rowOff>33313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414808"/>
          <a:ext cx="889000" cy="1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41952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63652</xdr:rowOff>
    </xdr:from>
    <xdr:to>
      <xdr:col>76</xdr:col>
      <xdr:colOff>114300</xdr:colOff>
      <xdr:row>79</xdr:row>
      <xdr:rowOff>33313</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436752"/>
          <a:ext cx="889000" cy="14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63652</xdr:rowOff>
    </xdr:from>
    <xdr:to>
      <xdr:col>71</xdr:col>
      <xdr:colOff>177800</xdr:colOff>
      <xdr:row>78</xdr:row>
      <xdr:rowOff>127318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436752"/>
          <a:ext cx="889000" cy="6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9301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5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38092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58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167526</xdr:rowOff>
    </xdr:from>
    <xdr:to>
      <xdr:col>85</xdr:col>
      <xdr:colOff>177800</xdr:colOff>
      <xdr:row>78</xdr:row>
      <xdr:rowOff>97676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3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18953</xdr:rowOff>
    </xdr:from>
    <xdr:ext cx="534377"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2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162358</xdr:rowOff>
    </xdr:from>
    <xdr:to>
      <xdr:col>81</xdr:col>
      <xdr:colOff>101600</xdr:colOff>
      <xdr:row>78</xdr:row>
      <xdr:rowOff>92508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36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109035</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14111" y="131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153963</xdr:rowOff>
    </xdr:from>
    <xdr:to>
      <xdr:col>76</xdr:col>
      <xdr:colOff>165100</xdr:colOff>
      <xdr:row>79</xdr:row>
      <xdr:rowOff>84113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75240</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619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12852</xdr:rowOff>
    </xdr:from>
    <xdr:to>
      <xdr:col>72</xdr:col>
      <xdr:colOff>38100</xdr:colOff>
      <xdr:row>78</xdr:row>
      <xdr:rowOff>114452</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3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130979</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36111" y="131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76518</xdr:rowOff>
    </xdr:from>
    <xdr:to>
      <xdr:col>67</xdr:col>
      <xdr:colOff>101600</xdr:colOff>
      <xdr:row>79</xdr:row>
      <xdr:rowOff>6668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23195</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22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150079</xdr:rowOff>
    </xdr:from>
    <xdr:to>
      <xdr:col>85</xdr:col>
      <xdr:colOff>127000</xdr:colOff>
      <xdr:row>96</xdr:row>
      <xdr:rowOff>21971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437829"/>
          <a:ext cx="838200" cy="4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53314</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512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141932</xdr:rowOff>
    </xdr:from>
    <xdr:to>
      <xdr:col>81</xdr:col>
      <xdr:colOff>50800</xdr:colOff>
      <xdr:row>96</xdr:row>
      <xdr:rowOff>21971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429682"/>
          <a:ext cx="889000" cy="5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13377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111170</xdr:rowOff>
    </xdr:from>
    <xdr:to>
      <xdr:col>76</xdr:col>
      <xdr:colOff>114300</xdr:colOff>
      <xdr:row>95</xdr:row>
      <xdr:rowOff>141932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398920"/>
          <a:ext cx="889000" cy="3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32321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23343</xdr:rowOff>
    </xdr:from>
    <xdr:to>
      <xdr:col>71</xdr:col>
      <xdr:colOff>177800</xdr:colOff>
      <xdr:row>95</xdr:row>
      <xdr:rowOff>111170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311093"/>
          <a:ext cx="889000" cy="8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31376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24601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99279</xdr:rowOff>
    </xdr:from>
    <xdr:to>
      <xdr:col>85</xdr:col>
      <xdr:colOff>177800</xdr:colOff>
      <xdr:row>96</xdr:row>
      <xdr:rowOff>29429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38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122156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3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142621</xdr:rowOff>
    </xdr:from>
    <xdr:to>
      <xdr:col>81</xdr:col>
      <xdr:colOff>101600</xdr:colOff>
      <xdr:row>96</xdr:row>
      <xdr:rowOff>72771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4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89298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20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91132</xdr:rowOff>
    </xdr:from>
    <xdr:to>
      <xdr:col>76</xdr:col>
      <xdr:colOff>165100</xdr:colOff>
      <xdr:row>96</xdr:row>
      <xdr:rowOff>21282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7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37809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15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60370</xdr:rowOff>
    </xdr:from>
    <xdr:to>
      <xdr:col>72</xdr:col>
      <xdr:colOff>38100</xdr:colOff>
      <xdr:row>95</xdr:row>
      <xdr:rowOff>161970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7047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1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143993</xdr:rowOff>
    </xdr:from>
    <xdr:to>
      <xdr:col>67</xdr:col>
      <xdr:colOff>101600</xdr:colOff>
      <xdr:row>95</xdr:row>
      <xdr:rowOff>74143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2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90670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03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61062</xdr:rowOff>
    </xdr:from>
    <xdr:to>
      <xdr:col>116</xdr:col>
      <xdr:colOff>63500</xdr:colOff>
      <xdr:row>37</xdr:row>
      <xdr:rowOff>36373</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1323300" y="5547462"/>
          <a:ext cx="838200" cy="83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36695</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1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36373</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380023"/>
          <a:ext cx="889000" cy="27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2862</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10262</xdr:rowOff>
    </xdr:from>
    <xdr:to>
      <xdr:col>116</xdr:col>
      <xdr:colOff>114300</xdr:colOff>
      <xdr:row>32</xdr:row>
      <xdr:rowOff>111862</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549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134739</xdr:rowOff>
    </xdr:from>
    <xdr:ext cx="469744"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544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157023</xdr:rowOff>
    </xdr:from>
    <xdr:to>
      <xdr:col>112</xdr:col>
      <xdr:colOff>38100</xdr:colOff>
      <xdr:row>37</xdr:row>
      <xdr:rowOff>87173</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103700</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4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民生費は町に福祉事務所を設置し、生活保護費を支給していることから類似団体平均を上回って推移しています。土木費は本格化した町営住宅建替事業の影響で、令和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年度から増となるとともに、類似団体平均を上回りました。諸支出金は公営企業会計への長期貸付を行ったため、令和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年度を上回り、類似団体で最も大きくなっています。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財政調整基金残高は、適切な財源の確保と歳出の精査により、取り崩しを避けているため、令和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年度とほぼ同額を維持しました。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また実質収支額の標準財政規模費は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％程度で推移し、実質単年度収支も黒字を確保しました。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歳出額が膨らみ、基金の積み立てが難しい状況にあることから、この取り崩しは最終手段と考えて財政運営を行っていきます。</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年度決算は、すべての会計で黒字となりました。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今後もこの状況を維持できるように、独立採算の原則のもと、改めて受益と負担の公平性に基づいた使用料の改定などの歳入確保の取り組みの必要性を検討していきます。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は、大規模事業の財源とした地方債の償還が始まったことから元利償還金が増加しましたが、公営企業債の元利償還金に対する繰入金が下水道事業会計の地方公営企業法適用のため減少したことで、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年度と比較して減少しました。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今後も繰上償還を含め、地方債現在高の適正管理に努めていきます。</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将来負担額については▽一般会計等に係る地方債の現在高は、地方債発行額が償還額を上回り減少▽下水道事業会計の地方公営企業法適用により、公営企業債等繰入見込額が減少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したことから、令和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年度と比較して減少しました。将来負担比率の分子が減少しているのは、これらの影響によるものです。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今後は、地方債の現在高を適切に管理していくことで、仮に基金を取り崩すことになった場合でも、将来負担比率が急激に悪化しないようにバランスを考えて財政運営を行います。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鳥取県湯梨浜町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公債費の増加に伴い減債基金を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万円取り崩したことが大きく影響し、その他特定目的基金の残高は増えたものの、基金全体としては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上剰余金を生じた場合には、繰上償還の財源としているため、基金に積み立てる財源をねん出して予算化することが困難となっています。このため、基金残高については、その他特定目的基金への積み立てにより短期的に微増することはあっても、長期的には減少することを見込んで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・ふるさと振興まちづくり基金＝均衡ある町勢の発展のため、地域住民の連帯の強化または地域の特性を生かしたまちづくりを推進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・定住促進住宅基金＝定住促進住宅の大規模修繕その他の整備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・ふるさと湯梨浜応援基金＝寄付金を募り、教育や子育て支援の向上、次世代へ引き継ぐべき地域資源の保全、活用等を図る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・公共施設等建設基金＝社会福祉施設、社会教育施設、学校、庁舎などの施設の建設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・ふるさと農村活性化基金＝地域農村の活性化のため、地域住民が共同して行う農業用用排水施設等の維持および強化に係る活動等を推進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・定住促進住宅基金＝計画している大規模事業の財源にするため積み立てたことにより増加しました。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・ふるさと湯梨浜応援基金＝事業のため年度当初の基金残高を全額取り崩しましたが、新規の寄附金を積み立てたことにより増加しました。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・ふるさと農村活性化基金＝農業基盤整備の事業の財源として充当するための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万円の取り崩しにより減少しました。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・各基金の設置目的を踏まえて、有効活用して事業進めていきます。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運用収益のみを積み立てました。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ばらくは積み立てを行う余力がないことを見込んでいます。繰上償還が一区切りした後で、財政調整基金への積み立てを予定していることから、その間に大幅に取り崩すことがないように、財政運営を行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公債費の増加のため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地方債の償還計画を踏まえ、その償還のピークに備え積み立てを行い、ピーク時には公債費がほかの経費を圧迫しないように取り崩しを行います。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83ADAD2-C9C9-4A7C-9DCA-E1AEB04B65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A11B64E-D438-436E-AED7-A105A9EB5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FBAF9BE-4AF2-43E2-A205-6D1D3B09333A}"/>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0B940F0-C01B-4288-A115-AC28FB10BB08}"/>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8A504D7-6716-4774-9A42-324D0CDFFBBD}"/>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F60BFA0-269A-49CD-8B81-362A726391C2}"/>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0E4E9BB-05F2-461B-9FF7-870AB92B1B16}"/>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33124FE-F236-4FC3-972E-E27B578F2DCD}"/>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1A0CFD1-F324-45B9-8645-3BBDDFB9F21F}"/>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E196236-A93B-40B1-9308-949703303D0F}"/>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4D01BB3-AE0D-41F8-86C7-9D2280D4744F}"/>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83FFD7A-1A98-4991-8DBE-9EE59B130EF4}"/>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16,515
16,431
77.93
11,005,142
10,622,814
322,712
6,269,358
12,716,601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F1DC41B-D468-44F2-BE3C-214D12C40824}"/>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A359CA0-89D0-4452-949F-C5CFB56A68FD}"/>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38A1D0F-30C4-48EA-B8CE-E9F83ACDF5C4}"/>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F30FC70-4907-4FD9-B6DB-68B79574184A}"/>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A011920-96C4-4352-BF32-FF70B5C6282B}"/>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D9EDDA9-C6E2-49F1-80CA-D234F7B63D38}"/>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2D8EA4A-D07A-4926-8D06-6B7EEA655462}"/>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0EFBB31-1F2C-480D-AEC6-B402DF53992E}"/>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DF6FF47-1D4A-4234-B32A-81DC53623C7F}"/>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458F004-AE50-49A7-B82C-EBC8F7936D12}"/>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DF6DD24-1F7F-42C6-B8A8-5C3479A55ACA}"/>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E61E469-1FA5-4B00-8FCE-424818BA39F0}"/>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1BFFADC-EE94-4591-93CB-BD0B6CDD1608}"/>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429C98E-CEA2-4B0A-8AE5-6339101A304E}"/>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0E7EFDD-5F74-4AD5-9641-2E8F195812C0}"/>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F6B61F4-1F31-4FCA-905C-2DBAF392D02F}"/>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356F1D7-11F7-4D5E-8BB2-89A9702181DC}"/>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2D5CA72-EC24-4BEF-A757-E03C8D2437BF}"/>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3276925-F259-4ABF-ACC6-ABA2DB038B6D}"/>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3FED89F-466F-4E74-8F75-31097C6994FB}"/>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967505E2-93A2-4882-A55C-7CF1F1D22B5A}"/>
            </a:ext>
          </a:extLst>
        </xdr:cNvPr>
        <xdr:cNvSpPr txBox="1"/>
      </xdr:nvSpPr>
      <xdr:spPr>
        <a:xfrm>
          <a:off x="419100" y="3368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4BD759B-4CBF-415C-813A-092C2E4EC75D}"/>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D919D0D-529F-4A5F-9E40-7FE762A927FD}"/>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DCF6842-8CF1-4AEB-A6D4-CA25AA2F19B3}"/>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DC4A0AF-ECFF-4F8F-9025-A80005F89EE2}"/>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6F1B21E-65ED-46E4-BF38-EEC1A9B28ABE}"/>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D40646F-9EA6-4F9B-825D-1625CE0C76B0}"/>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F76411D-917A-470A-B753-DED4EBD3F847}"/>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BB73F27-BFAE-4B06-BF8C-8A55CE624BF5}"/>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EE7D828-C7AE-45FB-8079-F4E7CA9946C7}"/>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86E6C1F-31B8-4949-9F83-1BCEABD88001}"/>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93D3CF3-CD30-4193-A4F1-F03992A04BE4}"/>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5BA1A9D-1612-42BA-A348-E30ACF8F027C}"/>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D49C61C-BFF0-44ED-8385-19E6B119A4D5}"/>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81AEFC3-4DE4-447F-9BB7-7F64712826DE}"/>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全国平均に対しては</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ポイント低く、鳥取県平均に対しては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高い率となっている。令和元年度の学校建設等により、全体としては一時的に低値となった一方、体育施設や図書館等施設の耐用年数の経過により、減価償却率は年々高まっている状況にあるため、引き続き公共施設等総合管理計画や個別施設計画に基づく計画的な維持・管理を行う。</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AE57100-E6E4-4DE4-9C6C-1871ED8FDA77}"/>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6EAE5C9-6DEA-43BA-9A4F-CA6F49DB95BF}"/>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7A6E810-0EA0-4A2E-86C4-9818618A1A52}"/>
            </a:ext>
          </a:extLst>
        </xdr:cNvPr>
        <xdr:cNvSpPr txBox="1"/>
      </xdr:nvSpPr>
      <xdr:spPr>
        <a:xfrm>
          <a:off x="789956"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35F42E1-8D86-4CBE-BD37-1D1553E23DDD}"/>
            </a:ext>
          </a:extLst>
        </xdr:cNvPr>
        <xdr:cNvCxnSpPr/>
      </xdr:nvCxnSpPr>
      <xdr:spPr>
        <a:xfrm>
          <a:off x="1158875" y="647594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4E338710-D720-4FD6-8201-263DA562C27E}"/>
            </a:ext>
          </a:extLst>
        </xdr:cNvPr>
        <xdr:cNvSpPr txBox="1"/>
      </xdr:nvSpPr>
      <xdr:spPr>
        <a:xfrm>
          <a:off x="789956" y="63821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BBE65133-6D80-4457-82D2-5A5E1F1EAD2E}"/>
            </a:ext>
          </a:extLst>
        </xdr:cNvPr>
        <xdr:cNvCxnSpPr/>
      </xdr:nvCxnSpPr>
      <xdr:spPr>
        <a:xfrm>
          <a:off x="1158875" y="613515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454BBF3B-48A1-464B-9742-C77FB0E31717}"/>
            </a:ext>
          </a:extLst>
        </xdr:cNvPr>
        <xdr:cNvSpPr txBox="1"/>
      </xdr:nvSpPr>
      <xdr:spPr>
        <a:xfrm>
          <a:off x="789956" y="6041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5D54DEC1-A0B8-493D-A3FE-12A83935AC98}"/>
            </a:ext>
          </a:extLst>
        </xdr:cNvPr>
        <xdr:cNvCxnSpPr/>
      </xdr:nvCxnSpPr>
      <xdr:spPr>
        <a:xfrm>
          <a:off x="1158875" y="57975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1A3B11C-5A43-4A07-8105-D3959E0233A8}"/>
            </a:ext>
          </a:extLst>
        </xdr:cNvPr>
        <xdr:cNvSpPr txBox="1"/>
      </xdr:nvSpPr>
      <xdr:spPr>
        <a:xfrm>
          <a:off x="789956"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3D74FE84-2520-49F7-810D-395658EA47B9}"/>
            </a:ext>
          </a:extLst>
        </xdr:cNvPr>
        <xdr:cNvCxnSpPr/>
      </xdr:nvCxnSpPr>
      <xdr:spPr>
        <a:xfrm>
          <a:off x="1158875" y="545676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EFC96E9-CC9C-4DBC-AEAC-9E84790B1559}"/>
            </a:ext>
          </a:extLst>
        </xdr:cNvPr>
        <xdr:cNvSpPr txBox="1"/>
      </xdr:nvSpPr>
      <xdr:spPr>
        <a:xfrm>
          <a:off x="789956" y="53629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CDC7394-E12A-4BC2-80C5-DE2EF38AA0D6}"/>
            </a:ext>
          </a:extLst>
        </xdr:cNvPr>
        <xdr:cNvCxnSpPr/>
      </xdr:nvCxnSpPr>
      <xdr:spPr>
        <a:xfrm>
          <a:off x="1158875" y="511598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6F2D3A1-AA36-46F6-9C9D-9A841E2B1DAD}"/>
            </a:ext>
          </a:extLst>
        </xdr:cNvPr>
        <xdr:cNvSpPr txBox="1"/>
      </xdr:nvSpPr>
      <xdr:spPr>
        <a:xfrm>
          <a:off x="789956" y="5031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2C9C484-3FD7-4EB3-84F6-795809C8432E}"/>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D9A0C1CA-E246-4311-B46D-46A778AE7927}"/>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30C7F84-B4B5-4541-80E3-42A46A770CEF}"/>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4EF4DDF4-C833-44C2-AE52-6BB56B9007FB}"/>
            </a:ext>
          </a:extLst>
        </xdr:cNvPr>
        <xdr:cNvCxnSpPr/>
      </xdr:nvCxnSpPr>
      <xdr:spPr>
        <a:xfrm flipV="1">
          <a:off x="4306570" y="5174403"/>
          <a:ext cx="1270" cy="1273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0EF46C73-ACD8-4430-89D6-F2DE6761C015}"/>
            </a:ext>
          </a:extLst>
        </xdr:cNvPr>
        <xdr:cNvSpPr txBox="1"/>
      </xdr:nvSpPr>
      <xdr:spPr>
        <a:xfrm>
          <a:off x="4359275" y="6451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D3DC0E5F-5683-4071-AFFB-3469F4869D5A}"/>
            </a:ext>
          </a:extLst>
        </xdr:cNvPr>
        <xdr:cNvCxnSpPr/>
      </xdr:nvCxnSpPr>
      <xdr:spPr>
        <a:xfrm>
          <a:off x="4216400" y="644757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68" name="有形固定資産減価償却率最大値テキスト">
          <a:extLst>
            <a:ext uri="{FF2B5EF4-FFF2-40B4-BE49-F238E27FC236}">
              <a16:creationId xmlns:a16="http://schemas.microsoft.com/office/drawing/2014/main" id="{700F2A5F-31CF-4820-9C34-A9BBE6C7632B}"/>
            </a:ext>
          </a:extLst>
        </xdr:cNvPr>
        <xdr:cNvSpPr txBox="1"/>
      </xdr:nvSpPr>
      <xdr:spPr>
        <a:xfrm>
          <a:off x="4359275" y="496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69" name="直線コネクタ 68">
          <a:extLst>
            <a:ext uri="{FF2B5EF4-FFF2-40B4-BE49-F238E27FC236}">
              <a16:creationId xmlns:a16="http://schemas.microsoft.com/office/drawing/2014/main" id="{8E6070B6-01F2-4D18-B355-46022276123E}"/>
            </a:ext>
          </a:extLst>
        </xdr:cNvPr>
        <xdr:cNvCxnSpPr/>
      </xdr:nvCxnSpPr>
      <xdr:spPr>
        <a:xfrm>
          <a:off x="4216400" y="517440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0" name="有形固定資産減価償却率平均値テキスト">
          <a:extLst>
            <a:ext uri="{FF2B5EF4-FFF2-40B4-BE49-F238E27FC236}">
              <a16:creationId xmlns:a16="http://schemas.microsoft.com/office/drawing/2014/main" id="{692ADC45-4018-47BD-90B3-53840DF124C4}"/>
            </a:ext>
          </a:extLst>
        </xdr:cNvPr>
        <xdr:cNvSpPr txBox="1"/>
      </xdr:nvSpPr>
      <xdr:spPr>
        <a:xfrm>
          <a:off x="4359275" y="5838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7EC7A6C6-F3E1-4130-9E97-DA3364810E5E}"/>
            </a:ext>
          </a:extLst>
        </xdr:cNvPr>
        <xdr:cNvSpPr/>
      </xdr:nvSpPr>
      <xdr:spPr>
        <a:xfrm>
          <a:off x="4254500" y="5859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72" name="フローチャート: 判断 71">
          <a:extLst>
            <a:ext uri="{FF2B5EF4-FFF2-40B4-BE49-F238E27FC236}">
              <a16:creationId xmlns:a16="http://schemas.microsoft.com/office/drawing/2014/main" id="{E02BBF4F-9313-4696-9A68-23789238FC1C}"/>
            </a:ext>
          </a:extLst>
        </xdr:cNvPr>
        <xdr:cNvSpPr/>
      </xdr:nvSpPr>
      <xdr:spPr>
        <a:xfrm>
          <a:off x="3616325" y="58487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3" name="フローチャート: 判断 72">
          <a:extLst>
            <a:ext uri="{FF2B5EF4-FFF2-40B4-BE49-F238E27FC236}">
              <a16:creationId xmlns:a16="http://schemas.microsoft.com/office/drawing/2014/main" id="{9ECA969A-EC00-475D-91DF-12A9B61E38D9}"/>
            </a:ext>
          </a:extLst>
        </xdr:cNvPr>
        <xdr:cNvSpPr/>
      </xdr:nvSpPr>
      <xdr:spPr>
        <a:xfrm>
          <a:off x="2930525" y="57835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5A0F264F-A85C-4E49-B3C1-FE1CD860D7B5}"/>
            </a:ext>
          </a:extLst>
        </xdr:cNvPr>
        <xdr:cNvSpPr/>
      </xdr:nvSpPr>
      <xdr:spPr>
        <a:xfrm>
          <a:off x="2244725" y="576474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5" name="フローチャート: 判断 74">
          <a:extLst>
            <a:ext uri="{FF2B5EF4-FFF2-40B4-BE49-F238E27FC236}">
              <a16:creationId xmlns:a16="http://schemas.microsoft.com/office/drawing/2014/main" id="{99991C9D-2B0C-4271-8AEF-D39B2F3090EA}"/>
            </a:ext>
          </a:extLst>
        </xdr:cNvPr>
        <xdr:cNvSpPr/>
      </xdr:nvSpPr>
      <xdr:spPr>
        <a:xfrm>
          <a:off x="1558925" y="57543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943DF10-153A-4818-A1E6-4B183A669CE4}"/>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4DFF41E-F3D2-45FC-B37F-780936EE60F8}"/>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695FDBB-526C-425A-8EBF-2FC3654465A0}"/>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43C0467-1AA8-4AD4-A917-31E6426FB4F1}"/>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242F175-E120-4E79-BF3D-3F973C99F0F1}"/>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81" name="楕円 80">
          <a:extLst>
            <a:ext uri="{FF2B5EF4-FFF2-40B4-BE49-F238E27FC236}">
              <a16:creationId xmlns:a16="http://schemas.microsoft.com/office/drawing/2014/main" id="{1AB35AD5-9021-4B17-B35D-363EFC4D53F5}"/>
            </a:ext>
          </a:extLst>
        </xdr:cNvPr>
        <xdr:cNvSpPr/>
      </xdr:nvSpPr>
      <xdr:spPr>
        <a:xfrm>
          <a:off x="4254500" y="584030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11659</xdr:rowOff>
    </xdr:from>
    <xdr:ext cx="405111" cy="259045"/>
    <xdr:sp macro="" textlink="">
      <xdr:nvSpPr>
        <xdr:cNvPr id="82" name="有形固定資産減価償却率該当値テキスト">
          <a:extLst>
            <a:ext uri="{FF2B5EF4-FFF2-40B4-BE49-F238E27FC236}">
              <a16:creationId xmlns:a16="http://schemas.microsoft.com/office/drawing/2014/main" id="{9BFD178B-0CCB-4270-AD49-8FA1374DE27A}"/>
            </a:ext>
          </a:extLst>
        </xdr:cNvPr>
        <xdr:cNvSpPr txBox="1"/>
      </xdr:nvSpPr>
      <xdr:spPr>
        <a:xfrm>
          <a:off x="4359275" y="568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99060</xdr:rowOff>
    </xdr:from>
    <xdr:to>
      <xdr:col>19</xdr:col>
      <xdr:colOff>187325</xdr:colOff>
      <xdr:row>31</xdr:row>
      <xdr:rowOff>29210</xdr:rowOff>
    </xdr:to>
    <xdr:sp macro="" textlink="">
      <xdr:nvSpPr>
        <xdr:cNvPr id="83" name="楕円 82">
          <a:extLst>
            <a:ext uri="{FF2B5EF4-FFF2-40B4-BE49-F238E27FC236}">
              <a16:creationId xmlns:a16="http://schemas.microsoft.com/office/drawing/2014/main" id="{BAF12A2E-4BEB-4198-992C-BCAD4C81BA7C}"/>
            </a:ext>
          </a:extLst>
        </xdr:cNvPr>
        <xdr:cNvSpPr/>
      </xdr:nvSpPr>
      <xdr:spPr>
        <a:xfrm>
          <a:off x="3616325" y="577913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31</xdr:row>
      <xdr:rowOff>39582</xdr:rowOff>
    </xdr:to>
    <xdr:cxnSp macro="">
      <xdr:nvCxnSpPr>
        <xdr:cNvPr id="84" name="直線コネクタ 83">
          <a:extLst>
            <a:ext uri="{FF2B5EF4-FFF2-40B4-BE49-F238E27FC236}">
              <a16:creationId xmlns:a16="http://schemas.microsoft.com/office/drawing/2014/main" id="{C35A5F0E-51CC-41EB-A0E2-035AF655557F}"/>
            </a:ext>
          </a:extLst>
        </xdr:cNvPr>
        <xdr:cNvCxnSpPr/>
      </xdr:nvCxnSpPr>
      <xdr:spPr>
        <a:xfrm>
          <a:off x="3673475" y="5826760"/>
          <a:ext cx="628650" cy="5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5" name="楕円 84">
          <a:extLst>
            <a:ext uri="{FF2B5EF4-FFF2-40B4-BE49-F238E27FC236}">
              <a16:creationId xmlns:a16="http://schemas.microsoft.com/office/drawing/2014/main" id="{3D5B57DB-1DB7-4A7C-8DAF-CD18F7AF4F47}"/>
            </a:ext>
          </a:extLst>
        </xdr:cNvPr>
        <xdr:cNvSpPr/>
      </xdr:nvSpPr>
      <xdr:spPr>
        <a:xfrm>
          <a:off x="2930525" y="5740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30</xdr:row>
      <xdr:rowOff>149860</xdr:rowOff>
    </xdr:to>
    <xdr:cxnSp macro="">
      <xdr:nvCxnSpPr>
        <xdr:cNvPr id="86" name="直線コネクタ 85">
          <a:extLst>
            <a:ext uri="{FF2B5EF4-FFF2-40B4-BE49-F238E27FC236}">
              <a16:creationId xmlns:a16="http://schemas.microsoft.com/office/drawing/2014/main" id="{9CF79EDC-B399-4ED1-B86B-5BDD796FF6CC}"/>
            </a:ext>
          </a:extLst>
        </xdr:cNvPr>
        <xdr:cNvCxnSpPr/>
      </xdr:nvCxnSpPr>
      <xdr:spPr>
        <a:xfrm>
          <a:off x="2987675" y="5797550"/>
          <a:ext cx="6858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59478</xdr:rowOff>
    </xdr:from>
    <xdr:to>
      <xdr:col>11</xdr:col>
      <xdr:colOff>187325</xdr:colOff>
      <xdr:row>30</xdr:row>
      <xdr:rowOff>161078</xdr:rowOff>
    </xdr:to>
    <xdr:sp macro="" textlink="">
      <xdr:nvSpPr>
        <xdr:cNvPr id="87" name="楕円 86">
          <a:extLst>
            <a:ext uri="{FF2B5EF4-FFF2-40B4-BE49-F238E27FC236}">
              <a16:creationId xmlns:a16="http://schemas.microsoft.com/office/drawing/2014/main" id="{726FB526-89BF-4B05-8AAE-404E97EC9AF4}"/>
            </a:ext>
          </a:extLst>
        </xdr:cNvPr>
        <xdr:cNvSpPr/>
      </xdr:nvSpPr>
      <xdr:spPr>
        <a:xfrm>
          <a:off x="2244725" y="573637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110278</xdr:rowOff>
    </xdr:from>
    <xdr:to>
      <xdr:col>15</xdr:col>
      <xdr:colOff>136525</xdr:colOff>
      <xdr:row>30</xdr:row>
      <xdr:rowOff>117475</xdr:rowOff>
    </xdr:to>
    <xdr:cxnSp macro="">
      <xdr:nvCxnSpPr>
        <xdr:cNvPr id="88" name="直線コネクタ 87">
          <a:extLst>
            <a:ext uri="{FF2B5EF4-FFF2-40B4-BE49-F238E27FC236}">
              <a16:creationId xmlns:a16="http://schemas.microsoft.com/office/drawing/2014/main" id="{A8D40967-FF58-4F91-BB96-006AF1121F99}"/>
            </a:ext>
          </a:extLst>
        </xdr:cNvPr>
        <xdr:cNvCxnSpPr/>
      </xdr:nvCxnSpPr>
      <xdr:spPr>
        <a:xfrm>
          <a:off x="2301875" y="5784003"/>
          <a:ext cx="685800" cy="1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13970</xdr:rowOff>
    </xdr:from>
    <xdr:to>
      <xdr:col>7</xdr:col>
      <xdr:colOff>187325</xdr:colOff>
      <xdr:row>31</xdr:row>
      <xdr:rowOff>115570</xdr:rowOff>
    </xdr:to>
    <xdr:sp macro="" textlink="">
      <xdr:nvSpPr>
        <xdr:cNvPr id="89" name="楕円 88">
          <a:extLst>
            <a:ext uri="{FF2B5EF4-FFF2-40B4-BE49-F238E27FC236}">
              <a16:creationId xmlns:a16="http://schemas.microsoft.com/office/drawing/2014/main" id="{766AA2FB-DC04-46B4-A8CE-67446B250EB3}"/>
            </a:ext>
          </a:extLst>
        </xdr:cNvPr>
        <xdr:cNvSpPr/>
      </xdr:nvSpPr>
      <xdr:spPr>
        <a:xfrm>
          <a:off x="1558925" y="58496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110278</xdr:rowOff>
    </xdr:from>
    <xdr:to>
      <xdr:col>11</xdr:col>
      <xdr:colOff>136525</xdr:colOff>
      <xdr:row>31</xdr:row>
      <xdr:rowOff>64770</xdr:rowOff>
    </xdr:to>
    <xdr:cxnSp macro="">
      <xdr:nvCxnSpPr>
        <xdr:cNvPr id="90" name="直線コネクタ 89">
          <a:extLst>
            <a:ext uri="{FF2B5EF4-FFF2-40B4-BE49-F238E27FC236}">
              <a16:creationId xmlns:a16="http://schemas.microsoft.com/office/drawing/2014/main" id="{DBB96D48-0D15-4D6B-A210-D55C0FCDF3FD}"/>
            </a:ext>
          </a:extLst>
        </xdr:cNvPr>
        <xdr:cNvCxnSpPr/>
      </xdr:nvCxnSpPr>
      <xdr:spPr>
        <a:xfrm flipV="1">
          <a:off x="1616075" y="5784003"/>
          <a:ext cx="685800" cy="12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99500</xdr:rowOff>
    </xdr:from>
    <xdr:ext cx="405111" cy="259045"/>
    <xdr:sp macro="" textlink="">
      <xdr:nvSpPr>
        <xdr:cNvPr id="91" name="n_1aveValue有形固定資産減価償却率">
          <a:extLst>
            <a:ext uri="{FF2B5EF4-FFF2-40B4-BE49-F238E27FC236}">
              <a16:creationId xmlns:a16="http://schemas.microsoft.com/office/drawing/2014/main" id="{C900F17C-11E5-49F8-832A-CC7ACA86BDA5}"/>
            </a:ext>
          </a:extLst>
        </xdr:cNvPr>
        <xdr:cNvSpPr txBox="1"/>
      </xdr:nvSpPr>
      <xdr:spPr>
        <a:xfrm>
          <a:off x="3474094" y="5941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2" name="n_2aveValue有形固定資産減価償却率">
          <a:extLst>
            <a:ext uri="{FF2B5EF4-FFF2-40B4-BE49-F238E27FC236}">
              <a16:creationId xmlns:a16="http://schemas.microsoft.com/office/drawing/2014/main" id="{45BDC7B1-9BF0-4B8E-928A-FFCAAE930BC5}"/>
            </a:ext>
          </a:extLst>
        </xdr:cNvPr>
        <xdr:cNvSpPr txBox="1"/>
      </xdr:nvSpPr>
      <xdr:spPr>
        <a:xfrm>
          <a:off x="2797819" y="586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4EBDCE3D-3E0B-475D-934E-669235D353CE}"/>
            </a:ext>
          </a:extLst>
        </xdr:cNvPr>
        <xdr:cNvSpPr txBox="1"/>
      </xdr:nvSpPr>
      <xdr:spPr>
        <a:xfrm>
          <a:off x="2112019" y="5847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94" name="n_4aveValue有形固定資産減価償却率">
          <a:extLst>
            <a:ext uri="{FF2B5EF4-FFF2-40B4-BE49-F238E27FC236}">
              <a16:creationId xmlns:a16="http://schemas.microsoft.com/office/drawing/2014/main" id="{2C464F58-7A53-46D5-AD66-AA61ADB18512}"/>
            </a:ext>
          </a:extLst>
        </xdr:cNvPr>
        <xdr:cNvSpPr txBox="1"/>
      </xdr:nvSpPr>
      <xdr:spPr>
        <a:xfrm>
          <a:off x="1426219"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45737</xdr:rowOff>
    </xdr:from>
    <xdr:ext cx="405111" cy="259045"/>
    <xdr:sp macro="" textlink="">
      <xdr:nvSpPr>
        <xdr:cNvPr id="95" name="n_1mainValue有形固定資産減価償却率">
          <a:extLst>
            <a:ext uri="{FF2B5EF4-FFF2-40B4-BE49-F238E27FC236}">
              <a16:creationId xmlns:a16="http://schemas.microsoft.com/office/drawing/2014/main" id="{67511C0F-1383-4E0E-A63B-EF7F0CB4A5FC}"/>
            </a:ext>
          </a:extLst>
        </xdr:cNvPr>
        <xdr:cNvSpPr txBox="1"/>
      </xdr:nvSpPr>
      <xdr:spPr>
        <a:xfrm>
          <a:off x="3474094" y="556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6" name="n_2mainValue有形固定資産減価償却率">
          <a:extLst>
            <a:ext uri="{FF2B5EF4-FFF2-40B4-BE49-F238E27FC236}">
              <a16:creationId xmlns:a16="http://schemas.microsoft.com/office/drawing/2014/main" id="{90AC578E-5889-41B6-B7C1-F7A943ED2BB0}"/>
            </a:ext>
          </a:extLst>
        </xdr:cNvPr>
        <xdr:cNvSpPr txBox="1"/>
      </xdr:nvSpPr>
      <xdr:spPr>
        <a:xfrm>
          <a:off x="2797819" y="55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6155</xdr:rowOff>
    </xdr:from>
    <xdr:ext cx="405111" cy="259045"/>
    <xdr:sp macro="" textlink="">
      <xdr:nvSpPr>
        <xdr:cNvPr id="97" name="n_3mainValue有形固定資産減価償却率">
          <a:extLst>
            <a:ext uri="{FF2B5EF4-FFF2-40B4-BE49-F238E27FC236}">
              <a16:creationId xmlns:a16="http://schemas.microsoft.com/office/drawing/2014/main" id="{4FCE0127-BD64-4940-B401-1BE1D2F7559E}"/>
            </a:ext>
          </a:extLst>
        </xdr:cNvPr>
        <xdr:cNvSpPr txBox="1"/>
      </xdr:nvSpPr>
      <xdr:spPr>
        <a:xfrm>
          <a:off x="2112019" y="552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106697</xdr:rowOff>
    </xdr:from>
    <xdr:ext cx="405111" cy="259045"/>
    <xdr:sp macro="" textlink="">
      <xdr:nvSpPr>
        <xdr:cNvPr id="98" name="n_4mainValue有形固定資産減価償却率">
          <a:extLst>
            <a:ext uri="{FF2B5EF4-FFF2-40B4-BE49-F238E27FC236}">
              <a16:creationId xmlns:a16="http://schemas.microsoft.com/office/drawing/2014/main" id="{FA1A111D-E40C-44E1-B6D9-CB34086A9906}"/>
            </a:ext>
          </a:extLst>
        </xdr:cNvPr>
        <xdr:cNvSpPr txBox="1"/>
      </xdr:nvSpPr>
      <xdr:spPr>
        <a:xfrm>
          <a:off x="1426219"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BB55C0D-47F0-49C6-9EE0-F4F2CD372646}"/>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4C4DC39-FFB2-45CA-9267-2465D629ACA6}"/>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9229194-6CEC-4566-A628-B4A5174C6DAE}"/>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8C14566D-CA27-40B5-8809-6139C310B43D}"/>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9EC222F-7169-447B-AAAC-CDE9BBAEA092}"/>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53B81B4-3D80-4563-AF7A-BE7702EFC6C5}"/>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E43578C-8F82-4AF9-AC45-71ADEF916CDC}"/>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124594F-BC4D-444F-8872-0999E4311548}"/>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5C71FFB-5A6F-4AFA-92AB-CFA4F971D397}"/>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4263FE2A-2B3B-468D-A984-C8D926C57DCC}"/>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165A3B7A-1392-4987-ABC8-677761AA021B}"/>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86E6CC9-50F9-4FD9-95BA-8FE3B3B34DEB}"/>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D657883-5C96-4914-B1B6-8D6D16018878}"/>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鳥取県平均を下回っているものの、全国平均に対しては</a:t>
          </a:r>
          <a:r>
            <a:rPr kumimoji="1" lang="en-US" altLang="ja-JP" sz="1100">
              <a:latin typeface="ＭＳ Ｐゴシック" panose="020B0600070205080204" pitchFamily="50" charset="-128"/>
              <a:ea typeface="ＭＳ Ｐゴシック" panose="020B0600070205080204" pitchFamily="50" charset="-128"/>
            </a:rPr>
            <a:t>55.2</a:t>
          </a:r>
          <a:r>
            <a:rPr kumimoji="1" lang="ja-JP" altLang="en-US" sz="1100">
              <a:latin typeface="ＭＳ Ｐゴシック" panose="020B0600070205080204" pitchFamily="50" charset="-128"/>
              <a:ea typeface="ＭＳ Ｐゴシック" panose="020B0600070205080204" pitchFamily="50" charset="-128"/>
            </a:rPr>
            <a:t>ポイント上回っている状況である。近年実施している繰上償還や、低利な地方債への借換えなどに引き続き取り組み、地方債現在高の縮減を図る。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A982CB0-D427-4924-B3B4-FA38E36D79F4}"/>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1AE1885-C420-42A0-8053-AB94CDBB5010}"/>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35AFC4B-B62A-4D7D-A28C-4198778890EF}"/>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950442F0-C255-44AA-8A66-9FF8AFF82636}"/>
            </a:ext>
          </a:extLst>
        </xdr:cNvPr>
        <xdr:cNvCxnSpPr/>
      </xdr:nvCxnSpPr>
      <xdr:spPr>
        <a:xfrm>
          <a:off x="10198100" y="651464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4D0EAF-4838-44CC-A696-169A688D4840}"/>
            </a:ext>
          </a:extLst>
        </xdr:cNvPr>
        <xdr:cNvSpPr txBox="1"/>
      </xdr:nvSpPr>
      <xdr:spPr>
        <a:xfrm>
          <a:off x="9708926" y="64303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68C1E4BA-D887-4291-A6C7-2CE96851DFB1}"/>
            </a:ext>
          </a:extLst>
        </xdr:cNvPr>
        <xdr:cNvCxnSpPr/>
      </xdr:nvCxnSpPr>
      <xdr:spPr>
        <a:xfrm>
          <a:off x="10198100" y="623161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E272845D-C189-4FED-B81A-E315616D2716}"/>
            </a:ext>
          </a:extLst>
        </xdr:cNvPr>
        <xdr:cNvSpPr txBox="1"/>
      </xdr:nvSpPr>
      <xdr:spPr>
        <a:xfrm>
          <a:off x="9762011" y="614099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4D3D261F-D389-4EE2-9AEF-49CB7F6D9066}"/>
            </a:ext>
          </a:extLst>
        </xdr:cNvPr>
        <xdr:cNvCxnSpPr/>
      </xdr:nvCxnSpPr>
      <xdr:spPr>
        <a:xfrm>
          <a:off x="10198100" y="594223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9ED38003-5C82-40A8-A252-6A18EE2C183A}"/>
            </a:ext>
          </a:extLst>
        </xdr:cNvPr>
        <xdr:cNvSpPr txBox="1"/>
      </xdr:nvSpPr>
      <xdr:spPr>
        <a:xfrm>
          <a:off x="9762011" y="58484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B66E0E9-762B-4D32-9DFD-710008CFE4EA}"/>
            </a:ext>
          </a:extLst>
        </xdr:cNvPr>
        <xdr:cNvCxnSpPr/>
      </xdr:nvCxnSpPr>
      <xdr:spPr>
        <a:xfrm>
          <a:off x="10198100" y="564968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8FC32D09-1512-4987-8926-A894FE26710A}"/>
            </a:ext>
          </a:extLst>
        </xdr:cNvPr>
        <xdr:cNvSpPr txBox="1"/>
      </xdr:nvSpPr>
      <xdr:spPr>
        <a:xfrm>
          <a:off x="9762011" y="55558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DDD54A38-33AB-4C53-87EF-B9F35910BAD9}"/>
            </a:ext>
          </a:extLst>
        </xdr:cNvPr>
        <xdr:cNvCxnSpPr/>
      </xdr:nvCxnSpPr>
      <xdr:spPr>
        <a:xfrm>
          <a:off x="10198100" y="535078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EBED0D37-F877-4DA2-9B50-4AF5ACD41965}"/>
            </a:ext>
          </a:extLst>
        </xdr:cNvPr>
        <xdr:cNvSpPr txBox="1"/>
      </xdr:nvSpPr>
      <xdr:spPr>
        <a:xfrm>
          <a:off x="9762011"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96789C94-7076-4755-82D5-A5DBE7E4CC96}"/>
            </a:ext>
          </a:extLst>
        </xdr:cNvPr>
        <xdr:cNvCxnSpPr/>
      </xdr:nvCxnSpPr>
      <xdr:spPr>
        <a:xfrm>
          <a:off x="10198100" y="505822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C0071349-C313-48B7-B265-23CAAA90A3EB}"/>
            </a:ext>
          </a:extLst>
        </xdr:cNvPr>
        <xdr:cNvSpPr txBox="1"/>
      </xdr:nvSpPr>
      <xdr:spPr>
        <a:xfrm>
          <a:off x="9867778" y="49739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70AAE05-1EC7-4C50-BD63-A4F0EEADD5A2}"/>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C17F0718-E735-4566-8AAE-0153211417DB}"/>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29" name="直線コネクタ 128">
          <a:extLst>
            <a:ext uri="{FF2B5EF4-FFF2-40B4-BE49-F238E27FC236}">
              <a16:creationId xmlns:a16="http://schemas.microsoft.com/office/drawing/2014/main" id="{D663E0DB-E397-424D-9206-231714B65A2E}"/>
            </a:ext>
          </a:extLst>
        </xdr:cNvPr>
        <xdr:cNvCxnSpPr/>
      </xdr:nvCxnSpPr>
      <xdr:spPr>
        <a:xfrm flipV="1">
          <a:off x="13326745" y="5058228"/>
          <a:ext cx="1269" cy="138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30" name="債務償還比率最小値テキスト">
          <a:extLst>
            <a:ext uri="{FF2B5EF4-FFF2-40B4-BE49-F238E27FC236}">
              <a16:creationId xmlns:a16="http://schemas.microsoft.com/office/drawing/2014/main" id="{89E67601-7CDC-48D2-81AC-6B789CE28257}"/>
            </a:ext>
          </a:extLst>
        </xdr:cNvPr>
        <xdr:cNvSpPr txBox="1"/>
      </xdr:nvSpPr>
      <xdr:spPr>
        <a:xfrm>
          <a:off x="13379450" y="645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31" name="直線コネクタ 130">
          <a:extLst>
            <a:ext uri="{FF2B5EF4-FFF2-40B4-BE49-F238E27FC236}">
              <a16:creationId xmlns:a16="http://schemas.microsoft.com/office/drawing/2014/main" id="{96279798-6538-4201-9084-C3F0724E6089}"/>
            </a:ext>
          </a:extLst>
        </xdr:cNvPr>
        <xdr:cNvCxnSpPr/>
      </xdr:nvCxnSpPr>
      <xdr:spPr>
        <a:xfrm>
          <a:off x="13255625" y="64469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31BE5676-D5EF-41C5-BC7D-F7D13D12F2BA}"/>
            </a:ext>
          </a:extLst>
        </xdr:cNvPr>
        <xdr:cNvSpPr txBox="1"/>
      </xdr:nvSpPr>
      <xdr:spPr>
        <a:xfrm>
          <a:off x="13379450" y="4855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34F909D3-BB32-4206-975A-1154FCA4FE10}"/>
            </a:ext>
          </a:extLst>
        </xdr:cNvPr>
        <xdr:cNvCxnSpPr/>
      </xdr:nvCxnSpPr>
      <xdr:spPr>
        <a:xfrm>
          <a:off x="13255625" y="50582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154440</xdr:rowOff>
    </xdr:from>
    <xdr:ext cx="469744" cy="259045"/>
    <xdr:sp macro="" textlink="">
      <xdr:nvSpPr>
        <xdr:cNvPr id="134" name="債務償還比率平均値テキスト">
          <a:extLst>
            <a:ext uri="{FF2B5EF4-FFF2-40B4-BE49-F238E27FC236}">
              <a16:creationId xmlns:a16="http://schemas.microsoft.com/office/drawing/2014/main" id="{F7CF7AB0-61C0-437A-8DFD-98822BF8C5A8}"/>
            </a:ext>
          </a:extLst>
        </xdr:cNvPr>
        <xdr:cNvSpPr txBox="1"/>
      </xdr:nvSpPr>
      <xdr:spPr>
        <a:xfrm>
          <a:off x="13379450" y="5507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35" name="フローチャート: 判断 134">
          <a:extLst>
            <a:ext uri="{FF2B5EF4-FFF2-40B4-BE49-F238E27FC236}">
              <a16:creationId xmlns:a16="http://schemas.microsoft.com/office/drawing/2014/main" id="{79166CE4-BE69-4FAD-87AB-23AC54219BC4}"/>
            </a:ext>
          </a:extLst>
        </xdr:cNvPr>
        <xdr:cNvSpPr/>
      </xdr:nvSpPr>
      <xdr:spPr>
        <a:xfrm>
          <a:off x="13293725" y="56465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36" name="フローチャート: 判断 135">
          <a:extLst>
            <a:ext uri="{FF2B5EF4-FFF2-40B4-BE49-F238E27FC236}">
              <a16:creationId xmlns:a16="http://schemas.microsoft.com/office/drawing/2014/main" id="{82DC873B-7E4C-44F4-9BCD-E62E571A6C15}"/>
            </a:ext>
          </a:extLst>
        </xdr:cNvPr>
        <xdr:cNvSpPr/>
      </xdr:nvSpPr>
      <xdr:spPr>
        <a:xfrm>
          <a:off x="12646025" y="561825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37" name="フローチャート: 判断 136">
          <a:extLst>
            <a:ext uri="{FF2B5EF4-FFF2-40B4-BE49-F238E27FC236}">
              <a16:creationId xmlns:a16="http://schemas.microsoft.com/office/drawing/2014/main" id="{BB97862A-739C-40C3-9EF0-26937C364A8E}"/>
            </a:ext>
          </a:extLst>
        </xdr:cNvPr>
        <xdr:cNvSpPr/>
      </xdr:nvSpPr>
      <xdr:spPr>
        <a:xfrm>
          <a:off x="11960225" y="583573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38" name="フローチャート: 判断 137">
          <a:extLst>
            <a:ext uri="{FF2B5EF4-FFF2-40B4-BE49-F238E27FC236}">
              <a16:creationId xmlns:a16="http://schemas.microsoft.com/office/drawing/2014/main" id="{852CF3E9-C9F7-48A3-AA5B-C9D88D6301AF}"/>
            </a:ext>
          </a:extLst>
        </xdr:cNvPr>
        <xdr:cNvSpPr/>
      </xdr:nvSpPr>
      <xdr:spPr>
        <a:xfrm>
          <a:off x="11274425" y="586858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39" name="フローチャート: 判断 138">
          <a:extLst>
            <a:ext uri="{FF2B5EF4-FFF2-40B4-BE49-F238E27FC236}">
              <a16:creationId xmlns:a16="http://schemas.microsoft.com/office/drawing/2014/main" id="{C4E9DDBE-B459-472D-A951-3FA5B9C8448C}"/>
            </a:ext>
          </a:extLst>
        </xdr:cNvPr>
        <xdr:cNvSpPr/>
      </xdr:nvSpPr>
      <xdr:spPr>
        <a:xfrm>
          <a:off x="10588625" y="5836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B0FA24B-7CD6-4293-A3C2-904340665126}"/>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C76F0D3-CC1B-4B7F-8EAE-26BAF10748DD}"/>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30CC799-C724-47AC-BEF3-3F7D4D8A59DF}"/>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3671E17-B44D-46F3-BE85-EB208E630358}"/>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029C3ED-5C34-4608-BD93-0B2F050A3547}"/>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2558</xdr:rowOff>
    </xdr:from>
    <xdr:to>
      <xdr:col>76</xdr:col>
      <xdr:colOff>73025</xdr:colOff>
      <xdr:row>31</xdr:row>
      <xdr:rowOff>104158</xdr:rowOff>
    </xdr:to>
    <xdr:sp macro="" textlink="">
      <xdr:nvSpPr>
        <xdr:cNvPr id="145" name="楕円 144">
          <a:extLst>
            <a:ext uri="{FF2B5EF4-FFF2-40B4-BE49-F238E27FC236}">
              <a16:creationId xmlns:a16="http://schemas.microsoft.com/office/drawing/2014/main" id="{64875A5A-A76F-4CC0-9934-9B1FC37EE453}"/>
            </a:ext>
          </a:extLst>
        </xdr:cNvPr>
        <xdr:cNvSpPr/>
      </xdr:nvSpPr>
      <xdr:spPr>
        <a:xfrm>
          <a:off x="13293725" y="58413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152435</xdr:rowOff>
    </xdr:from>
    <xdr:ext cx="469744" cy="259045"/>
    <xdr:sp macro="" textlink="">
      <xdr:nvSpPr>
        <xdr:cNvPr id="146" name="債務償還比率該当値テキスト">
          <a:extLst>
            <a:ext uri="{FF2B5EF4-FFF2-40B4-BE49-F238E27FC236}">
              <a16:creationId xmlns:a16="http://schemas.microsoft.com/office/drawing/2014/main" id="{2F602E4B-EA09-46F0-8CCA-D1ED482A5748}"/>
            </a:ext>
          </a:extLst>
        </xdr:cNvPr>
        <xdr:cNvSpPr txBox="1"/>
      </xdr:nvSpPr>
      <xdr:spPr>
        <a:xfrm>
          <a:off x="13379450" y="582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139772</xdr:rowOff>
    </xdr:from>
    <xdr:to>
      <xdr:col>72</xdr:col>
      <xdr:colOff>123825</xdr:colOff>
      <xdr:row>31</xdr:row>
      <xdr:rowOff>69922</xdr:rowOff>
    </xdr:to>
    <xdr:sp macro="" textlink="">
      <xdr:nvSpPr>
        <xdr:cNvPr id="147" name="楕円 146">
          <a:extLst>
            <a:ext uri="{FF2B5EF4-FFF2-40B4-BE49-F238E27FC236}">
              <a16:creationId xmlns:a16="http://schemas.microsoft.com/office/drawing/2014/main" id="{F0FB24ED-85A7-4F38-889D-CABB743FE2D6}"/>
            </a:ext>
          </a:extLst>
        </xdr:cNvPr>
        <xdr:cNvSpPr/>
      </xdr:nvSpPr>
      <xdr:spPr>
        <a:xfrm>
          <a:off x="12646025" y="581984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19122</xdr:rowOff>
    </xdr:from>
    <xdr:to>
      <xdr:col>76</xdr:col>
      <xdr:colOff>22225</xdr:colOff>
      <xdr:row>31</xdr:row>
      <xdr:rowOff>53358</xdr:rowOff>
    </xdr:to>
    <xdr:cxnSp macro="">
      <xdr:nvCxnSpPr>
        <xdr:cNvPr id="148" name="直線コネクタ 147">
          <a:extLst>
            <a:ext uri="{FF2B5EF4-FFF2-40B4-BE49-F238E27FC236}">
              <a16:creationId xmlns:a16="http://schemas.microsoft.com/office/drawing/2014/main" id="{87E76665-3544-410A-A94F-41ABC1A0865D}"/>
            </a:ext>
          </a:extLst>
        </xdr:cNvPr>
        <xdr:cNvCxnSpPr/>
      </xdr:nvCxnSpPr>
      <xdr:spPr>
        <a:xfrm>
          <a:off x="12693650" y="5857947"/>
          <a:ext cx="638175" cy="3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101101</xdr:rowOff>
    </xdr:from>
    <xdr:to>
      <xdr:col>68</xdr:col>
      <xdr:colOff>123825</xdr:colOff>
      <xdr:row>32</xdr:row>
      <xdr:rowOff>31251</xdr:rowOff>
    </xdr:to>
    <xdr:sp macro="" textlink="">
      <xdr:nvSpPr>
        <xdr:cNvPr id="149" name="楕円 148">
          <a:extLst>
            <a:ext uri="{FF2B5EF4-FFF2-40B4-BE49-F238E27FC236}">
              <a16:creationId xmlns:a16="http://schemas.microsoft.com/office/drawing/2014/main" id="{591DCA71-956A-43A2-AE91-16BA388E72B1}"/>
            </a:ext>
          </a:extLst>
        </xdr:cNvPr>
        <xdr:cNvSpPr/>
      </xdr:nvSpPr>
      <xdr:spPr>
        <a:xfrm>
          <a:off x="11960225" y="594310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19122</xdr:rowOff>
    </xdr:from>
    <xdr:to>
      <xdr:col>72</xdr:col>
      <xdr:colOff>73025</xdr:colOff>
      <xdr:row>31</xdr:row>
      <xdr:rowOff>151901</xdr:rowOff>
    </xdr:to>
    <xdr:cxnSp macro="">
      <xdr:nvCxnSpPr>
        <xdr:cNvPr id="150" name="直線コネクタ 149">
          <a:extLst>
            <a:ext uri="{FF2B5EF4-FFF2-40B4-BE49-F238E27FC236}">
              <a16:creationId xmlns:a16="http://schemas.microsoft.com/office/drawing/2014/main" id="{23A54D5E-DD5B-44F5-9748-B417E6AF9C0C}"/>
            </a:ext>
          </a:extLst>
        </xdr:cNvPr>
        <xdr:cNvCxnSpPr/>
      </xdr:nvCxnSpPr>
      <xdr:spPr>
        <a:xfrm flipV="1">
          <a:off x="12007850" y="5857947"/>
          <a:ext cx="685800" cy="13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166025</xdr:rowOff>
    </xdr:from>
    <xdr:to>
      <xdr:col>64</xdr:col>
      <xdr:colOff>123825</xdr:colOff>
      <xdr:row>32</xdr:row>
      <xdr:rowOff>96175</xdr:rowOff>
    </xdr:to>
    <xdr:sp macro="" textlink="">
      <xdr:nvSpPr>
        <xdr:cNvPr id="151" name="楕円 150">
          <a:extLst>
            <a:ext uri="{FF2B5EF4-FFF2-40B4-BE49-F238E27FC236}">
              <a16:creationId xmlns:a16="http://schemas.microsoft.com/office/drawing/2014/main" id="{3396817F-FD25-4675-9C40-99898FC8CE4F}"/>
            </a:ext>
          </a:extLst>
        </xdr:cNvPr>
        <xdr:cNvSpPr/>
      </xdr:nvSpPr>
      <xdr:spPr>
        <a:xfrm>
          <a:off x="11274425" y="6001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151901</xdr:rowOff>
    </xdr:from>
    <xdr:to>
      <xdr:col>68</xdr:col>
      <xdr:colOff>73025</xdr:colOff>
      <xdr:row>32</xdr:row>
      <xdr:rowOff>45375</xdr:rowOff>
    </xdr:to>
    <xdr:cxnSp macro="">
      <xdr:nvCxnSpPr>
        <xdr:cNvPr id="152" name="直線コネクタ 151">
          <a:extLst>
            <a:ext uri="{FF2B5EF4-FFF2-40B4-BE49-F238E27FC236}">
              <a16:creationId xmlns:a16="http://schemas.microsoft.com/office/drawing/2014/main" id="{188688BA-8ADA-415F-BEFA-A1295A592639}"/>
            </a:ext>
          </a:extLst>
        </xdr:cNvPr>
        <xdr:cNvCxnSpPr/>
      </xdr:nvCxnSpPr>
      <xdr:spPr>
        <a:xfrm flipV="1">
          <a:off x="11322050" y="5990726"/>
          <a:ext cx="685800" cy="5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109583</xdr:rowOff>
    </xdr:from>
    <xdr:to>
      <xdr:col>60</xdr:col>
      <xdr:colOff>123825</xdr:colOff>
      <xdr:row>32</xdr:row>
      <xdr:rowOff>39733</xdr:rowOff>
    </xdr:to>
    <xdr:sp macro="" textlink="">
      <xdr:nvSpPr>
        <xdr:cNvPr id="153" name="楕円 152">
          <a:extLst>
            <a:ext uri="{FF2B5EF4-FFF2-40B4-BE49-F238E27FC236}">
              <a16:creationId xmlns:a16="http://schemas.microsoft.com/office/drawing/2014/main" id="{E43D3526-A96B-40F0-8C15-72923CE1A074}"/>
            </a:ext>
          </a:extLst>
        </xdr:cNvPr>
        <xdr:cNvSpPr/>
      </xdr:nvSpPr>
      <xdr:spPr>
        <a:xfrm>
          <a:off x="10588625" y="59452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160383</xdr:rowOff>
    </xdr:from>
    <xdr:to>
      <xdr:col>64</xdr:col>
      <xdr:colOff>73025</xdr:colOff>
      <xdr:row>32</xdr:row>
      <xdr:rowOff>45375</xdr:rowOff>
    </xdr:to>
    <xdr:cxnSp macro="">
      <xdr:nvCxnSpPr>
        <xdr:cNvPr id="154" name="直線コネクタ 153">
          <a:extLst>
            <a:ext uri="{FF2B5EF4-FFF2-40B4-BE49-F238E27FC236}">
              <a16:creationId xmlns:a16="http://schemas.microsoft.com/office/drawing/2014/main" id="{3816A0A9-4249-4CF1-9F9D-4C961B7E7045}"/>
            </a:ext>
          </a:extLst>
        </xdr:cNvPr>
        <xdr:cNvCxnSpPr/>
      </xdr:nvCxnSpPr>
      <xdr:spPr>
        <a:xfrm>
          <a:off x="10636250" y="6002383"/>
          <a:ext cx="685800" cy="4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46780</xdr:rowOff>
    </xdr:from>
    <xdr:ext cx="469744" cy="259045"/>
    <xdr:sp macro="" textlink="">
      <xdr:nvSpPr>
        <xdr:cNvPr id="155" name="n_1aveValue債務償還比率">
          <a:extLst>
            <a:ext uri="{FF2B5EF4-FFF2-40B4-BE49-F238E27FC236}">
              <a16:creationId xmlns:a16="http://schemas.microsoft.com/office/drawing/2014/main" id="{3744A358-41DD-47A9-8F76-802459D06B07}"/>
            </a:ext>
          </a:extLst>
        </xdr:cNvPr>
        <xdr:cNvSpPr txBox="1"/>
      </xdr:nvSpPr>
      <xdr:spPr>
        <a:xfrm>
          <a:off x="12465127" y="540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102334</xdr:rowOff>
    </xdr:from>
    <xdr:ext cx="469744" cy="259045"/>
    <xdr:sp macro="" textlink="">
      <xdr:nvSpPr>
        <xdr:cNvPr id="156" name="n_2aveValue債務償還比率">
          <a:extLst>
            <a:ext uri="{FF2B5EF4-FFF2-40B4-BE49-F238E27FC236}">
              <a16:creationId xmlns:a16="http://schemas.microsoft.com/office/drawing/2014/main" id="{1620278C-05BA-4DBF-9CE2-12B10C52F7E3}"/>
            </a:ext>
          </a:extLst>
        </xdr:cNvPr>
        <xdr:cNvSpPr txBox="1"/>
      </xdr:nvSpPr>
      <xdr:spPr>
        <a:xfrm>
          <a:off x="11788852" y="562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151065</xdr:rowOff>
    </xdr:from>
    <xdr:ext cx="469744" cy="259045"/>
    <xdr:sp macro="" textlink="">
      <xdr:nvSpPr>
        <xdr:cNvPr id="157" name="n_3aveValue債務償還比率">
          <a:extLst>
            <a:ext uri="{FF2B5EF4-FFF2-40B4-BE49-F238E27FC236}">
              <a16:creationId xmlns:a16="http://schemas.microsoft.com/office/drawing/2014/main" id="{EA67C95E-2A4F-4C15-8869-0DAC862A2689}"/>
            </a:ext>
          </a:extLst>
        </xdr:cNvPr>
        <xdr:cNvSpPr txBox="1"/>
      </xdr:nvSpPr>
      <xdr:spPr>
        <a:xfrm>
          <a:off x="11103052" y="566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115442</xdr:rowOff>
    </xdr:from>
    <xdr:ext cx="469744" cy="259045"/>
    <xdr:sp macro="" textlink="">
      <xdr:nvSpPr>
        <xdr:cNvPr id="158" name="n_4aveValue債務償還比率">
          <a:extLst>
            <a:ext uri="{FF2B5EF4-FFF2-40B4-BE49-F238E27FC236}">
              <a16:creationId xmlns:a16="http://schemas.microsoft.com/office/drawing/2014/main" id="{A4A739CE-552E-4C07-B062-5963E54A7F8A}"/>
            </a:ext>
          </a:extLst>
        </xdr:cNvPr>
        <xdr:cNvSpPr txBox="1"/>
      </xdr:nvSpPr>
      <xdr:spPr>
        <a:xfrm>
          <a:off x="10417252" y="563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61049</xdr:rowOff>
    </xdr:from>
    <xdr:ext cx="469744" cy="259045"/>
    <xdr:sp macro="" textlink="">
      <xdr:nvSpPr>
        <xdr:cNvPr id="159" name="n_1mainValue債務償還比率">
          <a:extLst>
            <a:ext uri="{FF2B5EF4-FFF2-40B4-BE49-F238E27FC236}">
              <a16:creationId xmlns:a16="http://schemas.microsoft.com/office/drawing/2014/main" id="{4E8EB784-E6EA-46C5-9533-3E81E9602F46}"/>
            </a:ext>
          </a:extLst>
        </xdr:cNvPr>
        <xdr:cNvSpPr txBox="1"/>
      </xdr:nvSpPr>
      <xdr:spPr>
        <a:xfrm>
          <a:off x="12465127" y="590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22378</xdr:rowOff>
    </xdr:from>
    <xdr:ext cx="469744" cy="259045"/>
    <xdr:sp macro="" textlink="">
      <xdr:nvSpPr>
        <xdr:cNvPr id="160" name="n_2mainValue債務償還比率">
          <a:extLst>
            <a:ext uri="{FF2B5EF4-FFF2-40B4-BE49-F238E27FC236}">
              <a16:creationId xmlns:a16="http://schemas.microsoft.com/office/drawing/2014/main" id="{0606067C-988B-41A3-B72D-247B905C2E99}"/>
            </a:ext>
          </a:extLst>
        </xdr:cNvPr>
        <xdr:cNvSpPr txBox="1"/>
      </xdr:nvSpPr>
      <xdr:spPr>
        <a:xfrm>
          <a:off x="11788852" y="602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87302</xdr:rowOff>
    </xdr:from>
    <xdr:ext cx="469744" cy="259045"/>
    <xdr:sp macro="" textlink="">
      <xdr:nvSpPr>
        <xdr:cNvPr id="161" name="n_3mainValue債務償還比率">
          <a:extLst>
            <a:ext uri="{FF2B5EF4-FFF2-40B4-BE49-F238E27FC236}">
              <a16:creationId xmlns:a16="http://schemas.microsoft.com/office/drawing/2014/main" id="{00D75AA1-9C3F-4804-8079-A5BBE070586B}"/>
            </a:ext>
          </a:extLst>
        </xdr:cNvPr>
        <xdr:cNvSpPr txBox="1"/>
      </xdr:nvSpPr>
      <xdr:spPr>
        <a:xfrm>
          <a:off x="11103052" y="60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30860</xdr:rowOff>
    </xdr:from>
    <xdr:ext cx="469744" cy="259045"/>
    <xdr:sp macro="" textlink="">
      <xdr:nvSpPr>
        <xdr:cNvPr id="162" name="n_4mainValue債務償還比率">
          <a:extLst>
            <a:ext uri="{FF2B5EF4-FFF2-40B4-BE49-F238E27FC236}">
              <a16:creationId xmlns:a16="http://schemas.microsoft.com/office/drawing/2014/main" id="{73A31B30-0D98-4078-BA54-1BA19372835C}"/>
            </a:ext>
          </a:extLst>
        </xdr:cNvPr>
        <xdr:cNvSpPr txBox="1"/>
      </xdr:nvSpPr>
      <xdr:spPr>
        <a:xfrm>
          <a:off x="10417252" y="602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BF059C48-0365-42F1-A274-3977BA78AD74}"/>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362075C7-E2E6-409B-A525-5E4D992FA839}"/>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6C3A3F20-0C3E-4A67-B10B-3F68E88C8A36}"/>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9C02D901-2809-4AEB-A114-8D030F9CF69F}"/>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AEAAFA27-9C3F-4932-80E6-BB17EE700AE9}"/>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45CBFAF1-ACD9-46B7-B4D5-8EA7E84701BD}"/>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7BB11DF-E053-4B73-B90F-DD7BC7ED36DF}"/>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8718F5D-54B8-4444-A3B2-29996419D374}"/>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496F3E-3772-4922-B9A6-9470A5BEA011}"/>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66C62C-BBB1-4FDF-B18A-9A8A3E458976}"/>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DEE2D5-EA0F-4C3C-B8A9-CB9975F2E8D5}"/>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5D7DC2-A581-4E05-878B-64A2A7B349E1}"/>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1EBC5E-6FB1-4462-81E0-89A41FB690F0}"/>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4BF93D4-FF20-422E-A42E-B4A70E5ACB80}"/>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C550B9-A5D2-4F8E-A71D-1B477E91F943}"/>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3D345F-4969-473E-8BB9-8669B5727F43}"/>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16,515
16,431
77.93
11,005,142
10,622,814
322,712
6,269,358
12,716,601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D3DB4F-108E-4F61-B67D-7D76AFC221FE}"/>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5104DC-D69D-412F-8ECE-7EEFB452DAB0}"/>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4945AA3-7A86-400D-82D6-0D8E1BE757F0}"/>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3D5D3E5-83E4-498D-90BA-A07591C5F37F}"/>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23FFAF4-A666-44A6-AFA3-1794B3F9CD10}"/>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0655F54-E0B2-4C28-9ABD-34CB701B20CF}"/>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B284780-1C99-441E-A003-BC95C4EB82E4}"/>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5F6569-94C8-4510-AAAB-DF070CCF319C}"/>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3244B72-1C66-4176-BF4F-D58FA9B11030}"/>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DE0EB9D-892E-49E4-9E7B-CD3F0BABBDCE}"/>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5A997E-493C-4059-B8E7-A692E19EFDBA}"/>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E059717-5EFC-4CA1-97FD-C832180D965D}"/>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72AC9A2-8C8F-48B6-A3EE-E069442F012A}"/>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A265D99-6FB6-41D8-90BD-2FBDB2730A06}"/>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876FC95-F3FF-43D9-BB81-2AF90CD7D349}"/>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5705D0-A4F0-419A-852D-71038E098F17}"/>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963BC9-3C24-4F77-A8BC-7B5B79B87436}"/>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72E780C-D222-41F9-B14C-FD1C934C1AC1}"/>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B97A21B-808C-4E30-B63D-B04C6DE70693}"/>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F5351D6-20A1-4B6E-953E-B435794B41AB}"/>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0B045AA-0311-481B-B4FC-C13625A2C603}"/>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53D8FEE-9E9D-4A62-ACFE-FC973046EE07}"/>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5F8401A-1526-430F-8E21-763BE6CA88EC}"/>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D52084E-5FAA-42A9-BEB0-187F1B8AD67A}"/>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4B116A3-6841-4066-B68F-6FDC63EEB8CC}"/>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A80D8BC-057A-48B7-829E-0DC27021C093}"/>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7F04BC4-DF86-4803-8224-0172A673267A}"/>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B3D3421-18CB-44E1-8A7B-75170D3A4114}"/>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BFCC535-5AD7-458F-8A43-B1BBFE51E758}"/>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AFE1DAD-005F-4231-9899-712E867151A7}"/>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2B04D3E-36C7-4376-BF50-3819CF62D3A4}"/>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F6203AA-E837-451E-A38A-2A5CC9E3E86C}"/>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EFBA18D-9101-4DB3-9C52-C46781526038}"/>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DBEB875-8C7C-409C-B3BD-951234BC4ADD}"/>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95D2468-04D8-46A2-B046-47269C5D418C}"/>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AC9F855-D998-4865-A8DC-A331FC188D1D}"/>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946A5F1-9DF8-4AE1-B9E0-B2F0B67865DC}"/>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AAA820C-1F28-4F82-BE4A-69E4C0900DCE}"/>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B3D7A75-3A6C-47E1-9ED9-E70816F6FF7A}"/>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D791B1A-4068-4DBD-8D04-F1B7F183FF4F}"/>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7B372C9-D594-4AE3-8EEE-BD95933BDA82}"/>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94E60B-948F-49A4-8A3C-B4918B651B6D}"/>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3C45C19-DEC8-4341-822D-97EC5DCCF4FB}"/>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FA7030D-4087-462C-BCBD-52DEC0508C9E}"/>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AADF909-D2BF-4EF5-8935-F21CED0C51EE}"/>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87EDA976-DFFB-4829-9ACB-6BFBFB384770}"/>
            </a:ext>
          </a:extLst>
        </xdr:cNvPr>
        <xdr:cNvCxnSpPr/>
      </xdr:nvCxnSpPr>
      <xdr:spPr>
        <a:xfrm flipV="1">
          <a:off x="4180840" y="5429250"/>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847B83D4-1909-445F-863C-6CEDE317F469}"/>
            </a:ext>
          </a:extLst>
        </xdr:cNvPr>
        <xdr:cNvSpPr txBox="1"/>
      </xdr:nvSpPr>
      <xdr:spPr>
        <a:xfrm>
          <a:off x="4219575"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CD940218-C4D0-4053-B90A-71F7D354F2E5}"/>
            </a:ext>
          </a:extLst>
        </xdr:cNvPr>
        <xdr:cNvCxnSpPr/>
      </xdr:nvCxnSpPr>
      <xdr:spPr>
        <a:xfrm>
          <a:off x="4105275" y="67417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37AF23E4-D90F-4FBC-AD93-25806DC672F9}"/>
            </a:ext>
          </a:extLst>
        </xdr:cNvPr>
        <xdr:cNvSpPr txBox="1"/>
      </xdr:nvSpPr>
      <xdr:spPr>
        <a:xfrm>
          <a:off x="4219575"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FBFBB1C9-E5E7-48E5-94CF-AD648D82D738}"/>
            </a:ext>
          </a:extLst>
        </xdr:cNvPr>
        <xdr:cNvCxnSpPr/>
      </xdr:nvCxnSpPr>
      <xdr:spPr>
        <a:xfrm>
          <a:off x="4105275" y="5429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a:extLst>
            <a:ext uri="{FF2B5EF4-FFF2-40B4-BE49-F238E27FC236}">
              <a16:creationId xmlns:a16="http://schemas.microsoft.com/office/drawing/2014/main" id="{0F78A0D1-B35C-4621-8C36-CA94B9A4D0AB}"/>
            </a:ext>
          </a:extLst>
        </xdr:cNvPr>
        <xdr:cNvSpPr txBox="1"/>
      </xdr:nvSpPr>
      <xdr:spPr>
        <a:xfrm>
          <a:off x="4219575"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841ACD26-C903-4376-A1EE-921ECBCDFD00}"/>
            </a:ext>
          </a:extLst>
        </xdr:cNvPr>
        <xdr:cNvSpPr/>
      </xdr:nvSpPr>
      <xdr:spPr>
        <a:xfrm>
          <a:off x="4124325" y="61931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41802BE8-FC22-4FF7-A30C-2CF7575E6308}"/>
            </a:ext>
          </a:extLst>
        </xdr:cNvPr>
        <xdr:cNvSpPr/>
      </xdr:nvSpPr>
      <xdr:spPr>
        <a:xfrm>
          <a:off x="3381375" y="61906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7BBAE053-6CD3-4CA3-89CE-AB891942387C}"/>
            </a:ext>
          </a:extLst>
        </xdr:cNvPr>
        <xdr:cNvSpPr/>
      </xdr:nvSpPr>
      <xdr:spPr>
        <a:xfrm>
          <a:off x="2571750" y="61410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8AD01572-E4CF-4056-A5A8-33B57F1CFACC}"/>
            </a:ext>
          </a:extLst>
        </xdr:cNvPr>
        <xdr:cNvSpPr/>
      </xdr:nvSpPr>
      <xdr:spPr>
        <a:xfrm>
          <a:off x="1781175" y="61220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516273E3-86D1-4778-B7AC-99F1C8551018}"/>
            </a:ext>
          </a:extLst>
        </xdr:cNvPr>
        <xdr:cNvSpPr/>
      </xdr:nvSpPr>
      <xdr:spPr>
        <a:xfrm>
          <a:off x="981075" y="61048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37DB77B-0B01-4849-891D-E9DC8B245B31}"/>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4C37C91-594B-44E7-B997-B4634ACC5560}"/>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3F4B186-75E8-42E8-B963-D6D7CC4C3D17}"/>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F0B92CD-91C0-487B-8288-0239B95DDCE0}"/>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6BC0A0C-A669-4EBA-96D0-457FA7269C45}"/>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76835</xdr:rowOff>
    </xdr:from>
    <xdr:to>
      <xdr:col>24</xdr:col>
      <xdr:colOff>114300</xdr:colOff>
      <xdr:row>39</xdr:row>
      <xdr:rowOff>6985</xdr:rowOff>
    </xdr:to>
    <xdr:sp macro="" textlink="">
      <xdr:nvSpPr>
        <xdr:cNvPr id="73" name="楕円 72">
          <a:extLst>
            <a:ext uri="{FF2B5EF4-FFF2-40B4-BE49-F238E27FC236}">
              <a16:creationId xmlns:a16="http://schemas.microsoft.com/office/drawing/2014/main" id="{F2AD1EEC-9272-4607-BECA-F6762D1E122B}"/>
            </a:ext>
          </a:extLst>
        </xdr:cNvPr>
        <xdr:cNvSpPr/>
      </xdr:nvSpPr>
      <xdr:spPr>
        <a:xfrm>
          <a:off x="4124325" y="62395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55262</xdr:rowOff>
    </xdr:from>
    <xdr:ext cx="405111" cy="259045"/>
    <xdr:sp macro="" textlink="">
      <xdr:nvSpPr>
        <xdr:cNvPr id="74" name="【道路】&#10;有形固定資産減価償却率該当値テキスト">
          <a:extLst>
            <a:ext uri="{FF2B5EF4-FFF2-40B4-BE49-F238E27FC236}">
              <a16:creationId xmlns:a16="http://schemas.microsoft.com/office/drawing/2014/main" id="{6EE45D92-D7DD-443B-A99C-7F5FFBEAB8B2}"/>
            </a:ext>
          </a:extLst>
        </xdr:cNvPr>
        <xdr:cNvSpPr txBox="1"/>
      </xdr:nvSpPr>
      <xdr:spPr>
        <a:xfrm>
          <a:off x="4219575"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42545</xdr:rowOff>
    </xdr:from>
    <xdr:to>
      <xdr:col>20</xdr:col>
      <xdr:colOff>38100</xdr:colOff>
      <xdr:row>38</xdr:row>
      <xdr:rowOff>144145</xdr:rowOff>
    </xdr:to>
    <xdr:sp macro="" textlink="">
      <xdr:nvSpPr>
        <xdr:cNvPr id="75" name="楕円 74">
          <a:extLst>
            <a:ext uri="{FF2B5EF4-FFF2-40B4-BE49-F238E27FC236}">
              <a16:creationId xmlns:a16="http://schemas.microsoft.com/office/drawing/2014/main" id="{1B93E830-88E9-47EE-9277-9F296D8C6E3A}"/>
            </a:ext>
          </a:extLst>
        </xdr:cNvPr>
        <xdr:cNvSpPr/>
      </xdr:nvSpPr>
      <xdr:spPr>
        <a:xfrm>
          <a:off x="3381375" y="62083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93345</xdr:rowOff>
    </xdr:from>
    <xdr:to>
      <xdr:col>24</xdr:col>
      <xdr:colOff>63500</xdr:colOff>
      <xdr:row>38</xdr:row>
      <xdr:rowOff>127635</xdr:rowOff>
    </xdr:to>
    <xdr:cxnSp macro="">
      <xdr:nvCxnSpPr>
        <xdr:cNvPr id="76" name="直線コネクタ 75">
          <a:extLst>
            <a:ext uri="{FF2B5EF4-FFF2-40B4-BE49-F238E27FC236}">
              <a16:creationId xmlns:a16="http://schemas.microsoft.com/office/drawing/2014/main" id="{ABC8ACC1-944D-4DD4-9C07-F6145A777B97}"/>
            </a:ext>
          </a:extLst>
        </xdr:cNvPr>
        <xdr:cNvCxnSpPr/>
      </xdr:nvCxnSpPr>
      <xdr:spPr>
        <a:xfrm>
          <a:off x="3429000" y="6256020"/>
          <a:ext cx="7524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xdr:rowOff>
    </xdr:from>
    <xdr:to>
      <xdr:col>15</xdr:col>
      <xdr:colOff>101600</xdr:colOff>
      <xdr:row>38</xdr:row>
      <xdr:rowOff>111760</xdr:rowOff>
    </xdr:to>
    <xdr:sp macro="" textlink="">
      <xdr:nvSpPr>
        <xdr:cNvPr id="77" name="楕円 76">
          <a:extLst>
            <a:ext uri="{FF2B5EF4-FFF2-40B4-BE49-F238E27FC236}">
              <a16:creationId xmlns:a16="http://schemas.microsoft.com/office/drawing/2014/main" id="{1F64A400-579E-48C4-9221-329026BF98E1}"/>
            </a:ext>
          </a:extLst>
        </xdr:cNvPr>
        <xdr:cNvSpPr/>
      </xdr:nvSpPr>
      <xdr:spPr>
        <a:xfrm>
          <a:off x="2571750" y="61696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60960</xdr:rowOff>
    </xdr:from>
    <xdr:to>
      <xdr:col>19</xdr:col>
      <xdr:colOff>177800</xdr:colOff>
      <xdr:row>38</xdr:row>
      <xdr:rowOff>93345</xdr:rowOff>
    </xdr:to>
    <xdr:cxnSp macro="">
      <xdr:nvCxnSpPr>
        <xdr:cNvPr id="78" name="直線コネクタ 77">
          <a:extLst>
            <a:ext uri="{FF2B5EF4-FFF2-40B4-BE49-F238E27FC236}">
              <a16:creationId xmlns:a16="http://schemas.microsoft.com/office/drawing/2014/main" id="{B9E56CD3-2ABF-46CD-AF70-6AA39A64360F}"/>
            </a:ext>
          </a:extLst>
        </xdr:cNvPr>
        <xdr:cNvCxnSpPr/>
      </xdr:nvCxnSpPr>
      <xdr:spPr>
        <a:xfrm>
          <a:off x="2619375" y="6226810"/>
          <a:ext cx="80962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154940</xdr:rowOff>
    </xdr:from>
    <xdr:to>
      <xdr:col>10</xdr:col>
      <xdr:colOff>165100</xdr:colOff>
      <xdr:row>38</xdr:row>
      <xdr:rowOff>85090</xdr:rowOff>
    </xdr:to>
    <xdr:sp macro="" textlink="">
      <xdr:nvSpPr>
        <xdr:cNvPr id="79" name="楕円 78">
          <a:extLst>
            <a:ext uri="{FF2B5EF4-FFF2-40B4-BE49-F238E27FC236}">
              <a16:creationId xmlns:a16="http://schemas.microsoft.com/office/drawing/2014/main" id="{D194072E-CC26-4AED-B1CB-4D66C6C64735}"/>
            </a:ext>
          </a:extLst>
        </xdr:cNvPr>
        <xdr:cNvSpPr/>
      </xdr:nvSpPr>
      <xdr:spPr>
        <a:xfrm>
          <a:off x="1781175" y="61556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34290</xdr:rowOff>
    </xdr:from>
    <xdr:to>
      <xdr:col>15</xdr:col>
      <xdr:colOff>50800</xdr:colOff>
      <xdr:row>38</xdr:row>
      <xdr:rowOff>60960</xdr:rowOff>
    </xdr:to>
    <xdr:cxnSp macro="">
      <xdr:nvCxnSpPr>
        <xdr:cNvPr id="80" name="直線コネクタ 79">
          <a:extLst>
            <a:ext uri="{FF2B5EF4-FFF2-40B4-BE49-F238E27FC236}">
              <a16:creationId xmlns:a16="http://schemas.microsoft.com/office/drawing/2014/main" id="{CFA70F66-D20F-49B7-A4A1-F208CCBD063C}"/>
            </a:ext>
          </a:extLst>
        </xdr:cNvPr>
        <xdr:cNvCxnSpPr/>
      </xdr:nvCxnSpPr>
      <xdr:spPr>
        <a:xfrm>
          <a:off x="1828800" y="6193790"/>
          <a:ext cx="790575"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133985</xdr:rowOff>
    </xdr:from>
    <xdr:to>
      <xdr:col>6</xdr:col>
      <xdr:colOff>38100</xdr:colOff>
      <xdr:row>38</xdr:row>
      <xdr:rowOff>64135</xdr:rowOff>
    </xdr:to>
    <xdr:sp macro="" textlink="">
      <xdr:nvSpPr>
        <xdr:cNvPr id="81" name="楕円 80">
          <a:extLst>
            <a:ext uri="{FF2B5EF4-FFF2-40B4-BE49-F238E27FC236}">
              <a16:creationId xmlns:a16="http://schemas.microsoft.com/office/drawing/2014/main" id="{EF02C7EE-6BEF-4F31-9E1F-81E961F6B871}"/>
            </a:ext>
          </a:extLst>
        </xdr:cNvPr>
        <xdr:cNvSpPr/>
      </xdr:nvSpPr>
      <xdr:spPr>
        <a:xfrm>
          <a:off x="981075" y="61347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13335</xdr:rowOff>
    </xdr:from>
    <xdr:to>
      <xdr:col>10</xdr:col>
      <xdr:colOff>114300</xdr:colOff>
      <xdr:row>38</xdr:row>
      <xdr:rowOff>34290</xdr:rowOff>
    </xdr:to>
    <xdr:cxnSp macro="">
      <xdr:nvCxnSpPr>
        <xdr:cNvPr id="82" name="直線コネクタ 81">
          <a:extLst>
            <a:ext uri="{FF2B5EF4-FFF2-40B4-BE49-F238E27FC236}">
              <a16:creationId xmlns:a16="http://schemas.microsoft.com/office/drawing/2014/main" id="{B6681D9E-92E0-4348-B37A-B2C1D29D28C9}"/>
            </a:ext>
          </a:extLst>
        </xdr:cNvPr>
        <xdr:cNvCxnSpPr/>
      </xdr:nvCxnSpPr>
      <xdr:spPr>
        <a:xfrm>
          <a:off x="1028700" y="6172835"/>
          <a:ext cx="8001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149242</xdr:rowOff>
    </xdr:from>
    <xdr:ext cx="405111" cy="259045"/>
    <xdr:sp macro="" textlink="">
      <xdr:nvSpPr>
        <xdr:cNvPr id="83" name="n_1aveValue【道路】&#10;有形固定資産減価償却率">
          <a:extLst>
            <a:ext uri="{FF2B5EF4-FFF2-40B4-BE49-F238E27FC236}">
              <a16:creationId xmlns:a16="http://schemas.microsoft.com/office/drawing/2014/main" id="{E2763646-D95D-400A-A5D9-B599BB6FC2B7}"/>
            </a:ext>
          </a:extLst>
        </xdr:cNvPr>
        <xdr:cNvSpPr txBox="1"/>
      </xdr:nvSpPr>
      <xdr:spPr>
        <a:xfrm>
          <a:off x="32391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4" name="n_2aveValue【道路】&#10;有形固定資産減価償却率">
          <a:extLst>
            <a:ext uri="{FF2B5EF4-FFF2-40B4-BE49-F238E27FC236}">
              <a16:creationId xmlns:a16="http://schemas.microsoft.com/office/drawing/2014/main" id="{45105FA5-969B-4E0C-975A-6D2F001EEFE7}"/>
            </a:ext>
          </a:extLst>
        </xdr:cNvPr>
        <xdr:cNvSpPr txBox="1"/>
      </xdr:nvSpPr>
      <xdr:spPr>
        <a:xfrm>
          <a:off x="2439044" y="5925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71137</xdr:rowOff>
    </xdr:from>
    <xdr:ext cx="405111" cy="259045"/>
    <xdr:sp macro="" textlink="">
      <xdr:nvSpPr>
        <xdr:cNvPr id="85" name="n_3aveValue【道路】&#10;有形固定資産減価償却率">
          <a:extLst>
            <a:ext uri="{FF2B5EF4-FFF2-40B4-BE49-F238E27FC236}">
              <a16:creationId xmlns:a16="http://schemas.microsoft.com/office/drawing/2014/main" id="{48556ABC-8940-4CB2-A217-307D25AA75B1}"/>
            </a:ext>
          </a:extLst>
        </xdr:cNvPr>
        <xdr:cNvSpPr txBox="1"/>
      </xdr:nvSpPr>
      <xdr:spPr>
        <a:xfrm>
          <a:off x="1648469" y="5906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53992</xdr:rowOff>
    </xdr:from>
    <xdr:ext cx="405111" cy="259045"/>
    <xdr:sp macro="" textlink="">
      <xdr:nvSpPr>
        <xdr:cNvPr id="86" name="n_4aveValue【道路】&#10;有形固定資産減価償却率">
          <a:extLst>
            <a:ext uri="{FF2B5EF4-FFF2-40B4-BE49-F238E27FC236}">
              <a16:creationId xmlns:a16="http://schemas.microsoft.com/office/drawing/2014/main" id="{A49B77F7-ECEC-4B1F-8A98-7EE5F4385BC1}"/>
            </a:ext>
          </a:extLst>
        </xdr:cNvPr>
        <xdr:cNvSpPr txBox="1"/>
      </xdr:nvSpPr>
      <xdr:spPr>
        <a:xfrm>
          <a:off x="848369"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135272</xdr:rowOff>
    </xdr:from>
    <xdr:ext cx="405111" cy="259045"/>
    <xdr:sp macro="" textlink="">
      <xdr:nvSpPr>
        <xdr:cNvPr id="87" name="n_1mainValue【道路】&#10;有形固定資産減価償却率">
          <a:extLst>
            <a:ext uri="{FF2B5EF4-FFF2-40B4-BE49-F238E27FC236}">
              <a16:creationId xmlns:a16="http://schemas.microsoft.com/office/drawing/2014/main" id="{483A24CD-A384-411A-B4C2-BD4E73167D17}"/>
            </a:ext>
          </a:extLst>
        </xdr:cNvPr>
        <xdr:cNvSpPr txBox="1"/>
      </xdr:nvSpPr>
      <xdr:spPr>
        <a:xfrm>
          <a:off x="323914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8" name="n_2mainValue【道路】&#10;有形固定資産減価償却率">
          <a:extLst>
            <a:ext uri="{FF2B5EF4-FFF2-40B4-BE49-F238E27FC236}">
              <a16:creationId xmlns:a16="http://schemas.microsoft.com/office/drawing/2014/main" id="{689B955F-EDC0-4475-B742-9A5A7FA28365}"/>
            </a:ext>
          </a:extLst>
        </xdr:cNvPr>
        <xdr:cNvSpPr txBox="1"/>
      </xdr:nvSpPr>
      <xdr:spPr>
        <a:xfrm>
          <a:off x="2439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9" name="n_3mainValue【道路】&#10;有形固定資産減価償却率">
          <a:extLst>
            <a:ext uri="{FF2B5EF4-FFF2-40B4-BE49-F238E27FC236}">
              <a16:creationId xmlns:a16="http://schemas.microsoft.com/office/drawing/2014/main" id="{3EF82B34-3B66-47C9-9868-B3D89B76D208}"/>
            </a:ext>
          </a:extLst>
        </xdr:cNvPr>
        <xdr:cNvSpPr txBox="1"/>
      </xdr:nvSpPr>
      <xdr:spPr>
        <a:xfrm>
          <a:off x="1648469" y="62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90" name="n_4mainValue【道路】&#10;有形固定資産減価償却率">
          <a:extLst>
            <a:ext uri="{FF2B5EF4-FFF2-40B4-BE49-F238E27FC236}">
              <a16:creationId xmlns:a16="http://schemas.microsoft.com/office/drawing/2014/main" id="{BCEAE575-E8EF-410C-A545-A50F0541A3B0}"/>
            </a:ext>
          </a:extLst>
        </xdr:cNvPr>
        <xdr:cNvSpPr txBox="1"/>
      </xdr:nvSpPr>
      <xdr:spPr>
        <a:xfrm>
          <a:off x="848369"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7EB5D40-AE94-4295-9850-5418C6FA92EA}"/>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DD05D07-16F1-44B8-8EDC-1A14B1A7D659}"/>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4AABF50-DC6A-4F19-9232-D671221CC2E8}"/>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06AD337-2FBA-4400-A642-534389F942A4}"/>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1F50D1A-0FBB-48D2-8ADF-C39524929C88}"/>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83935C2-EB70-4C17-8174-D114CEB8D458}"/>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987BDBD-D707-406C-870F-1C52791FD9FA}"/>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56BAA7E-7B52-4C3B-AEFB-116001C1B222}"/>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767DE16-1C2F-41D5-9B37-8F08E4B50870}"/>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8CDCE46-AA53-43BC-BA82-7440C69E7F6D}"/>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4D71907A-B867-4C0D-86F1-027A00D23DB0}"/>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8C8ACAFC-30F2-49D5-A4CD-ED702A3F362D}"/>
            </a:ext>
          </a:extLst>
        </xdr:cNvPr>
        <xdr:cNvSpPr txBox="1"/>
      </xdr:nvSpPr>
      <xdr:spPr>
        <a:xfrm>
          <a:off x="5527221"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AD497EAA-1017-40C8-BA9F-9BBBADC3580D}"/>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B4EE7B71-8818-447A-99CA-804EABEDFA97}"/>
            </a:ext>
          </a:extLst>
        </xdr:cNvPr>
        <xdr:cNvSpPr txBox="1"/>
      </xdr:nvSpPr>
      <xdr:spPr>
        <a:xfrm>
          <a:off x="5421206"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C850CF46-CCD2-4665-BB8E-EA722FA56AA7}"/>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1B761D61-B797-415C-BC13-F74377F1CB92}"/>
            </a:ext>
          </a:extLst>
        </xdr:cNvPr>
        <xdr:cNvSpPr txBox="1"/>
      </xdr:nvSpPr>
      <xdr:spPr>
        <a:xfrm>
          <a:off x="5324703" y="57791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B41E38F2-2B74-4AC7-8DDB-7DD98A033460}"/>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E5EF5CDF-24E1-4381-A488-D54860A5FDE8}"/>
            </a:ext>
          </a:extLst>
        </xdr:cNvPr>
        <xdr:cNvSpPr txBox="1"/>
      </xdr:nvSpPr>
      <xdr:spPr>
        <a:xfrm>
          <a:off x="5324703" y="5350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62C0678-C9D9-4D94-89EA-0E3B5CB883BE}"/>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E4D505A5-BEA9-46D7-A068-DACCBC5286E0}"/>
            </a:ext>
          </a:extLst>
        </xdr:cNvPr>
        <xdr:cNvSpPr txBox="1"/>
      </xdr:nvSpPr>
      <xdr:spPr>
        <a:xfrm>
          <a:off x="5324703" y="491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5DD4FC5-06D6-4E8C-A4E9-0FCA0BFCEDF1}"/>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30523D58-99DA-4CF8-B6FE-728C223D8C16}"/>
            </a:ext>
          </a:extLst>
        </xdr:cNvPr>
        <xdr:cNvCxnSpPr/>
      </xdr:nvCxnSpPr>
      <xdr:spPr>
        <a:xfrm flipV="1">
          <a:off x="9429115" y="5384167"/>
          <a:ext cx="0" cy="139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C2DD3B30-2AD8-45F3-BD80-0FCFD37C7800}"/>
            </a:ext>
          </a:extLst>
        </xdr:cNvPr>
        <xdr:cNvSpPr txBox="1"/>
      </xdr:nvSpPr>
      <xdr:spPr>
        <a:xfrm>
          <a:off x="9467850" y="679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E3E3C231-6317-4832-914F-1D24376FC1FA}"/>
            </a:ext>
          </a:extLst>
        </xdr:cNvPr>
        <xdr:cNvCxnSpPr/>
      </xdr:nvCxnSpPr>
      <xdr:spPr>
        <a:xfrm>
          <a:off x="9363075" y="67791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F8BC4E88-E86D-41C5-82F0-01942EC72EC2}"/>
            </a:ext>
          </a:extLst>
        </xdr:cNvPr>
        <xdr:cNvSpPr txBox="1"/>
      </xdr:nvSpPr>
      <xdr:spPr>
        <a:xfrm>
          <a:off x="9467850" y="51720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43220BD1-5E89-4A7C-A151-D7051361E721}"/>
            </a:ext>
          </a:extLst>
        </xdr:cNvPr>
        <xdr:cNvCxnSpPr/>
      </xdr:nvCxnSpPr>
      <xdr:spPr>
        <a:xfrm>
          <a:off x="9363075" y="538416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a:extLst>
            <a:ext uri="{FF2B5EF4-FFF2-40B4-BE49-F238E27FC236}">
              <a16:creationId xmlns:a16="http://schemas.microsoft.com/office/drawing/2014/main" id="{3328E379-9AF1-4C0A-BDC3-97846090344E}"/>
            </a:ext>
          </a:extLst>
        </xdr:cNvPr>
        <xdr:cNvSpPr txBox="1"/>
      </xdr:nvSpPr>
      <xdr:spPr>
        <a:xfrm>
          <a:off x="9467850" y="655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DD23825E-3E57-4CBD-8C80-FF7358219A90}"/>
            </a:ext>
          </a:extLst>
        </xdr:cNvPr>
        <xdr:cNvSpPr/>
      </xdr:nvSpPr>
      <xdr:spPr>
        <a:xfrm>
          <a:off x="9401175" y="6688073"/>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98990BCC-EDF8-4FC4-ACA5-B669AB81CB41}"/>
            </a:ext>
          </a:extLst>
        </xdr:cNvPr>
        <xdr:cNvSpPr/>
      </xdr:nvSpPr>
      <xdr:spPr>
        <a:xfrm>
          <a:off x="8639175" y="668867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a:extLst>
            <a:ext uri="{FF2B5EF4-FFF2-40B4-BE49-F238E27FC236}">
              <a16:creationId xmlns:a16="http://schemas.microsoft.com/office/drawing/2014/main" id="{D931BDA8-EFE3-48E9-8F40-5167D757A215}"/>
            </a:ext>
          </a:extLst>
        </xdr:cNvPr>
        <xdr:cNvSpPr/>
      </xdr:nvSpPr>
      <xdr:spPr>
        <a:xfrm>
          <a:off x="7839075" y="66858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a:extLst>
            <a:ext uri="{FF2B5EF4-FFF2-40B4-BE49-F238E27FC236}">
              <a16:creationId xmlns:a16="http://schemas.microsoft.com/office/drawing/2014/main" id="{FEA86FC4-3530-4751-A87D-2AE40F71ADA5}"/>
            </a:ext>
          </a:extLst>
        </xdr:cNvPr>
        <xdr:cNvSpPr/>
      </xdr:nvSpPr>
      <xdr:spPr>
        <a:xfrm>
          <a:off x="7029450" y="66929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a:extLst>
            <a:ext uri="{FF2B5EF4-FFF2-40B4-BE49-F238E27FC236}">
              <a16:creationId xmlns:a16="http://schemas.microsoft.com/office/drawing/2014/main" id="{A6B9302A-F57B-483B-85E1-82A0A24E4EC7}"/>
            </a:ext>
          </a:extLst>
        </xdr:cNvPr>
        <xdr:cNvSpPr/>
      </xdr:nvSpPr>
      <xdr:spPr>
        <a:xfrm>
          <a:off x="6238875" y="668830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8FFBBAE-0AF5-4C5B-BFA3-BD645DEE26F5}"/>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542CE86-46E5-43C8-8BF5-C006E3F7C0FA}"/>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73BA862-1A54-4813-845A-529F3874CD56}"/>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59CD906-A84E-4605-847F-6861EA0228CF}"/>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9520710-E391-4AB6-8FAE-DB730C671CA8}"/>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66007</xdr:rowOff>
    </xdr:from>
    <xdr:to>
      <xdr:col>55</xdr:col>
      <xdr:colOff>50800</xdr:colOff>
      <xdr:row>41</xdr:row>
      <xdr:rowOff>167607</xdr:rowOff>
    </xdr:to>
    <xdr:sp macro="" textlink="">
      <xdr:nvSpPr>
        <xdr:cNvPr id="128" name="楕円 127">
          <a:extLst>
            <a:ext uri="{FF2B5EF4-FFF2-40B4-BE49-F238E27FC236}">
              <a16:creationId xmlns:a16="http://schemas.microsoft.com/office/drawing/2014/main" id="{5601B1AB-95DB-4DCC-8086-648CF7E36754}"/>
            </a:ext>
          </a:extLst>
        </xdr:cNvPr>
        <xdr:cNvSpPr/>
      </xdr:nvSpPr>
      <xdr:spPr>
        <a:xfrm>
          <a:off x="9401175" y="671763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18051</xdr:rowOff>
    </xdr:from>
    <xdr:ext cx="534377" cy="259045"/>
    <xdr:sp macro="" textlink="">
      <xdr:nvSpPr>
        <xdr:cNvPr id="129" name="【道路】&#10;一人当たり延長該当値テキスト">
          <a:extLst>
            <a:ext uri="{FF2B5EF4-FFF2-40B4-BE49-F238E27FC236}">
              <a16:creationId xmlns:a16="http://schemas.microsoft.com/office/drawing/2014/main" id="{6FAB2A56-BCEE-4492-A8B6-491A901C7B19}"/>
            </a:ext>
          </a:extLst>
        </xdr:cNvPr>
        <xdr:cNvSpPr txBox="1"/>
      </xdr:nvSpPr>
      <xdr:spPr>
        <a:xfrm>
          <a:off x="9467850" y="666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66142</xdr:rowOff>
    </xdr:from>
    <xdr:to>
      <xdr:col>50</xdr:col>
      <xdr:colOff>165100</xdr:colOff>
      <xdr:row>41</xdr:row>
      <xdr:rowOff>167742</xdr:rowOff>
    </xdr:to>
    <xdr:sp macro="" textlink="">
      <xdr:nvSpPr>
        <xdr:cNvPr id="130" name="楕円 129">
          <a:extLst>
            <a:ext uri="{FF2B5EF4-FFF2-40B4-BE49-F238E27FC236}">
              <a16:creationId xmlns:a16="http://schemas.microsoft.com/office/drawing/2014/main" id="{0DB0BE95-ECA2-40A8-BBBF-62945CB98F98}"/>
            </a:ext>
          </a:extLst>
        </xdr:cNvPr>
        <xdr:cNvSpPr/>
      </xdr:nvSpPr>
      <xdr:spPr>
        <a:xfrm>
          <a:off x="8639175" y="67177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116807</xdr:rowOff>
    </xdr:from>
    <xdr:to>
      <xdr:col>55</xdr:col>
      <xdr:colOff>0</xdr:colOff>
      <xdr:row>41</xdr:row>
      <xdr:rowOff>116942</xdr:rowOff>
    </xdr:to>
    <xdr:cxnSp macro="">
      <xdr:nvCxnSpPr>
        <xdr:cNvPr id="131" name="直線コネクタ 130">
          <a:extLst>
            <a:ext uri="{FF2B5EF4-FFF2-40B4-BE49-F238E27FC236}">
              <a16:creationId xmlns:a16="http://schemas.microsoft.com/office/drawing/2014/main" id="{680D0357-5A45-4DFB-8BAA-A4DE64179C3D}"/>
            </a:ext>
          </a:extLst>
        </xdr:cNvPr>
        <xdr:cNvCxnSpPr/>
      </xdr:nvCxnSpPr>
      <xdr:spPr>
        <a:xfrm flipV="1">
          <a:off x="8686800" y="6765257"/>
          <a:ext cx="74295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69944</xdr:rowOff>
    </xdr:from>
    <xdr:to>
      <xdr:col>46</xdr:col>
      <xdr:colOff>38100</xdr:colOff>
      <xdr:row>42</xdr:row>
      <xdr:rowOff>94</xdr:rowOff>
    </xdr:to>
    <xdr:sp macro="" textlink="">
      <xdr:nvSpPr>
        <xdr:cNvPr id="132" name="楕円 131">
          <a:extLst>
            <a:ext uri="{FF2B5EF4-FFF2-40B4-BE49-F238E27FC236}">
              <a16:creationId xmlns:a16="http://schemas.microsoft.com/office/drawing/2014/main" id="{706F9178-818F-404E-9F8F-D92C7C02A302}"/>
            </a:ext>
          </a:extLst>
        </xdr:cNvPr>
        <xdr:cNvSpPr/>
      </xdr:nvSpPr>
      <xdr:spPr>
        <a:xfrm>
          <a:off x="7839075" y="67152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116942</xdr:rowOff>
    </xdr:from>
    <xdr:to>
      <xdr:col>50</xdr:col>
      <xdr:colOff>114300</xdr:colOff>
      <xdr:row>41</xdr:row>
      <xdr:rowOff>120744</xdr:rowOff>
    </xdr:to>
    <xdr:cxnSp macro="">
      <xdr:nvCxnSpPr>
        <xdr:cNvPr id="133" name="直線コネクタ 132">
          <a:extLst>
            <a:ext uri="{FF2B5EF4-FFF2-40B4-BE49-F238E27FC236}">
              <a16:creationId xmlns:a16="http://schemas.microsoft.com/office/drawing/2014/main" id="{561C5D6E-E9FE-4D1A-9F70-762F799377CB}"/>
            </a:ext>
          </a:extLst>
        </xdr:cNvPr>
        <xdr:cNvCxnSpPr/>
      </xdr:nvCxnSpPr>
      <xdr:spPr>
        <a:xfrm flipV="1">
          <a:off x="7886700" y="6765392"/>
          <a:ext cx="800100" cy="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70088</xdr:rowOff>
    </xdr:from>
    <xdr:to>
      <xdr:col>41</xdr:col>
      <xdr:colOff>101600</xdr:colOff>
      <xdr:row>42</xdr:row>
      <xdr:rowOff>238</xdr:rowOff>
    </xdr:to>
    <xdr:sp macro="" textlink="">
      <xdr:nvSpPr>
        <xdr:cNvPr id="134" name="楕円 133">
          <a:extLst>
            <a:ext uri="{FF2B5EF4-FFF2-40B4-BE49-F238E27FC236}">
              <a16:creationId xmlns:a16="http://schemas.microsoft.com/office/drawing/2014/main" id="{8F2D4CA0-F068-461B-A2F6-45D67B816B93}"/>
            </a:ext>
          </a:extLst>
        </xdr:cNvPr>
        <xdr:cNvSpPr/>
      </xdr:nvSpPr>
      <xdr:spPr>
        <a:xfrm>
          <a:off x="7029450" y="67153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120744</xdr:rowOff>
    </xdr:from>
    <xdr:to>
      <xdr:col>45</xdr:col>
      <xdr:colOff>177800</xdr:colOff>
      <xdr:row>41</xdr:row>
      <xdr:rowOff>120888</xdr:rowOff>
    </xdr:to>
    <xdr:cxnSp macro="">
      <xdr:nvCxnSpPr>
        <xdr:cNvPr id="135" name="直線コネクタ 134">
          <a:extLst>
            <a:ext uri="{FF2B5EF4-FFF2-40B4-BE49-F238E27FC236}">
              <a16:creationId xmlns:a16="http://schemas.microsoft.com/office/drawing/2014/main" id="{D47B7112-C4B5-4895-A446-5D413515319A}"/>
            </a:ext>
          </a:extLst>
        </xdr:cNvPr>
        <xdr:cNvCxnSpPr/>
      </xdr:nvCxnSpPr>
      <xdr:spPr>
        <a:xfrm flipV="1">
          <a:off x="7077075" y="6772369"/>
          <a:ext cx="809625"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70196</xdr:rowOff>
    </xdr:from>
    <xdr:to>
      <xdr:col>36</xdr:col>
      <xdr:colOff>165100</xdr:colOff>
      <xdr:row>42</xdr:row>
      <xdr:rowOff>346</xdr:rowOff>
    </xdr:to>
    <xdr:sp macro="" textlink="">
      <xdr:nvSpPr>
        <xdr:cNvPr id="136" name="楕円 135">
          <a:extLst>
            <a:ext uri="{FF2B5EF4-FFF2-40B4-BE49-F238E27FC236}">
              <a16:creationId xmlns:a16="http://schemas.microsoft.com/office/drawing/2014/main" id="{C052051F-9A3A-4117-8F19-979EB216EF24}"/>
            </a:ext>
          </a:extLst>
        </xdr:cNvPr>
        <xdr:cNvSpPr/>
      </xdr:nvSpPr>
      <xdr:spPr>
        <a:xfrm>
          <a:off x="6238875" y="67154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120888</xdr:rowOff>
    </xdr:from>
    <xdr:to>
      <xdr:col>41</xdr:col>
      <xdr:colOff>50800</xdr:colOff>
      <xdr:row>41</xdr:row>
      <xdr:rowOff>120996</xdr:rowOff>
    </xdr:to>
    <xdr:cxnSp macro="">
      <xdr:nvCxnSpPr>
        <xdr:cNvPr id="137" name="直線コネクタ 136">
          <a:extLst>
            <a:ext uri="{FF2B5EF4-FFF2-40B4-BE49-F238E27FC236}">
              <a16:creationId xmlns:a16="http://schemas.microsoft.com/office/drawing/2014/main" id="{4A10CDAA-769C-4E7C-A641-60B1D9AE895D}"/>
            </a:ext>
          </a:extLst>
        </xdr:cNvPr>
        <xdr:cNvCxnSpPr/>
      </xdr:nvCxnSpPr>
      <xdr:spPr>
        <a:xfrm flipV="1">
          <a:off x="6286500" y="6772513"/>
          <a:ext cx="790575"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a:extLst>
            <a:ext uri="{FF2B5EF4-FFF2-40B4-BE49-F238E27FC236}">
              <a16:creationId xmlns:a16="http://schemas.microsoft.com/office/drawing/2014/main" id="{0483A11E-8917-45C3-BD3B-6154A5E0D056}"/>
            </a:ext>
          </a:extLst>
        </xdr:cNvPr>
        <xdr:cNvSpPr txBox="1"/>
      </xdr:nvSpPr>
      <xdr:spPr>
        <a:xfrm>
          <a:off x="8429136" y="6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a:extLst>
            <a:ext uri="{FF2B5EF4-FFF2-40B4-BE49-F238E27FC236}">
              <a16:creationId xmlns:a16="http://schemas.microsoft.com/office/drawing/2014/main" id="{56D72925-E007-4191-B765-D8BAC45E85E4}"/>
            </a:ext>
          </a:extLst>
        </xdr:cNvPr>
        <xdr:cNvSpPr txBox="1"/>
      </xdr:nvSpPr>
      <xdr:spPr>
        <a:xfrm>
          <a:off x="7648086" y="648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159432</xdr:rowOff>
    </xdr:from>
    <xdr:ext cx="534377" cy="259045"/>
    <xdr:sp macro="" textlink="">
      <xdr:nvSpPr>
        <xdr:cNvPr id="140" name="n_3aveValue【道路】&#10;一人当たり延長">
          <a:extLst>
            <a:ext uri="{FF2B5EF4-FFF2-40B4-BE49-F238E27FC236}">
              <a16:creationId xmlns:a16="http://schemas.microsoft.com/office/drawing/2014/main" id="{9656167D-7EC2-43FC-9374-FC8220104623}"/>
            </a:ext>
          </a:extLst>
        </xdr:cNvPr>
        <xdr:cNvSpPr txBox="1"/>
      </xdr:nvSpPr>
      <xdr:spPr>
        <a:xfrm>
          <a:off x="6847986" y="648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157979</xdr:rowOff>
    </xdr:from>
    <xdr:ext cx="534377" cy="259045"/>
    <xdr:sp macro="" textlink="">
      <xdr:nvSpPr>
        <xdr:cNvPr id="141" name="n_4aveValue【道路】&#10;一人当たり延長">
          <a:extLst>
            <a:ext uri="{FF2B5EF4-FFF2-40B4-BE49-F238E27FC236}">
              <a16:creationId xmlns:a16="http://schemas.microsoft.com/office/drawing/2014/main" id="{F710D0F4-9617-4554-BE2D-C7AE85AF3440}"/>
            </a:ext>
          </a:extLst>
        </xdr:cNvPr>
        <xdr:cNvSpPr txBox="1"/>
      </xdr:nvSpPr>
      <xdr:spPr>
        <a:xfrm>
          <a:off x="6038361" y="648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158869</xdr:rowOff>
    </xdr:from>
    <xdr:ext cx="534377" cy="259045"/>
    <xdr:sp macro="" textlink="">
      <xdr:nvSpPr>
        <xdr:cNvPr id="142" name="n_1mainValue【道路】&#10;一人当たり延長">
          <a:extLst>
            <a:ext uri="{FF2B5EF4-FFF2-40B4-BE49-F238E27FC236}">
              <a16:creationId xmlns:a16="http://schemas.microsoft.com/office/drawing/2014/main" id="{5D3A3A61-5EB4-4090-951E-2AD0C90B6FB2}"/>
            </a:ext>
          </a:extLst>
        </xdr:cNvPr>
        <xdr:cNvSpPr txBox="1"/>
      </xdr:nvSpPr>
      <xdr:spPr>
        <a:xfrm>
          <a:off x="8429136" y="681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162671</xdr:rowOff>
    </xdr:from>
    <xdr:ext cx="534377" cy="259045"/>
    <xdr:sp macro="" textlink="">
      <xdr:nvSpPr>
        <xdr:cNvPr id="143" name="n_2mainValue【道路】&#10;一人当たり延長">
          <a:extLst>
            <a:ext uri="{FF2B5EF4-FFF2-40B4-BE49-F238E27FC236}">
              <a16:creationId xmlns:a16="http://schemas.microsoft.com/office/drawing/2014/main" id="{7C687960-98FE-40A7-B40A-CCEFA56EB6F3}"/>
            </a:ext>
          </a:extLst>
        </xdr:cNvPr>
        <xdr:cNvSpPr txBox="1"/>
      </xdr:nvSpPr>
      <xdr:spPr>
        <a:xfrm>
          <a:off x="7648086" y="680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162815</xdr:rowOff>
    </xdr:from>
    <xdr:ext cx="534377" cy="259045"/>
    <xdr:sp macro="" textlink="">
      <xdr:nvSpPr>
        <xdr:cNvPr id="144" name="n_3mainValue【道路】&#10;一人当たり延長">
          <a:extLst>
            <a:ext uri="{FF2B5EF4-FFF2-40B4-BE49-F238E27FC236}">
              <a16:creationId xmlns:a16="http://schemas.microsoft.com/office/drawing/2014/main" id="{822D9BDC-E1FC-431B-8163-BF58376358FA}"/>
            </a:ext>
          </a:extLst>
        </xdr:cNvPr>
        <xdr:cNvSpPr txBox="1"/>
      </xdr:nvSpPr>
      <xdr:spPr>
        <a:xfrm>
          <a:off x="6847986" y="680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162923</xdr:rowOff>
    </xdr:from>
    <xdr:ext cx="534377" cy="259045"/>
    <xdr:sp macro="" textlink="">
      <xdr:nvSpPr>
        <xdr:cNvPr id="145" name="n_4mainValue【道路】&#10;一人当たり延長">
          <a:extLst>
            <a:ext uri="{FF2B5EF4-FFF2-40B4-BE49-F238E27FC236}">
              <a16:creationId xmlns:a16="http://schemas.microsoft.com/office/drawing/2014/main" id="{0FCBC65C-4551-4D95-9917-771B84CEDDF6}"/>
            </a:ext>
          </a:extLst>
        </xdr:cNvPr>
        <xdr:cNvSpPr txBox="1"/>
      </xdr:nvSpPr>
      <xdr:spPr>
        <a:xfrm>
          <a:off x="6038361" y="680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161DE34-4978-4F36-8E41-A0DCE34C4C51}"/>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4FD5B6C-E1BB-476B-972D-768B9E437A80}"/>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22CCF76-DE5D-443C-81ED-AA5C0F263538}"/>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873388C-A41A-4EA2-829F-6893F82E4462}"/>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BCF24FE-CE98-4386-A77A-1FA497400215}"/>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AF9F1D0-3743-48AB-B9FD-EDB5F7052962}"/>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8E4B036-492A-45CB-9E99-6B88CD3A3B3F}"/>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3595C6E-CD9D-4AAD-B488-1F33CE6BF00E}"/>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22C7FF3-6503-48DA-97B0-60DA87A39F46}"/>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27E72F2-E92C-4DD2-9359-874E31F3CBC3}"/>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EF713544-C3EA-4F8F-B09D-922F81B0DEA2}"/>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CC2C7C15-7C6B-420D-A75A-143F44BE9322}"/>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63F0A27C-3447-4408-BCA6-2A907F36C93D}"/>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D05EB584-E682-45DA-954C-51ED535F8CAE}"/>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850F3AB0-B6B3-4EA8-9BCF-D4C53011D00A}"/>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3A79766-41B4-4D99-80AE-FF9D63B3D64B}"/>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6583E4B8-2B1B-45C6-A152-1A8BC48F43F2}"/>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4C0A3DF3-9116-4045-9CE9-7138E034EF9C}"/>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11846A08-0BFF-45CA-A4BE-D947AD5ACE9F}"/>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794999A-9403-4D62-B448-5D190E875555}"/>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30C29F07-1D52-4F8F-9A1C-188D32C2A606}"/>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87015511-CD50-4889-87B4-2A514DFC1790}"/>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FA5C98AA-7AA2-4FA8-A501-61F5A2F72B92}"/>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A1375B25-5768-4F93-9B54-B2A4C2E23314}"/>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17BC14B5-9E41-4B32-94F4-2455FC4E9FB1}"/>
            </a:ext>
          </a:extLst>
        </xdr:cNvPr>
        <xdr:cNvCxnSpPr/>
      </xdr:nvCxnSpPr>
      <xdr:spPr>
        <a:xfrm flipV="1">
          <a:off x="4180840" y="9057640"/>
          <a:ext cx="0"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4EF40167-1480-4EDD-A89B-C0EB9CA51AD9}"/>
            </a:ext>
          </a:extLst>
        </xdr:cNvPr>
        <xdr:cNvSpPr txBox="1"/>
      </xdr:nvSpPr>
      <xdr:spPr>
        <a:xfrm>
          <a:off x="4219575" y="1040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70139FC4-2B1F-4410-AE37-F407F720E654}"/>
            </a:ext>
          </a:extLst>
        </xdr:cNvPr>
        <xdr:cNvCxnSpPr/>
      </xdr:nvCxnSpPr>
      <xdr:spPr>
        <a:xfrm>
          <a:off x="4105275" y="103981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EA0AB2DA-0FEF-4B35-AFF1-5CC075A860F2}"/>
            </a:ext>
          </a:extLst>
        </xdr:cNvPr>
        <xdr:cNvSpPr txBox="1"/>
      </xdr:nvSpPr>
      <xdr:spPr>
        <a:xfrm>
          <a:off x="4219575" y="883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2FAF6DC1-72D5-476D-B7F5-DCEC64D2311F}"/>
            </a:ext>
          </a:extLst>
        </xdr:cNvPr>
        <xdr:cNvCxnSpPr/>
      </xdr:nvCxnSpPr>
      <xdr:spPr>
        <a:xfrm>
          <a:off x="4105275" y="90576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EE6B48D3-0E3B-4A6F-AFF1-791DE920B157}"/>
            </a:ext>
          </a:extLst>
        </xdr:cNvPr>
        <xdr:cNvSpPr txBox="1"/>
      </xdr:nvSpPr>
      <xdr:spPr>
        <a:xfrm>
          <a:off x="4219575" y="9670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22B4FCC1-5656-4B89-93A2-C65B79E7D711}"/>
            </a:ext>
          </a:extLst>
        </xdr:cNvPr>
        <xdr:cNvSpPr/>
      </xdr:nvSpPr>
      <xdr:spPr>
        <a:xfrm>
          <a:off x="4124325" y="96951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AEAD8DD2-C47B-42B4-9B12-BB024C76432F}"/>
            </a:ext>
          </a:extLst>
        </xdr:cNvPr>
        <xdr:cNvSpPr/>
      </xdr:nvSpPr>
      <xdr:spPr>
        <a:xfrm>
          <a:off x="3381375" y="96761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a:extLst>
            <a:ext uri="{FF2B5EF4-FFF2-40B4-BE49-F238E27FC236}">
              <a16:creationId xmlns:a16="http://schemas.microsoft.com/office/drawing/2014/main" id="{CBB9E54C-25BB-4693-8FC5-9FFC9F23156C}"/>
            </a:ext>
          </a:extLst>
        </xdr:cNvPr>
        <xdr:cNvSpPr/>
      </xdr:nvSpPr>
      <xdr:spPr>
        <a:xfrm>
          <a:off x="2571750" y="96589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a:extLst>
            <a:ext uri="{FF2B5EF4-FFF2-40B4-BE49-F238E27FC236}">
              <a16:creationId xmlns:a16="http://schemas.microsoft.com/office/drawing/2014/main" id="{8646D335-9C97-4E84-A381-D810145D780C}"/>
            </a:ext>
          </a:extLst>
        </xdr:cNvPr>
        <xdr:cNvSpPr/>
      </xdr:nvSpPr>
      <xdr:spPr>
        <a:xfrm>
          <a:off x="1781175" y="96380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a:extLst>
            <a:ext uri="{FF2B5EF4-FFF2-40B4-BE49-F238E27FC236}">
              <a16:creationId xmlns:a16="http://schemas.microsoft.com/office/drawing/2014/main" id="{752B72F7-651E-4BF5-9EFF-7D79B66F381B}"/>
            </a:ext>
          </a:extLst>
        </xdr:cNvPr>
        <xdr:cNvSpPr/>
      </xdr:nvSpPr>
      <xdr:spPr>
        <a:xfrm>
          <a:off x="981075" y="96291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CB4E339-F3FA-4B1D-BF6A-5675C7B62985}"/>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896498C-7867-42CC-B17F-C29ABC77F71E}"/>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6611238-CF4F-48D9-ADCB-65D4FF24A16D}"/>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9EFDCB1-FF7E-459A-88CF-348CC1547701}"/>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03314FB-F94E-4128-987A-4DA794D54D0D}"/>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86" name="楕円 185">
          <a:extLst>
            <a:ext uri="{FF2B5EF4-FFF2-40B4-BE49-F238E27FC236}">
              <a16:creationId xmlns:a16="http://schemas.microsoft.com/office/drawing/2014/main" id="{FC6F7837-65B7-4B2B-9EAE-321D213C2289}"/>
            </a:ext>
          </a:extLst>
        </xdr:cNvPr>
        <xdr:cNvSpPr/>
      </xdr:nvSpPr>
      <xdr:spPr>
        <a:xfrm>
          <a:off x="4124325" y="96507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107332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8E586A02-B33F-4FFD-ADBB-705822F32A91}"/>
            </a:ext>
          </a:extLst>
        </xdr:cNvPr>
        <xdr:cNvSpPr txBox="1"/>
      </xdr:nvSpPr>
      <xdr:spPr>
        <a:xfrm>
          <a:off x="4219575" y="950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53975</xdr:rowOff>
    </xdr:from>
    <xdr:to>
      <xdr:col>20</xdr:col>
      <xdr:colOff>38100</xdr:colOff>
      <xdr:row>59</xdr:row>
      <xdr:rowOff>155575</xdr:rowOff>
    </xdr:to>
    <xdr:sp macro="" textlink="">
      <xdr:nvSpPr>
        <xdr:cNvPr id="188" name="楕円 187">
          <a:extLst>
            <a:ext uri="{FF2B5EF4-FFF2-40B4-BE49-F238E27FC236}">
              <a16:creationId xmlns:a16="http://schemas.microsoft.com/office/drawing/2014/main" id="{3FB96BDA-5D95-4423-BCE2-BB1D05A2D940}"/>
            </a:ext>
          </a:extLst>
        </xdr:cNvPr>
        <xdr:cNvSpPr/>
      </xdr:nvSpPr>
      <xdr:spPr>
        <a:xfrm>
          <a:off x="3381375" y="96170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104775</xdr:rowOff>
    </xdr:from>
    <xdr:to>
      <xdr:col>24</xdr:col>
      <xdr:colOff>63500</xdr:colOff>
      <xdr:row>59</xdr:row>
      <xdr:rowOff>135255</xdr:rowOff>
    </xdr:to>
    <xdr:cxnSp macro="">
      <xdr:nvCxnSpPr>
        <xdr:cNvPr id="189" name="直線コネクタ 188">
          <a:extLst>
            <a:ext uri="{FF2B5EF4-FFF2-40B4-BE49-F238E27FC236}">
              <a16:creationId xmlns:a16="http://schemas.microsoft.com/office/drawing/2014/main" id="{1E1042C3-F407-4796-9993-F6A865B58C05}"/>
            </a:ext>
          </a:extLst>
        </xdr:cNvPr>
        <xdr:cNvCxnSpPr/>
      </xdr:nvCxnSpPr>
      <xdr:spPr>
        <a:xfrm>
          <a:off x="3429000" y="9664700"/>
          <a:ext cx="75247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55880</xdr:rowOff>
    </xdr:from>
    <xdr:to>
      <xdr:col>15</xdr:col>
      <xdr:colOff>101600</xdr:colOff>
      <xdr:row>59</xdr:row>
      <xdr:rowOff>157480</xdr:rowOff>
    </xdr:to>
    <xdr:sp macro="" textlink="">
      <xdr:nvSpPr>
        <xdr:cNvPr id="190" name="楕円 189">
          <a:extLst>
            <a:ext uri="{FF2B5EF4-FFF2-40B4-BE49-F238E27FC236}">
              <a16:creationId xmlns:a16="http://schemas.microsoft.com/office/drawing/2014/main" id="{12089381-20F1-4AE1-AFE8-CF54B5A6F13F}"/>
            </a:ext>
          </a:extLst>
        </xdr:cNvPr>
        <xdr:cNvSpPr/>
      </xdr:nvSpPr>
      <xdr:spPr>
        <a:xfrm>
          <a:off x="2571750" y="96189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104775</xdr:rowOff>
    </xdr:from>
    <xdr:to>
      <xdr:col>19</xdr:col>
      <xdr:colOff>177800</xdr:colOff>
      <xdr:row>59</xdr:row>
      <xdr:rowOff>106680</xdr:rowOff>
    </xdr:to>
    <xdr:cxnSp macro="">
      <xdr:nvCxnSpPr>
        <xdr:cNvPr id="191" name="直線コネクタ 190">
          <a:extLst>
            <a:ext uri="{FF2B5EF4-FFF2-40B4-BE49-F238E27FC236}">
              <a16:creationId xmlns:a16="http://schemas.microsoft.com/office/drawing/2014/main" id="{D70AA902-F556-4140-80AB-AA9BBAECC534}"/>
            </a:ext>
          </a:extLst>
        </xdr:cNvPr>
        <xdr:cNvCxnSpPr/>
      </xdr:nvCxnSpPr>
      <xdr:spPr>
        <a:xfrm flipV="1">
          <a:off x="2619375" y="9664700"/>
          <a:ext cx="80962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63500</xdr:rowOff>
    </xdr:from>
    <xdr:to>
      <xdr:col>10</xdr:col>
      <xdr:colOff>165100</xdr:colOff>
      <xdr:row>59</xdr:row>
      <xdr:rowOff>165100</xdr:rowOff>
    </xdr:to>
    <xdr:sp macro="" textlink="">
      <xdr:nvSpPr>
        <xdr:cNvPr id="192" name="楕円 191">
          <a:extLst>
            <a:ext uri="{FF2B5EF4-FFF2-40B4-BE49-F238E27FC236}">
              <a16:creationId xmlns:a16="http://schemas.microsoft.com/office/drawing/2014/main" id="{2C493F81-E02A-42C2-BDD4-1E16A20ACC4E}"/>
            </a:ext>
          </a:extLst>
        </xdr:cNvPr>
        <xdr:cNvSpPr/>
      </xdr:nvSpPr>
      <xdr:spPr>
        <a:xfrm>
          <a:off x="1781175" y="9629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106680</xdr:rowOff>
    </xdr:from>
    <xdr:to>
      <xdr:col>15</xdr:col>
      <xdr:colOff>50800</xdr:colOff>
      <xdr:row>59</xdr:row>
      <xdr:rowOff>114300</xdr:rowOff>
    </xdr:to>
    <xdr:cxnSp macro="">
      <xdr:nvCxnSpPr>
        <xdr:cNvPr id="193" name="直線コネクタ 192">
          <a:extLst>
            <a:ext uri="{FF2B5EF4-FFF2-40B4-BE49-F238E27FC236}">
              <a16:creationId xmlns:a16="http://schemas.microsoft.com/office/drawing/2014/main" id="{49D978A3-5EF6-4E6F-8F94-DE2DE6CBCDA6}"/>
            </a:ext>
          </a:extLst>
        </xdr:cNvPr>
        <xdr:cNvCxnSpPr/>
      </xdr:nvCxnSpPr>
      <xdr:spPr>
        <a:xfrm flipV="1">
          <a:off x="1828800" y="9666605"/>
          <a:ext cx="7905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118745</xdr:rowOff>
    </xdr:from>
    <xdr:to>
      <xdr:col>6</xdr:col>
      <xdr:colOff>38100</xdr:colOff>
      <xdr:row>60</xdr:row>
      <xdr:rowOff>48895</xdr:rowOff>
    </xdr:to>
    <xdr:sp macro="" textlink="">
      <xdr:nvSpPr>
        <xdr:cNvPr id="194" name="楕円 193">
          <a:extLst>
            <a:ext uri="{FF2B5EF4-FFF2-40B4-BE49-F238E27FC236}">
              <a16:creationId xmlns:a16="http://schemas.microsoft.com/office/drawing/2014/main" id="{413EC20B-62DA-40B6-838D-64A90A0A9BED}"/>
            </a:ext>
          </a:extLst>
        </xdr:cNvPr>
        <xdr:cNvSpPr/>
      </xdr:nvSpPr>
      <xdr:spPr>
        <a:xfrm>
          <a:off x="981075" y="96850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114300</xdr:rowOff>
    </xdr:from>
    <xdr:to>
      <xdr:col>10</xdr:col>
      <xdr:colOff>114300</xdr:colOff>
      <xdr:row>59</xdr:row>
      <xdr:rowOff>169545</xdr:rowOff>
    </xdr:to>
    <xdr:cxnSp macro="">
      <xdr:nvCxnSpPr>
        <xdr:cNvPr id="195" name="直線コネクタ 194">
          <a:extLst>
            <a:ext uri="{FF2B5EF4-FFF2-40B4-BE49-F238E27FC236}">
              <a16:creationId xmlns:a16="http://schemas.microsoft.com/office/drawing/2014/main" id="{7CFC7A6B-9EA3-4859-A872-F513A040B43C}"/>
            </a:ext>
          </a:extLst>
        </xdr:cNvPr>
        <xdr:cNvCxnSpPr/>
      </xdr:nvCxnSpPr>
      <xdr:spPr>
        <a:xfrm flipV="1">
          <a:off x="1028700" y="967740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34307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E0B86DAD-B101-4B4E-897E-9BFC22BB007A}"/>
            </a:ext>
          </a:extLst>
        </xdr:cNvPr>
        <xdr:cNvSpPr txBox="1"/>
      </xdr:nvSpPr>
      <xdr:spPr>
        <a:xfrm>
          <a:off x="32391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517907EB-6A92-4F8F-AAC4-A97E337A9402}"/>
            </a:ext>
          </a:extLst>
        </xdr:cNvPr>
        <xdr:cNvSpPr txBox="1"/>
      </xdr:nvSpPr>
      <xdr:spPr>
        <a:xfrm>
          <a:off x="2439044" y="974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E18E4C7F-15DA-42D2-8103-F66FD626C4D0}"/>
            </a:ext>
          </a:extLst>
        </xdr:cNvPr>
        <xdr:cNvSpPr txBox="1"/>
      </xdr:nvSpPr>
      <xdr:spPr>
        <a:xfrm>
          <a:off x="1648469"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15892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88F68091-93FF-4E18-A17F-829914CE2A30}"/>
            </a:ext>
          </a:extLst>
        </xdr:cNvPr>
        <xdr:cNvSpPr txBox="1"/>
      </xdr:nvSpPr>
      <xdr:spPr>
        <a:xfrm>
          <a:off x="848369"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31D3993D-8C28-4E58-A15C-037B361A9C9A}"/>
            </a:ext>
          </a:extLst>
        </xdr:cNvPr>
        <xdr:cNvSpPr txBox="1"/>
      </xdr:nvSpPr>
      <xdr:spPr>
        <a:xfrm>
          <a:off x="323914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2557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5F5308B7-E019-406B-BC81-3B7D6930F267}"/>
            </a:ext>
          </a:extLst>
        </xdr:cNvPr>
        <xdr:cNvSpPr txBox="1"/>
      </xdr:nvSpPr>
      <xdr:spPr>
        <a:xfrm>
          <a:off x="2439044" y="940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10177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4486843F-787C-43A9-8CB1-4DA5216A4A6E}"/>
            </a:ext>
          </a:extLst>
        </xdr:cNvPr>
        <xdr:cNvSpPr txBox="1"/>
      </xdr:nvSpPr>
      <xdr:spPr>
        <a:xfrm>
          <a:off x="1648469" y="940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40022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4F7E9A29-3367-44BB-B277-2D3BAAA8BA1D}"/>
            </a:ext>
          </a:extLst>
        </xdr:cNvPr>
        <xdr:cNvSpPr txBox="1"/>
      </xdr:nvSpPr>
      <xdr:spPr>
        <a:xfrm>
          <a:off x="848369" y="976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2CBB3F7C-DD9E-4E5D-B51F-8151087D804F}"/>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FDAA3D62-A398-422B-B6B3-6A735D3CFA3E}"/>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125BAA8-D2F8-47B8-9D54-624AEF9FC6D7}"/>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793875B8-A072-48BF-9AEA-3126158A36C4}"/>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65FBDACF-7E19-403D-A892-4EAB66D11E2F}"/>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2AD836FC-F6F0-440D-B214-B9BC8DEE1A68}"/>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BD2BA8CC-9785-4D9D-9833-54510ADD3F9D}"/>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F3449EA3-083C-4D94-B05D-9F7C87A4CC9D}"/>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EE905BD2-053B-4D8E-ACCA-5356EA7BE596}"/>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E3782B30-8109-4FC3-AD66-459AADE56EB1}"/>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389B413E-17B2-4BE1-89CC-1F63930A62AD}"/>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E138E8A4-87DB-4B82-94AA-5E9DC4517B09}"/>
            </a:ext>
          </a:extLst>
        </xdr:cNvPr>
        <xdr:cNvSpPr txBox="1"/>
      </xdr:nvSpPr>
      <xdr:spPr>
        <a:xfrm>
          <a:off x="5723389" y="10236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F59D97DD-8325-4440-9F51-DE9E4C43891E}"/>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16056C40-84B4-4D76-999C-5CBEED9E33B6}"/>
            </a:ext>
          </a:extLst>
        </xdr:cNvPr>
        <xdr:cNvSpPr txBox="1"/>
      </xdr:nvSpPr>
      <xdr:spPr>
        <a:xfrm>
          <a:off x="5324703" y="9808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E84DFA57-A162-4F5F-BE5F-BE7D6CD465A0}"/>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94F3901A-A06F-4A9C-B47A-99C9BD6B000D}"/>
            </a:ext>
          </a:extLst>
        </xdr:cNvPr>
        <xdr:cNvSpPr txBox="1"/>
      </xdr:nvSpPr>
      <xdr:spPr>
        <a:xfrm>
          <a:off x="5324703" y="93796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590958A1-7A21-4745-8F3C-D788BB111BBC}"/>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597F98F3-EDF2-446E-B670-D84C846263CD}"/>
            </a:ext>
          </a:extLst>
        </xdr:cNvPr>
        <xdr:cNvSpPr txBox="1"/>
      </xdr:nvSpPr>
      <xdr:spPr>
        <a:xfrm>
          <a:off x="5324703" y="8941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4C33BF4D-9CEF-4F85-A8B8-C3A9D37D1FBF}"/>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1F8FB0E-1AC7-4978-B288-EA518DC05F94}"/>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757BD01A-231E-4900-89E1-B1E88519FD22}"/>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a:extLst>
            <a:ext uri="{FF2B5EF4-FFF2-40B4-BE49-F238E27FC236}">
              <a16:creationId xmlns:a16="http://schemas.microsoft.com/office/drawing/2014/main" id="{663E7343-62BF-4046-9179-EF263659B0D9}"/>
            </a:ext>
          </a:extLst>
        </xdr:cNvPr>
        <xdr:cNvCxnSpPr/>
      </xdr:nvCxnSpPr>
      <xdr:spPr>
        <a:xfrm flipV="1">
          <a:off x="9429115" y="9264735"/>
          <a:ext cx="0" cy="11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BED7F58F-F4C4-48BA-B6AC-8F0D3F51F81E}"/>
            </a:ext>
          </a:extLst>
        </xdr:cNvPr>
        <xdr:cNvSpPr txBox="1"/>
      </xdr:nvSpPr>
      <xdr:spPr>
        <a:xfrm>
          <a:off x="9467850" y="1037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a:extLst>
            <a:ext uri="{FF2B5EF4-FFF2-40B4-BE49-F238E27FC236}">
              <a16:creationId xmlns:a16="http://schemas.microsoft.com/office/drawing/2014/main" id="{D6756D3A-81FE-4C27-9BAA-46662630C33B}"/>
            </a:ext>
          </a:extLst>
        </xdr:cNvPr>
        <xdr:cNvCxnSpPr/>
      </xdr:nvCxnSpPr>
      <xdr:spPr>
        <a:xfrm>
          <a:off x="9363075" y="103719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8B330CED-D6CC-489E-AB11-30046ECD7A17}"/>
            </a:ext>
          </a:extLst>
        </xdr:cNvPr>
        <xdr:cNvSpPr txBox="1"/>
      </xdr:nvSpPr>
      <xdr:spPr>
        <a:xfrm>
          <a:off x="9467850" y="9059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a:extLst>
            <a:ext uri="{FF2B5EF4-FFF2-40B4-BE49-F238E27FC236}">
              <a16:creationId xmlns:a16="http://schemas.microsoft.com/office/drawing/2014/main" id="{6A6F6871-4A86-4B8F-9310-08313D13FBC2}"/>
            </a:ext>
          </a:extLst>
        </xdr:cNvPr>
        <xdr:cNvCxnSpPr/>
      </xdr:nvCxnSpPr>
      <xdr:spPr>
        <a:xfrm>
          <a:off x="9363075" y="92647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26223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46F534B-DC64-49F6-A869-7C5307C66090}"/>
            </a:ext>
          </a:extLst>
        </xdr:cNvPr>
        <xdr:cNvSpPr txBox="1"/>
      </xdr:nvSpPr>
      <xdr:spPr>
        <a:xfrm>
          <a:off x="9467850" y="100782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a:extLst>
            <a:ext uri="{FF2B5EF4-FFF2-40B4-BE49-F238E27FC236}">
              <a16:creationId xmlns:a16="http://schemas.microsoft.com/office/drawing/2014/main" id="{21A21888-1A8E-4C58-BB15-4AAA99CE6F4B}"/>
            </a:ext>
          </a:extLst>
        </xdr:cNvPr>
        <xdr:cNvSpPr/>
      </xdr:nvSpPr>
      <xdr:spPr>
        <a:xfrm>
          <a:off x="9401175" y="1021732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a:extLst>
            <a:ext uri="{FF2B5EF4-FFF2-40B4-BE49-F238E27FC236}">
              <a16:creationId xmlns:a16="http://schemas.microsoft.com/office/drawing/2014/main" id="{942219DD-E453-4FF4-B0AE-51A1FAD1988A}"/>
            </a:ext>
          </a:extLst>
        </xdr:cNvPr>
        <xdr:cNvSpPr/>
      </xdr:nvSpPr>
      <xdr:spPr>
        <a:xfrm>
          <a:off x="8639175" y="102200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a:extLst>
            <a:ext uri="{FF2B5EF4-FFF2-40B4-BE49-F238E27FC236}">
              <a16:creationId xmlns:a16="http://schemas.microsoft.com/office/drawing/2014/main" id="{EFE350FE-8530-481E-952D-AF9FC8334766}"/>
            </a:ext>
          </a:extLst>
        </xdr:cNvPr>
        <xdr:cNvSpPr/>
      </xdr:nvSpPr>
      <xdr:spPr>
        <a:xfrm>
          <a:off x="7839075" y="102131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a:extLst>
            <a:ext uri="{FF2B5EF4-FFF2-40B4-BE49-F238E27FC236}">
              <a16:creationId xmlns:a16="http://schemas.microsoft.com/office/drawing/2014/main" id="{31F53D58-EC0D-4044-96F3-2D88105FB2DF}"/>
            </a:ext>
          </a:extLst>
        </xdr:cNvPr>
        <xdr:cNvSpPr/>
      </xdr:nvSpPr>
      <xdr:spPr>
        <a:xfrm>
          <a:off x="7029450" y="102391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a:extLst>
            <a:ext uri="{FF2B5EF4-FFF2-40B4-BE49-F238E27FC236}">
              <a16:creationId xmlns:a16="http://schemas.microsoft.com/office/drawing/2014/main" id="{8C39C0AF-1441-4B64-8C00-058CA2314307}"/>
            </a:ext>
          </a:extLst>
        </xdr:cNvPr>
        <xdr:cNvSpPr/>
      </xdr:nvSpPr>
      <xdr:spPr>
        <a:xfrm>
          <a:off x="6238875" y="102424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83F2032-B0AA-4C36-95B4-EAECF17E49D5}"/>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40DE4D5-35CE-4922-AAE1-19B183F67AB1}"/>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4489C88-7253-47EB-9031-822A51FB86C2}"/>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218AECD-96C8-43FA-BE02-7162B23CD1CC}"/>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7D0DE65-EFCF-42E4-A9A6-045C94EBBB0B}"/>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93391</xdr:rowOff>
    </xdr:from>
    <xdr:to>
      <xdr:col>55</xdr:col>
      <xdr:colOff>50800</xdr:colOff>
      <xdr:row>64</xdr:row>
      <xdr:rowOff>23541</xdr:rowOff>
    </xdr:to>
    <xdr:sp macro="" textlink="">
      <xdr:nvSpPr>
        <xdr:cNvPr id="241" name="楕円 240">
          <a:extLst>
            <a:ext uri="{FF2B5EF4-FFF2-40B4-BE49-F238E27FC236}">
              <a16:creationId xmlns:a16="http://schemas.microsoft.com/office/drawing/2014/main" id="{52403654-ACC3-472A-A339-FA5E76C25A82}"/>
            </a:ext>
          </a:extLst>
        </xdr:cNvPr>
        <xdr:cNvSpPr/>
      </xdr:nvSpPr>
      <xdr:spPr>
        <a:xfrm>
          <a:off x="9401175" y="1030419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8318</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2C620F72-F6BB-4C60-90AB-E720568547FE}"/>
            </a:ext>
          </a:extLst>
        </xdr:cNvPr>
        <xdr:cNvSpPr txBox="1"/>
      </xdr:nvSpPr>
      <xdr:spPr>
        <a:xfrm>
          <a:off x="9467850" y="1022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93623</xdr:rowOff>
    </xdr:from>
    <xdr:to>
      <xdr:col>50</xdr:col>
      <xdr:colOff>165100</xdr:colOff>
      <xdr:row>64</xdr:row>
      <xdr:rowOff>23773</xdr:rowOff>
    </xdr:to>
    <xdr:sp macro="" textlink="">
      <xdr:nvSpPr>
        <xdr:cNvPr id="243" name="楕円 242">
          <a:extLst>
            <a:ext uri="{FF2B5EF4-FFF2-40B4-BE49-F238E27FC236}">
              <a16:creationId xmlns:a16="http://schemas.microsoft.com/office/drawing/2014/main" id="{1D2E9BD0-EE35-49EA-AEF3-19855B69E31E}"/>
            </a:ext>
          </a:extLst>
        </xdr:cNvPr>
        <xdr:cNvSpPr/>
      </xdr:nvSpPr>
      <xdr:spPr>
        <a:xfrm>
          <a:off x="8639175" y="103044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144191</xdr:rowOff>
    </xdr:from>
    <xdr:to>
      <xdr:col>55</xdr:col>
      <xdr:colOff>0</xdr:colOff>
      <xdr:row>63</xdr:row>
      <xdr:rowOff>144423</xdr:rowOff>
    </xdr:to>
    <xdr:cxnSp macro="">
      <xdr:nvCxnSpPr>
        <xdr:cNvPr id="244" name="直線コネクタ 243">
          <a:extLst>
            <a:ext uri="{FF2B5EF4-FFF2-40B4-BE49-F238E27FC236}">
              <a16:creationId xmlns:a16="http://schemas.microsoft.com/office/drawing/2014/main" id="{EA875421-9872-4CB7-9772-BD412F400267}"/>
            </a:ext>
          </a:extLst>
        </xdr:cNvPr>
        <xdr:cNvCxnSpPr/>
      </xdr:nvCxnSpPr>
      <xdr:spPr>
        <a:xfrm flipV="1">
          <a:off x="8686800" y="10351816"/>
          <a:ext cx="74295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94569</xdr:rowOff>
    </xdr:from>
    <xdr:to>
      <xdr:col>46</xdr:col>
      <xdr:colOff>38100</xdr:colOff>
      <xdr:row>64</xdr:row>
      <xdr:rowOff>24719</xdr:rowOff>
    </xdr:to>
    <xdr:sp macro="" textlink="">
      <xdr:nvSpPr>
        <xdr:cNvPr id="245" name="楕円 244">
          <a:extLst>
            <a:ext uri="{FF2B5EF4-FFF2-40B4-BE49-F238E27FC236}">
              <a16:creationId xmlns:a16="http://schemas.microsoft.com/office/drawing/2014/main" id="{517EC18C-E6A5-44F8-9537-C7FFE627C677}"/>
            </a:ext>
          </a:extLst>
        </xdr:cNvPr>
        <xdr:cNvSpPr/>
      </xdr:nvSpPr>
      <xdr:spPr>
        <a:xfrm>
          <a:off x="7839075" y="103053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144423</xdr:rowOff>
    </xdr:from>
    <xdr:to>
      <xdr:col>50</xdr:col>
      <xdr:colOff>114300</xdr:colOff>
      <xdr:row>63</xdr:row>
      <xdr:rowOff>145369</xdr:rowOff>
    </xdr:to>
    <xdr:cxnSp macro="">
      <xdr:nvCxnSpPr>
        <xdr:cNvPr id="246" name="直線コネクタ 245">
          <a:extLst>
            <a:ext uri="{FF2B5EF4-FFF2-40B4-BE49-F238E27FC236}">
              <a16:creationId xmlns:a16="http://schemas.microsoft.com/office/drawing/2014/main" id="{F24F4D5F-E026-49EF-9CB2-9CE9A9A095C3}"/>
            </a:ext>
          </a:extLst>
        </xdr:cNvPr>
        <xdr:cNvCxnSpPr/>
      </xdr:nvCxnSpPr>
      <xdr:spPr>
        <a:xfrm flipV="1">
          <a:off x="7886700" y="10352048"/>
          <a:ext cx="8001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95602</xdr:rowOff>
    </xdr:from>
    <xdr:to>
      <xdr:col>41</xdr:col>
      <xdr:colOff>101600</xdr:colOff>
      <xdr:row>64</xdr:row>
      <xdr:rowOff>25752</xdr:rowOff>
    </xdr:to>
    <xdr:sp macro="" textlink="">
      <xdr:nvSpPr>
        <xdr:cNvPr id="247" name="楕円 246">
          <a:extLst>
            <a:ext uri="{FF2B5EF4-FFF2-40B4-BE49-F238E27FC236}">
              <a16:creationId xmlns:a16="http://schemas.microsoft.com/office/drawing/2014/main" id="{0DB990F1-312A-4B1F-A221-3E0DB4B62E0C}"/>
            </a:ext>
          </a:extLst>
        </xdr:cNvPr>
        <xdr:cNvSpPr/>
      </xdr:nvSpPr>
      <xdr:spPr>
        <a:xfrm>
          <a:off x="7029450" y="103064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145369</xdr:rowOff>
    </xdr:from>
    <xdr:to>
      <xdr:col>45</xdr:col>
      <xdr:colOff>177800</xdr:colOff>
      <xdr:row>63</xdr:row>
      <xdr:rowOff>146402</xdr:rowOff>
    </xdr:to>
    <xdr:cxnSp macro="">
      <xdr:nvCxnSpPr>
        <xdr:cNvPr id="248" name="直線コネクタ 247">
          <a:extLst>
            <a:ext uri="{FF2B5EF4-FFF2-40B4-BE49-F238E27FC236}">
              <a16:creationId xmlns:a16="http://schemas.microsoft.com/office/drawing/2014/main" id="{A38001CF-AA58-4B28-B649-BCC88A9DDB1F}"/>
            </a:ext>
          </a:extLst>
        </xdr:cNvPr>
        <xdr:cNvCxnSpPr/>
      </xdr:nvCxnSpPr>
      <xdr:spPr>
        <a:xfrm flipV="1">
          <a:off x="7077075" y="10352994"/>
          <a:ext cx="809625"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97706</xdr:rowOff>
    </xdr:from>
    <xdr:to>
      <xdr:col>36</xdr:col>
      <xdr:colOff>165100</xdr:colOff>
      <xdr:row>64</xdr:row>
      <xdr:rowOff>27856</xdr:rowOff>
    </xdr:to>
    <xdr:sp macro="" textlink="">
      <xdr:nvSpPr>
        <xdr:cNvPr id="249" name="楕円 248">
          <a:extLst>
            <a:ext uri="{FF2B5EF4-FFF2-40B4-BE49-F238E27FC236}">
              <a16:creationId xmlns:a16="http://schemas.microsoft.com/office/drawing/2014/main" id="{CCE24CE7-885B-43A1-910F-9377A10A9DED}"/>
            </a:ext>
          </a:extLst>
        </xdr:cNvPr>
        <xdr:cNvSpPr/>
      </xdr:nvSpPr>
      <xdr:spPr>
        <a:xfrm>
          <a:off x="6238875" y="103085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146402</xdr:rowOff>
    </xdr:from>
    <xdr:to>
      <xdr:col>41</xdr:col>
      <xdr:colOff>50800</xdr:colOff>
      <xdr:row>63</xdr:row>
      <xdr:rowOff>148506</xdr:rowOff>
    </xdr:to>
    <xdr:cxnSp macro="">
      <xdr:nvCxnSpPr>
        <xdr:cNvPr id="250" name="直線コネクタ 249">
          <a:extLst>
            <a:ext uri="{FF2B5EF4-FFF2-40B4-BE49-F238E27FC236}">
              <a16:creationId xmlns:a16="http://schemas.microsoft.com/office/drawing/2014/main" id="{5D63E1E7-1E9C-4FB0-99E5-DB1F00289D15}"/>
            </a:ext>
          </a:extLst>
        </xdr:cNvPr>
        <xdr:cNvCxnSpPr/>
      </xdr:nvCxnSpPr>
      <xdr:spPr>
        <a:xfrm flipV="1">
          <a:off x="6286500" y="10354027"/>
          <a:ext cx="790575"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124238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EE658119-2AB2-48E4-A5F5-61BEDDFBD5DB}"/>
            </a:ext>
          </a:extLst>
        </xdr:cNvPr>
        <xdr:cNvSpPr txBox="1"/>
      </xdr:nvSpPr>
      <xdr:spPr>
        <a:xfrm>
          <a:off x="8399995" y="1000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120433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E9D17569-E43A-42BC-A170-E885E5693094}"/>
            </a:ext>
          </a:extLst>
        </xdr:cNvPr>
        <xdr:cNvSpPr txBox="1"/>
      </xdr:nvSpPr>
      <xdr:spPr>
        <a:xfrm>
          <a:off x="7609420" y="1001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143347</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C493BEE5-D4EF-4170-B936-D0A90526CC55}"/>
            </a:ext>
          </a:extLst>
        </xdr:cNvPr>
        <xdr:cNvSpPr txBox="1"/>
      </xdr:nvSpPr>
      <xdr:spPr>
        <a:xfrm>
          <a:off x="6818845" y="1002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146586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B21F5376-68DF-4641-ADC9-9638B6DA9D0B}"/>
            </a:ext>
          </a:extLst>
        </xdr:cNvPr>
        <xdr:cNvSpPr txBox="1"/>
      </xdr:nvSpPr>
      <xdr:spPr>
        <a:xfrm>
          <a:off x="6009220" y="1003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14900</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B9F65C38-7788-473F-9D5D-2017C74B8A8C}"/>
            </a:ext>
          </a:extLst>
        </xdr:cNvPr>
        <xdr:cNvSpPr txBox="1"/>
      </xdr:nvSpPr>
      <xdr:spPr>
        <a:xfrm>
          <a:off x="8399995" y="1038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15846</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9D997DE7-1D4B-423D-A9AC-D2DEBF385E27}"/>
            </a:ext>
          </a:extLst>
        </xdr:cNvPr>
        <xdr:cNvSpPr txBox="1"/>
      </xdr:nvSpPr>
      <xdr:spPr>
        <a:xfrm>
          <a:off x="7609420" y="1038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16879</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E996AF4A-42EE-473C-839C-45BF09D4BB37}"/>
            </a:ext>
          </a:extLst>
        </xdr:cNvPr>
        <xdr:cNvSpPr txBox="1"/>
      </xdr:nvSpPr>
      <xdr:spPr>
        <a:xfrm>
          <a:off x="6818845" y="1038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18983</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CDD43B0B-0D2E-4792-A30E-25E0B9072034}"/>
            </a:ext>
          </a:extLst>
        </xdr:cNvPr>
        <xdr:cNvSpPr txBox="1"/>
      </xdr:nvSpPr>
      <xdr:spPr>
        <a:xfrm>
          <a:off x="6009220" y="1039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FA38571E-BDF0-4A02-9C06-933B6957F75A}"/>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1ABE3490-AB9B-4D18-A1DF-E182048980FC}"/>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31B91758-B2DD-4E09-AEBA-331DE2A9DDA6}"/>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2045423D-BDC0-4CDE-B2F5-1BEB0EE55DE6}"/>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6590BFC4-360E-4379-873E-F87BBB6B2DDA}"/>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B9AC5B25-C4DF-4865-A0F1-D2230EFE2C91}"/>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D6D4D83-E9DE-4524-9D51-564E1C21D381}"/>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BF9C3520-D6B5-4E3C-A853-207A73D9224A}"/>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310AD0DA-B9B3-4BF0-B3FC-0B865BE12311}"/>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D00C43C8-5074-4292-9DEE-00C887E97F68}"/>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AD070A4E-AC81-4D34-BC9D-CB133465E3DC}"/>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F382F3ED-8252-49D4-B690-295520D2ABD3}"/>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F3B720AE-81E9-48F9-96F8-C4BA132627BC}"/>
            </a:ext>
          </a:extLst>
        </xdr:cNvPr>
        <xdr:cNvSpPr txBox="1"/>
      </xdr:nvSpPr>
      <xdr:spPr>
        <a:xfrm>
          <a:off x="2789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1113B6C-954E-44BA-A5F2-5742BFF6ACD3}"/>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BDB854F8-77CA-4ED2-8A75-061F61DD9E11}"/>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9296A1D-A943-4966-BC0C-F91AD4B9CD0B}"/>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231393D9-FA0C-4282-80DE-A2CFF71F5D66}"/>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173878A9-D74F-4CAD-92D3-6B037164F8D9}"/>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431A32AF-DA8D-40D2-96E0-9225DFDB6254}"/>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3C73D511-42C3-469E-9959-2DA747E858D5}"/>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D910A526-ECA8-4AC6-8FC6-D7B53928DEF2}"/>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20D04C9B-37B4-467F-A532-59CEA2D7C8C8}"/>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433B361C-9244-4329-92CB-B6E84B84E325}"/>
            </a:ext>
          </a:extLst>
        </xdr:cNvPr>
        <xdr:cNvSpPr txBox="1"/>
      </xdr:nvSpPr>
      <xdr:spPr>
        <a:xfrm>
          <a:off x="3881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9ECAB6C8-BDA5-422F-A5CA-72E9446D3219}"/>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3AC7578D-72C7-4AA0-A25A-769BD86701E0}"/>
            </a:ext>
          </a:extLst>
        </xdr:cNvPr>
        <xdr:cNvCxnSpPr/>
      </xdr:nvCxnSpPr>
      <xdr:spPr>
        <a:xfrm flipV="1">
          <a:off x="4180840" y="12579986"/>
          <a:ext cx="0" cy="146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D825F297-6690-4273-9665-C5B6975B5A46}"/>
            </a:ext>
          </a:extLst>
        </xdr:cNvPr>
        <xdr:cNvSpPr txBox="1"/>
      </xdr:nvSpPr>
      <xdr:spPr>
        <a:xfrm>
          <a:off x="4219575"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8732D898-2B7E-455A-B24B-DD6AED7F7A05}"/>
            </a:ext>
          </a:extLst>
        </xdr:cNvPr>
        <xdr:cNvCxnSpPr/>
      </xdr:nvCxnSpPr>
      <xdr:spPr>
        <a:xfrm>
          <a:off x="4105275" y="1404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AA33877-302C-4CED-8F31-132674668AF9}"/>
            </a:ext>
          </a:extLst>
        </xdr:cNvPr>
        <xdr:cNvSpPr txBox="1"/>
      </xdr:nvSpPr>
      <xdr:spPr>
        <a:xfrm>
          <a:off x="4219575" y="1236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87" name="直線コネクタ 286">
          <a:extLst>
            <a:ext uri="{FF2B5EF4-FFF2-40B4-BE49-F238E27FC236}">
              <a16:creationId xmlns:a16="http://schemas.microsoft.com/office/drawing/2014/main" id="{B3D70951-EB52-4255-97D7-ED5341A0B7BF}"/>
            </a:ext>
          </a:extLst>
        </xdr:cNvPr>
        <xdr:cNvCxnSpPr/>
      </xdr:nvCxnSpPr>
      <xdr:spPr>
        <a:xfrm>
          <a:off x="4105275" y="125799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111141</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4A52DDD2-0EE9-4BF2-853D-DAD50EDB0DB0}"/>
            </a:ext>
          </a:extLst>
        </xdr:cNvPr>
        <xdr:cNvSpPr txBox="1"/>
      </xdr:nvSpPr>
      <xdr:spPr>
        <a:xfrm>
          <a:off x="4219575" y="13398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9" name="フローチャート: 判断 288">
          <a:extLst>
            <a:ext uri="{FF2B5EF4-FFF2-40B4-BE49-F238E27FC236}">
              <a16:creationId xmlns:a16="http://schemas.microsoft.com/office/drawing/2014/main" id="{CB757ACB-4FA5-4035-93C6-F9BA9AACD702}"/>
            </a:ext>
          </a:extLst>
        </xdr:cNvPr>
        <xdr:cNvSpPr/>
      </xdr:nvSpPr>
      <xdr:spPr>
        <a:xfrm>
          <a:off x="4124325" y="135343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a:extLst>
            <a:ext uri="{FF2B5EF4-FFF2-40B4-BE49-F238E27FC236}">
              <a16:creationId xmlns:a16="http://schemas.microsoft.com/office/drawing/2014/main" id="{9F42442F-DFE1-4E20-AAF4-2D47A7C87AC1}"/>
            </a:ext>
          </a:extLst>
        </xdr:cNvPr>
        <xdr:cNvSpPr/>
      </xdr:nvSpPr>
      <xdr:spPr>
        <a:xfrm>
          <a:off x="3381375" y="13514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1" name="フローチャート: 判断 290">
          <a:extLst>
            <a:ext uri="{FF2B5EF4-FFF2-40B4-BE49-F238E27FC236}">
              <a16:creationId xmlns:a16="http://schemas.microsoft.com/office/drawing/2014/main" id="{4D4FE92F-124A-40EC-AB8A-27CCE06E2E69}"/>
            </a:ext>
          </a:extLst>
        </xdr:cNvPr>
        <xdr:cNvSpPr/>
      </xdr:nvSpPr>
      <xdr:spPr>
        <a:xfrm>
          <a:off x="2571750" y="134283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2" name="フローチャート: 判断 291">
          <a:extLst>
            <a:ext uri="{FF2B5EF4-FFF2-40B4-BE49-F238E27FC236}">
              <a16:creationId xmlns:a16="http://schemas.microsoft.com/office/drawing/2014/main" id="{4025BFA8-9F25-459F-9C25-ECC14817F5EE}"/>
            </a:ext>
          </a:extLst>
        </xdr:cNvPr>
        <xdr:cNvSpPr/>
      </xdr:nvSpPr>
      <xdr:spPr>
        <a:xfrm>
          <a:off x="1781175" y="1339024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3" name="フローチャート: 判断 292">
          <a:extLst>
            <a:ext uri="{FF2B5EF4-FFF2-40B4-BE49-F238E27FC236}">
              <a16:creationId xmlns:a16="http://schemas.microsoft.com/office/drawing/2014/main" id="{B734148C-6844-42B5-9523-719E0D250766}"/>
            </a:ext>
          </a:extLst>
        </xdr:cNvPr>
        <xdr:cNvSpPr/>
      </xdr:nvSpPr>
      <xdr:spPr>
        <a:xfrm>
          <a:off x="981075" y="134232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9FD91E8-E294-401E-B36A-7996838F0523}"/>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A4C345C1-33B2-4488-9A42-7BEA72DBFC8E}"/>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E75E8C8-162C-4645-A000-0D9132226AF4}"/>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BBE466E-F874-425D-A688-F854338DC37E}"/>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1C663CF-EF09-4BA2-B04D-765F577F2BE2}"/>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71120</xdr:rowOff>
    </xdr:from>
    <xdr:to>
      <xdr:col>24</xdr:col>
      <xdr:colOff>114300</xdr:colOff>
      <xdr:row>86</xdr:row>
      <xdr:rowOff>1270</xdr:rowOff>
    </xdr:to>
    <xdr:sp macro="" textlink="">
      <xdr:nvSpPr>
        <xdr:cNvPr id="299" name="楕円 298">
          <a:extLst>
            <a:ext uri="{FF2B5EF4-FFF2-40B4-BE49-F238E27FC236}">
              <a16:creationId xmlns:a16="http://schemas.microsoft.com/office/drawing/2014/main" id="{15ADC3E4-D28E-490C-AB1A-A7520CCC9D0A}"/>
            </a:ext>
          </a:extLst>
        </xdr:cNvPr>
        <xdr:cNvSpPr/>
      </xdr:nvSpPr>
      <xdr:spPr>
        <a:xfrm>
          <a:off x="4124325" y="138410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49547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152AA474-EB9D-4A8E-9EEF-AC4185F2B539}"/>
            </a:ext>
          </a:extLst>
        </xdr:cNvPr>
        <xdr:cNvSpPr txBox="1"/>
      </xdr:nvSpPr>
      <xdr:spPr>
        <a:xfrm>
          <a:off x="4219575"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61595</xdr:rowOff>
    </xdr:from>
    <xdr:to>
      <xdr:col>20</xdr:col>
      <xdr:colOff>38100</xdr:colOff>
      <xdr:row>85</xdr:row>
      <xdr:rowOff>163195</xdr:rowOff>
    </xdr:to>
    <xdr:sp macro="" textlink="">
      <xdr:nvSpPr>
        <xdr:cNvPr id="301" name="楕円 300">
          <a:extLst>
            <a:ext uri="{FF2B5EF4-FFF2-40B4-BE49-F238E27FC236}">
              <a16:creationId xmlns:a16="http://schemas.microsoft.com/office/drawing/2014/main" id="{A870C9E8-D285-40DA-A55B-095A8D87EDB9}"/>
            </a:ext>
          </a:extLst>
        </xdr:cNvPr>
        <xdr:cNvSpPr/>
      </xdr:nvSpPr>
      <xdr:spPr>
        <a:xfrm>
          <a:off x="3381375" y="138379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112395</xdr:rowOff>
    </xdr:from>
    <xdr:to>
      <xdr:col>24</xdr:col>
      <xdr:colOff>63500</xdr:colOff>
      <xdr:row>85</xdr:row>
      <xdr:rowOff>121920</xdr:rowOff>
    </xdr:to>
    <xdr:cxnSp macro="">
      <xdr:nvCxnSpPr>
        <xdr:cNvPr id="302" name="直線コネクタ 301">
          <a:extLst>
            <a:ext uri="{FF2B5EF4-FFF2-40B4-BE49-F238E27FC236}">
              <a16:creationId xmlns:a16="http://schemas.microsoft.com/office/drawing/2014/main" id="{588CFCB4-8C47-4AF5-B8DD-51F3725D0C25}"/>
            </a:ext>
          </a:extLst>
        </xdr:cNvPr>
        <xdr:cNvCxnSpPr/>
      </xdr:nvCxnSpPr>
      <xdr:spPr>
        <a:xfrm>
          <a:off x="3429000" y="13885545"/>
          <a:ext cx="7524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50164</xdr:rowOff>
    </xdr:from>
    <xdr:to>
      <xdr:col>15</xdr:col>
      <xdr:colOff>101600</xdr:colOff>
      <xdr:row>85</xdr:row>
      <xdr:rowOff>151764</xdr:rowOff>
    </xdr:to>
    <xdr:sp macro="" textlink="">
      <xdr:nvSpPr>
        <xdr:cNvPr id="303" name="楕円 302">
          <a:extLst>
            <a:ext uri="{FF2B5EF4-FFF2-40B4-BE49-F238E27FC236}">
              <a16:creationId xmlns:a16="http://schemas.microsoft.com/office/drawing/2014/main" id="{EF51CCA2-8857-4EAF-A8CB-0CB89A458775}"/>
            </a:ext>
          </a:extLst>
        </xdr:cNvPr>
        <xdr:cNvSpPr/>
      </xdr:nvSpPr>
      <xdr:spPr>
        <a:xfrm>
          <a:off x="2571750" y="138201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100964</xdr:rowOff>
    </xdr:from>
    <xdr:to>
      <xdr:col>19</xdr:col>
      <xdr:colOff>177800</xdr:colOff>
      <xdr:row>85</xdr:row>
      <xdr:rowOff>112395</xdr:rowOff>
    </xdr:to>
    <xdr:cxnSp macro="">
      <xdr:nvCxnSpPr>
        <xdr:cNvPr id="304" name="直線コネクタ 303">
          <a:extLst>
            <a:ext uri="{FF2B5EF4-FFF2-40B4-BE49-F238E27FC236}">
              <a16:creationId xmlns:a16="http://schemas.microsoft.com/office/drawing/2014/main" id="{5B8BE408-E035-4614-94EC-1ED6E9F9BEB1}"/>
            </a:ext>
          </a:extLst>
        </xdr:cNvPr>
        <xdr:cNvCxnSpPr/>
      </xdr:nvCxnSpPr>
      <xdr:spPr>
        <a:xfrm>
          <a:off x="2619375" y="13877289"/>
          <a:ext cx="809625"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34925</xdr:rowOff>
    </xdr:from>
    <xdr:to>
      <xdr:col>10</xdr:col>
      <xdr:colOff>165100</xdr:colOff>
      <xdr:row>85</xdr:row>
      <xdr:rowOff>136525</xdr:rowOff>
    </xdr:to>
    <xdr:sp macro="" textlink="">
      <xdr:nvSpPr>
        <xdr:cNvPr id="305" name="楕円 304">
          <a:extLst>
            <a:ext uri="{FF2B5EF4-FFF2-40B4-BE49-F238E27FC236}">
              <a16:creationId xmlns:a16="http://schemas.microsoft.com/office/drawing/2014/main" id="{54A5CCFC-5F04-461B-9DD0-81670B878FE2}"/>
            </a:ext>
          </a:extLst>
        </xdr:cNvPr>
        <xdr:cNvSpPr/>
      </xdr:nvSpPr>
      <xdr:spPr>
        <a:xfrm>
          <a:off x="1781175" y="138080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85725</xdr:rowOff>
    </xdr:from>
    <xdr:to>
      <xdr:col>15</xdr:col>
      <xdr:colOff>50800</xdr:colOff>
      <xdr:row>85</xdr:row>
      <xdr:rowOff>100964</xdr:rowOff>
    </xdr:to>
    <xdr:cxnSp macro="">
      <xdr:nvCxnSpPr>
        <xdr:cNvPr id="306" name="直線コネクタ 305">
          <a:extLst>
            <a:ext uri="{FF2B5EF4-FFF2-40B4-BE49-F238E27FC236}">
              <a16:creationId xmlns:a16="http://schemas.microsoft.com/office/drawing/2014/main" id="{242AC3E8-F51F-40DE-B14C-22AC96202E76}"/>
            </a:ext>
          </a:extLst>
        </xdr:cNvPr>
        <xdr:cNvCxnSpPr/>
      </xdr:nvCxnSpPr>
      <xdr:spPr>
        <a:xfrm>
          <a:off x="1828800" y="13855700"/>
          <a:ext cx="790575"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19686</xdr:rowOff>
    </xdr:from>
    <xdr:to>
      <xdr:col>6</xdr:col>
      <xdr:colOff>38100</xdr:colOff>
      <xdr:row>85</xdr:row>
      <xdr:rowOff>121286</xdr:rowOff>
    </xdr:to>
    <xdr:sp macro="" textlink="">
      <xdr:nvSpPr>
        <xdr:cNvPr id="307" name="楕円 306">
          <a:extLst>
            <a:ext uri="{FF2B5EF4-FFF2-40B4-BE49-F238E27FC236}">
              <a16:creationId xmlns:a16="http://schemas.microsoft.com/office/drawing/2014/main" id="{8616AC6F-15CD-46E9-A71B-9AA7B06BD79F}"/>
            </a:ext>
          </a:extLst>
        </xdr:cNvPr>
        <xdr:cNvSpPr/>
      </xdr:nvSpPr>
      <xdr:spPr>
        <a:xfrm>
          <a:off x="981075" y="137928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70486</xdr:rowOff>
    </xdr:from>
    <xdr:to>
      <xdr:col>10</xdr:col>
      <xdr:colOff>114300</xdr:colOff>
      <xdr:row>85</xdr:row>
      <xdr:rowOff>85725</xdr:rowOff>
    </xdr:to>
    <xdr:cxnSp macro="">
      <xdr:nvCxnSpPr>
        <xdr:cNvPr id="308" name="直線コネクタ 307">
          <a:extLst>
            <a:ext uri="{FF2B5EF4-FFF2-40B4-BE49-F238E27FC236}">
              <a16:creationId xmlns:a16="http://schemas.microsoft.com/office/drawing/2014/main" id="{87D4A833-9EAF-442B-B210-C1296775D9E3}"/>
            </a:ext>
          </a:extLst>
        </xdr:cNvPr>
        <xdr:cNvCxnSpPr/>
      </xdr:nvCxnSpPr>
      <xdr:spPr>
        <a:xfrm>
          <a:off x="1028700" y="13840461"/>
          <a:ext cx="8001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8272</xdr:rowOff>
    </xdr:from>
    <xdr:ext cx="405111" cy="259045"/>
    <xdr:sp macro="" textlink="">
      <xdr:nvSpPr>
        <xdr:cNvPr id="309" name="n_1aveValue【公営住宅】&#10;有形固定資産減価償却率">
          <a:extLst>
            <a:ext uri="{FF2B5EF4-FFF2-40B4-BE49-F238E27FC236}">
              <a16:creationId xmlns:a16="http://schemas.microsoft.com/office/drawing/2014/main" id="{83124859-F2FB-4954-BA24-BD3BCA538942}"/>
            </a:ext>
          </a:extLst>
        </xdr:cNvPr>
        <xdr:cNvSpPr txBox="1"/>
      </xdr:nvSpPr>
      <xdr:spPr>
        <a:xfrm>
          <a:off x="3239144" y="1329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84472</xdr:rowOff>
    </xdr:from>
    <xdr:ext cx="405111" cy="259045"/>
    <xdr:sp macro="" textlink="">
      <xdr:nvSpPr>
        <xdr:cNvPr id="310" name="n_2aveValue【公営住宅】&#10;有形固定資産減価償却率">
          <a:extLst>
            <a:ext uri="{FF2B5EF4-FFF2-40B4-BE49-F238E27FC236}">
              <a16:creationId xmlns:a16="http://schemas.microsoft.com/office/drawing/2014/main" id="{B5F12657-A7FF-4B5D-9EBC-C718E44D7092}"/>
            </a:ext>
          </a:extLst>
        </xdr:cNvPr>
        <xdr:cNvSpPr txBox="1"/>
      </xdr:nvSpPr>
      <xdr:spPr>
        <a:xfrm>
          <a:off x="2439044" y="1321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46372</xdr:rowOff>
    </xdr:from>
    <xdr:ext cx="405111" cy="259045"/>
    <xdr:sp macro="" textlink="">
      <xdr:nvSpPr>
        <xdr:cNvPr id="311" name="n_3aveValue【公営住宅】&#10;有形固定資産減価償却率">
          <a:extLst>
            <a:ext uri="{FF2B5EF4-FFF2-40B4-BE49-F238E27FC236}">
              <a16:creationId xmlns:a16="http://schemas.microsoft.com/office/drawing/2014/main" id="{22E58B2E-8CA2-4A42-BB06-EB894D1B50B5}"/>
            </a:ext>
          </a:extLst>
        </xdr:cNvPr>
        <xdr:cNvSpPr txBox="1"/>
      </xdr:nvSpPr>
      <xdr:spPr>
        <a:xfrm>
          <a:off x="1648469"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2" name="n_4aveValue【公営住宅】&#10;有形固定資産減価償却率">
          <a:extLst>
            <a:ext uri="{FF2B5EF4-FFF2-40B4-BE49-F238E27FC236}">
              <a16:creationId xmlns:a16="http://schemas.microsoft.com/office/drawing/2014/main" id="{1FC79AA8-AA50-4135-A839-3CA09F3D8954}"/>
            </a:ext>
          </a:extLst>
        </xdr:cNvPr>
        <xdr:cNvSpPr txBox="1"/>
      </xdr:nvSpPr>
      <xdr:spPr>
        <a:xfrm>
          <a:off x="848369" y="1321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154322</xdr:rowOff>
    </xdr:from>
    <xdr:ext cx="405111" cy="259045"/>
    <xdr:sp macro="" textlink="">
      <xdr:nvSpPr>
        <xdr:cNvPr id="313" name="n_1mainValue【公営住宅】&#10;有形固定資産減価償却率">
          <a:extLst>
            <a:ext uri="{FF2B5EF4-FFF2-40B4-BE49-F238E27FC236}">
              <a16:creationId xmlns:a16="http://schemas.microsoft.com/office/drawing/2014/main" id="{D39C17D1-81B3-425A-B90C-E047E88AF3F7}"/>
            </a:ext>
          </a:extLst>
        </xdr:cNvPr>
        <xdr:cNvSpPr txBox="1"/>
      </xdr:nvSpPr>
      <xdr:spPr>
        <a:xfrm>
          <a:off x="3239144" y="1392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142891</xdr:rowOff>
    </xdr:from>
    <xdr:ext cx="405111" cy="259045"/>
    <xdr:sp macro="" textlink="">
      <xdr:nvSpPr>
        <xdr:cNvPr id="314" name="n_2mainValue【公営住宅】&#10;有形固定資産減価償却率">
          <a:extLst>
            <a:ext uri="{FF2B5EF4-FFF2-40B4-BE49-F238E27FC236}">
              <a16:creationId xmlns:a16="http://schemas.microsoft.com/office/drawing/2014/main" id="{75B34C72-B6B1-4F33-B7E6-C48DBEBF4891}"/>
            </a:ext>
          </a:extLst>
        </xdr:cNvPr>
        <xdr:cNvSpPr txBox="1"/>
      </xdr:nvSpPr>
      <xdr:spPr>
        <a:xfrm>
          <a:off x="2439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127652</xdr:rowOff>
    </xdr:from>
    <xdr:ext cx="405111" cy="259045"/>
    <xdr:sp macro="" textlink="">
      <xdr:nvSpPr>
        <xdr:cNvPr id="315" name="n_3mainValue【公営住宅】&#10;有形固定資産減価償却率">
          <a:extLst>
            <a:ext uri="{FF2B5EF4-FFF2-40B4-BE49-F238E27FC236}">
              <a16:creationId xmlns:a16="http://schemas.microsoft.com/office/drawing/2014/main" id="{836D7F6D-9D54-4B18-8849-A4C4CCE0BC87}"/>
            </a:ext>
          </a:extLst>
        </xdr:cNvPr>
        <xdr:cNvSpPr txBox="1"/>
      </xdr:nvSpPr>
      <xdr:spPr>
        <a:xfrm>
          <a:off x="1648469"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112413</xdr:rowOff>
    </xdr:from>
    <xdr:ext cx="405111" cy="259045"/>
    <xdr:sp macro="" textlink="">
      <xdr:nvSpPr>
        <xdr:cNvPr id="316" name="n_4mainValue【公営住宅】&#10;有形固定資産減価償却率">
          <a:extLst>
            <a:ext uri="{FF2B5EF4-FFF2-40B4-BE49-F238E27FC236}">
              <a16:creationId xmlns:a16="http://schemas.microsoft.com/office/drawing/2014/main" id="{A19BA236-5476-44A0-A052-34DB8BA0B240}"/>
            </a:ext>
          </a:extLst>
        </xdr:cNvPr>
        <xdr:cNvSpPr txBox="1"/>
      </xdr:nvSpPr>
      <xdr:spPr>
        <a:xfrm>
          <a:off x="848369" y="1388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9A6437D9-11B9-49C4-844D-23AEA1EC52B5}"/>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6F65CA15-ACA2-464E-AA1A-9839AE37430F}"/>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67610C2C-71BF-4132-85BC-43034FD181B0}"/>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D89D90EF-4053-4F37-8FC7-802DBDE73AA8}"/>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EE97FD4E-D6CB-4C47-B41F-338350BAB75B}"/>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E9FD549F-76C3-412D-B25D-54AD8E4531F0}"/>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E445D57E-A3FE-46EB-BA55-E52602B37A72}"/>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FC0E1E40-9C12-4C11-B540-524D764BFB90}"/>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8214227D-D3F5-4095-8B0B-6EFB0F14E744}"/>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F583D77B-CB8C-4FA1-9B30-988AE659FA5F}"/>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CA5D8D25-392C-4ED0-9ABE-115DCC5C8B0F}"/>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89F83D96-7EEB-47F6-9DF7-9385F19AF722}"/>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49628F31-963A-43E6-AB27-40B05891A114}"/>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57DE9E0C-D2EA-4745-A401-02BE5A3EE998}"/>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B0181CE9-41C7-4679-AF47-DF89C8D5F4E8}"/>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95183179-6611-4DB7-835E-D43082BD3608}"/>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CC57285C-2D73-4D58-BA9D-C8D5E407783B}"/>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3C33D46C-6454-4231-BF50-BECFB734E9DA}"/>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3D0E3C58-A160-4C59-A7C9-1C3F04ED0B92}"/>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E31C3E43-91C0-494B-A73E-54E08FD6D49C}"/>
            </a:ext>
          </a:extLst>
        </xdr:cNvPr>
        <xdr:cNvSpPr txBox="1"/>
      </xdr:nvSpPr>
      <xdr:spPr>
        <a:xfrm>
          <a:off x="5527221"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C75F7299-83CA-4B49-A2A1-24B7FC9206BE}"/>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7F8355A4-E1FF-49AF-9DA3-13091DB2755F}"/>
            </a:ext>
          </a:extLst>
        </xdr:cNvPr>
        <xdr:cNvSpPr txBox="1"/>
      </xdr:nvSpPr>
      <xdr:spPr>
        <a:xfrm>
          <a:off x="5478976" y="124207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B69B9171-3FC9-455C-A154-F27B5A5DC766}"/>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4DAE3842-40CA-4E9B-AACD-810E54EA3F77}"/>
            </a:ext>
          </a:extLst>
        </xdr:cNvPr>
        <xdr:cNvSpPr txBox="1"/>
      </xdr:nvSpPr>
      <xdr:spPr>
        <a:xfrm>
          <a:off x="5478976"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A90D9CA8-DCE6-46C1-89F4-18C8F2498141}"/>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42" name="直線コネクタ 341">
          <a:extLst>
            <a:ext uri="{FF2B5EF4-FFF2-40B4-BE49-F238E27FC236}">
              <a16:creationId xmlns:a16="http://schemas.microsoft.com/office/drawing/2014/main" id="{CF6462C2-6AEA-44F3-9FB8-A78B6A405C92}"/>
            </a:ext>
          </a:extLst>
        </xdr:cNvPr>
        <xdr:cNvCxnSpPr/>
      </xdr:nvCxnSpPr>
      <xdr:spPr>
        <a:xfrm flipV="1">
          <a:off x="9429115" y="12638387"/>
          <a:ext cx="0" cy="14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3" name="【公営住宅】&#10;一人当たり面積最小値テキスト">
          <a:extLst>
            <a:ext uri="{FF2B5EF4-FFF2-40B4-BE49-F238E27FC236}">
              <a16:creationId xmlns:a16="http://schemas.microsoft.com/office/drawing/2014/main" id="{EAF72BC6-8F48-4E11-9378-E8CD042DFE6A}"/>
            </a:ext>
          </a:extLst>
        </xdr:cNvPr>
        <xdr:cNvSpPr txBox="1"/>
      </xdr:nvSpPr>
      <xdr:spPr>
        <a:xfrm>
          <a:off x="9467850" y="140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4" name="直線コネクタ 343">
          <a:extLst>
            <a:ext uri="{FF2B5EF4-FFF2-40B4-BE49-F238E27FC236}">
              <a16:creationId xmlns:a16="http://schemas.microsoft.com/office/drawing/2014/main" id="{AFFD6E1B-B50B-41FE-8E15-84F715DC786C}"/>
            </a:ext>
          </a:extLst>
        </xdr:cNvPr>
        <xdr:cNvCxnSpPr/>
      </xdr:nvCxnSpPr>
      <xdr:spPr>
        <a:xfrm>
          <a:off x="9363075" y="1409834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45" name="【公営住宅】&#10;一人当たり面積最大値テキスト">
          <a:extLst>
            <a:ext uri="{FF2B5EF4-FFF2-40B4-BE49-F238E27FC236}">
              <a16:creationId xmlns:a16="http://schemas.microsoft.com/office/drawing/2014/main" id="{3E1E2703-A0FC-4B0A-9D69-DC437249D617}"/>
            </a:ext>
          </a:extLst>
        </xdr:cNvPr>
        <xdr:cNvSpPr txBox="1"/>
      </xdr:nvSpPr>
      <xdr:spPr>
        <a:xfrm>
          <a:off x="9467850" y="1242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46" name="直線コネクタ 345">
          <a:extLst>
            <a:ext uri="{FF2B5EF4-FFF2-40B4-BE49-F238E27FC236}">
              <a16:creationId xmlns:a16="http://schemas.microsoft.com/office/drawing/2014/main" id="{7AFC02A8-A5A7-4026-9BB0-B7CD3B94A936}"/>
            </a:ext>
          </a:extLst>
        </xdr:cNvPr>
        <xdr:cNvCxnSpPr/>
      </xdr:nvCxnSpPr>
      <xdr:spPr>
        <a:xfrm>
          <a:off x="9363075" y="126383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86594</xdr:rowOff>
    </xdr:from>
    <xdr:ext cx="469744" cy="259045"/>
    <xdr:sp macro="" textlink="">
      <xdr:nvSpPr>
        <xdr:cNvPr id="347" name="【公営住宅】&#10;一人当たり面積平均値テキスト">
          <a:extLst>
            <a:ext uri="{FF2B5EF4-FFF2-40B4-BE49-F238E27FC236}">
              <a16:creationId xmlns:a16="http://schemas.microsoft.com/office/drawing/2014/main" id="{7F09B612-54E3-44C8-8ACB-5D8FF40D3970}"/>
            </a:ext>
          </a:extLst>
        </xdr:cNvPr>
        <xdr:cNvSpPr txBox="1"/>
      </xdr:nvSpPr>
      <xdr:spPr>
        <a:xfrm>
          <a:off x="9467850" y="13694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48" name="フローチャート: 判断 347">
          <a:extLst>
            <a:ext uri="{FF2B5EF4-FFF2-40B4-BE49-F238E27FC236}">
              <a16:creationId xmlns:a16="http://schemas.microsoft.com/office/drawing/2014/main" id="{AA7C38C6-27B8-4D3B-A4B4-8A9CCBC86FA0}"/>
            </a:ext>
          </a:extLst>
        </xdr:cNvPr>
        <xdr:cNvSpPr/>
      </xdr:nvSpPr>
      <xdr:spPr>
        <a:xfrm>
          <a:off x="9401175" y="1384004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9" name="フローチャート: 判断 348">
          <a:extLst>
            <a:ext uri="{FF2B5EF4-FFF2-40B4-BE49-F238E27FC236}">
              <a16:creationId xmlns:a16="http://schemas.microsoft.com/office/drawing/2014/main" id="{FC9D78C8-3661-4535-B952-8AFD5EB1EF28}"/>
            </a:ext>
          </a:extLst>
        </xdr:cNvPr>
        <xdr:cNvSpPr/>
      </xdr:nvSpPr>
      <xdr:spPr>
        <a:xfrm>
          <a:off x="8639175" y="138474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50" name="フローチャート: 判断 349">
          <a:extLst>
            <a:ext uri="{FF2B5EF4-FFF2-40B4-BE49-F238E27FC236}">
              <a16:creationId xmlns:a16="http://schemas.microsoft.com/office/drawing/2014/main" id="{8E57985A-F6CD-4EC1-B2B9-5D1D2A430C86}"/>
            </a:ext>
          </a:extLst>
        </xdr:cNvPr>
        <xdr:cNvSpPr/>
      </xdr:nvSpPr>
      <xdr:spPr>
        <a:xfrm>
          <a:off x="7839075" y="138683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51" name="フローチャート: 判断 350">
          <a:extLst>
            <a:ext uri="{FF2B5EF4-FFF2-40B4-BE49-F238E27FC236}">
              <a16:creationId xmlns:a16="http://schemas.microsoft.com/office/drawing/2014/main" id="{3793A0DF-6103-4A6D-ACC6-DB9E84A711C8}"/>
            </a:ext>
          </a:extLst>
        </xdr:cNvPr>
        <xdr:cNvSpPr/>
      </xdr:nvSpPr>
      <xdr:spPr>
        <a:xfrm>
          <a:off x="7029450" y="138779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78087</xdr:rowOff>
    </xdr:from>
    <xdr:to>
      <xdr:col>36</xdr:col>
      <xdr:colOff>165100</xdr:colOff>
      <xdr:row>86</xdr:row>
      <xdr:rowOff>8237</xdr:rowOff>
    </xdr:to>
    <xdr:sp macro="" textlink="">
      <xdr:nvSpPr>
        <xdr:cNvPr id="352" name="フローチャート: 判断 351">
          <a:extLst>
            <a:ext uri="{FF2B5EF4-FFF2-40B4-BE49-F238E27FC236}">
              <a16:creationId xmlns:a16="http://schemas.microsoft.com/office/drawing/2014/main" id="{9BE1C10D-0B9E-4968-ABC7-FA4D2037E915}"/>
            </a:ext>
          </a:extLst>
        </xdr:cNvPr>
        <xdr:cNvSpPr/>
      </xdr:nvSpPr>
      <xdr:spPr>
        <a:xfrm>
          <a:off x="6238875" y="138512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E6A6808-0D28-482A-AE49-5A6449056186}"/>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B0E3B2A-D821-4691-840B-9BB3115DD8BD}"/>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730D9F7-163C-42CA-B12E-2BBB830F7B53}"/>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7A484D2-BE47-477E-BC5D-EACCC1C99F37}"/>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FE590EE-918B-49EC-9E65-7D4C9FF0FF41}"/>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145687</xdr:rowOff>
    </xdr:from>
    <xdr:to>
      <xdr:col>55</xdr:col>
      <xdr:colOff>50800</xdr:colOff>
      <xdr:row>86</xdr:row>
      <xdr:rowOff>75837</xdr:rowOff>
    </xdr:to>
    <xdr:sp macro="" textlink="">
      <xdr:nvSpPr>
        <xdr:cNvPr id="358" name="楕円 357">
          <a:extLst>
            <a:ext uri="{FF2B5EF4-FFF2-40B4-BE49-F238E27FC236}">
              <a16:creationId xmlns:a16="http://schemas.microsoft.com/office/drawing/2014/main" id="{6522FC31-ED46-4BE9-8074-F44F4A71DAA0}"/>
            </a:ext>
          </a:extLst>
        </xdr:cNvPr>
        <xdr:cNvSpPr/>
      </xdr:nvSpPr>
      <xdr:spPr>
        <a:xfrm>
          <a:off x="9401175" y="1391566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124114</xdr:rowOff>
    </xdr:from>
    <xdr:ext cx="469744" cy="259045"/>
    <xdr:sp macro="" textlink="">
      <xdr:nvSpPr>
        <xdr:cNvPr id="359" name="【公営住宅】&#10;一人当たり面積該当値テキスト">
          <a:extLst>
            <a:ext uri="{FF2B5EF4-FFF2-40B4-BE49-F238E27FC236}">
              <a16:creationId xmlns:a16="http://schemas.microsoft.com/office/drawing/2014/main" id="{5C3FA756-1515-4C72-8FB3-19726E71495F}"/>
            </a:ext>
          </a:extLst>
        </xdr:cNvPr>
        <xdr:cNvSpPr txBox="1"/>
      </xdr:nvSpPr>
      <xdr:spPr>
        <a:xfrm>
          <a:off x="9467850" y="1389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146830</xdr:rowOff>
    </xdr:from>
    <xdr:to>
      <xdr:col>50</xdr:col>
      <xdr:colOff>165100</xdr:colOff>
      <xdr:row>86</xdr:row>
      <xdr:rowOff>76980</xdr:rowOff>
    </xdr:to>
    <xdr:sp macro="" textlink="">
      <xdr:nvSpPr>
        <xdr:cNvPr id="360" name="楕円 359">
          <a:extLst>
            <a:ext uri="{FF2B5EF4-FFF2-40B4-BE49-F238E27FC236}">
              <a16:creationId xmlns:a16="http://schemas.microsoft.com/office/drawing/2014/main" id="{79E699D9-34E5-4153-8ADC-68FD945BBFF6}"/>
            </a:ext>
          </a:extLst>
        </xdr:cNvPr>
        <xdr:cNvSpPr/>
      </xdr:nvSpPr>
      <xdr:spPr>
        <a:xfrm>
          <a:off x="8639175" y="139168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25037</xdr:rowOff>
    </xdr:from>
    <xdr:to>
      <xdr:col>55</xdr:col>
      <xdr:colOff>0</xdr:colOff>
      <xdr:row>86</xdr:row>
      <xdr:rowOff>26180</xdr:rowOff>
    </xdr:to>
    <xdr:cxnSp macro="">
      <xdr:nvCxnSpPr>
        <xdr:cNvPr id="361" name="直線コネクタ 360">
          <a:extLst>
            <a:ext uri="{FF2B5EF4-FFF2-40B4-BE49-F238E27FC236}">
              <a16:creationId xmlns:a16="http://schemas.microsoft.com/office/drawing/2014/main" id="{76226885-25A7-4EA9-8133-80E628B51B90}"/>
            </a:ext>
          </a:extLst>
        </xdr:cNvPr>
        <xdr:cNvCxnSpPr/>
      </xdr:nvCxnSpPr>
      <xdr:spPr>
        <a:xfrm flipV="1">
          <a:off x="8686800" y="13963287"/>
          <a:ext cx="7429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147647</xdr:rowOff>
    </xdr:from>
    <xdr:to>
      <xdr:col>46</xdr:col>
      <xdr:colOff>38100</xdr:colOff>
      <xdr:row>86</xdr:row>
      <xdr:rowOff>77797</xdr:rowOff>
    </xdr:to>
    <xdr:sp macro="" textlink="">
      <xdr:nvSpPr>
        <xdr:cNvPr id="362" name="楕円 361">
          <a:extLst>
            <a:ext uri="{FF2B5EF4-FFF2-40B4-BE49-F238E27FC236}">
              <a16:creationId xmlns:a16="http://schemas.microsoft.com/office/drawing/2014/main" id="{F69A2FF1-F8E7-4E3F-96DA-DAED67C5CEAC}"/>
            </a:ext>
          </a:extLst>
        </xdr:cNvPr>
        <xdr:cNvSpPr/>
      </xdr:nvSpPr>
      <xdr:spPr>
        <a:xfrm>
          <a:off x="7839075" y="139176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26180</xdr:rowOff>
    </xdr:from>
    <xdr:to>
      <xdr:col>50</xdr:col>
      <xdr:colOff>114300</xdr:colOff>
      <xdr:row>86</xdr:row>
      <xdr:rowOff>26997</xdr:rowOff>
    </xdr:to>
    <xdr:cxnSp macro="">
      <xdr:nvCxnSpPr>
        <xdr:cNvPr id="363" name="直線コネクタ 362">
          <a:extLst>
            <a:ext uri="{FF2B5EF4-FFF2-40B4-BE49-F238E27FC236}">
              <a16:creationId xmlns:a16="http://schemas.microsoft.com/office/drawing/2014/main" id="{4F435620-40A7-4BFF-BC77-57FCB52A875C}"/>
            </a:ext>
          </a:extLst>
        </xdr:cNvPr>
        <xdr:cNvCxnSpPr/>
      </xdr:nvCxnSpPr>
      <xdr:spPr>
        <a:xfrm flipV="1">
          <a:off x="7886700" y="13964430"/>
          <a:ext cx="8001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148462</xdr:rowOff>
    </xdr:from>
    <xdr:to>
      <xdr:col>41</xdr:col>
      <xdr:colOff>101600</xdr:colOff>
      <xdr:row>86</xdr:row>
      <xdr:rowOff>78612</xdr:rowOff>
    </xdr:to>
    <xdr:sp macro="" textlink="">
      <xdr:nvSpPr>
        <xdr:cNvPr id="364" name="楕円 363">
          <a:extLst>
            <a:ext uri="{FF2B5EF4-FFF2-40B4-BE49-F238E27FC236}">
              <a16:creationId xmlns:a16="http://schemas.microsoft.com/office/drawing/2014/main" id="{335DC8F0-403B-4BCE-87CD-4B82E88A4A3D}"/>
            </a:ext>
          </a:extLst>
        </xdr:cNvPr>
        <xdr:cNvSpPr/>
      </xdr:nvSpPr>
      <xdr:spPr>
        <a:xfrm>
          <a:off x="7029450" y="139184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26997</xdr:rowOff>
    </xdr:from>
    <xdr:to>
      <xdr:col>45</xdr:col>
      <xdr:colOff>177800</xdr:colOff>
      <xdr:row>86</xdr:row>
      <xdr:rowOff>27812</xdr:rowOff>
    </xdr:to>
    <xdr:cxnSp macro="">
      <xdr:nvCxnSpPr>
        <xdr:cNvPr id="365" name="直線コネクタ 364">
          <a:extLst>
            <a:ext uri="{FF2B5EF4-FFF2-40B4-BE49-F238E27FC236}">
              <a16:creationId xmlns:a16="http://schemas.microsoft.com/office/drawing/2014/main" id="{168F2049-B99B-4056-857F-98393CAB528E}"/>
            </a:ext>
          </a:extLst>
        </xdr:cNvPr>
        <xdr:cNvCxnSpPr/>
      </xdr:nvCxnSpPr>
      <xdr:spPr>
        <a:xfrm flipV="1">
          <a:off x="7077075" y="13965247"/>
          <a:ext cx="809625"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149606</xdr:rowOff>
    </xdr:from>
    <xdr:to>
      <xdr:col>36</xdr:col>
      <xdr:colOff>165100</xdr:colOff>
      <xdr:row>86</xdr:row>
      <xdr:rowOff>79756</xdr:rowOff>
    </xdr:to>
    <xdr:sp macro="" textlink="">
      <xdr:nvSpPr>
        <xdr:cNvPr id="366" name="楕円 365">
          <a:extLst>
            <a:ext uri="{FF2B5EF4-FFF2-40B4-BE49-F238E27FC236}">
              <a16:creationId xmlns:a16="http://schemas.microsoft.com/office/drawing/2014/main" id="{39392AA5-0C8D-488E-A7CC-8FC4CB95956D}"/>
            </a:ext>
          </a:extLst>
        </xdr:cNvPr>
        <xdr:cNvSpPr/>
      </xdr:nvSpPr>
      <xdr:spPr>
        <a:xfrm>
          <a:off x="6238875" y="139227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27812</xdr:rowOff>
    </xdr:from>
    <xdr:to>
      <xdr:col>41</xdr:col>
      <xdr:colOff>50800</xdr:colOff>
      <xdr:row>86</xdr:row>
      <xdr:rowOff>28956</xdr:rowOff>
    </xdr:to>
    <xdr:cxnSp macro="">
      <xdr:nvCxnSpPr>
        <xdr:cNvPr id="367" name="直線コネクタ 366">
          <a:extLst>
            <a:ext uri="{FF2B5EF4-FFF2-40B4-BE49-F238E27FC236}">
              <a16:creationId xmlns:a16="http://schemas.microsoft.com/office/drawing/2014/main" id="{AE15CD34-3303-4669-B584-554CDD87B2CD}"/>
            </a:ext>
          </a:extLst>
        </xdr:cNvPr>
        <xdr:cNvCxnSpPr/>
      </xdr:nvCxnSpPr>
      <xdr:spPr>
        <a:xfrm flipV="1">
          <a:off x="6286500" y="1396606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21009</xdr:rowOff>
    </xdr:from>
    <xdr:ext cx="469744" cy="259045"/>
    <xdr:sp macro="" textlink="">
      <xdr:nvSpPr>
        <xdr:cNvPr id="368" name="n_1aveValue【公営住宅】&#10;一人当たり面積">
          <a:extLst>
            <a:ext uri="{FF2B5EF4-FFF2-40B4-BE49-F238E27FC236}">
              <a16:creationId xmlns:a16="http://schemas.microsoft.com/office/drawing/2014/main" id="{3D5DDBEB-73E2-4DB7-AFFC-4B57B395B765}"/>
            </a:ext>
          </a:extLst>
        </xdr:cNvPr>
        <xdr:cNvSpPr txBox="1"/>
      </xdr:nvSpPr>
      <xdr:spPr>
        <a:xfrm>
          <a:off x="8458277" y="1363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41908</xdr:rowOff>
    </xdr:from>
    <xdr:ext cx="469744" cy="259045"/>
    <xdr:sp macro="" textlink="">
      <xdr:nvSpPr>
        <xdr:cNvPr id="369" name="n_2aveValue【公営住宅】&#10;一人当たり面積">
          <a:extLst>
            <a:ext uri="{FF2B5EF4-FFF2-40B4-BE49-F238E27FC236}">
              <a16:creationId xmlns:a16="http://schemas.microsoft.com/office/drawing/2014/main" id="{294BBBB5-7D45-4795-8149-7837CA2A5DF3}"/>
            </a:ext>
          </a:extLst>
        </xdr:cNvPr>
        <xdr:cNvSpPr txBox="1"/>
      </xdr:nvSpPr>
      <xdr:spPr>
        <a:xfrm>
          <a:off x="7677227" y="1365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48277</xdr:rowOff>
    </xdr:from>
    <xdr:ext cx="469744" cy="259045"/>
    <xdr:sp macro="" textlink="">
      <xdr:nvSpPr>
        <xdr:cNvPr id="370" name="n_3aveValue【公営住宅】&#10;一人当たり面積">
          <a:extLst>
            <a:ext uri="{FF2B5EF4-FFF2-40B4-BE49-F238E27FC236}">
              <a16:creationId xmlns:a16="http://schemas.microsoft.com/office/drawing/2014/main" id="{0B49AFD3-0CBC-42DE-A509-E15188BA3ABA}"/>
            </a:ext>
          </a:extLst>
        </xdr:cNvPr>
        <xdr:cNvSpPr txBox="1"/>
      </xdr:nvSpPr>
      <xdr:spPr>
        <a:xfrm>
          <a:off x="6867602"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24764</xdr:rowOff>
    </xdr:from>
    <xdr:ext cx="469744" cy="259045"/>
    <xdr:sp macro="" textlink="">
      <xdr:nvSpPr>
        <xdr:cNvPr id="371" name="n_4aveValue【公営住宅】&#10;一人当たり面積">
          <a:extLst>
            <a:ext uri="{FF2B5EF4-FFF2-40B4-BE49-F238E27FC236}">
              <a16:creationId xmlns:a16="http://schemas.microsoft.com/office/drawing/2014/main" id="{5CFA7115-09D7-415C-A782-EC9700BE5550}"/>
            </a:ext>
          </a:extLst>
        </xdr:cNvPr>
        <xdr:cNvSpPr txBox="1"/>
      </xdr:nvSpPr>
      <xdr:spPr>
        <a:xfrm>
          <a:off x="6067502" y="1363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68107</xdr:rowOff>
    </xdr:from>
    <xdr:ext cx="469744" cy="259045"/>
    <xdr:sp macro="" textlink="">
      <xdr:nvSpPr>
        <xdr:cNvPr id="372" name="n_1mainValue【公営住宅】&#10;一人当たり面積">
          <a:extLst>
            <a:ext uri="{FF2B5EF4-FFF2-40B4-BE49-F238E27FC236}">
              <a16:creationId xmlns:a16="http://schemas.microsoft.com/office/drawing/2014/main" id="{5DE2103C-C501-4FAA-A3A1-5515ADD4ECC1}"/>
            </a:ext>
          </a:extLst>
        </xdr:cNvPr>
        <xdr:cNvSpPr txBox="1"/>
      </xdr:nvSpPr>
      <xdr:spPr>
        <a:xfrm>
          <a:off x="8458277" y="140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68924</xdr:rowOff>
    </xdr:from>
    <xdr:ext cx="469744" cy="259045"/>
    <xdr:sp macro="" textlink="">
      <xdr:nvSpPr>
        <xdr:cNvPr id="373" name="n_2mainValue【公営住宅】&#10;一人当たり面積">
          <a:extLst>
            <a:ext uri="{FF2B5EF4-FFF2-40B4-BE49-F238E27FC236}">
              <a16:creationId xmlns:a16="http://schemas.microsoft.com/office/drawing/2014/main" id="{C3E1B6D3-924A-472F-84C4-4304C41D8230}"/>
            </a:ext>
          </a:extLst>
        </xdr:cNvPr>
        <xdr:cNvSpPr txBox="1"/>
      </xdr:nvSpPr>
      <xdr:spPr>
        <a:xfrm>
          <a:off x="7677227" y="1400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69739</xdr:rowOff>
    </xdr:from>
    <xdr:ext cx="469744" cy="259045"/>
    <xdr:sp macro="" textlink="">
      <xdr:nvSpPr>
        <xdr:cNvPr id="374" name="n_3mainValue【公営住宅】&#10;一人当たり面積">
          <a:extLst>
            <a:ext uri="{FF2B5EF4-FFF2-40B4-BE49-F238E27FC236}">
              <a16:creationId xmlns:a16="http://schemas.microsoft.com/office/drawing/2014/main" id="{323453B5-76C1-4ED8-84C6-A9F195ED25F4}"/>
            </a:ext>
          </a:extLst>
        </xdr:cNvPr>
        <xdr:cNvSpPr txBox="1"/>
      </xdr:nvSpPr>
      <xdr:spPr>
        <a:xfrm>
          <a:off x="6867602" y="1400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70883</xdr:rowOff>
    </xdr:from>
    <xdr:ext cx="469744" cy="259045"/>
    <xdr:sp macro="" textlink="">
      <xdr:nvSpPr>
        <xdr:cNvPr id="375" name="n_4mainValue【公営住宅】&#10;一人当たり面積">
          <a:extLst>
            <a:ext uri="{FF2B5EF4-FFF2-40B4-BE49-F238E27FC236}">
              <a16:creationId xmlns:a16="http://schemas.microsoft.com/office/drawing/2014/main" id="{05DC564C-92DC-448E-8BCF-FF41346A624F}"/>
            </a:ext>
          </a:extLst>
        </xdr:cNvPr>
        <xdr:cNvSpPr txBox="1"/>
      </xdr:nvSpPr>
      <xdr:spPr>
        <a:xfrm>
          <a:off x="6067502" y="140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DEDF99DD-17DF-459E-AF00-477B73A902EA}"/>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4978B418-F86E-437F-BB1E-8B1BDD8BA119}"/>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82208F64-E757-41EC-A860-CBCF338AA4CF}"/>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5D448691-0D65-4208-BFAF-31762B7733D9}"/>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CE36AAE4-7323-4657-8FCC-6DF8A7EED25B}"/>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AF6FC2A9-CDC8-406E-9B93-1A59E33A51A4}"/>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F7355B9D-4F1C-42ED-AF3B-1B9B3F997A66}"/>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E5A10E83-D424-4661-8347-8EF859B77E5B}"/>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5C663B5F-0417-49E6-89F8-ED02296C4B18}"/>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AD0634A0-9A00-4EEA-8C11-187D03CDA8E8}"/>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EBCEACF7-8D6A-4E11-AAA7-6581B1EA18ED}"/>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EB28BBF6-EC88-4EF4-A37E-15670EC8918B}"/>
            </a:ext>
          </a:extLst>
        </xdr:cNvPr>
        <xdr:cNvCxnSpPr/>
      </xdr:nvCxnSpPr>
      <xdr:spPr>
        <a:xfrm>
          <a:off x="6858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6147F41F-728B-4DA3-8D2A-B3D81FD5D29B}"/>
            </a:ext>
          </a:extLst>
        </xdr:cNvPr>
        <xdr:cNvSpPr txBox="1"/>
      </xdr:nvSpPr>
      <xdr:spPr>
        <a:xfrm>
          <a:off x="2789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4877ADAF-5F67-485B-BCBC-022448454D69}"/>
            </a:ext>
          </a:extLst>
        </xdr:cNvPr>
        <xdr:cNvCxnSpPr/>
      </xdr:nvCxnSpPr>
      <xdr:spPr>
        <a:xfrm>
          <a:off x="6858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654802B5-8CCA-41C2-903F-F03BDB0310FB}"/>
            </a:ext>
          </a:extLst>
        </xdr:cNvPr>
        <xdr:cNvSpPr txBox="1"/>
      </xdr:nvSpPr>
      <xdr:spPr>
        <a:xfrm>
          <a:off x="339891"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D875C83D-8C1A-4E39-BF4F-3ACF1B843591}"/>
            </a:ext>
          </a:extLst>
        </xdr:cNvPr>
        <xdr:cNvCxnSpPr/>
      </xdr:nvCxnSpPr>
      <xdr:spPr>
        <a:xfrm>
          <a:off x="6858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5D1701E5-BD3B-4A23-9313-E2B08433AB5F}"/>
            </a:ext>
          </a:extLst>
        </xdr:cNvPr>
        <xdr:cNvSpPr txBox="1"/>
      </xdr:nvSpPr>
      <xdr:spPr>
        <a:xfrm>
          <a:off x="33989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A046F612-AC79-4A32-A63C-CC4585120A5B}"/>
            </a:ext>
          </a:extLst>
        </xdr:cNvPr>
        <xdr:cNvCxnSpPr/>
      </xdr:nvCxnSpPr>
      <xdr:spPr>
        <a:xfrm>
          <a:off x="6858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66893EA2-7F9F-400D-802D-C4D2DB7D759D}"/>
            </a:ext>
          </a:extLst>
        </xdr:cNvPr>
        <xdr:cNvSpPr txBox="1"/>
      </xdr:nvSpPr>
      <xdr:spPr>
        <a:xfrm>
          <a:off x="33989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54EB38B0-3642-4011-8300-ABF6FADC9A44}"/>
            </a:ext>
          </a:extLst>
        </xdr:cNvPr>
        <xdr:cNvCxnSpPr/>
      </xdr:nvCxnSpPr>
      <xdr:spPr>
        <a:xfrm>
          <a:off x="6858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91DC502E-5290-439D-BAF5-F7355143EC83}"/>
            </a:ext>
          </a:extLst>
        </xdr:cNvPr>
        <xdr:cNvSpPr txBox="1"/>
      </xdr:nvSpPr>
      <xdr:spPr>
        <a:xfrm>
          <a:off x="339891"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6EFDB4EF-1AEA-4BD9-8E62-C3C982DE0B6E}"/>
            </a:ext>
          </a:extLst>
        </xdr:cNvPr>
        <xdr:cNvCxnSpPr/>
      </xdr:nvCxnSpPr>
      <xdr:spPr>
        <a:xfrm>
          <a:off x="6858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1C22EC48-0325-4990-85AB-D00DD02A8CEB}"/>
            </a:ext>
          </a:extLst>
        </xdr:cNvPr>
        <xdr:cNvSpPr txBox="1"/>
      </xdr:nvSpPr>
      <xdr:spPr>
        <a:xfrm>
          <a:off x="3881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CC6BB8A4-D1E8-4952-9659-5AF342497E91}"/>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7C2A9303-BB02-433A-8867-C97B4A8FDEE2}"/>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22316</xdr:rowOff>
    </xdr:to>
    <xdr:cxnSp macro="">
      <xdr:nvCxnSpPr>
        <xdr:cNvPr id="401" name="直線コネクタ 400">
          <a:extLst>
            <a:ext uri="{FF2B5EF4-FFF2-40B4-BE49-F238E27FC236}">
              <a16:creationId xmlns:a16="http://schemas.microsoft.com/office/drawing/2014/main" id="{DFBCFDB5-5A70-4C6B-8F61-DD74AAAEAAC4}"/>
            </a:ext>
          </a:extLst>
        </xdr:cNvPr>
        <xdr:cNvCxnSpPr/>
      </xdr:nvCxnSpPr>
      <xdr:spPr>
        <a:xfrm flipV="1">
          <a:off x="4180840" y="16233321"/>
          <a:ext cx="0" cy="162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E3EA93DC-6316-4408-A71A-97CF584DB5ED}"/>
            </a:ext>
          </a:extLst>
        </xdr:cNvPr>
        <xdr:cNvSpPr txBox="1"/>
      </xdr:nvSpPr>
      <xdr:spPr>
        <a:xfrm>
          <a:off x="4219575" y="17860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403" name="直線コネクタ 402">
          <a:extLst>
            <a:ext uri="{FF2B5EF4-FFF2-40B4-BE49-F238E27FC236}">
              <a16:creationId xmlns:a16="http://schemas.microsoft.com/office/drawing/2014/main" id="{63FC41D6-C185-4B92-B2A2-3BF75A4343FA}"/>
            </a:ext>
          </a:extLst>
        </xdr:cNvPr>
        <xdr:cNvCxnSpPr/>
      </xdr:nvCxnSpPr>
      <xdr:spPr>
        <a:xfrm>
          <a:off x="4105275" y="178562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4" name="【港湾・漁港】&#10;有形固定資産減価償却率最大値テキスト">
          <a:extLst>
            <a:ext uri="{FF2B5EF4-FFF2-40B4-BE49-F238E27FC236}">
              <a16:creationId xmlns:a16="http://schemas.microsoft.com/office/drawing/2014/main" id="{7453EA12-7F25-4E38-B677-776B69D5274E}"/>
            </a:ext>
          </a:extLst>
        </xdr:cNvPr>
        <xdr:cNvSpPr txBox="1"/>
      </xdr:nvSpPr>
      <xdr:spPr>
        <a:xfrm>
          <a:off x="4219575" y="160117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5" name="直線コネクタ 404">
          <a:extLst>
            <a:ext uri="{FF2B5EF4-FFF2-40B4-BE49-F238E27FC236}">
              <a16:creationId xmlns:a16="http://schemas.microsoft.com/office/drawing/2014/main" id="{C26C3907-5C2E-4697-977F-FEB17D0E9F86}"/>
            </a:ext>
          </a:extLst>
        </xdr:cNvPr>
        <xdr:cNvCxnSpPr/>
      </xdr:nvCxnSpPr>
      <xdr:spPr>
        <a:xfrm>
          <a:off x="4105275" y="162333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106697</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907C32FF-87B7-412E-A0E1-715E8353FCCF}"/>
            </a:ext>
          </a:extLst>
        </xdr:cNvPr>
        <xdr:cNvSpPr txBox="1"/>
      </xdr:nvSpPr>
      <xdr:spPr>
        <a:xfrm>
          <a:off x="4219575" y="1741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128270</xdr:rowOff>
    </xdr:from>
    <xdr:to>
      <xdr:col>24</xdr:col>
      <xdr:colOff>114300</xdr:colOff>
      <xdr:row>107</xdr:row>
      <xdr:rowOff>58420</xdr:rowOff>
    </xdr:to>
    <xdr:sp macro="" textlink="">
      <xdr:nvSpPr>
        <xdr:cNvPr id="407" name="フローチャート: 判断 406">
          <a:extLst>
            <a:ext uri="{FF2B5EF4-FFF2-40B4-BE49-F238E27FC236}">
              <a16:creationId xmlns:a16="http://schemas.microsoft.com/office/drawing/2014/main" id="{EF087DF7-DA3D-41DF-9891-E8A5D25C7C1A}"/>
            </a:ext>
          </a:extLst>
        </xdr:cNvPr>
        <xdr:cNvSpPr/>
      </xdr:nvSpPr>
      <xdr:spPr>
        <a:xfrm>
          <a:off x="4124325" y="174415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118473</xdr:rowOff>
    </xdr:from>
    <xdr:to>
      <xdr:col>20</xdr:col>
      <xdr:colOff>38100</xdr:colOff>
      <xdr:row>107</xdr:row>
      <xdr:rowOff>48623</xdr:rowOff>
    </xdr:to>
    <xdr:sp macro="" textlink="">
      <xdr:nvSpPr>
        <xdr:cNvPr id="408" name="フローチャート: 判断 407">
          <a:extLst>
            <a:ext uri="{FF2B5EF4-FFF2-40B4-BE49-F238E27FC236}">
              <a16:creationId xmlns:a16="http://schemas.microsoft.com/office/drawing/2014/main" id="{C430CE03-7989-494A-AF4C-2DF908982664}"/>
            </a:ext>
          </a:extLst>
        </xdr:cNvPr>
        <xdr:cNvSpPr/>
      </xdr:nvSpPr>
      <xdr:spPr>
        <a:xfrm>
          <a:off x="3381375" y="174380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84182</xdr:rowOff>
    </xdr:from>
    <xdr:to>
      <xdr:col>15</xdr:col>
      <xdr:colOff>101600</xdr:colOff>
      <xdr:row>107</xdr:row>
      <xdr:rowOff>14332</xdr:rowOff>
    </xdr:to>
    <xdr:sp macro="" textlink="">
      <xdr:nvSpPr>
        <xdr:cNvPr id="409" name="フローチャート: 判断 408">
          <a:extLst>
            <a:ext uri="{FF2B5EF4-FFF2-40B4-BE49-F238E27FC236}">
              <a16:creationId xmlns:a16="http://schemas.microsoft.com/office/drawing/2014/main" id="{83A18697-8CD3-49F8-A833-B2828BB05AA9}"/>
            </a:ext>
          </a:extLst>
        </xdr:cNvPr>
        <xdr:cNvSpPr/>
      </xdr:nvSpPr>
      <xdr:spPr>
        <a:xfrm>
          <a:off x="2571750" y="174038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126637</xdr:rowOff>
    </xdr:from>
    <xdr:to>
      <xdr:col>10</xdr:col>
      <xdr:colOff>165100</xdr:colOff>
      <xdr:row>105</xdr:row>
      <xdr:rowOff>56787</xdr:rowOff>
    </xdr:to>
    <xdr:sp macro="" textlink="">
      <xdr:nvSpPr>
        <xdr:cNvPr id="410" name="フローチャート: 判断 409">
          <a:extLst>
            <a:ext uri="{FF2B5EF4-FFF2-40B4-BE49-F238E27FC236}">
              <a16:creationId xmlns:a16="http://schemas.microsoft.com/office/drawing/2014/main" id="{32642BB0-3666-4050-BC25-47CDF80AC166}"/>
            </a:ext>
          </a:extLst>
        </xdr:cNvPr>
        <xdr:cNvSpPr/>
      </xdr:nvSpPr>
      <xdr:spPr>
        <a:xfrm>
          <a:off x="1781175" y="1709701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133169</xdr:rowOff>
    </xdr:from>
    <xdr:to>
      <xdr:col>6</xdr:col>
      <xdr:colOff>38100</xdr:colOff>
      <xdr:row>106</xdr:row>
      <xdr:rowOff>63319</xdr:rowOff>
    </xdr:to>
    <xdr:sp macro="" textlink="">
      <xdr:nvSpPr>
        <xdr:cNvPr id="411" name="フローチャート: 判断 410">
          <a:extLst>
            <a:ext uri="{FF2B5EF4-FFF2-40B4-BE49-F238E27FC236}">
              <a16:creationId xmlns:a16="http://schemas.microsoft.com/office/drawing/2014/main" id="{03D8505C-3CF1-4F1A-9A0E-688D0E9DBF86}"/>
            </a:ext>
          </a:extLst>
        </xdr:cNvPr>
        <xdr:cNvSpPr/>
      </xdr:nvSpPr>
      <xdr:spPr>
        <a:xfrm>
          <a:off x="981075" y="172781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A4C5A26-B416-446F-9EB1-2BB5BBA11565}"/>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8C0416A-5A19-4AC1-9564-FDE6563A9511}"/>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7267BEA-939D-43D4-83D4-478276F9EFB8}"/>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2A1306B-E89F-4148-B1F5-B1448554A64A}"/>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AAE6840-9578-4EF5-802B-169D75788EF6}"/>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417" name="楕円 416">
          <a:extLst>
            <a:ext uri="{FF2B5EF4-FFF2-40B4-BE49-F238E27FC236}">
              <a16:creationId xmlns:a16="http://schemas.microsoft.com/office/drawing/2014/main" id="{4A8D5199-3225-43F0-99C6-442A5814B7FC}"/>
            </a:ext>
          </a:extLst>
        </xdr:cNvPr>
        <xdr:cNvSpPr/>
      </xdr:nvSpPr>
      <xdr:spPr>
        <a:xfrm>
          <a:off x="4124325" y="1699904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51543</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456429ED-5D38-4E2C-91E7-8D4DF018F37D}"/>
            </a:ext>
          </a:extLst>
        </xdr:cNvPr>
        <xdr:cNvSpPr txBox="1"/>
      </xdr:nvSpPr>
      <xdr:spPr>
        <a:xfrm>
          <a:off x="4219575" y="1685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169092</xdr:rowOff>
    </xdr:from>
    <xdr:to>
      <xdr:col>20</xdr:col>
      <xdr:colOff>38100</xdr:colOff>
      <xdr:row>104</xdr:row>
      <xdr:rowOff>99242</xdr:rowOff>
    </xdr:to>
    <xdr:sp macro="" textlink="">
      <xdr:nvSpPr>
        <xdr:cNvPr id="419" name="楕円 418">
          <a:extLst>
            <a:ext uri="{FF2B5EF4-FFF2-40B4-BE49-F238E27FC236}">
              <a16:creationId xmlns:a16="http://schemas.microsoft.com/office/drawing/2014/main" id="{A9D0F3F6-0682-4C38-8F28-A4CF5EACD645}"/>
            </a:ext>
          </a:extLst>
        </xdr:cNvPr>
        <xdr:cNvSpPr/>
      </xdr:nvSpPr>
      <xdr:spPr>
        <a:xfrm>
          <a:off x="3381375" y="1697119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48442</xdr:rowOff>
    </xdr:from>
    <xdr:to>
      <xdr:col>24</xdr:col>
      <xdr:colOff>63500</xdr:colOff>
      <xdr:row>104</xdr:row>
      <xdr:rowOff>79466</xdr:rowOff>
    </xdr:to>
    <xdr:cxnSp macro="">
      <xdr:nvCxnSpPr>
        <xdr:cNvPr id="420" name="直線コネクタ 419">
          <a:extLst>
            <a:ext uri="{FF2B5EF4-FFF2-40B4-BE49-F238E27FC236}">
              <a16:creationId xmlns:a16="http://schemas.microsoft.com/office/drawing/2014/main" id="{04021584-B828-44AE-89D5-9F616F390E6A}"/>
            </a:ext>
          </a:extLst>
        </xdr:cNvPr>
        <xdr:cNvCxnSpPr/>
      </xdr:nvCxnSpPr>
      <xdr:spPr>
        <a:xfrm>
          <a:off x="3429000" y="17018817"/>
          <a:ext cx="752475" cy="3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138068</xdr:rowOff>
    </xdr:from>
    <xdr:to>
      <xdr:col>15</xdr:col>
      <xdr:colOff>101600</xdr:colOff>
      <xdr:row>104</xdr:row>
      <xdr:rowOff>68218</xdr:rowOff>
    </xdr:to>
    <xdr:sp macro="" textlink="">
      <xdr:nvSpPr>
        <xdr:cNvPr id="421" name="楕円 420">
          <a:extLst>
            <a:ext uri="{FF2B5EF4-FFF2-40B4-BE49-F238E27FC236}">
              <a16:creationId xmlns:a16="http://schemas.microsoft.com/office/drawing/2014/main" id="{D8324EC0-005A-4A34-8AE9-A7DA8D2F8E0E}"/>
            </a:ext>
          </a:extLst>
        </xdr:cNvPr>
        <xdr:cNvSpPr/>
      </xdr:nvSpPr>
      <xdr:spPr>
        <a:xfrm>
          <a:off x="2571750" y="169433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17418</xdr:rowOff>
    </xdr:from>
    <xdr:to>
      <xdr:col>19</xdr:col>
      <xdr:colOff>177800</xdr:colOff>
      <xdr:row>104</xdr:row>
      <xdr:rowOff>48442</xdr:rowOff>
    </xdr:to>
    <xdr:cxnSp macro="">
      <xdr:nvCxnSpPr>
        <xdr:cNvPr id="422" name="直線コネクタ 421">
          <a:extLst>
            <a:ext uri="{FF2B5EF4-FFF2-40B4-BE49-F238E27FC236}">
              <a16:creationId xmlns:a16="http://schemas.microsoft.com/office/drawing/2014/main" id="{390A62E5-731A-462F-979A-5404104D3583}"/>
            </a:ext>
          </a:extLst>
        </xdr:cNvPr>
        <xdr:cNvCxnSpPr/>
      </xdr:nvCxnSpPr>
      <xdr:spPr>
        <a:xfrm>
          <a:off x="2619375" y="16990968"/>
          <a:ext cx="809625"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105411</xdr:rowOff>
    </xdr:from>
    <xdr:to>
      <xdr:col>10</xdr:col>
      <xdr:colOff>165100</xdr:colOff>
      <xdr:row>104</xdr:row>
      <xdr:rowOff>35561</xdr:rowOff>
    </xdr:to>
    <xdr:sp macro="" textlink="">
      <xdr:nvSpPr>
        <xdr:cNvPr id="423" name="楕円 422">
          <a:extLst>
            <a:ext uri="{FF2B5EF4-FFF2-40B4-BE49-F238E27FC236}">
              <a16:creationId xmlns:a16="http://schemas.microsoft.com/office/drawing/2014/main" id="{C168E2B6-87D9-4ABB-B065-5CB094E885D8}"/>
            </a:ext>
          </a:extLst>
        </xdr:cNvPr>
        <xdr:cNvSpPr/>
      </xdr:nvSpPr>
      <xdr:spPr>
        <a:xfrm>
          <a:off x="1781175" y="169043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156211</xdr:rowOff>
    </xdr:from>
    <xdr:to>
      <xdr:col>15</xdr:col>
      <xdr:colOff>50800</xdr:colOff>
      <xdr:row>104</xdr:row>
      <xdr:rowOff>17418</xdr:rowOff>
    </xdr:to>
    <xdr:cxnSp macro="">
      <xdr:nvCxnSpPr>
        <xdr:cNvPr id="424" name="直線コネクタ 423">
          <a:extLst>
            <a:ext uri="{FF2B5EF4-FFF2-40B4-BE49-F238E27FC236}">
              <a16:creationId xmlns:a16="http://schemas.microsoft.com/office/drawing/2014/main" id="{26DFD0D9-6073-45D2-86D3-87F45F5E8441}"/>
            </a:ext>
          </a:extLst>
        </xdr:cNvPr>
        <xdr:cNvCxnSpPr/>
      </xdr:nvCxnSpPr>
      <xdr:spPr>
        <a:xfrm>
          <a:off x="1828800" y="16961486"/>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74386</xdr:rowOff>
    </xdr:from>
    <xdr:to>
      <xdr:col>6</xdr:col>
      <xdr:colOff>38100</xdr:colOff>
      <xdr:row>104</xdr:row>
      <xdr:rowOff>4536</xdr:rowOff>
    </xdr:to>
    <xdr:sp macro="" textlink="">
      <xdr:nvSpPr>
        <xdr:cNvPr id="425" name="楕円 424">
          <a:extLst>
            <a:ext uri="{FF2B5EF4-FFF2-40B4-BE49-F238E27FC236}">
              <a16:creationId xmlns:a16="http://schemas.microsoft.com/office/drawing/2014/main" id="{81CB0AB9-0E5A-4CC8-BDD8-FFBACD153EC5}"/>
            </a:ext>
          </a:extLst>
        </xdr:cNvPr>
        <xdr:cNvSpPr/>
      </xdr:nvSpPr>
      <xdr:spPr>
        <a:xfrm>
          <a:off x="981075" y="168764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125186</xdr:rowOff>
    </xdr:from>
    <xdr:to>
      <xdr:col>10</xdr:col>
      <xdr:colOff>114300</xdr:colOff>
      <xdr:row>103</xdr:row>
      <xdr:rowOff>156211</xdr:rowOff>
    </xdr:to>
    <xdr:cxnSp macro="">
      <xdr:nvCxnSpPr>
        <xdr:cNvPr id="426" name="直線コネクタ 425">
          <a:extLst>
            <a:ext uri="{FF2B5EF4-FFF2-40B4-BE49-F238E27FC236}">
              <a16:creationId xmlns:a16="http://schemas.microsoft.com/office/drawing/2014/main" id="{5BF34D2E-A43B-4BC4-B73B-95B6DE1114E8}"/>
            </a:ext>
          </a:extLst>
        </xdr:cNvPr>
        <xdr:cNvCxnSpPr/>
      </xdr:nvCxnSpPr>
      <xdr:spPr>
        <a:xfrm>
          <a:off x="1028700" y="16924111"/>
          <a:ext cx="800100" cy="3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39750</xdr:rowOff>
    </xdr:from>
    <xdr:ext cx="405111" cy="259045"/>
    <xdr:sp macro="" textlink="">
      <xdr:nvSpPr>
        <xdr:cNvPr id="427" name="n_1aveValue【港湾・漁港】&#10;有形固定資産減価償却率">
          <a:extLst>
            <a:ext uri="{FF2B5EF4-FFF2-40B4-BE49-F238E27FC236}">
              <a16:creationId xmlns:a16="http://schemas.microsoft.com/office/drawing/2014/main" id="{928853DD-87CC-48B9-BE87-B6E7E6665154}"/>
            </a:ext>
          </a:extLst>
        </xdr:cNvPr>
        <xdr:cNvSpPr txBox="1"/>
      </xdr:nvSpPr>
      <xdr:spPr>
        <a:xfrm>
          <a:off x="3239144" y="17527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5459</xdr:rowOff>
    </xdr:from>
    <xdr:ext cx="405111" cy="259045"/>
    <xdr:sp macro="" textlink="">
      <xdr:nvSpPr>
        <xdr:cNvPr id="428" name="n_2aveValue【港湾・漁港】&#10;有形固定資産減価償却率">
          <a:extLst>
            <a:ext uri="{FF2B5EF4-FFF2-40B4-BE49-F238E27FC236}">
              <a16:creationId xmlns:a16="http://schemas.microsoft.com/office/drawing/2014/main" id="{FF71E528-49E2-4709-915B-BD6EF0E4AC86}"/>
            </a:ext>
          </a:extLst>
        </xdr:cNvPr>
        <xdr:cNvSpPr txBox="1"/>
      </xdr:nvSpPr>
      <xdr:spPr>
        <a:xfrm>
          <a:off x="2439044" y="17496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47914</xdr:rowOff>
    </xdr:from>
    <xdr:ext cx="405111" cy="259045"/>
    <xdr:sp macro="" textlink="">
      <xdr:nvSpPr>
        <xdr:cNvPr id="429" name="n_3aveValue【港湾・漁港】&#10;有形固定資産減価償却率">
          <a:extLst>
            <a:ext uri="{FF2B5EF4-FFF2-40B4-BE49-F238E27FC236}">
              <a16:creationId xmlns:a16="http://schemas.microsoft.com/office/drawing/2014/main" id="{EB45278F-E612-4612-96C3-E9D7171FED0A}"/>
            </a:ext>
          </a:extLst>
        </xdr:cNvPr>
        <xdr:cNvSpPr txBox="1"/>
      </xdr:nvSpPr>
      <xdr:spPr>
        <a:xfrm>
          <a:off x="1648469" y="171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54446</xdr:rowOff>
    </xdr:from>
    <xdr:ext cx="405111" cy="259045"/>
    <xdr:sp macro="" textlink="">
      <xdr:nvSpPr>
        <xdr:cNvPr id="430" name="n_4aveValue【港湾・漁港】&#10;有形固定資産減価償却率">
          <a:extLst>
            <a:ext uri="{FF2B5EF4-FFF2-40B4-BE49-F238E27FC236}">
              <a16:creationId xmlns:a16="http://schemas.microsoft.com/office/drawing/2014/main" id="{9B48E265-A766-4FBF-ACEE-840571B8C908}"/>
            </a:ext>
          </a:extLst>
        </xdr:cNvPr>
        <xdr:cNvSpPr txBox="1"/>
      </xdr:nvSpPr>
      <xdr:spPr>
        <a:xfrm>
          <a:off x="848369" y="1737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115769</xdr:rowOff>
    </xdr:from>
    <xdr:ext cx="405111" cy="259045"/>
    <xdr:sp macro="" textlink="">
      <xdr:nvSpPr>
        <xdr:cNvPr id="431" name="n_1mainValue【港湾・漁港】&#10;有形固定資産減価償却率">
          <a:extLst>
            <a:ext uri="{FF2B5EF4-FFF2-40B4-BE49-F238E27FC236}">
              <a16:creationId xmlns:a16="http://schemas.microsoft.com/office/drawing/2014/main" id="{E783BAAE-1FBC-498A-9B2F-FEB39B244A21}"/>
            </a:ext>
          </a:extLst>
        </xdr:cNvPr>
        <xdr:cNvSpPr txBox="1"/>
      </xdr:nvSpPr>
      <xdr:spPr>
        <a:xfrm>
          <a:off x="3239144" y="1674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84745</xdr:rowOff>
    </xdr:from>
    <xdr:ext cx="405111" cy="259045"/>
    <xdr:sp macro="" textlink="">
      <xdr:nvSpPr>
        <xdr:cNvPr id="432" name="n_2mainValue【港湾・漁港】&#10;有形固定資産減価償却率">
          <a:extLst>
            <a:ext uri="{FF2B5EF4-FFF2-40B4-BE49-F238E27FC236}">
              <a16:creationId xmlns:a16="http://schemas.microsoft.com/office/drawing/2014/main" id="{CDD5A459-DCB0-4DA3-A35D-E24D69D64575}"/>
            </a:ext>
          </a:extLst>
        </xdr:cNvPr>
        <xdr:cNvSpPr txBox="1"/>
      </xdr:nvSpPr>
      <xdr:spPr>
        <a:xfrm>
          <a:off x="2439044" y="1671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52088</xdr:rowOff>
    </xdr:from>
    <xdr:ext cx="405111" cy="259045"/>
    <xdr:sp macro="" textlink="">
      <xdr:nvSpPr>
        <xdr:cNvPr id="433" name="n_3mainValue【港湾・漁港】&#10;有形固定資産減価償却率">
          <a:extLst>
            <a:ext uri="{FF2B5EF4-FFF2-40B4-BE49-F238E27FC236}">
              <a16:creationId xmlns:a16="http://schemas.microsoft.com/office/drawing/2014/main" id="{407B19AD-1041-4557-A174-2CB584F043AA}"/>
            </a:ext>
          </a:extLst>
        </xdr:cNvPr>
        <xdr:cNvSpPr txBox="1"/>
      </xdr:nvSpPr>
      <xdr:spPr>
        <a:xfrm>
          <a:off x="1648469" y="1667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21063</xdr:rowOff>
    </xdr:from>
    <xdr:ext cx="405111" cy="259045"/>
    <xdr:sp macro="" textlink="">
      <xdr:nvSpPr>
        <xdr:cNvPr id="434" name="n_4mainValue【港湾・漁港】&#10;有形固定資産減価償却率">
          <a:extLst>
            <a:ext uri="{FF2B5EF4-FFF2-40B4-BE49-F238E27FC236}">
              <a16:creationId xmlns:a16="http://schemas.microsoft.com/office/drawing/2014/main" id="{2E1C0F24-B095-4A7A-82EC-2820D0CF1B87}"/>
            </a:ext>
          </a:extLst>
        </xdr:cNvPr>
        <xdr:cNvSpPr txBox="1"/>
      </xdr:nvSpPr>
      <xdr:spPr>
        <a:xfrm>
          <a:off x="848369" y="1665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819E5C25-2C57-4DB8-829E-78F452EB43B8}"/>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F1338EA7-2176-40D7-9DB0-E219EFAC07A1}"/>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569CB1D4-3459-4EED-8A6B-2323AD75E191}"/>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7A01CC51-AFD9-4980-B6AB-A5F3012BA306}"/>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3341CC2-1E4A-407A-9251-225C8A5DC5A1}"/>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1A42A405-E25A-4A06-9021-D597C6FE058E}"/>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FE0A3DB8-2E4E-4A28-8A3C-D958F9125E18}"/>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6F5D081C-8390-4EBB-A8F5-2E92AF1B2395}"/>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4795BE56-0A78-4896-BE51-688C5A1CC895}"/>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E7E448DE-0EF4-45A8-96D6-2491319C6E3C}"/>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0D64D744-3A55-4B1D-86B7-15A43777B9F0}"/>
            </a:ext>
          </a:extLst>
        </xdr:cNvPr>
        <xdr:cNvCxnSpPr/>
      </xdr:nvCxnSpPr>
      <xdr:spPr>
        <a:xfrm>
          <a:off x="5953125" y="1773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id="{A62DD33E-30F0-4702-9239-5BDBEA883234}"/>
            </a:ext>
          </a:extLst>
        </xdr:cNvPr>
        <xdr:cNvSpPr txBox="1"/>
      </xdr:nvSpPr>
      <xdr:spPr>
        <a:xfrm>
          <a:off x="5723389" y="17590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8E7D93A5-DD35-498A-8FBB-544FAB1B9C00}"/>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a:extLst>
            <a:ext uri="{FF2B5EF4-FFF2-40B4-BE49-F238E27FC236}">
              <a16:creationId xmlns:a16="http://schemas.microsoft.com/office/drawing/2014/main" id="{E4289C97-EAF2-4114-9B80-AD9B74848D88}"/>
            </a:ext>
          </a:extLst>
        </xdr:cNvPr>
        <xdr:cNvSpPr txBox="1"/>
      </xdr:nvSpPr>
      <xdr:spPr>
        <a:xfrm>
          <a:off x="5324703" y="17132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1A42B711-0C08-49F5-8F82-0DAB75FC76F1}"/>
            </a:ext>
          </a:extLst>
        </xdr:cNvPr>
        <xdr:cNvCxnSpPr/>
      </xdr:nvCxnSpPr>
      <xdr:spPr>
        <a:xfrm>
          <a:off x="5953125" y="1682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a:extLst>
            <a:ext uri="{FF2B5EF4-FFF2-40B4-BE49-F238E27FC236}">
              <a16:creationId xmlns:a16="http://schemas.microsoft.com/office/drawing/2014/main" id="{CA1655DF-EBE1-4EFE-9BE9-76E984DE42DA}"/>
            </a:ext>
          </a:extLst>
        </xdr:cNvPr>
        <xdr:cNvSpPr txBox="1"/>
      </xdr:nvSpPr>
      <xdr:spPr>
        <a:xfrm>
          <a:off x="5324703" y="166757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33545D55-2152-4347-990E-3B637BE0020C}"/>
            </a:ext>
          </a:extLst>
        </xdr:cNvPr>
        <xdr:cNvCxnSpPr/>
      </xdr:nvCxnSpPr>
      <xdr:spPr>
        <a:xfrm>
          <a:off x="5953125" y="1636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a:extLst>
            <a:ext uri="{FF2B5EF4-FFF2-40B4-BE49-F238E27FC236}">
              <a16:creationId xmlns:a16="http://schemas.microsoft.com/office/drawing/2014/main" id="{8EF9417A-4EB1-447F-9A81-4AD774C6F65B}"/>
            </a:ext>
          </a:extLst>
        </xdr:cNvPr>
        <xdr:cNvSpPr txBox="1"/>
      </xdr:nvSpPr>
      <xdr:spPr>
        <a:xfrm>
          <a:off x="5324703" y="162185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ED511276-347F-4CC5-A57B-EF036AEBEBBB}"/>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C0F8A3ED-62BE-4D07-B6CF-A1036C9EDE25}"/>
            </a:ext>
          </a:extLst>
        </xdr:cNvPr>
        <xdr:cNvSpPr txBox="1"/>
      </xdr:nvSpPr>
      <xdr:spPr>
        <a:xfrm>
          <a:off x="5324703" y="157613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2F2EEC98-1D34-452D-B810-B679DED7266C}"/>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92588</xdr:rowOff>
    </xdr:from>
    <xdr:to>
      <xdr:col>54</xdr:col>
      <xdr:colOff>189865</xdr:colOff>
      <xdr:row>108</xdr:row>
      <xdr:rowOff>75278</xdr:rowOff>
    </xdr:to>
    <xdr:cxnSp macro="">
      <xdr:nvCxnSpPr>
        <xdr:cNvPr id="456" name="直線コネクタ 455">
          <a:extLst>
            <a:ext uri="{FF2B5EF4-FFF2-40B4-BE49-F238E27FC236}">
              <a16:creationId xmlns:a16="http://schemas.microsoft.com/office/drawing/2014/main" id="{72F038AA-EE42-4BB1-A43B-2E53FA6BD0EE}"/>
            </a:ext>
          </a:extLst>
        </xdr:cNvPr>
        <xdr:cNvCxnSpPr/>
      </xdr:nvCxnSpPr>
      <xdr:spPr>
        <a:xfrm flipV="1">
          <a:off x="9429115" y="16551788"/>
          <a:ext cx="0" cy="118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79105</xdr:rowOff>
    </xdr:from>
    <xdr:ext cx="469744" cy="259045"/>
    <xdr:sp macro="" textlink="">
      <xdr:nvSpPr>
        <xdr:cNvPr id="457" name="【港湾・漁港】&#10;一人当たり有形固定資産（償却資産）額最小値テキスト">
          <a:extLst>
            <a:ext uri="{FF2B5EF4-FFF2-40B4-BE49-F238E27FC236}">
              <a16:creationId xmlns:a16="http://schemas.microsoft.com/office/drawing/2014/main" id="{771A0570-ED46-4E5C-A92D-2C0F252A44DA}"/>
            </a:ext>
          </a:extLst>
        </xdr:cNvPr>
        <xdr:cNvSpPr txBox="1"/>
      </xdr:nvSpPr>
      <xdr:spPr>
        <a:xfrm>
          <a:off x="9467850" y="1773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75278</xdr:rowOff>
    </xdr:from>
    <xdr:to>
      <xdr:col>55</xdr:col>
      <xdr:colOff>88900</xdr:colOff>
      <xdr:row>108</xdr:row>
      <xdr:rowOff>75278</xdr:rowOff>
    </xdr:to>
    <xdr:cxnSp macro="">
      <xdr:nvCxnSpPr>
        <xdr:cNvPr id="458" name="直線コネクタ 457">
          <a:extLst>
            <a:ext uri="{FF2B5EF4-FFF2-40B4-BE49-F238E27FC236}">
              <a16:creationId xmlns:a16="http://schemas.microsoft.com/office/drawing/2014/main" id="{64D85E25-7852-49BB-B7CE-9344DCC8C080}"/>
            </a:ext>
          </a:extLst>
        </xdr:cNvPr>
        <xdr:cNvCxnSpPr/>
      </xdr:nvCxnSpPr>
      <xdr:spPr>
        <a:xfrm>
          <a:off x="9363075" y="177346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39265</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82477BA4-456E-4757-913A-5A0DDB8A7B1A}"/>
            </a:ext>
          </a:extLst>
        </xdr:cNvPr>
        <xdr:cNvSpPr txBox="1"/>
      </xdr:nvSpPr>
      <xdr:spPr>
        <a:xfrm>
          <a:off x="9467850" y="163270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92588</xdr:rowOff>
    </xdr:from>
    <xdr:to>
      <xdr:col>55</xdr:col>
      <xdr:colOff>88900</xdr:colOff>
      <xdr:row>101</xdr:row>
      <xdr:rowOff>92588</xdr:rowOff>
    </xdr:to>
    <xdr:cxnSp macro="">
      <xdr:nvCxnSpPr>
        <xdr:cNvPr id="460" name="直線コネクタ 459">
          <a:extLst>
            <a:ext uri="{FF2B5EF4-FFF2-40B4-BE49-F238E27FC236}">
              <a16:creationId xmlns:a16="http://schemas.microsoft.com/office/drawing/2014/main" id="{E04E7305-2D2F-45BD-80EC-F6D564BDD6FB}"/>
            </a:ext>
          </a:extLst>
        </xdr:cNvPr>
        <xdr:cNvCxnSpPr/>
      </xdr:nvCxnSpPr>
      <xdr:spPr>
        <a:xfrm>
          <a:off x="9363075" y="165517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33022</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62FBB56E-B7F5-4907-A695-5213FC6C96A5}"/>
            </a:ext>
          </a:extLst>
        </xdr:cNvPr>
        <xdr:cNvSpPr txBox="1"/>
      </xdr:nvSpPr>
      <xdr:spPr>
        <a:xfrm>
          <a:off x="9467850" y="173462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10145</xdr:rowOff>
    </xdr:from>
    <xdr:to>
      <xdr:col>55</xdr:col>
      <xdr:colOff>50800</xdr:colOff>
      <xdr:row>107</xdr:row>
      <xdr:rowOff>111745</xdr:rowOff>
    </xdr:to>
    <xdr:sp macro="" textlink="">
      <xdr:nvSpPr>
        <xdr:cNvPr id="462" name="フローチャート: 判断 461">
          <a:extLst>
            <a:ext uri="{FF2B5EF4-FFF2-40B4-BE49-F238E27FC236}">
              <a16:creationId xmlns:a16="http://schemas.microsoft.com/office/drawing/2014/main" id="{1342D030-87B7-4F80-A762-4A36B64FE650}"/>
            </a:ext>
          </a:extLst>
        </xdr:cNvPr>
        <xdr:cNvSpPr/>
      </xdr:nvSpPr>
      <xdr:spPr>
        <a:xfrm>
          <a:off x="9401175" y="1749487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162733</xdr:rowOff>
    </xdr:from>
    <xdr:to>
      <xdr:col>50</xdr:col>
      <xdr:colOff>165100</xdr:colOff>
      <xdr:row>107</xdr:row>
      <xdr:rowOff>92883</xdr:rowOff>
    </xdr:to>
    <xdr:sp macro="" textlink="">
      <xdr:nvSpPr>
        <xdr:cNvPr id="463" name="フローチャート: 判断 462">
          <a:extLst>
            <a:ext uri="{FF2B5EF4-FFF2-40B4-BE49-F238E27FC236}">
              <a16:creationId xmlns:a16="http://schemas.microsoft.com/office/drawing/2014/main" id="{8DBC5763-80C2-4399-AA4B-74FB65C374DB}"/>
            </a:ext>
          </a:extLst>
        </xdr:cNvPr>
        <xdr:cNvSpPr/>
      </xdr:nvSpPr>
      <xdr:spPr>
        <a:xfrm>
          <a:off x="8639175" y="1747600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136976</xdr:rowOff>
    </xdr:from>
    <xdr:to>
      <xdr:col>46</xdr:col>
      <xdr:colOff>38100</xdr:colOff>
      <xdr:row>107</xdr:row>
      <xdr:rowOff>67126</xdr:rowOff>
    </xdr:to>
    <xdr:sp macro="" textlink="">
      <xdr:nvSpPr>
        <xdr:cNvPr id="464" name="フローチャート: 判断 463">
          <a:extLst>
            <a:ext uri="{FF2B5EF4-FFF2-40B4-BE49-F238E27FC236}">
              <a16:creationId xmlns:a16="http://schemas.microsoft.com/office/drawing/2014/main" id="{36C2A2E6-4D5C-4625-932F-BAA621EDC831}"/>
            </a:ext>
          </a:extLst>
        </xdr:cNvPr>
        <xdr:cNvSpPr/>
      </xdr:nvSpPr>
      <xdr:spPr>
        <a:xfrm>
          <a:off x="7839075" y="174566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4502</xdr:rowOff>
    </xdr:from>
    <xdr:to>
      <xdr:col>41</xdr:col>
      <xdr:colOff>101600</xdr:colOff>
      <xdr:row>107</xdr:row>
      <xdr:rowOff>106102</xdr:rowOff>
    </xdr:to>
    <xdr:sp macro="" textlink="">
      <xdr:nvSpPr>
        <xdr:cNvPr id="465" name="フローチャート: 判断 464">
          <a:extLst>
            <a:ext uri="{FF2B5EF4-FFF2-40B4-BE49-F238E27FC236}">
              <a16:creationId xmlns:a16="http://schemas.microsoft.com/office/drawing/2014/main" id="{830463B5-0C92-4DCB-A658-EFF69000F8B6}"/>
            </a:ext>
          </a:extLst>
        </xdr:cNvPr>
        <xdr:cNvSpPr/>
      </xdr:nvSpPr>
      <xdr:spPr>
        <a:xfrm>
          <a:off x="7029450" y="174955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51039</xdr:rowOff>
    </xdr:from>
    <xdr:to>
      <xdr:col>36</xdr:col>
      <xdr:colOff>165100</xdr:colOff>
      <xdr:row>107</xdr:row>
      <xdr:rowOff>152639</xdr:rowOff>
    </xdr:to>
    <xdr:sp macro="" textlink="">
      <xdr:nvSpPr>
        <xdr:cNvPr id="466" name="フローチャート: 判断 465">
          <a:extLst>
            <a:ext uri="{FF2B5EF4-FFF2-40B4-BE49-F238E27FC236}">
              <a16:creationId xmlns:a16="http://schemas.microsoft.com/office/drawing/2014/main" id="{69872FBD-2033-475F-8DE1-E25EA7C228F1}"/>
            </a:ext>
          </a:extLst>
        </xdr:cNvPr>
        <xdr:cNvSpPr/>
      </xdr:nvSpPr>
      <xdr:spPr>
        <a:xfrm>
          <a:off x="6238875" y="175357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EC5953E3-BE7E-4BEE-A3F8-9CBA9EFF9765}"/>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850B07B-45A1-46DC-A4F5-A9BA16907489}"/>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BE425AE6-2E25-47A7-9707-D5E81388F7D5}"/>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951EDE0-9E71-40B9-9822-D3BC866B2B3C}"/>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7762632-C444-4AF9-A133-E06C7A4C2079}"/>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138742</xdr:rowOff>
    </xdr:from>
    <xdr:to>
      <xdr:col>55</xdr:col>
      <xdr:colOff>50800</xdr:colOff>
      <xdr:row>108</xdr:row>
      <xdr:rowOff>68892</xdr:rowOff>
    </xdr:to>
    <xdr:sp macro="" textlink="">
      <xdr:nvSpPr>
        <xdr:cNvPr id="472" name="楕円 471">
          <a:extLst>
            <a:ext uri="{FF2B5EF4-FFF2-40B4-BE49-F238E27FC236}">
              <a16:creationId xmlns:a16="http://schemas.microsoft.com/office/drawing/2014/main" id="{21E7AA49-EA3D-4CFF-B4FF-8A53E55CC28F}"/>
            </a:ext>
          </a:extLst>
        </xdr:cNvPr>
        <xdr:cNvSpPr/>
      </xdr:nvSpPr>
      <xdr:spPr>
        <a:xfrm>
          <a:off x="9401175" y="1762981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53669</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3D836388-9EB6-4B5A-A4B1-F1AAB0F8EF83}"/>
            </a:ext>
          </a:extLst>
        </xdr:cNvPr>
        <xdr:cNvSpPr txBox="1"/>
      </xdr:nvSpPr>
      <xdr:spPr>
        <a:xfrm>
          <a:off x="9467850" y="1753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139216</xdr:rowOff>
    </xdr:from>
    <xdr:to>
      <xdr:col>50</xdr:col>
      <xdr:colOff>165100</xdr:colOff>
      <xdr:row>108</xdr:row>
      <xdr:rowOff>69366</xdr:rowOff>
    </xdr:to>
    <xdr:sp macro="" textlink="">
      <xdr:nvSpPr>
        <xdr:cNvPr id="474" name="楕円 473">
          <a:extLst>
            <a:ext uri="{FF2B5EF4-FFF2-40B4-BE49-F238E27FC236}">
              <a16:creationId xmlns:a16="http://schemas.microsoft.com/office/drawing/2014/main" id="{52BB17A7-8DB0-45F8-A616-514A0E02135A}"/>
            </a:ext>
          </a:extLst>
        </xdr:cNvPr>
        <xdr:cNvSpPr/>
      </xdr:nvSpPr>
      <xdr:spPr>
        <a:xfrm>
          <a:off x="8639175" y="176302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18092</xdr:rowOff>
    </xdr:from>
    <xdr:to>
      <xdr:col>55</xdr:col>
      <xdr:colOff>0</xdr:colOff>
      <xdr:row>108</xdr:row>
      <xdr:rowOff>18566</xdr:rowOff>
    </xdr:to>
    <xdr:cxnSp macro="">
      <xdr:nvCxnSpPr>
        <xdr:cNvPr id="475" name="直線コネクタ 474">
          <a:extLst>
            <a:ext uri="{FF2B5EF4-FFF2-40B4-BE49-F238E27FC236}">
              <a16:creationId xmlns:a16="http://schemas.microsoft.com/office/drawing/2014/main" id="{A5E8A441-A5BA-4B9F-A060-1B509EFE83E3}"/>
            </a:ext>
          </a:extLst>
        </xdr:cNvPr>
        <xdr:cNvCxnSpPr/>
      </xdr:nvCxnSpPr>
      <xdr:spPr>
        <a:xfrm flipV="1">
          <a:off x="8686800" y="17677442"/>
          <a:ext cx="74295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139526</xdr:rowOff>
    </xdr:from>
    <xdr:to>
      <xdr:col>46</xdr:col>
      <xdr:colOff>38100</xdr:colOff>
      <xdr:row>108</xdr:row>
      <xdr:rowOff>69676</xdr:rowOff>
    </xdr:to>
    <xdr:sp macro="" textlink="">
      <xdr:nvSpPr>
        <xdr:cNvPr id="476" name="楕円 475">
          <a:extLst>
            <a:ext uri="{FF2B5EF4-FFF2-40B4-BE49-F238E27FC236}">
              <a16:creationId xmlns:a16="http://schemas.microsoft.com/office/drawing/2014/main" id="{89505ECD-3E73-49F3-88C7-5F6E9FAD83B7}"/>
            </a:ext>
          </a:extLst>
        </xdr:cNvPr>
        <xdr:cNvSpPr/>
      </xdr:nvSpPr>
      <xdr:spPr>
        <a:xfrm>
          <a:off x="7839075" y="176306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18566</xdr:rowOff>
    </xdr:from>
    <xdr:to>
      <xdr:col>50</xdr:col>
      <xdr:colOff>114300</xdr:colOff>
      <xdr:row>108</xdr:row>
      <xdr:rowOff>18876</xdr:rowOff>
    </xdr:to>
    <xdr:cxnSp macro="">
      <xdr:nvCxnSpPr>
        <xdr:cNvPr id="477" name="直線コネクタ 476">
          <a:extLst>
            <a:ext uri="{FF2B5EF4-FFF2-40B4-BE49-F238E27FC236}">
              <a16:creationId xmlns:a16="http://schemas.microsoft.com/office/drawing/2014/main" id="{2AF23F40-E829-4DEC-AD06-62005C9FD5F4}"/>
            </a:ext>
          </a:extLst>
        </xdr:cNvPr>
        <xdr:cNvCxnSpPr/>
      </xdr:nvCxnSpPr>
      <xdr:spPr>
        <a:xfrm flipV="1">
          <a:off x="7886700" y="17677916"/>
          <a:ext cx="8001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139847</xdr:rowOff>
    </xdr:from>
    <xdr:to>
      <xdr:col>41</xdr:col>
      <xdr:colOff>101600</xdr:colOff>
      <xdr:row>108</xdr:row>
      <xdr:rowOff>69997</xdr:rowOff>
    </xdr:to>
    <xdr:sp macro="" textlink="">
      <xdr:nvSpPr>
        <xdr:cNvPr id="478" name="楕円 477">
          <a:extLst>
            <a:ext uri="{FF2B5EF4-FFF2-40B4-BE49-F238E27FC236}">
              <a16:creationId xmlns:a16="http://schemas.microsoft.com/office/drawing/2014/main" id="{3C7C3C1F-B26C-449F-B762-6C1D90024DF5}"/>
            </a:ext>
          </a:extLst>
        </xdr:cNvPr>
        <xdr:cNvSpPr/>
      </xdr:nvSpPr>
      <xdr:spPr>
        <a:xfrm>
          <a:off x="7029450" y="176309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18876</xdr:rowOff>
    </xdr:from>
    <xdr:to>
      <xdr:col>45</xdr:col>
      <xdr:colOff>177800</xdr:colOff>
      <xdr:row>108</xdr:row>
      <xdr:rowOff>19197</xdr:rowOff>
    </xdr:to>
    <xdr:cxnSp macro="">
      <xdr:nvCxnSpPr>
        <xdr:cNvPr id="479" name="直線コネクタ 478">
          <a:extLst>
            <a:ext uri="{FF2B5EF4-FFF2-40B4-BE49-F238E27FC236}">
              <a16:creationId xmlns:a16="http://schemas.microsoft.com/office/drawing/2014/main" id="{D785A837-F7FF-4560-9FD7-C2B0D2BC85F0}"/>
            </a:ext>
          </a:extLst>
        </xdr:cNvPr>
        <xdr:cNvCxnSpPr/>
      </xdr:nvCxnSpPr>
      <xdr:spPr>
        <a:xfrm flipV="1">
          <a:off x="7077075" y="17678226"/>
          <a:ext cx="809625"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140340</xdr:rowOff>
    </xdr:from>
    <xdr:to>
      <xdr:col>36</xdr:col>
      <xdr:colOff>165100</xdr:colOff>
      <xdr:row>108</xdr:row>
      <xdr:rowOff>70490</xdr:rowOff>
    </xdr:to>
    <xdr:sp macro="" textlink="">
      <xdr:nvSpPr>
        <xdr:cNvPr id="480" name="楕円 479">
          <a:extLst>
            <a:ext uri="{FF2B5EF4-FFF2-40B4-BE49-F238E27FC236}">
              <a16:creationId xmlns:a16="http://schemas.microsoft.com/office/drawing/2014/main" id="{28313DF2-EA1A-4124-B994-F5BAFCCDFB26}"/>
            </a:ext>
          </a:extLst>
        </xdr:cNvPr>
        <xdr:cNvSpPr/>
      </xdr:nvSpPr>
      <xdr:spPr>
        <a:xfrm>
          <a:off x="6238875" y="176314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19197</xdr:rowOff>
    </xdr:from>
    <xdr:to>
      <xdr:col>41</xdr:col>
      <xdr:colOff>50800</xdr:colOff>
      <xdr:row>108</xdr:row>
      <xdr:rowOff>19690</xdr:rowOff>
    </xdr:to>
    <xdr:cxnSp macro="">
      <xdr:nvCxnSpPr>
        <xdr:cNvPr id="481" name="直線コネクタ 480">
          <a:extLst>
            <a:ext uri="{FF2B5EF4-FFF2-40B4-BE49-F238E27FC236}">
              <a16:creationId xmlns:a16="http://schemas.microsoft.com/office/drawing/2014/main" id="{183D3664-5288-4969-9449-C1FC96A4C4B0}"/>
            </a:ext>
          </a:extLst>
        </xdr:cNvPr>
        <xdr:cNvCxnSpPr/>
      </xdr:nvCxnSpPr>
      <xdr:spPr>
        <a:xfrm flipV="1">
          <a:off x="6286500" y="17678547"/>
          <a:ext cx="790575"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109410</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94A820AE-0687-4CC6-B11A-75C858ABD3B9}"/>
            </a:ext>
          </a:extLst>
        </xdr:cNvPr>
        <xdr:cNvSpPr txBox="1"/>
      </xdr:nvSpPr>
      <xdr:spPr>
        <a:xfrm>
          <a:off x="8399995" y="1725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83653</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AADF6DE5-2FE8-461C-B467-9F1B2AB22E33}"/>
            </a:ext>
          </a:extLst>
        </xdr:cNvPr>
        <xdr:cNvSpPr txBox="1"/>
      </xdr:nvSpPr>
      <xdr:spPr>
        <a:xfrm>
          <a:off x="7609420" y="1723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122629</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62D5AE72-4E25-4437-B7AB-4546B0582B05}"/>
            </a:ext>
          </a:extLst>
        </xdr:cNvPr>
        <xdr:cNvSpPr txBox="1"/>
      </xdr:nvSpPr>
      <xdr:spPr>
        <a:xfrm>
          <a:off x="6818845" y="1727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169166</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FADA6761-C412-46A2-BE84-57D32F0EDA23}"/>
            </a:ext>
          </a:extLst>
        </xdr:cNvPr>
        <xdr:cNvSpPr txBox="1"/>
      </xdr:nvSpPr>
      <xdr:spPr>
        <a:xfrm>
          <a:off x="6009220" y="1731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60493</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F40D23AD-C888-47FE-89E4-7F0658FD864C}"/>
            </a:ext>
          </a:extLst>
        </xdr:cNvPr>
        <xdr:cNvSpPr txBox="1"/>
      </xdr:nvSpPr>
      <xdr:spPr>
        <a:xfrm>
          <a:off x="8399995" y="1772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60803</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6E73D76C-0A1E-45B2-BE00-E713D9C53898}"/>
            </a:ext>
          </a:extLst>
        </xdr:cNvPr>
        <xdr:cNvSpPr txBox="1"/>
      </xdr:nvSpPr>
      <xdr:spPr>
        <a:xfrm>
          <a:off x="7609420" y="1772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61124</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BB3F4BC2-C190-4152-9FAD-EC904A933AC4}"/>
            </a:ext>
          </a:extLst>
        </xdr:cNvPr>
        <xdr:cNvSpPr txBox="1"/>
      </xdr:nvSpPr>
      <xdr:spPr>
        <a:xfrm>
          <a:off x="6818845" y="1772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61617</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938A6A77-22F3-459F-8937-EC3D67CEA8C4}"/>
            </a:ext>
          </a:extLst>
        </xdr:cNvPr>
        <xdr:cNvSpPr txBox="1"/>
      </xdr:nvSpPr>
      <xdr:spPr>
        <a:xfrm>
          <a:off x="6009220" y="1772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52AB4108-4BA2-415E-A58C-403FF9F3C49A}"/>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A44D86C8-E39A-4023-923C-DCD70506B1BA}"/>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6EE4FE16-B655-41B0-B992-81B65D827AC5}"/>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C9019B8E-D3BE-4E34-9C20-DE2ED8908459}"/>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BFB6002-465D-4D9A-8923-371D7FFA399E}"/>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6DD11C13-7AF6-4D77-AB1E-0494951A81C2}"/>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FF7C502A-F3F2-4B48-AF6D-E6E64968E14D}"/>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2495C2C9-AA7F-41B3-AD64-FB27A3054AD2}"/>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9E043106-99D3-4865-AFA0-C4E9327651DA}"/>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8194F2C6-C2BB-40A8-8AFA-60C4D2C6598D}"/>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1FB4E727-37AF-4904-9B22-FF3875B91FBA}"/>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E1EC3491-D130-4262-9651-31548858E65A}"/>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id="{E1AA0849-127C-457F-805A-7D9BA12C7193}"/>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BC0850A0-21E9-43C3-812F-42EA1536CDAA}"/>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id="{5F13CCF3-9931-41D0-B66C-E9C5DB96FC64}"/>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5BE7BE2E-FF8A-42F8-B32C-23F39920D4FA}"/>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id="{E05CF72E-0C6D-4EC8-A3AE-DAABFEB37CF2}"/>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814AFADE-2970-4CAD-A2DF-9068F1C0C607}"/>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id="{869859A6-5690-448D-A1F6-6A7220896111}"/>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D968454A-766C-42D5-8227-99DCA0036729}"/>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id="{030BFB1D-3F2E-4EB3-9226-D4945B6701EC}"/>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A4008139-E7DD-4FD3-87B1-CDB56D8EDD50}"/>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a16="http://schemas.microsoft.com/office/drawing/2014/main" id="{470748E0-C945-4828-92E2-6D4C1FE8CE70}"/>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FADBA012-3B5D-4CCE-9D2E-AAD4895EEA4D}"/>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B48C29ED-2FD4-4789-8D78-954E12E5653E}"/>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515" name="直線コネクタ 514">
          <a:extLst>
            <a:ext uri="{FF2B5EF4-FFF2-40B4-BE49-F238E27FC236}">
              <a16:creationId xmlns:a16="http://schemas.microsoft.com/office/drawing/2014/main" id="{3FC30BDF-0C7B-4D60-BE3E-394327CCFFDB}"/>
            </a:ext>
          </a:extLst>
        </xdr:cNvPr>
        <xdr:cNvCxnSpPr/>
      </xdr:nvCxnSpPr>
      <xdr:spPr>
        <a:xfrm flipV="1">
          <a:off x="14696439" y="5545364"/>
          <a:ext cx="0" cy="13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6" name="【認定こども園・幼稚園・保育所】&#10;有形固定資産減価償却率最小値テキスト">
          <a:extLst>
            <a:ext uri="{FF2B5EF4-FFF2-40B4-BE49-F238E27FC236}">
              <a16:creationId xmlns:a16="http://schemas.microsoft.com/office/drawing/2014/main" id="{2F4799D8-B18A-488A-8990-662A3F5F208C}"/>
            </a:ext>
          </a:extLst>
        </xdr:cNvPr>
        <xdr:cNvSpPr txBox="1"/>
      </xdr:nvSpPr>
      <xdr:spPr>
        <a:xfrm>
          <a:off x="147351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7" name="直線コネクタ 516">
          <a:extLst>
            <a:ext uri="{FF2B5EF4-FFF2-40B4-BE49-F238E27FC236}">
              <a16:creationId xmlns:a16="http://schemas.microsoft.com/office/drawing/2014/main" id="{5C2CCB67-873F-462B-B73D-912D2BCBD063}"/>
            </a:ext>
          </a:extLst>
        </xdr:cNvPr>
        <xdr:cNvCxnSpPr/>
      </xdr:nvCxnSpPr>
      <xdr:spPr>
        <a:xfrm>
          <a:off x="14611350"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518" name="【認定こども園・幼稚園・保育所】&#10;有形固定資産減価償却率最大値テキスト">
          <a:extLst>
            <a:ext uri="{FF2B5EF4-FFF2-40B4-BE49-F238E27FC236}">
              <a16:creationId xmlns:a16="http://schemas.microsoft.com/office/drawing/2014/main" id="{E005DDF9-FACD-4190-9DC1-F10645B57600}"/>
            </a:ext>
          </a:extLst>
        </xdr:cNvPr>
        <xdr:cNvSpPr txBox="1"/>
      </xdr:nvSpPr>
      <xdr:spPr>
        <a:xfrm>
          <a:off x="14735175" y="533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519" name="直線コネクタ 518">
          <a:extLst>
            <a:ext uri="{FF2B5EF4-FFF2-40B4-BE49-F238E27FC236}">
              <a16:creationId xmlns:a16="http://schemas.microsoft.com/office/drawing/2014/main" id="{28595492-53AA-45B3-BB76-166E80132CBA}"/>
            </a:ext>
          </a:extLst>
        </xdr:cNvPr>
        <xdr:cNvCxnSpPr/>
      </xdr:nvCxnSpPr>
      <xdr:spPr>
        <a:xfrm>
          <a:off x="14611350" y="55453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56441</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E5F3DDB6-C27F-4BDB-9A1F-B50038A26B6B}"/>
            </a:ext>
          </a:extLst>
        </xdr:cNvPr>
        <xdr:cNvSpPr txBox="1"/>
      </xdr:nvSpPr>
      <xdr:spPr>
        <a:xfrm>
          <a:off x="14735175" y="6057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521" name="フローチャート: 判断 520">
          <a:extLst>
            <a:ext uri="{FF2B5EF4-FFF2-40B4-BE49-F238E27FC236}">
              <a16:creationId xmlns:a16="http://schemas.microsoft.com/office/drawing/2014/main" id="{119E953C-A66A-4005-A6EB-2A7178D36C28}"/>
            </a:ext>
          </a:extLst>
        </xdr:cNvPr>
        <xdr:cNvSpPr/>
      </xdr:nvSpPr>
      <xdr:spPr>
        <a:xfrm>
          <a:off x="14649450" y="61930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522" name="フローチャート: 判断 521">
          <a:extLst>
            <a:ext uri="{FF2B5EF4-FFF2-40B4-BE49-F238E27FC236}">
              <a16:creationId xmlns:a16="http://schemas.microsoft.com/office/drawing/2014/main" id="{DB6585EF-6922-4990-AB57-851B131D5706}"/>
            </a:ext>
          </a:extLst>
        </xdr:cNvPr>
        <xdr:cNvSpPr/>
      </xdr:nvSpPr>
      <xdr:spPr>
        <a:xfrm>
          <a:off x="13887450" y="624858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523" name="フローチャート: 判断 522">
          <a:extLst>
            <a:ext uri="{FF2B5EF4-FFF2-40B4-BE49-F238E27FC236}">
              <a16:creationId xmlns:a16="http://schemas.microsoft.com/office/drawing/2014/main" id="{3C81F7D7-1298-407C-975B-DA57FCB98929}"/>
            </a:ext>
          </a:extLst>
        </xdr:cNvPr>
        <xdr:cNvSpPr/>
      </xdr:nvSpPr>
      <xdr:spPr>
        <a:xfrm>
          <a:off x="13096875" y="61896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524" name="フローチャート: 判断 523">
          <a:extLst>
            <a:ext uri="{FF2B5EF4-FFF2-40B4-BE49-F238E27FC236}">
              <a16:creationId xmlns:a16="http://schemas.microsoft.com/office/drawing/2014/main" id="{408DB6B2-0F99-4157-A045-6F07E013EEBA}"/>
            </a:ext>
          </a:extLst>
        </xdr:cNvPr>
        <xdr:cNvSpPr/>
      </xdr:nvSpPr>
      <xdr:spPr>
        <a:xfrm>
          <a:off x="12296775" y="621746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525" name="フローチャート: 判断 524">
          <a:extLst>
            <a:ext uri="{FF2B5EF4-FFF2-40B4-BE49-F238E27FC236}">
              <a16:creationId xmlns:a16="http://schemas.microsoft.com/office/drawing/2014/main" id="{49542554-BBE6-4BD6-81E7-2E38A5D9FDFB}"/>
            </a:ext>
          </a:extLst>
        </xdr:cNvPr>
        <xdr:cNvSpPr/>
      </xdr:nvSpPr>
      <xdr:spPr>
        <a:xfrm>
          <a:off x="11487150" y="62289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90D21A9B-50AD-4478-8273-F3D37CE33FD0}"/>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8D7CF17-AB94-4E91-B465-B65E569EB42D}"/>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AE62E986-40BC-4262-8BE0-A0CB844EA127}"/>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36168C7-3141-4AF3-9C5C-3B0F083FCF0D}"/>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A8FD593-04F7-4D11-9B8E-A24A1FC2E38F}"/>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531" name="楕円 530">
          <a:extLst>
            <a:ext uri="{FF2B5EF4-FFF2-40B4-BE49-F238E27FC236}">
              <a16:creationId xmlns:a16="http://schemas.microsoft.com/office/drawing/2014/main" id="{03461056-5037-4E90-9191-36E4B1D3359D}"/>
            </a:ext>
          </a:extLst>
        </xdr:cNvPr>
        <xdr:cNvSpPr/>
      </xdr:nvSpPr>
      <xdr:spPr>
        <a:xfrm>
          <a:off x="14649450" y="63220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140987</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3DDFFEB2-F671-4579-ADB6-61E12C07B02B}"/>
            </a:ext>
          </a:extLst>
        </xdr:cNvPr>
        <xdr:cNvSpPr txBox="1"/>
      </xdr:nvSpPr>
      <xdr:spPr>
        <a:xfrm>
          <a:off x="14735175"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115207</xdr:rowOff>
    </xdr:from>
    <xdr:to>
      <xdr:col>81</xdr:col>
      <xdr:colOff>101600</xdr:colOff>
      <xdr:row>39</xdr:row>
      <xdr:rowOff>45357</xdr:rowOff>
    </xdr:to>
    <xdr:sp macro="" textlink="">
      <xdr:nvSpPr>
        <xdr:cNvPr id="533" name="楕円 532">
          <a:extLst>
            <a:ext uri="{FF2B5EF4-FFF2-40B4-BE49-F238E27FC236}">
              <a16:creationId xmlns:a16="http://schemas.microsoft.com/office/drawing/2014/main" id="{D122F504-2F63-460E-AB86-485AA2D5496F}"/>
            </a:ext>
          </a:extLst>
        </xdr:cNvPr>
        <xdr:cNvSpPr/>
      </xdr:nvSpPr>
      <xdr:spPr>
        <a:xfrm>
          <a:off x="13887450" y="62778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166007</xdr:rowOff>
    </xdr:from>
    <xdr:to>
      <xdr:col>85</xdr:col>
      <xdr:colOff>127000</xdr:colOff>
      <xdr:row>39</xdr:row>
      <xdr:rowOff>41910</xdr:rowOff>
    </xdr:to>
    <xdr:cxnSp macro="">
      <xdr:nvCxnSpPr>
        <xdr:cNvPr id="534" name="直線コネクタ 533">
          <a:extLst>
            <a:ext uri="{FF2B5EF4-FFF2-40B4-BE49-F238E27FC236}">
              <a16:creationId xmlns:a16="http://schemas.microsoft.com/office/drawing/2014/main" id="{07CA8540-76DD-49EE-85C8-F40DF0F5B317}"/>
            </a:ext>
          </a:extLst>
        </xdr:cNvPr>
        <xdr:cNvCxnSpPr/>
      </xdr:nvCxnSpPr>
      <xdr:spPr>
        <a:xfrm>
          <a:off x="13935075" y="6325507"/>
          <a:ext cx="762000" cy="4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74385</xdr:rowOff>
    </xdr:from>
    <xdr:to>
      <xdr:col>76</xdr:col>
      <xdr:colOff>165100</xdr:colOff>
      <xdr:row>39</xdr:row>
      <xdr:rowOff>4535</xdr:rowOff>
    </xdr:to>
    <xdr:sp macro="" textlink="">
      <xdr:nvSpPr>
        <xdr:cNvPr id="535" name="楕円 534">
          <a:extLst>
            <a:ext uri="{FF2B5EF4-FFF2-40B4-BE49-F238E27FC236}">
              <a16:creationId xmlns:a16="http://schemas.microsoft.com/office/drawing/2014/main" id="{AED872A0-0487-4F8F-9FE4-165D7F23CDDB}"/>
            </a:ext>
          </a:extLst>
        </xdr:cNvPr>
        <xdr:cNvSpPr/>
      </xdr:nvSpPr>
      <xdr:spPr>
        <a:xfrm>
          <a:off x="13096875" y="62370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125185</xdr:rowOff>
    </xdr:from>
    <xdr:to>
      <xdr:col>81</xdr:col>
      <xdr:colOff>50800</xdr:colOff>
      <xdr:row>38</xdr:row>
      <xdr:rowOff>166007</xdr:rowOff>
    </xdr:to>
    <xdr:cxnSp macro="">
      <xdr:nvCxnSpPr>
        <xdr:cNvPr id="536" name="直線コネクタ 535">
          <a:extLst>
            <a:ext uri="{FF2B5EF4-FFF2-40B4-BE49-F238E27FC236}">
              <a16:creationId xmlns:a16="http://schemas.microsoft.com/office/drawing/2014/main" id="{AFEBA805-3353-47FB-BBA3-E2C62D83CB10}"/>
            </a:ext>
          </a:extLst>
        </xdr:cNvPr>
        <xdr:cNvCxnSpPr/>
      </xdr:nvCxnSpPr>
      <xdr:spPr>
        <a:xfrm>
          <a:off x="13144500" y="6284685"/>
          <a:ext cx="790575"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74385</xdr:rowOff>
    </xdr:from>
    <xdr:to>
      <xdr:col>72</xdr:col>
      <xdr:colOff>38100</xdr:colOff>
      <xdr:row>39</xdr:row>
      <xdr:rowOff>4535</xdr:rowOff>
    </xdr:to>
    <xdr:sp macro="" textlink="">
      <xdr:nvSpPr>
        <xdr:cNvPr id="537" name="楕円 536">
          <a:extLst>
            <a:ext uri="{FF2B5EF4-FFF2-40B4-BE49-F238E27FC236}">
              <a16:creationId xmlns:a16="http://schemas.microsoft.com/office/drawing/2014/main" id="{5C828FB3-5F48-48D0-9D34-C83F65B0920F}"/>
            </a:ext>
          </a:extLst>
        </xdr:cNvPr>
        <xdr:cNvSpPr/>
      </xdr:nvSpPr>
      <xdr:spPr>
        <a:xfrm>
          <a:off x="12296775" y="62370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125185</xdr:rowOff>
    </xdr:from>
    <xdr:to>
      <xdr:col>76</xdr:col>
      <xdr:colOff>114300</xdr:colOff>
      <xdr:row>38</xdr:row>
      <xdr:rowOff>125185</xdr:rowOff>
    </xdr:to>
    <xdr:cxnSp macro="">
      <xdr:nvCxnSpPr>
        <xdr:cNvPr id="538" name="直線コネクタ 537">
          <a:extLst>
            <a:ext uri="{FF2B5EF4-FFF2-40B4-BE49-F238E27FC236}">
              <a16:creationId xmlns:a16="http://schemas.microsoft.com/office/drawing/2014/main" id="{ACEF35E1-EBD6-437A-AE8E-14CE2A10339C}"/>
            </a:ext>
          </a:extLst>
        </xdr:cNvPr>
        <xdr:cNvCxnSpPr/>
      </xdr:nvCxnSpPr>
      <xdr:spPr>
        <a:xfrm>
          <a:off x="12344400" y="628468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31931</xdr:rowOff>
    </xdr:from>
    <xdr:to>
      <xdr:col>67</xdr:col>
      <xdr:colOff>101600</xdr:colOff>
      <xdr:row>38</xdr:row>
      <xdr:rowOff>133531</xdr:rowOff>
    </xdr:to>
    <xdr:sp macro="" textlink="">
      <xdr:nvSpPr>
        <xdr:cNvPr id="539" name="楕円 538">
          <a:extLst>
            <a:ext uri="{FF2B5EF4-FFF2-40B4-BE49-F238E27FC236}">
              <a16:creationId xmlns:a16="http://schemas.microsoft.com/office/drawing/2014/main" id="{5C87F569-34EE-417A-8DD1-90B9C9D42449}"/>
            </a:ext>
          </a:extLst>
        </xdr:cNvPr>
        <xdr:cNvSpPr/>
      </xdr:nvSpPr>
      <xdr:spPr>
        <a:xfrm>
          <a:off x="11487150" y="619143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82731</xdr:rowOff>
    </xdr:from>
    <xdr:to>
      <xdr:col>71</xdr:col>
      <xdr:colOff>177800</xdr:colOff>
      <xdr:row>38</xdr:row>
      <xdr:rowOff>125185</xdr:rowOff>
    </xdr:to>
    <xdr:cxnSp macro="">
      <xdr:nvCxnSpPr>
        <xdr:cNvPr id="540" name="直線コネクタ 539">
          <a:extLst>
            <a:ext uri="{FF2B5EF4-FFF2-40B4-BE49-F238E27FC236}">
              <a16:creationId xmlns:a16="http://schemas.microsoft.com/office/drawing/2014/main" id="{A8A3F8C6-F180-48EF-B9D3-3DD23EFAD842}"/>
            </a:ext>
          </a:extLst>
        </xdr:cNvPr>
        <xdr:cNvCxnSpPr/>
      </xdr:nvCxnSpPr>
      <xdr:spPr>
        <a:xfrm>
          <a:off x="11534775" y="6248581"/>
          <a:ext cx="809625"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35758</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02D06756-D380-45FE-BDD7-EBF0389D494E}"/>
            </a:ext>
          </a:extLst>
        </xdr:cNvPr>
        <xdr:cNvSpPr txBox="1"/>
      </xdr:nvSpPr>
      <xdr:spPr>
        <a:xfrm>
          <a:off x="13745219"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EBB6F0FF-F821-49DE-B41E-89DD998826D3}"/>
            </a:ext>
          </a:extLst>
        </xdr:cNvPr>
        <xdr:cNvSpPr txBox="1"/>
      </xdr:nvSpPr>
      <xdr:spPr>
        <a:xfrm>
          <a:off x="12964169" y="5983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30AC8FBA-A715-4ECC-9E33-6462A3DD12A9}"/>
            </a:ext>
          </a:extLst>
        </xdr:cNvPr>
        <xdr:cNvSpPr txBox="1"/>
      </xdr:nvSpPr>
      <xdr:spPr>
        <a:xfrm>
          <a:off x="12164069"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162214</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744752E0-EB13-47E6-A0A5-15DB4E3FD7C8}"/>
            </a:ext>
          </a:extLst>
        </xdr:cNvPr>
        <xdr:cNvSpPr txBox="1"/>
      </xdr:nvSpPr>
      <xdr:spPr>
        <a:xfrm>
          <a:off x="11354444" y="632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36484</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19883BFC-F1A7-4626-934B-0F4B51372428}"/>
            </a:ext>
          </a:extLst>
        </xdr:cNvPr>
        <xdr:cNvSpPr txBox="1"/>
      </xdr:nvSpPr>
      <xdr:spPr>
        <a:xfrm>
          <a:off x="13745219" y="6361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167112</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B3D0FA66-2706-4DAF-9916-44E261D87D21}"/>
            </a:ext>
          </a:extLst>
        </xdr:cNvPr>
        <xdr:cNvSpPr txBox="1"/>
      </xdr:nvSpPr>
      <xdr:spPr>
        <a:xfrm>
          <a:off x="12964169" y="632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167112</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8D20D132-08AB-49C6-8962-11DE305EF884}"/>
            </a:ext>
          </a:extLst>
        </xdr:cNvPr>
        <xdr:cNvSpPr txBox="1"/>
      </xdr:nvSpPr>
      <xdr:spPr>
        <a:xfrm>
          <a:off x="12164069" y="632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8333DD77-AEB6-4287-ACCC-97D2D99C275B}"/>
            </a:ext>
          </a:extLst>
        </xdr:cNvPr>
        <xdr:cNvSpPr txBox="1"/>
      </xdr:nvSpPr>
      <xdr:spPr>
        <a:xfrm>
          <a:off x="11354444" y="598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BCAC57EB-F6A1-4AC4-BEE8-E8170FA5FD67}"/>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494DAF0C-2B2A-4B60-8F79-BA0201280327}"/>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E1F2B5F2-C7BE-4A37-90D3-2DF430AE411C}"/>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A028FBC1-6225-4AEE-8EDA-ABB3F65DCA90}"/>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C45F6363-1D94-4706-A65F-BF28D4B5CFD8}"/>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AAF58B75-A6AD-4E2E-A1DB-1B70AAA48804}"/>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9388453-A624-4F59-845B-340C808F5B35}"/>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415DAC66-7211-42C2-8EC2-88E2FD0C27CA}"/>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286AF2B2-07EA-4431-A303-A3B50F870159}"/>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25BAE526-4AD4-429C-8A48-A678D6D0D65B}"/>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a:extLst>
            <a:ext uri="{FF2B5EF4-FFF2-40B4-BE49-F238E27FC236}">
              <a16:creationId xmlns:a16="http://schemas.microsoft.com/office/drawing/2014/main" id="{B4482F03-72DC-44AE-81C4-6A9618C36E93}"/>
            </a:ext>
          </a:extLst>
        </xdr:cNvPr>
        <xdr:cNvCxnSpPr/>
      </xdr:nvCxnSpPr>
      <xdr:spPr>
        <a:xfrm>
          <a:off x="164592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0" name="テキスト ボックス 559">
          <a:extLst>
            <a:ext uri="{FF2B5EF4-FFF2-40B4-BE49-F238E27FC236}">
              <a16:creationId xmlns:a16="http://schemas.microsoft.com/office/drawing/2014/main" id="{C7E24A57-0B0D-44CB-93A0-728AEB5C6C37}"/>
            </a:ext>
          </a:extLst>
        </xdr:cNvPr>
        <xdr:cNvSpPr txBox="1"/>
      </xdr:nvSpPr>
      <xdr:spPr>
        <a:xfrm>
          <a:off x="160523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a:extLst>
            <a:ext uri="{FF2B5EF4-FFF2-40B4-BE49-F238E27FC236}">
              <a16:creationId xmlns:a16="http://schemas.microsoft.com/office/drawing/2014/main" id="{EE8BE8BD-7DBC-4319-B05B-E5CB306B04E4}"/>
            </a:ext>
          </a:extLst>
        </xdr:cNvPr>
        <xdr:cNvCxnSpPr/>
      </xdr:nvCxnSpPr>
      <xdr:spPr>
        <a:xfrm>
          <a:off x="164592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2" name="テキスト ボックス 561">
          <a:extLst>
            <a:ext uri="{FF2B5EF4-FFF2-40B4-BE49-F238E27FC236}">
              <a16:creationId xmlns:a16="http://schemas.microsoft.com/office/drawing/2014/main" id="{16BB50D0-7302-4436-B2F4-8CDFF37CBC7E}"/>
            </a:ext>
          </a:extLst>
        </xdr:cNvPr>
        <xdr:cNvSpPr txBox="1"/>
      </xdr:nvSpPr>
      <xdr:spPr>
        <a:xfrm>
          <a:off x="16052346" y="6465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a:extLst>
            <a:ext uri="{FF2B5EF4-FFF2-40B4-BE49-F238E27FC236}">
              <a16:creationId xmlns:a16="http://schemas.microsoft.com/office/drawing/2014/main" id="{EBE25202-D5E3-4493-B75D-5EA0D512A6F5}"/>
            </a:ext>
          </a:extLst>
        </xdr:cNvPr>
        <xdr:cNvCxnSpPr/>
      </xdr:nvCxnSpPr>
      <xdr:spPr>
        <a:xfrm>
          <a:off x="164592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4" name="テキスト ボックス 563">
          <a:extLst>
            <a:ext uri="{FF2B5EF4-FFF2-40B4-BE49-F238E27FC236}">
              <a16:creationId xmlns:a16="http://schemas.microsoft.com/office/drawing/2014/main" id="{675C9084-63E5-4E25-B78F-CC2E65FE7D11}"/>
            </a:ext>
          </a:extLst>
        </xdr:cNvPr>
        <xdr:cNvSpPr txBox="1"/>
      </xdr:nvSpPr>
      <xdr:spPr>
        <a:xfrm>
          <a:off x="16052346"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a:extLst>
            <a:ext uri="{FF2B5EF4-FFF2-40B4-BE49-F238E27FC236}">
              <a16:creationId xmlns:a16="http://schemas.microsoft.com/office/drawing/2014/main" id="{8AD5014F-9091-436F-AE41-D8C990725623}"/>
            </a:ext>
          </a:extLst>
        </xdr:cNvPr>
        <xdr:cNvCxnSpPr/>
      </xdr:nvCxnSpPr>
      <xdr:spPr>
        <a:xfrm>
          <a:off x="164592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6" name="テキスト ボックス 565">
          <a:extLst>
            <a:ext uri="{FF2B5EF4-FFF2-40B4-BE49-F238E27FC236}">
              <a16:creationId xmlns:a16="http://schemas.microsoft.com/office/drawing/2014/main" id="{BF3EC9F4-4978-4194-AF28-8C01E2FF7B49}"/>
            </a:ext>
          </a:extLst>
        </xdr:cNvPr>
        <xdr:cNvSpPr txBox="1"/>
      </xdr:nvSpPr>
      <xdr:spPr>
        <a:xfrm>
          <a:off x="16052346"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a:extLst>
            <a:ext uri="{FF2B5EF4-FFF2-40B4-BE49-F238E27FC236}">
              <a16:creationId xmlns:a16="http://schemas.microsoft.com/office/drawing/2014/main" id="{D19D1C1F-9AE6-4937-8331-2B46CF2140DD}"/>
            </a:ext>
          </a:extLst>
        </xdr:cNvPr>
        <xdr:cNvCxnSpPr/>
      </xdr:nvCxnSpPr>
      <xdr:spPr>
        <a:xfrm>
          <a:off x="164592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8" name="テキスト ボックス 567">
          <a:extLst>
            <a:ext uri="{FF2B5EF4-FFF2-40B4-BE49-F238E27FC236}">
              <a16:creationId xmlns:a16="http://schemas.microsoft.com/office/drawing/2014/main" id="{DDDBDF35-42E6-49B8-B37B-06DC35539A0B}"/>
            </a:ext>
          </a:extLst>
        </xdr:cNvPr>
        <xdr:cNvSpPr txBox="1"/>
      </xdr:nvSpPr>
      <xdr:spPr>
        <a:xfrm>
          <a:off x="16052346" y="5527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a:extLst>
            <a:ext uri="{FF2B5EF4-FFF2-40B4-BE49-F238E27FC236}">
              <a16:creationId xmlns:a16="http://schemas.microsoft.com/office/drawing/2014/main" id="{C0437E04-8CB7-428B-83AA-B8F8442C46EA}"/>
            </a:ext>
          </a:extLst>
        </xdr:cNvPr>
        <xdr:cNvCxnSpPr/>
      </xdr:nvCxnSpPr>
      <xdr:spPr>
        <a:xfrm>
          <a:off x="164592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0" name="テキスト ボックス 569">
          <a:extLst>
            <a:ext uri="{FF2B5EF4-FFF2-40B4-BE49-F238E27FC236}">
              <a16:creationId xmlns:a16="http://schemas.microsoft.com/office/drawing/2014/main" id="{436D27D0-5489-4B0E-88A8-D329F490E0CB}"/>
            </a:ext>
          </a:extLst>
        </xdr:cNvPr>
        <xdr:cNvSpPr txBox="1"/>
      </xdr:nvSpPr>
      <xdr:spPr>
        <a:xfrm>
          <a:off x="16052346" y="52198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566BF53A-A227-4A6A-BBF7-264DDF4DA63A}"/>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B1EC786C-96F4-4D18-92BD-D41266E92587}"/>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D4DD3D2F-4F14-4F03-A3DD-537954A14807}"/>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574" name="直線コネクタ 573">
          <a:extLst>
            <a:ext uri="{FF2B5EF4-FFF2-40B4-BE49-F238E27FC236}">
              <a16:creationId xmlns:a16="http://schemas.microsoft.com/office/drawing/2014/main" id="{8C480F07-AC7E-41FE-B1C8-64578F2F7CB6}"/>
            </a:ext>
          </a:extLst>
        </xdr:cNvPr>
        <xdr:cNvCxnSpPr/>
      </xdr:nvCxnSpPr>
      <xdr:spPr>
        <a:xfrm flipV="1">
          <a:off x="19954239" y="5476512"/>
          <a:ext cx="0" cy="131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E0722074-CE76-41C7-9966-151E2EE5B0A4}"/>
            </a:ext>
          </a:extLst>
        </xdr:cNvPr>
        <xdr:cNvSpPr txBox="1"/>
      </xdr:nvSpPr>
      <xdr:spPr>
        <a:xfrm>
          <a:off x="19992975" y="679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576" name="直線コネクタ 575">
          <a:extLst>
            <a:ext uri="{FF2B5EF4-FFF2-40B4-BE49-F238E27FC236}">
              <a16:creationId xmlns:a16="http://schemas.microsoft.com/office/drawing/2014/main" id="{F18421CA-0F87-46A1-81B4-453234D55D87}"/>
            </a:ext>
          </a:extLst>
        </xdr:cNvPr>
        <xdr:cNvCxnSpPr/>
      </xdr:nvCxnSpPr>
      <xdr:spPr>
        <a:xfrm>
          <a:off x="19878675" y="67916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ECD35790-138B-45B8-B8D6-84362E2326B4}"/>
            </a:ext>
          </a:extLst>
        </xdr:cNvPr>
        <xdr:cNvSpPr txBox="1"/>
      </xdr:nvSpPr>
      <xdr:spPr>
        <a:xfrm>
          <a:off x="19992975" y="525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578" name="直線コネクタ 577">
          <a:extLst>
            <a:ext uri="{FF2B5EF4-FFF2-40B4-BE49-F238E27FC236}">
              <a16:creationId xmlns:a16="http://schemas.microsoft.com/office/drawing/2014/main" id="{47A2B6DB-93BE-47D8-81F9-DE302720BE44}"/>
            </a:ext>
          </a:extLst>
        </xdr:cNvPr>
        <xdr:cNvCxnSpPr/>
      </xdr:nvCxnSpPr>
      <xdr:spPr>
        <a:xfrm>
          <a:off x="19878675" y="54765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154050</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E6A2FDDE-E559-46CF-8006-A3D85F5EB747}"/>
            </a:ext>
          </a:extLst>
        </xdr:cNvPr>
        <xdr:cNvSpPr txBox="1"/>
      </xdr:nvSpPr>
      <xdr:spPr>
        <a:xfrm>
          <a:off x="19992975" y="63167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580" name="フローチャート: 判断 579">
          <a:extLst>
            <a:ext uri="{FF2B5EF4-FFF2-40B4-BE49-F238E27FC236}">
              <a16:creationId xmlns:a16="http://schemas.microsoft.com/office/drawing/2014/main" id="{2FA3D583-F0FF-47AB-B33F-C43747FD2C36}"/>
            </a:ext>
          </a:extLst>
        </xdr:cNvPr>
        <xdr:cNvSpPr/>
      </xdr:nvSpPr>
      <xdr:spPr>
        <a:xfrm>
          <a:off x="19897725" y="63319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581" name="フローチャート: 判断 580">
          <a:extLst>
            <a:ext uri="{FF2B5EF4-FFF2-40B4-BE49-F238E27FC236}">
              <a16:creationId xmlns:a16="http://schemas.microsoft.com/office/drawing/2014/main" id="{B3D73720-3B6F-4840-B15D-3655170DF18B}"/>
            </a:ext>
          </a:extLst>
        </xdr:cNvPr>
        <xdr:cNvSpPr/>
      </xdr:nvSpPr>
      <xdr:spPr>
        <a:xfrm>
          <a:off x="19154775" y="62958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582" name="フローチャート: 判断 581">
          <a:extLst>
            <a:ext uri="{FF2B5EF4-FFF2-40B4-BE49-F238E27FC236}">
              <a16:creationId xmlns:a16="http://schemas.microsoft.com/office/drawing/2014/main" id="{B09DEB3A-3228-43EF-94BD-502C621E8DFB}"/>
            </a:ext>
          </a:extLst>
        </xdr:cNvPr>
        <xdr:cNvSpPr/>
      </xdr:nvSpPr>
      <xdr:spPr>
        <a:xfrm>
          <a:off x="18345150" y="628595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583" name="フローチャート: 判断 582">
          <a:extLst>
            <a:ext uri="{FF2B5EF4-FFF2-40B4-BE49-F238E27FC236}">
              <a16:creationId xmlns:a16="http://schemas.microsoft.com/office/drawing/2014/main" id="{4C903C13-7AA4-4F61-BC14-920A401A7985}"/>
            </a:ext>
          </a:extLst>
        </xdr:cNvPr>
        <xdr:cNvSpPr/>
      </xdr:nvSpPr>
      <xdr:spPr>
        <a:xfrm>
          <a:off x="17554575" y="62698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584" name="フローチャート: 判断 583">
          <a:extLst>
            <a:ext uri="{FF2B5EF4-FFF2-40B4-BE49-F238E27FC236}">
              <a16:creationId xmlns:a16="http://schemas.microsoft.com/office/drawing/2014/main" id="{6A659A14-FA7C-4F17-8F75-D0B0C9F79987}"/>
            </a:ext>
          </a:extLst>
        </xdr:cNvPr>
        <xdr:cNvSpPr/>
      </xdr:nvSpPr>
      <xdr:spPr>
        <a:xfrm>
          <a:off x="16754475" y="62795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275B6C7-DC08-4900-9BB0-8230D098B383}"/>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BAFD26A-BC9C-4EEC-A88C-A642C2DA8CB2}"/>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E119295-657B-4DB1-A630-0EEE90381F92}"/>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82455D81-D963-434F-8FF7-774C0930870F}"/>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D265930-7919-4A13-A9E8-D30C4C8CA864}"/>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28666</xdr:rowOff>
    </xdr:from>
    <xdr:to>
      <xdr:col>116</xdr:col>
      <xdr:colOff>114300</xdr:colOff>
      <xdr:row>34</xdr:row>
      <xdr:rowOff>130266</xdr:rowOff>
    </xdr:to>
    <xdr:sp macro="" textlink="">
      <xdr:nvSpPr>
        <xdr:cNvPr id="590" name="楕円 589">
          <a:extLst>
            <a:ext uri="{FF2B5EF4-FFF2-40B4-BE49-F238E27FC236}">
              <a16:creationId xmlns:a16="http://schemas.microsoft.com/office/drawing/2014/main" id="{DF2A045D-6C8D-4B52-AEB2-E29C6E2CB4CE}"/>
            </a:ext>
          </a:extLst>
        </xdr:cNvPr>
        <xdr:cNvSpPr/>
      </xdr:nvSpPr>
      <xdr:spPr>
        <a:xfrm>
          <a:off x="19897725" y="554046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51543</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4BFCC913-4E0D-40D6-9AF0-E843B4D4F13E}"/>
            </a:ext>
          </a:extLst>
        </xdr:cNvPr>
        <xdr:cNvSpPr txBox="1"/>
      </xdr:nvSpPr>
      <xdr:spPr>
        <a:xfrm>
          <a:off x="19992975" y="54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38463</xdr:rowOff>
    </xdr:from>
    <xdr:to>
      <xdr:col>112</xdr:col>
      <xdr:colOff>38100</xdr:colOff>
      <xdr:row>34</xdr:row>
      <xdr:rowOff>140063</xdr:rowOff>
    </xdr:to>
    <xdr:sp macro="" textlink="">
      <xdr:nvSpPr>
        <xdr:cNvPr id="592" name="楕円 591">
          <a:extLst>
            <a:ext uri="{FF2B5EF4-FFF2-40B4-BE49-F238E27FC236}">
              <a16:creationId xmlns:a16="http://schemas.microsoft.com/office/drawing/2014/main" id="{AF16F0DE-151A-4039-8969-BC70F1AE04BE}"/>
            </a:ext>
          </a:extLst>
        </xdr:cNvPr>
        <xdr:cNvSpPr/>
      </xdr:nvSpPr>
      <xdr:spPr>
        <a:xfrm>
          <a:off x="19154775" y="555343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79466</xdr:rowOff>
    </xdr:from>
    <xdr:to>
      <xdr:col>116</xdr:col>
      <xdr:colOff>63500</xdr:colOff>
      <xdr:row>34</xdr:row>
      <xdr:rowOff>89263</xdr:rowOff>
    </xdr:to>
    <xdr:cxnSp macro="">
      <xdr:nvCxnSpPr>
        <xdr:cNvPr id="593" name="直線コネクタ 592">
          <a:extLst>
            <a:ext uri="{FF2B5EF4-FFF2-40B4-BE49-F238E27FC236}">
              <a16:creationId xmlns:a16="http://schemas.microsoft.com/office/drawing/2014/main" id="{E33EAB2D-B707-425F-8448-2B64BCA2A412}"/>
            </a:ext>
          </a:extLst>
        </xdr:cNvPr>
        <xdr:cNvCxnSpPr/>
      </xdr:nvCxnSpPr>
      <xdr:spPr>
        <a:xfrm flipV="1">
          <a:off x="19202400" y="5597616"/>
          <a:ext cx="752475"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44994</xdr:rowOff>
    </xdr:from>
    <xdr:to>
      <xdr:col>107</xdr:col>
      <xdr:colOff>101600</xdr:colOff>
      <xdr:row>34</xdr:row>
      <xdr:rowOff>146594</xdr:rowOff>
    </xdr:to>
    <xdr:sp macro="" textlink="">
      <xdr:nvSpPr>
        <xdr:cNvPr id="594" name="楕円 593">
          <a:extLst>
            <a:ext uri="{FF2B5EF4-FFF2-40B4-BE49-F238E27FC236}">
              <a16:creationId xmlns:a16="http://schemas.microsoft.com/office/drawing/2014/main" id="{4635B1F9-A457-449F-91E1-02BE3C539FEF}"/>
            </a:ext>
          </a:extLst>
        </xdr:cNvPr>
        <xdr:cNvSpPr/>
      </xdr:nvSpPr>
      <xdr:spPr>
        <a:xfrm>
          <a:off x="18345150" y="55631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89263</xdr:rowOff>
    </xdr:from>
    <xdr:to>
      <xdr:col>111</xdr:col>
      <xdr:colOff>177800</xdr:colOff>
      <xdr:row>34</xdr:row>
      <xdr:rowOff>95794</xdr:rowOff>
    </xdr:to>
    <xdr:cxnSp macro="">
      <xdr:nvCxnSpPr>
        <xdr:cNvPr id="595" name="直線コネクタ 594">
          <a:extLst>
            <a:ext uri="{FF2B5EF4-FFF2-40B4-BE49-F238E27FC236}">
              <a16:creationId xmlns:a16="http://schemas.microsoft.com/office/drawing/2014/main" id="{55EF413A-B872-456C-A432-B473422BA3DD}"/>
            </a:ext>
          </a:extLst>
        </xdr:cNvPr>
        <xdr:cNvCxnSpPr/>
      </xdr:nvCxnSpPr>
      <xdr:spPr>
        <a:xfrm flipV="1">
          <a:off x="18392775" y="5601063"/>
          <a:ext cx="80962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103777</xdr:rowOff>
    </xdr:from>
    <xdr:to>
      <xdr:col>102</xdr:col>
      <xdr:colOff>165100</xdr:colOff>
      <xdr:row>35</xdr:row>
      <xdr:rowOff>33927</xdr:rowOff>
    </xdr:to>
    <xdr:sp macro="" textlink="">
      <xdr:nvSpPr>
        <xdr:cNvPr id="596" name="楕円 595">
          <a:extLst>
            <a:ext uri="{FF2B5EF4-FFF2-40B4-BE49-F238E27FC236}">
              <a16:creationId xmlns:a16="http://schemas.microsoft.com/office/drawing/2014/main" id="{91556427-B4C9-437B-A3F1-A635670C1A9C}"/>
            </a:ext>
          </a:extLst>
        </xdr:cNvPr>
        <xdr:cNvSpPr/>
      </xdr:nvSpPr>
      <xdr:spPr>
        <a:xfrm>
          <a:off x="17554575" y="562192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95794</xdr:rowOff>
    </xdr:from>
    <xdr:to>
      <xdr:col>107</xdr:col>
      <xdr:colOff>50800</xdr:colOff>
      <xdr:row>34</xdr:row>
      <xdr:rowOff>154577</xdr:rowOff>
    </xdr:to>
    <xdr:cxnSp macro="">
      <xdr:nvCxnSpPr>
        <xdr:cNvPr id="597" name="直線コネクタ 596">
          <a:extLst>
            <a:ext uri="{FF2B5EF4-FFF2-40B4-BE49-F238E27FC236}">
              <a16:creationId xmlns:a16="http://schemas.microsoft.com/office/drawing/2014/main" id="{F50595F0-5AA1-4147-A838-AD42CFF13875}"/>
            </a:ext>
          </a:extLst>
        </xdr:cNvPr>
        <xdr:cNvCxnSpPr/>
      </xdr:nvCxnSpPr>
      <xdr:spPr>
        <a:xfrm flipV="1">
          <a:off x="17602200" y="5610769"/>
          <a:ext cx="790575"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103777</xdr:rowOff>
    </xdr:from>
    <xdr:to>
      <xdr:col>98</xdr:col>
      <xdr:colOff>38100</xdr:colOff>
      <xdr:row>35</xdr:row>
      <xdr:rowOff>33927</xdr:rowOff>
    </xdr:to>
    <xdr:sp macro="" textlink="">
      <xdr:nvSpPr>
        <xdr:cNvPr id="598" name="楕円 597">
          <a:extLst>
            <a:ext uri="{FF2B5EF4-FFF2-40B4-BE49-F238E27FC236}">
              <a16:creationId xmlns:a16="http://schemas.microsoft.com/office/drawing/2014/main" id="{CB3DD055-4DE5-4379-9E40-0FA8E107330C}"/>
            </a:ext>
          </a:extLst>
        </xdr:cNvPr>
        <xdr:cNvSpPr/>
      </xdr:nvSpPr>
      <xdr:spPr>
        <a:xfrm>
          <a:off x="16754475" y="562192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154577</xdr:rowOff>
    </xdr:from>
    <xdr:to>
      <xdr:col>102</xdr:col>
      <xdr:colOff>114300</xdr:colOff>
      <xdr:row>34</xdr:row>
      <xdr:rowOff>154577</xdr:rowOff>
    </xdr:to>
    <xdr:cxnSp macro="">
      <xdr:nvCxnSpPr>
        <xdr:cNvPr id="599" name="直線コネクタ 598">
          <a:extLst>
            <a:ext uri="{FF2B5EF4-FFF2-40B4-BE49-F238E27FC236}">
              <a16:creationId xmlns:a16="http://schemas.microsoft.com/office/drawing/2014/main" id="{2ABB9195-81E1-4454-B84B-41F1248BB8B7}"/>
            </a:ext>
          </a:extLst>
        </xdr:cNvPr>
        <xdr:cNvCxnSpPr/>
      </xdr:nvCxnSpPr>
      <xdr:spPr>
        <a:xfrm>
          <a:off x="16802100" y="566955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54446</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E0C41C22-8AF7-4D81-AFBB-2051E678BE54}"/>
            </a:ext>
          </a:extLst>
        </xdr:cNvPr>
        <xdr:cNvSpPr txBox="1"/>
      </xdr:nvSpPr>
      <xdr:spPr>
        <a:xfrm>
          <a:off x="18983402" y="637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41383</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A240944D-F90B-4917-A2DF-9F933D0F8BB2}"/>
            </a:ext>
          </a:extLst>
        </xdr:cNvPr>
        <xdr:cNvSpPr txBox="1"/>
      </xdr:nvSpPr>
      <xdr:spPr>
        <a:xfrm>
          <a:off x="18183302" y="636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31586</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AEFDC583-0C5B-4CA4-AF7E-448563BCB0A9}"/>
            </a:ext>
          </a:extLst>
        </xdr:cNvPr>
        <xdr:cNvSpPr txBox="1"/>
      </xdr:nvSpPr>
      <xdr:spPr>
        <a:xfrm>
          <a:off x="17383202" y="635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38117</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EB1EDEF0-324C-4CAB-BDB7-FC25E8AA8F84}"/>
            </a:ext>
          </a:extLst>
        </xdr:cNvPr>
        <xdr:cNvSpPr txBox="1"/>
      </xdr:nvSpPr>
      <xdr:spPr>
        <a:xfrm>
          <a:off x="16592627" y="63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156590</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BABC0DCC-945D-4D86-8F1C-5CE37B02B640}"/>
            </a:ext>
          </a:extLst>
        </xdr:cNvPr>
        <xdr:cNvSpPr txBox="1"/>
      </xdr:nvSpPr>
      <xdr:spPr>
        <a:xfrm>
          <a:off x="18983402" y="535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163121</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5ADCE507-33ED-41E2-87B8-5D4CEB742F9D}"/>
            </a:ext>
          </a:extLst>
        </xdr:cNvPr>
        <xdr:cNvSpPr txBox="1"/>
      </xdr:nvSpPr>
      <xdr:spPr>
        <a:xfrm>
          <a:off x="18183302" y="53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50454</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C0522E15-08A1-4A57-81D1-55F1D94C96C1}"/>
            </a:ext>
          </a:extLst>
        </xdr:cNvPr>
        <xdr:cNvSpPr txBox="1"/>
      </xdr:nvSpPr>
      <xdr:spPr>
        <a:xfrm>
          <a:off x="17383202" y="540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50454</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86D0F2A6-EBBB-40E0-9C31-AD89026A37E2}"/>
            </a:ext>
          </a:extLst>
        </xdr:cNvPr>
        <xdr:cNvSpPr txBox="1"/>
      </xdr:nvSpPr>
      <xdr:spPr>
        <a:xfrm>
          <a:off x="16592627" y="540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F4885934-57DF-469B-8918-975769E44267}"/>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4D090FF7-BE15-49C5-BAEE-17A05006E00E}"/>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7744A89F-966E-4995-87D4-86E348F53E8A}"/>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850495AA-1D92-4AAC-84D0-69B92569E9A8}"/>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D73C3E8-A427-4E79-AB99-EE3901F8165D}"/>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489DC597-DA55-4FA3-AE22-F2AA33F9FC07}"/>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30174484-9974-4268-81ED-571A933B096D}"/>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46EC26EE-C492-4B81-AF04-3FC88EDF3967}"/>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2A231B99-D4AF-4C67-9DEC-D223639A89F9}"/>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F1336592-B55B-4E57-909D-23806DFBE80B}"/>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923AA34C-1A08-4354-AB15-5EB1E976451C}"/>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FA929622-F629-4E77-A8D9-D24C096108E8}"/>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CB42673-523A-46C9-BC09-BC575B181062}"/>
            </a:ext>
          </a:extLst>
        </xdr:cNvPr>
        <xdr:cNvSpPr txBox="1"/>
      </xdr:nvSpPr>
      <xdr:spPr>
        <a:xfrm>
          <a:off x="107945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C75F70E2-CA1A-44F7-88EA-5340E8961E3C}"/>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6774A239-B742-4340-9067-99D2554020A2}"/>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9B56F0B0-B6D3-440F-9E12-76C16DFB9A4D}"/>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A9121D30-6C60-4203-8FDC-C0DCDA4711AA}"/>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DC747461-8F23-4576-817D-62A7BD490F26}"/>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165DF81-F499-4837-B480-46935E584C37}"/>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A2DA6492-3365-4827-8A52-B3FC52648F1F}"/>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ED52462D-F2B1-4D7E-92B0-9F789FCA2F14}"/>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6E3FE3D8-CFD2-45BB-A2C1-AC78988D887E}"/>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671B027A-25F6-44E6-A260-3BA8AD685BBA}"/>
            </a:ext>
          </a:extLst>
        </xdr:cNvPr>
        <xdr:cNvSpPr txBox="1"/>
      </xdr:nvSpPr>
      <xdr:spPr>
        <a:xfrm>
          <a:off x="109037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36BAA369-260D-4C0C-87AB-216A74BFF731}"/>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51435</xdr:rowOff>
    </xdr:from>
    <xdr:to>
      <xdr:col>85</xdr:col>
      <xdr:colOff>126364</xdr:colOff>
      <xdr:row>63</xdr:row>
      <xdr:rowOff>34290</xdr:rowOff>
    </xdr:to>
    <xdr:cxnSp macro="">
      <xdr:nvCxnSpPr>
        <xdr:cNvPr id="632" name="直線コネクタ 631">
          <a:extLst>
            <a:ext uri="{FF2B5EF4-FFF2-40B4-BE49-F238E27FC236}">
              <a16:creationId xmlns:a16="http://schemas.microsoft.com/office/drawing/2014/main" id="{F46E2B77-C7EC-4446-B869-079F0A32A984}"/>
            </a:ext>
          </a:extLst>
        </xdr:cNvPr>
        <xdr:cNvCxnSpPr/>
      </xdr:nvCxnSpPr>
      <xdr:spPr>
        <a:xfrm flipV="1">
          <a:off x="14696439" y="9287510"/>
          <a:ext cx="0" cy="954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CC08BFBA-43D6-4AE9-8CE0-796FF079B67C}"/>
            </a:ext>
          </a:extLst>
        </xdr:cNvPr>
        <xdr:cNvSpPr txBox="1"/>
      </xdr:nvSpPr>
      <xdr:spPr>
        <a:xfrm>
          <a:off x="14735175"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634" name="直線コネクタ 633">
          <a:extLst>
            <a:ext uri="{FF2B5EF4-FFF2-40B4-BE49-F238E27FC236}">
              <a16:creationId xmlns:a16="http://schemas.microsoft.com/office/drawing/2014/main" id="{B9592F85-8E35-4F32-B995-863BD91D6DC2}"/>
            </a:ext>
          </a:extLst>
        </xdr:cNvPr>
        <xdr:cNvCxnSpPr/>
      </xdr:nvCxnSpPr>
      <xdr:spPr>
        <a:xfrm>
          <a:off x="14611350" y="102419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169562</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5945DB0A-7787-40B4-BDD4-1A90757BCDBB}"/>
            </a:ext>
          </a:extLst>
        </xdr:cNvPr>
        <xdr:cNvSpPr txBox="1"/>
      </xdr:nvSpPr>
      <xdr:spPr>
        <a:xfrm>
          <a:off x="14735175" y="907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51435</xdr:rowOff>
    </xdr:from>
    <xdr:to>
      <xdr:col>86</xdr:col>
      <xdr:colOff>25400</xdr:colOff>
      <xdr:row>57</xdr:row>
      <xdr:rowOff>51435</xdr:rowOff>
    </xdr:to>
    <xdr:cxnSp macro="">
      <xdr:nvCxnSpPr>
        <xdr:cNvPr id="636" name="直線コネクタ 635">
          <a:extLst>
            <a:ext uri="{FF2B5EF4-FFF2-40B4-BE49-F238E27FC236}">
              <a16:creationId xmlns:a16="http://schemas.microsoft.com/office/drawing/2014/main" id="{0D07F8DD-C037-4A4F-8958-CEFCCDC9134F}"/>
            </a:ext>
          </a:extLst>
        </xdr:cNvPr>
        <xdr:cNvCxnSpPr/>
      </xdr:nvCxnSpPr>
      <xdr:spPr>
        <a:xfrm>
          <a:off x="14611350" y="92875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DF9B5727-667A-4F6A-82BE-1F461772F8CC}"/>
            </a:ext>
          </a:extLst>
        </xdr:cNvPr>
        <xdr:cNvSpPr txBox="1"/>
      </xdr:nvSpPr>
      <xdr:spPr>
        <a:xfrm>
          <a:off x="14735175" y="972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38" name="フローチャート: 判断 637">
          <a:extLst>
            <a:ext uri="{FF2B5EF4-FFF2-40B4-BE49-F238E27FC236}">
              <a16:creationId xmlns:a16="http://schemas.microsoft.com/office/drawing/2014/main" id="{4E68BC28-6FD4-4D84-9A81-CBAF658EDD1C}"/>
            </a:ext>
          </a:extLst>
        </xdr:cNvPr>
        <xdr:cNvSpPr/>
      </xdr:nvSpPr>
      <xdr:spPr>
        <a:xfrm>
          <a:off x="14649450" y="97358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639" name="フローチャート: 判断 638">
          <a:extLst>
            <a:ext uri="{FF2B5EF4-FFF2-40B4-BE49-F238E27FC236}">
              <a16:creationId xmlns:a16="http://schemas.microsoft.com/office/drawing/2014/main" id="{87D745AF-AE94-4E07-A8E4-6F36A80937DB}"/>
            </a:ext>
          </a:extLst>
        </xdr:cNvPr>
        <xdr:cNvSpPr/>
      </xdr:nvSpPr>
      <xdr:spPr>
        <a:xfrm>
          <a:off x="13887450" y="97231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640" name="フローチャート: 判断 639">
          <a:extLst>
            <a:ext uri="{FF2B5EF4-FFF2-40B4-BE49-F238E27FC236}">
              <a16:creationId xmlns:a16="http://schemas.microsoft.com/office/drawing/2014/main" id="{23D67E07-D65F-43DF-BA6C-37F63AC842DF}"/>
            </a:ext>
          </a:extLst>
        </xdr:cNvPr>
        <xdr:cNvSpPr/>
      </xdr:nvSpPr>
      <xdr:spPr>
        <a:xfrm>
          <a:off x="13096875" y="97231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641" name="フローチャート: 判断 640">
          <a:extLst>
            <a:ext uri="{FF2B5EF4-FFF2-40B4-BE49-F238E27FC236}">
              <a16:creationId xmlns:a16="http://schemas.microsoft.com/office/drawing/2014/main" id="{86C77829-4D6E-4CB1-B65B-634906AD8879}"/>
            </a:ext>
          </a:extLst>
        </xdr:cNvPr>
        <xdr:cNvSpPr/>
      </xdr:nvSpPr>
      <xdr:spPr>
        <a:xfrm>
          <a:off x="12296775" y="97339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10160</xdr:rowOff>
    </xdr:from>
    <xdr:to>
      <xdr:col>67</xdr:col>
      <xdr:colOff>101600</xdr:colOff>
      <xdr:row>60</xdr:row>
      <xdr:rowOff>111760</xdr:rowOff>
    </xdr:to>
    <xdr:sp macro="" textlink="">
      <xdr:nvSpPr>
        <xdr:cNvPr id="642" name="フローチャート: 判断 641">
          <a:extLst>
            <a:ext uri="{FF2B5EF4-FFF2-40B4-BE49-F238E27FC236}">
              <a16:creationId xmlns:a16="http://schemas.microsoft.com/office/drawing/2014/main" id="{20075D59-B570-4636-87B8-464E4393DA4F}"/>
            </a:ext>
          </a:extLst>
        </xdr:cNvPr>
        <xdr:cNvSpPr/>
      </xdr:nvSpPr>
      <xdr:spPr>
        <a:xfrm>
          <a:off x="11487150" y="97320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B34F308-503B-4B43-9408-2F6A674CBC1E}"/>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69F8F23-5B13-4959-93E1-41FAA267A1C8}"/>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5A7756EF-F429-4470-A477-D552C3876BF0}"/>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4D4076A-0287-4199-A924-277DEDF9310B}"/>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F4E57F6-A7C8-48BC-B506-92AAC6140F18}"/>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42545</xdr:rowOff>
    </xdr:from>
    <xdr:to>
      <xdr:col>85</xdr:col>
      <xdr:colOff>177800</xdr:colOff>
      <xdr:row>57</xdr:row>
      <xdr:rowOff>144145</xdr:rowOff>
    </xdr:to>
    <xdr:sp macro="" textlink="">
      <xdr:nvSpPr>
        <xdr:cNvPr id="648" name="楕円 647">
          <a:extLst>
            <a:ext uri="{FF2B5EF4-FFF2-40B4-BE49-F238E27FC236}">
              <a16:creationId xmlns:a16="http://schemas.microsoft.com/office/drawing/2014/main" id="{6A0404AD-BD27-4411-B31F-D866FEFA7046}"/>
            </a:ext>
          </a:extLst>
        </xdr:cNvPr>
        <xdr:cNvSpPr/>
      </xdr:nvSpPr>
      <xdr:spPr>
        <a:xfrm>
          <a:off x="14649450" y="92849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128922</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833F382C-383C-4378-9044-3D5C12A333FA}"/>
            </a:ext>
          </a:extLst>
        </xdr:cNvPr>
        <xdr:cNvSpPr txBox="1"/>
      </xdr:nvSpPr>
      <xdr:spPr>
        <a:xfrm>
          <a:off x="14735175" y="920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44450</xdr:rowOff>
    </xdr:from>
    <xdr:to>
      <xdr:col>81</xdr:col>
      <xdr:colOff>101600</xdr:colOff>
      <xdr:row>57</xdr:row>
      <xdr:rowOff>146050</xdr:rowOff>
    </xdr:to>
    <xdr:sp macro="" textlink="">
      <xdr:nvSpPr>
        <xdr:cNvPr id="650" name="楕円 649">
          <a:extLst>
            <a:ext uri="{FF2B5EF4-FFF2-40B4-BE49-F238E27FC236}">
              <a16:creationId xmlns:a16="http://schemas.microsoft.com/office/drawing/2014/main" id="{6BE9B2D2-C120-4776-BF45-BC9FDF140318}"/>
            </a:ext>
          </a:extLst>
        </xdr:cNvPr>
        <xdr:cNvSpPr/>
      </xdr:nvSpPr>
      <xdr:spPr>
        <a:xfrm>
          <a:off x="13887450" y="9286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93345</xdr:rowOff>
    </xdr:from>
    <xdr:to>
      <xdr:col>85</xdr:col>
      <xdr:colOff>127000</xdr:colOff>
      <xdr:row>57</xdr:row>
      <xdr:rowOff>95250</xdr:rowOff>
    </xdr:to>
    <xdr:cxnSp macro="">
      <xdr:nvCxnSpPr>
        <xdr:cNvPr id="651" name="直線コネクタ 650">
          <a:extLst>
            <a:ext uri="{FF2B5EF4-FFF2-40B4-BE49-F238E27FC236}">
              <a16:creationId xmlns:a16="http://schemas.microsoft.com/office/drawing/2014/main" id="{C5DA860D-140E-405F-9329-29C700DD84B2}"/>
            </a:ext>
          </a:extLst>
        </xdr:cNvPr>
        <xdr:cNvCxnSpPr/>
      </xdr:nvCxnSpPr>
      <xdr:spPr>
        <a:xfrm flipV="1">
          <a:off x="13935075" y="9332595"/>
          <a:ext cx="762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170180</xdr:rowOff>
    </xdr:from>
    <xdr:to>
      <xdr:col>76</xdr:col>
      <xdr:colOff>165100</xdr:colOff>
      <xdr:row>57</xdr:row>
      <xdr:rowOff>100330</xdr:rowOff>
    </xdr:to>
    <xdr:sp macro="" textlink="">
      <xdr:nvSpPr>
        <xdr:cNvPr id="652" name="楕円 651">
          <a:extLst>
            <a:ext uri="{FF2B5EF4-FFF2-40B4-BE49-F238E27FC236}">
              <a16:creationId xmlns:a16="http://schemas.microsoft.com/office/drawing/2014/main" id="{6D2F7FE2-BE55-45C0-9449-1A9B8E4A220F}"/>
            </a:ext>
          </a:extLst>
        </xdr:cNvPr>
        <xdr:cNvSpPr/>
      </xdr:nvSpPr>
      <xdr:spPr>
        <a:xfrm>
          <a:off x="13096875" y="92379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49530</xdr:rowOff>
    </xdr:from>
    <xdr:to>
      <xdr:col>81</xdr:col>
      <xdr:colOff>50800</xdr:colOff>
      <xdr:row>57</xdr:row>
      <xdr:rowOff>95250</xdr:rowOff>
    </xdr:to>
    <xdr:cxnSp macro="">
      <xdr:nvCxnSpPr>
        <xdr:cNvPr id="653" name="直線コネクタ 652">
          <a:extLst>
            <a:ext uri="{FF2B5EF4-FFF2-40B4-BE49-F238E27FC236}">
              <a16:creationId xmlns:a16="http://schemas.microsoft.com/office/drawing/2014/main" id="{DADE6F21-41CF-40FF-9A31-9CE8FCC08117}"/>
            </a:ext>
          </a:extLst>
        </xdr:cNvPr>
        <xdr:cNvCxnSpPr/>
      </xdr:nvCxnSpPr>
      <xdr:spPr>
        <a:xfrm>
          <a:off x="13144500" y="9285605"/>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128270</xdr:rowOff>
    </xdr:from>
    <xdr:to>
      <xdr:col>72</xdr:col>
      <xdr:colOff>38100</xdr:colOff>
      <xdr:row>57</xdr:row>
      <xdr:rowOff>58420</xdr:rowOff>
    </xdr:to>
    <xdr:sp macro="" textlink="">
      <xdr:nvSpPr>
        <xdr:cNvPr id="654" name="楕円 653">
          <a:extLst>
            <a:ext uri="{FF2B5EF4-FFF2-40B4-BE49-F238E27FC236}">
              <a16:creationId xmlns:a16="http://schemas.microsoft.com/office/drawing/2014/main" id="{CCE8DF20-335C-4CB4-BA1E-DB6B28F04E28}"/>
            </a:ext>
          </a:extLst>
        </xdr:cNvPr>
        <xdr:cNvSpPr/>
      </xdr:nvSpPr>
      <xdr:spPr>
        <a:xfrm>
          <a:off x="12296775" y="92024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7620</xdr:rowOff>
    </xdr:from>
    <xdr:to>
      <xdr:col>76</xdr:col>
      <xdr:colOff>114300</xdr:colOff>
      <xdr:row>57</xdr:row>
      <xdr:rowOff>49530</xdr:rowOff>
    </xdr:to>
    <xdr:cxnSp macro="">
      <xdr:nvCxnSpPr>
        <xdr:cNvPr id="655" name="直線コネクタ 654">
          <a:extLst>
            <a:ext uri="{FF2B5EF4-FFF2-40B4-BE49-F238E27FC236}">
              <a16:creationId xmlns:a16="http://schemas.microsoft.com/office/drawing/2014/main" id="{67ECB1E1-79CA-41BC-B49A-320502025970}"/>
            </a:ext>
          </a:extLst>
        </xdr:cNvPr>
        <xdr:cNvCxnSpPr/>
      </xdr:nvCxnSpPr>
      <xdr:spPr>
        <a:xfrm>
          <a:off x="12344400" y="9250045"/>
          <a:ext cx="8001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48260</xdr:rowOff>
    </xdr:from>
    <xdr:to>
      <xdr:col>67</xdr:col>
      <xdr:colOff>101600</xdr:colOff>
      <xdr:row>58</xdr:row>
      <xdr:rowOff>149860</xdr:rowOff>
    </xdr:to>
    <xdr:sp macro="" textlink="">
      <xdr:nvSpPr>
        <xdr:cNvPr id="656" name="楕円 655">
          <a:extLst>
            <a:ext uri="{FF2B5EF4-FFF2-40B4-BE49-F238E27FC236}">
              <a16:creationId xmlns:a16="http://schemas.microsoft.com/office/drawing/2014/main" id="{C6607204-37FD-4B8D-8C94-A10219A28F46}"/>
            </a:ext>
          </a:extLst>
        </xdr:cNvPr>
        <xdr:cNvSpPr/>
      </xdr:nvSpPr>
      <xdr:spPr>
        <a:xfrm>
          <a:off x="11487150" y="94462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7620</xdr:rowOff>
    </xdr:from>
    <xdr:to>
      <xdr:col>71</xdr:col>
      <xdr:colOff>177800</xdr:colOff>
      <xdr:row>58</xdr:row>
      <xdr:rowOff>99060</xdr:rowOff>
    </xdr:to>
    <xdr:cxnSp macro="">
      <xdr:nvCxnSpPr>
        <xdr:cNvPr id="657" name="直線コネクタ 656">
          <a:extLst>
            <a:ext uri="{FF2B5EF4-FFF2-40B4-BE49-F238E27FC236}">
              <a16:creationId xmlns:a16="http://schemas.microsoft.com/office/drawing/2014/main" id="{93A37FB9-4B9F-4F4C-A080-8EDA12639BB0}"/>
            </a:ext>
          </a:extLst>
        </xdr:cNvPr>
        <xdr:cNvCxnSpPr/>
      </xdr:nvCxnSpPr>
      <xdr:spPr>
        <a:xfrm flipV="1">
          <a:off x="11534775" y="9250045"/>
          <a:ext cx="809625"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78122</xdr:rowOff>
    </xdr:from>
    <xdr:ext cx="405111" cy="259045"/>
    <xdr:sp macro="" textlink="">
      <xdr:nvSpPr>
        <xdr:cNvPr id="658" name="n_1aveValue【学校施設】&#10;有形固定資産減価償却率">
          <a:extLst>
            <a:ext uri="{FF2B5EF4-FFF2-40B4-BE49-F238E27FC236}">
              <a16:creationId xmlns:a16="http://schemas.microsoft.com/office/drawing/2014/main" id="{8DA28D7A-D531-47B6-8D07-9DA9BB86EC75}"/>
            </a:ext>
          </a:extLst>
        </xdr:cNvPr>
        <xdr:cNvSpPr txBox="1"/>
      </xdr:nvSpPr>
      <xdr:spPr>
        <a:xfrm>
          <a:off x="13745219" y="980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659" name="n_2aveValue【学校施設】&#10;有形固定資産減価償却率">
          <a:extLst>
            <a:ext uri="{FF2B5EF4-FFF2-40B4-BE49-F238E27FC236}">
              <a16:creationId xmlns:a16="http://schemas.microsoft.com/office/drawing/2014/main" id="{8A7076A1-B57B-476B-8F2F-5623F041A6D0}"/>
            </a:ext>
          </a:extLst>
        </xdr:cNvPr>
        <xdr:cNvSpPr txBox="1"/>
      </xdr:nvSpPr>
      <xdr:spPr>
        <a:xfrm>
          <a:off x="12964169" y="980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660" name="n_3aveValue【学校施設】&#10;有形固定資産減価償却率">
          <a:extLst>
            <a:ext uri="{FF2B5EF4-FFF2-40B4-BE49-F238E27FC236}">
              <a16:creationId xmlns:a16="http://schemas.microsoft.com/office/drawing/2014/main" id="{4836A14F-45B0-4451-9234-0DF2C8EC58CE}"/>
            </a:ext>
          </a:extLst>
        </xdr:cNvPr>
        <xdr:cNvSpPr txBox="1"/>
      </xdr:nvSpPr>
      <xdr:spPr>
        <a:xfrm>
          <a:off x="12164069"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102887</xdr:rowOff>
    </xdr:from>
    <xdr:ext cx="405111" cy="259045"/>
    <xdr:sp macro="" textlink="">
      <xdr:nvSpPr>
        <xdr:cNvPr id="661" name="n_4aveValue【学校施設】&#10;有形固定資産減価償却率">
          <a:extLst>
            <a:ext uri="{FF2B5EF4-FFF2-40B4-BE49-F238E27FC236}">
              <a16:creationId xmlns:a16="http://schemas.microsoft.com/office/drawing/2014/main" id="{7AB34A24-93B3-486B-B47C-9528CFB82589}"/>
            </a:ext>
          </a:extLst>
        </xdr:cNvPr>
        <xdr:cNvSpPr txBox="1"/>
      </xdr:nvSpPr>
      <xdr:spPr>
        <a:xfrm>
          <a:off x="11354444" y="983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162577</xdr:rowOff>
    </xdr:from>
    <xdr:ext cx="405111" cy="259045"/>
    <xdr:sp macro="" textlink="">
      <xdr:nvSpPr>
        <xdr:cNvPr id="662" name="n_1mainValue【学校施設】&#10;有形固定資産減価償却率">
          <a:extLst>
            <a:ext uri="{FF2B5EF4-FFF2-40B4-BE49-F238E27FC236}">
              <a16:creationId xmlns:a16="http://schemas.microsoft.com/office/drawing/2014/main" id="{85698797-507C-438D-983F-D9FBA6BF5574}"/>
            </a:ext>
          </a:extLst>
        </xdr:cNvPr>
        <xdr:cNvSpPr txBox="1"/>
      </xdr:nvSpPr>
      <xdr:spPr>
        <a:xfrm>
          <a:off x="13745219" y="907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116857</xdr:rowOff>
    </xdr:from>
    <xdr:ext cx="405111" cy="259045"/>
    <xdr:sp macro="" textlink="">
      <xdr:nvSpPr>
        <xdr:cNvPr id="663" name="n_2mainValue【学校施設】&#10;有形固定資産減価償却率">
          <a:extLst>
            <a:ext uri="{FF2B5EF4-FFF2-40B4-BE49-F238E27FC236}">
              <a16:creationId xmlns:a16="http://schemas.microsoft.com/office/drawing/2014/main" id="{AD8632BB-33A2-4981-BE32-E6AD9647674B}"/>
            </a:ext>
          </a:extLst>
        </xdr:cNvPr>
        <xdr:cNvSpPr txBox="1"/>
      </xdr:nvSpPr>
      <xdr:spPr>
        <a:xfrm>
          <a:off x="12964169" y="903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74947</xdr:rowOff>
    </xdr:from>
    <xdr:ext cx="405111" cy="259045"/>
    <xdr:sp macro="" textlink="">
      <xdr:nvSpPr>
        <xdr:cNvPr id="664" name="n_3mainValue【学校施設】&#10;有形固定資産減価償却率">
          <a:extLst>
            <a:ext uri="{FF2B5EF4-FFF2-40B4-BE49-F238E27FC236}">
              <a16:creationId xmlns:a16="http://schemas.microsoft.com/office/drawing/2014/main" id="{DC2213D6-948B-4177-AD42-2C2F46F0130B}"/>
            </a:ext>
          </a:extLst>
        </xdr:cNvPr>
        <xdr:cNvSpPr txBox="1"/>
      </xdr:nvSpPr>
      <xdr:spPr>
        <a:xfrm>
          <a:off x="12164069" y="899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166387</xdr:rowOff>
    </xdr:from>
    <xdr:ext cx="405111" cy="259045"/>
    <xdr:sp macro="" textlink="">
      <xdr:nvSpPr>
        <xdr:cNvPr id="665" name="n_4mainValue【学校施設】&#10;有形固定資産減価償却率">
          <a:extLst>
            <a:ext uri="{FF2B5EF4-FFF2-40B4-BE49-F238E27FC236}">
              <a16:creationId xmlns:a16="http://schemas.microsoft.com/office/drawing/2014/main" id="{B6E8A4C8-BD7D-4BD7-8A31-B1EB7EBB75DD}"/>
            </a:ext>
          </a:extLst>
        </xdr:cNvPr>
        <xdr:cNvSpPr txBox="1"/>
      </xdr:nvSpPr>
      <xdr:spPr>
        <a:xfrm>
          <a:off x="11354444" y="924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3F8F80DE-8972-49FF-872F-17C145F65E63}"/>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B399CC0A-8206-4B0C-B9B4-5E3DE5541959}"/>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39C9CF68-E01F-464B-864B-45DE52BE7FE2}"/>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A99914A2-FC8C-4774-A779-850B69032503}"/>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C7BFEE23-28A1-4FFB-B7EE-23C3AF90DA4D}"/>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D58CB7D2-CFF9-4589-9B72-1A1747E5BE3D}"/>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BEABEDF7-3BB1-4C80-84F0-0BEBD1E4B87A}"/>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6CCB17F-ED83-4272-AC73-0B1D5397381C}"/>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9EFBB655-9156-4627-B17C-935D695C3DDF}"/>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A0AE953C-9E88-4082-B77D-941AB95676AD}"/>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081DBEB5-D9F8-49AC-890B-65D181C572F3}"/>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00D1C6CD-DC90-4BC5-9BA2-4238DD4C6C3F}"/>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96CFF585-592A-4620-96BC-49F3876E28F0}"/>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59400558-1BFD-4BFC-9DAC-C3F4E03E1FED}"/>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a:extLst>
            <a:ext uri="{FF2B5EF4-FFF2-40B4-BE49-F238E27FC236}">
              <a16:creationId xmlns:a16="http://schemas.microsoft.com/office/drawing/2014/main" id="{F049E432-827A-454E-A5E7-D0C01388399D}"/>
            </a:ext>
          </a:extLst>
        </xdr:cNvPr>
        <xdr:cNvSpPr txBox="1"/>
      </xdr:nvSpPr>
      <xdr:spPr>
        <a:xfrm>
          <a:off x="16052346"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A724D9CF-5818-405D-B3CD-987871DC8B46}"/>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a:extLst>
            <a:ext uri="{FF2B5EF4-FFF2-40B4-BE49-F238E27FC236}">
              <a16:creationId xmlns:a16="http://schemas.microsoft.com/office/drawing/2014/main" id="{2457D444-9B85-4134-AEF0-A01AB4E0469F}"/>
            </a:ext>
          </a:extLst>
        </xdr:cNvPr>
        <xdr:cNvSpPr txBox="1"/>
      </xdr:nvSpPr>
      <xdr:spPr>
        <a:xfrm>
          <a:off x="16052346"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88CE8227-94FA-4D9D-ABAE-1AE22D23E95A}"/>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a:extLst>
            <a:ext uri="{FF2B5EF4-FFF2-40B4-BE49-F238E27FC236}">
              <a16:creationId xmlns:a16="http://schemas.microsoft.com/office/drawing/2014/main" id="{E5CA9E84-766A-45E6-B4C2-5A888EB8DB01}"/>
            </a:ext>
          </a:extLst>
        </xdr:cNvPr>
        <xdr:cNvSpPr txBox="1"/>
      </xdr:nvSpPr>
      <xdr:spPr>
        <a:xfrm>
          <a:off x="16052346"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184DA023-DECF-4A09-9C7A-F3DDD27BD382}"/>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CE03F16D-159A-44BF-A73B-C1772208899A}"/>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18A5BE7E-C06A-44CA-8B77-B8C72A3CB32E}"/>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688" name="直線コネクタ 687">
          <a:extLst>
            <a:ext uri="{FF2B5EF4-FFF2-40B4-BE49-F238E27FC236}">
              <a16:creationId xmlns:a16="http://schemas.microsoft.com/office/drawing/2014/main" id="{54144EDB-33C2-4134-B9D5-31FC4AE51A16}"/>
            </a:ext>
          </a:extLst>
        </xdr:cNvPr>
        <xdr:cNvCxnSpPr/>
      </xdr:nvCxnSpPr>
      <xdr:spPr>
        <a:xfrm flipV="1">
          <a:off x="19954239" y="8992209"/>
          <a:ext cx="0" cy="13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689" name="【学校施設】&#10;一人当たり面積最小値テキスト">
          <a:extLst>
            <a:ext uri="{FF2B5EF4-FFF2-40B4-BE49-F238E27FC236}">
              <a16:creationId xmlns:a16="http://schemas.microsoft.com/office/drawing/2014/main" id="{D2CF3CA3-9B3E-4704-8240-D67383D0AB5B}"/>
            </a:ext>
          </a:extLst>
        </xdr:cNvPr>
        <xdr:cNvSpPr txBox="1"/>
      </xdr:nvSpPr>
      <xdr:spPr>
        <a:xfrm>
          <a:off x="19992975" y="1032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690" name="直線コネクタ 689">
          <a:extLst>
            <a:ext uri="{FF2B5EF4-FFF2-40B4-BE49-F238E27FC236}">
              <a16:creationId xmlns:a16="http://schemas.microsoft.com/office/drawing/2014/main" id="{89C07280-3923-48DE-8516-F8FAFAB704ED}"/>
            </a:ext>
          </a:extLst>
        </xdr:cNvPr>
        <xdr:cNvCxnSpPr/>
      </xdr:nvCxnSpPr>
      <xdr:spPr>
        <a:xfrm>
          <a:off x="19878675" y="103150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691" name="【学校施設】&#10;一人当たり面積最大値テキスト">
          <a:extLst>
            <a:ext uri="{FF2B5EF4-FFF2-40B4-BE49-F238E27FC236}">
              <a16:creationId xmlns:a16="http://schemas.microsoft.com/office/drawing/2014/main" id="{D063F034-ED16-4D57-9F41-74CABAA9FEA3}"/>
            </a:ext>
          </a:extLst>
        </xdr:cNvPr>
        <xdr:cNvSpPr txBox="1"/>
      </xdr:nvSpPr>
      <xdr:spPr>
        <a:xfrm>
          <a:off x="19992975" y="878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692" name="直線コネクタ 691">
          <a:extLst>
            <a:ext uri="{FF2B5EF4-FFF2-40B4-BE49-F238E27FC236}">
              <a16:creationId xmlns:a16="http://schemas.microsoft.com/office/drawing/2014/main" id="{A48AD61D-F1D8-4B1E-A3A0-C6CB297450BF}"/>
            </a:ext>
          </a:extLst>
        </xdr:cNvPr>
        <xdr:cNvCxnSpPr/>
      </xdr:nvCxnSpPr>
      <xdr:spPr>
        <a:xfrm>
          <a:off x="19878675" y="89922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22268</xdr:rowOff>
    </xdr:from>
    <xdr:ext cx="469744" cy="259045"/>
    <xdr:sp macro="" textlink="">
      <xdr:nvSpPr>
        <xdr:cNvPr id="693" name="【学校施設】&#10;一人当たり面積平均値テキスト">
          <a:extLst>
            <a:ext uri="{FF2B5EF4-FFF2-40B4-BE49-F238E27FC236}">
              <a16:creationId xmlns:a16="http://schemas.microsoft.com/office/drawing/2014/main" id="{9BF8934D-87CF-4D4E-80FD-49381DA007BF}"/>
            </a:ext>
          </a:extLst>
        </xdr:cNvPr>
        <xdr:cNvSpPr txBox="1"/>
      </xdr:nvSpPr>
      <xdr:spPr>
        <a:xfrm>
          <a:off x="19992975" y="9912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694" name="フローチャート: 判断 693">
          <a:extLst>
            <a:ext uri="{FF2B5EF4-FFF2-40B4-BE49-F238E27FC236}">
              <a16:creationId xmlns:a16="http://schemas.microsoft.com/office/drawing/2014/main" id="{C75FB269-7D04-4D7D-A40D-9BCB5176AB16}"/>
            </a:ext>
          </a:extLst>
        </xdr:cNvPr>
        <xdr:cNvSpPr/>
      </xdr:nvSpPr>
      <xdr:spPr>
        <a:xfrm>
          <a:off x="19897725" y="99339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695" name="フローチャート: 判断 694">
          <a:extLst>
            <a:ext uri="{FF2B5EF4-FFF2-40B4-BE49-F238E27FC236}">
              <a16:creationId xmlns:a16="http://schemas.microsoft.com/office/drawing/2014/main" id="{6FA40A53-27A6-428A-AB6A-503A26F2D53F}"/>
            </a:ext>
          </a:extLst>
        </xdr:cNvPr>
        <xdr:cNvSpPr/>
      </xdr:nvSpPr>
      <xdr:spPr>
        <a:xfrm>
          <a:off x="19154775" y="99275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696" name="フローチャート: 判断 695">
          <a:extLst>
            <a:ext uri="{FF2B5EF4-FFF2-40B4-BE49-F238E27FC236}">
              <a16:creationId xmlns:a16="http://schemas.microsoft.com/office/drawing/2014/main" id="{0D583AC0-8DA5-4E53-944D-6B64915E08D2}"/>
            </a:ext>
          </a:extLst>
        </xdr:cNvPr>
        <xdr:cNvSpPr/>
      </xdr:nvSpPr>
      <xdr:spPr>
        <a:xfrm>
          <a:off x="18345150" y="99166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697" name="フローチャート: 判断 696">
          <a:extLst>
            <a:ext uri="{FF2B5EF4-FFF2-40B4-BE49-F238E27FC236}">
              <a16:creationId xmlns:a16="http://schemas.microsoft.com/office/drawing/2014/main" id="{9C96A417-295F-45E0-B13E-FE9151F39EE4}"/>
            </a:ext>
          </a:extLst>
        </xdr:cNvPr>
        <xdr:cNvSpPr/>
      </xdr:nvSpPr>
      <xdr:spPr>
        <a:xfrm>
          <a:off x="17554575" y="99161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698" name="フローチャート: 判断 697">
          <a:extLst>
            <a:ext uri="{FF2B5EF4-FFF2-40B4-BE49-F238E27FC236}">
              <a16:creationId xmlns:a16="http://schemas.microsoft.com/office/drawing/2014/main" id="{CAFA4814-79DE-402B-9E3F-F814AE1AC664}"/>
            </a:ext>
          </a:extLst>
        </xdr:cNvPr>
        <xdr:cNvSpPr/>
      </xdr:nvSpPr>
      <xdr:spPr>
        <a:xfrm>
          <a:off x="16754475" y="99165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C6D1A408-12C9-41A9-91DC-58F2D284F59C}"/>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98383724-C704-4F49-BA4F-49D5220F8D40}"/>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D587A288-B0EE-4FDE-B579-5D08CFDECBB7}"/>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29893483-3B7D-449B-A145-B5BDDED7863B}"/>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4C09CEB5-549E-44D7-8667-AF86B7C04EFD}"/>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5893</xdr:rowOff>
    </xdr:from>
    <xdr:to>
      <xdr:col>116</xdr:col>
      <xdr:colOff>114300</xdr:colOff>
      <xdr:row>60</xdr:row>
      <xdr:rowOff>107493</xdr:rowOff>
    </xdr:to>
    <xdr:sp macro="" textlink="">
      <xdr:nvSpPr>
        <xdr:cNvPr id="704" name="楕円 703">
          <a:extLst>
            <a:ext uri="{FF2B5EF4-FFF2-40B4-BE49-F238E27FC236}">
              <a16:creationId xmlns:a16="http://schemas.microsoft.com/office/drawing/2014/main" id="{B9C42DF7-E53B-4401-9F3A-C0F11AC207B5}"/>
            </a:ext>
          </a:extLst>
        </xdr:cNvPr>
        <xdr:cNvSpPr/>
      </xdr:nvSpPr>
      <xdr:spPr>
        <a:xfrm>
          <a:off x="19897725" y="97340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28770</xdr:rowOff>
    </xdr:from>
    <xdr:ext cx="469744" cy="259045"/>
    <xdr:sp macro="" textlink="">
      <xdr:nvSpPr>
        <xdr:cNvPr id="705" name="【学校施設】&#10;一人当たり面積該当値テキスト">
          <a:extLst>
            <a:ext uri="{FF2B5EF4-FFF2-40B4-BE49-F238E27FC236}">
              <a16:creationId xmlns:a16="http://schemas.microsoft.com/office/drawing/2014/main" id="{BA103F89-203A-451E-B171-43EB6DE125EE}"/>
            </a:ext>
          </a:extLst>
        </xdr:cNvPr>
        <xdr:cNvSpPr txBox="1"/>
      </xdr:nvSpPr>
      <xdr:spPr>
        <a:xfrm>
          <a:off x="19992975" y="958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85903</xdr:rowOff>
    </xdr:from>
    <xdr:to>
      <xdr:col>112</xdr:col>
      <xdr:colOff>38100</xdr:colOff>
      <xdr:row>60</xdr:row>
      <xdr:rowOff>16053</xdr:rowOff>
    </xdr:to>
    <xdr:sp macro="" textlink="">
      <xdr:nvSpPr>
        <xdr:cNvPr id="706" name="楕円 705">
          <a:extLst>
            <a:ext uri="{FF2B5EF4-FFF2-40B4-BE49-F238E27FC236}">
              <a16:creationId xmlns:a16="http://schemas.microsoft.com/office/drawing/2014/main" id="{F9A276DC-E6B1-45F1-AC43-05845A100AC9}"/>
            </a:ext>
          </a:extLst>
        </xdr:cNvPr>
        <xdr:cNvSpPr/>
      </xdr:nvSpPr>
      <xdr:spPr>
        <a:xfrm>
          <a:off x="19154775" y="96458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136703</xdr:rowOff>
    </xdr:from>
    <xdr:to>
      <xdr:col>116</xdr:col>
      <xdr:colOff>63500</xdr:colOff>
      <xdr:row>60</xdr:row>
      <xdr:rowOff>56693</xdr:rowOff>
    </xdr:to>
    <xdr:cxnSp macro="">
      <xdr:nvCxnSpPr>
        <xdr:cNvPr id="707" name="直線コネクタ 706">
          <a:extLst>
            <a:ext uri="{FF2B5EF4-FFF2-40B4-BE49-F238E27FC236}">
              <a16:creationId xmlns:a16="http://schemas.microsoft.com/office/drawing/2014/main" id="{EA63256B-5102-4309-B306-E7D95B4AE64A}"/>
            </a:ext>
          </a:extLst>
        </xdr:cNvPr>
        <xdr:cNvCxnSpPr/>
      </xdr:nvCxnSpPr>
      <xdr:spPr>
        <a:xfrm>
          <a:off x="19202400" y="9702978"/>
          <a:ext cx="752475"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92304</xdr:rowOff>
    </xdr:from>
    <xdr:to>
      <xdr:col>107</xdr:col>
      <xdr:colOff>101600</xdr:colOff>
      <xdr:row>60</xdr:row>
      <xdr:rowOff>22454</xdr:rowOff>
    </xdr:to>
    <xdr:sp macro="" textlink="">
      <xdr:nvSpPr>
        <xdr:cNvPr id="708" name="楕円 707">
          <a:extLst>
            <a:ext uri="{FF2B5EF4-FFF2-40B4-BE49-F238E27FC236}">
              <a16:creationId xmlns:a16="http://schemas.microsoft.com/office/drawing/2014/main" id="{B82215AF-F776-41D0-80B8-C45D9A4E2BAC}"/>
            </a:ext>
          </a:extLst>
        </xdr:cNvPr>
        <xdr:cNvSpPr/>
      </xdr:nvSpPr>
      <xdr:spPr>
        <a:xfrm>
          <a:off x="18345150" y="96554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136703</xdr:rowOff>
    </xdr:from>
    <xdr:to>
      <xdr:col>111</xdr:col>
      <xdr:colOff>177800</xdr:colOff>
      <xdr:row>59</xdr:row>
      <xdr:rowOff>143104</xdr:rowOff>
    </xdr:to>
    <xdr:cxnSp macro="">
      <xdr:nvCxnSpPr>
        <xdr:cNvPr id="709" name="直線コネクタ 708">
          <a:extLst>
            <a:ext uri="{FF2B5EF4-FFF2-40B4-BE49-F238E27FC236}">
              <a16:creationId xmlns:a16="http://schemas.microsoft.com/office/drawing/2014/main" id="{E3B22D77-A55D-4C84-A788-FC45A7B41FB2}"/>
            </a:ext>
          </a:extLst>
        </xdr:cNvPr>
        <xdr:cNvCxnSpPr/>
      </xdr:nvCxnSpPr>
      <xdr:spPr>
        <a:xfrm flipV="1">
          <a:off x="18392775" y="9702978"/>
          <a:ext cx="809625"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99161</xdr:rowOff>
    </xdr:from>
    <xdr:to>
      <xdr:col>102</xdr:col>
      <xdr:colOff>165100</xdr:colOff>
      <xdr:row>60</xdr:row>
      <xdr:rowOff>29311</xdr:rowOff>
    </xdr:to>
    <xdr:sp macro="" textlink="">
      <xdr:nvSpPr>
        <xdr:cNvPr id="710" name="楕円 709">
          <a:extLst>
            <a:ext uri="{FF2B5EF4-FFF2-40B4-BE49-F238E27FC236}">
              <a16:creationId xmlns:a16="http://schemas.microsoft.com/office/drawing/2014/main" id="{B60198FE-C7E2-4BA7-9492-19E5407B08A3}"/>
            </a:ext>
          </a:extLst>
        </xdr:cNvPr>
        <xdr:cNvSpPr/>
      </xdr:nvSpPr>
      <xdr:spPr>
        <a:xfrm>
          <a:off x="17554575" y="966543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143104</xdr:rowOff>
    </xdr:from>
    <xdr:to>
      <xdr:col>107</xdr:col>
      <xdr:colOff>50800</xdr:colOff>
      <xdr:row>59</xdr:row>
      <xdr:rowOff>149961</xdr:rowOff>
    </xdr:to>
    <xdr:cxnSp macro="">
      <xdr:nvCxnSpPr>
        <xdr:cNvPr id="711" name="直線コネクタ 710">
          <a:extLst>
            <a:ext uri="{FF2B5EF4-FFF2-40B4-BE49-F238E27FC236}">
              <a16:creationId xmlns:a16="http://schemas.microsoft.com/office/drawing/2014/main" id="{602DE738-5DA3-448C-9A69-3C50A937CE64}"/>
            </a:ext>
          </a:extLst>
        </xdr:cNvPr>
        <xdr:cNvCxnSpPr/>
      </xdr:nvCxnSpPr>
      <xdr:spPr>
        <a:xfrm flipV="1">
          <a:off x="17602200" y="9703029"/>
          <a:ext cx="790575"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5893</xdr:rowOff>
    </xdr:from>
    <xdr:to>
      <xdr:col>98</xdr:col>
      <xdr:colOff>38100</xdr:colOff>
      <xdr:row>61</xdr:row>
      <xdr:rowOff>107493</xdr:rowOff>
    </xdr:to>
    <xdr:sp macro="" textlink="">
      <xdr:nvSpPr>
        <xdr:cNvPr id="712" name="楕円 711">
          <a:extLst>
            <a:ext uri="{FF2B5EF4-FFF2-40B4-BE49-F238E27FC236}">
              <a16:creationId xmlns:a16="http://schemas.microsoft.com/office/drawing/2014/main" id="{E02C1B30-16F6-4E35-BBEC-5BEB98F4A243}"/>
            </a:ext>
          </a:extLst>
        </xdr:cNvPr>
        <xdr:cNvSpPr/>
      </xdr:nvSpPr>
      <xdr:spPr>
        <a:xfrm>
          <a:off x="16754475" y="98960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149961</xdr:rowOff>
    </xdr:from>
    <xdr:to>
      <xdr:col>102</xdr:col>
      <xdr:colOff>114300</xdr:colOff>
      <xdr:row>61</xdr:row>
      <xdr:rowOff>56693</xdr:rowOff>
    </xdr:to>
    <xdr:cxnSp macro="">
      <xdr:nvCxnSpPr>
        <xdr:cNvPr id="713" name="直線コネクタ 712">
          <a:extLst>
            <a:ext uri="{FF2B5EF4-FFF2-40B4-BE49-F238E27FC236}">
              <a16:creationId xmlns:a16="http://schemas.microsoft.com/office/drawing/2014/main" id="{8D20B5DD-C350-44C7-8130-A5D6BABA9540}"/>
            </a:ext>
          </a:extLst>
        </xdr:cNvPr>
        <xdr:cNvCxnSpPr/>
      </xdr:nvCxnSpPr>
      <xdr:spPr>
        <a:xfrm flipV="1">
          <a:off x="16802100" y="9713061"/>
          <a:ext cx="800100" cy="23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714" name="n_1aveValue【学校施設】&#10;一人当たり面積">
          <a:extLst>
            <a:ext uri="{FF2B5EF4-FFF2-40B4-BE49-F238E27FC236}">
              <a16:creationId xmlns:a16="http://schemas.microsoft.com/office/drawing/2014/main" id="{0432E2BF-B3FB-4EF0-AE16-CB1B2D5AAFB2}"/>
            </a:ext>
          </a:extLst>
        </xdr:cNvPr>
        <xdr:cNvSpPr txBox="1"/>
      </xdr:nvSpPr>
      <xdr:spPr>
        <a:xfrm>
          <a:off x="18983402" y="1002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125595</xdr:rowOff>
    </xdr:from>
    <xdr:ext cx="469744" cy="259045"/>
    <xdr:sp macro="" textlink="">
      <xdr:nvSpPr>
        <xdr:cNvPr id="715" name="n_2aveValue【学校施設】&#10;一人当たり面積">
          <a:extLst>
            <a:ext uri="{FF2B5EF4-FFF2-40B4-BE49-F238E27FC236}">
              <a16:creationId xmlns:a16="http://schemas.microsoft.com/office/drawing/2014/main" id="{26DE79C3-7AFA-4293-BC2E-A9DD9AB7D1C6}"/>
            </a:ext>
          </a:extLst>
        </xdr:cNvPr>
        <xdr:cNvSpPr txBox="1"/>
      </xdr:nvSpPr>
      <xdr:spPr>
        <a:xfrm>
          <a:off x="18183302" y="100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125137</xdr:rowOff>
    </xdr:from>
    <xdr:ext cx="469744" cy="259045"/>
    <xdr:sp macro="" textlink="">
      <xdr:nvSpPr>
        <xdr:cNvPr id="716" name="n_3aveValue【学校施設】&#10;一人当たり面積">
          <a:extLst>
            <a:ext uri="{FF2B5EF4-FFF2-40B4-BE49-F238E27FC236}">
              <a16:creationId xmlns:a16="http://schemas.microsoft.com/office/drawing/2014/main" id="{7F6634CC-4822-4E3B-8F94-212F6E7E86C1}"/>
            </a:ext>
          </a:extLst>
        </xdr:cNvPr>
        <xdr:cNvSpPr txBox="1"/>
      </xdr:nvSpPr>
      <xdr:spPr>
        <a:xfrm>
          <a:off x="17383202" y="1000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119194</xdr:rowOff>
    </xdr:from>
    <xdr:ext cx="469744" cy="259045"/>
    <xdr:sp macro="" textlink="">
      <xdr:nvSpPr>
        <xdr:cNvPr id="717" name="n_4aveValue【学校施設】&#10;一人当たり面積">
          <a:extLst>
            <a:ext uri="{FF2B5EF4-FFF2-40B4-BE49-F238E27FC236}">
              <a16:creationId xmlns:a16="http://schemas.microsoft.com/office/drawing/2014/main" id="{7D533874-89EA-41E3-AEA4-9564C8547A0D}"/>
            </a:ext>
          </a:extLst>
        </xdr:cNvPr>
        <xdr:cNvSpPr txBox="1"/>
      </xdr:nvSpPr>
      <xdr:spPr>
        <a:xfrm>
          <a:off x="16592627" y="1000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32580</xdr:rowOff>
    </xdr:from>
    <xdr:ext cx="469744" cy="259045"/>
    <xdr:sp macro="" textlink="">
      <xdr:nvSpPr>
        <xdr:cNvPr id="718" name="n_1mainValue【学校施設】&#10;一人当たり面積">
          <a:extLst>
            <a:ext uri="{FF2B5EF4-FFF2-40B4-BE49-F238E27FC236}">
              <a16:creationId xmlns:a16="http://schemas.microsoft.com/office/drawing/2014/main" id="{3C2C6A28-D421-466A-A633-1CD0CA673E79}"/>
            </a:ext>
          </a:extLst>
        </xdr:cNvPr>
        <xdr:cNvSpPr txBox="1"/>
      </xdr:nvSpPr>
      <xdr:spPr>
        <a:xfrm>
          <a:off x="18983402" y="943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38981</xdr:rowOff>
    </xdr:from>
    <xdr:ext cx="469744" cy="259045"/>
    <xdr:sp macro="" textlink="">
      <xdr:nvSpPr>
        <xdr:cNvPr id="719" name="n_2mainValue【学校施設】&#10;一人当たり面積">
          <a:extLst>
            <a:ext uri="{FF2B5EF4-FFF2-40B4-BE49-F238E27FC236}">
              <a16:creationId xmlns:a16="http://schemas.microsoft.com/office/drawing/2014/main" id="{D2A9C1AC-0B04-4B46-A25A-3692CE73494B}"/>
            </a:ext>
          </a:extLst>
        </xdr:cNvPr>
        <xdr:cNvSpPr txBox="1"/>
      </xdr:nvSpPr>
      <xdr:spPr>
        <a:xfrm>
          <a:off x="18183302" y="944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45838</xdr:rowOff>
    </xdr:from>
    <xdr:ext cx="469744" cy="259045"/>
    <xdr:sp macro="" textlink="">
      <xdr:nvSpPr>
        <xdr:cNvPr id="720" name="n_3mainValue【学校施設】&#10;一人当たり面積">
          <a:extLst>
            <a:ext uri="{FF2B5EF4-FFF2-40B4-BE49-F238E27FC236}">
              <a16:creationId xmlns:a16="http://schemas.microsoft.com/office/drawing/2014/main" id="{160BD2EF-9AF0-449D-A9BC-3B7813E76356}"/>
            </a:ext>
          </a:extLst>
        </xdr:cNvPr>
        <xdr:cNvSpPr txBox="1"/>
      </xdr:nvSpPr>
      <xdr:spPr>
        <a:xfrm>
          <a:off x="17383202" y="945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124020</xdr:rowOff>
    </xdr:from>
    <xdr:ext cx="469744" cy="259045"/>
    <xdr:sp macro="" textlink="">
      <xdr:nvSpPr>
        <xdr:cNvPr id="721" name="n_4mainValue【学校施設】&#10;一人当たり面積">
          <a:extLst>
            <a:ext uri="{FF2B5EF4-FFF2-40B4-BE49-F238E27FC236}">
              <a16:creationId xmlns:a16="http://schemas.microsoft.com/office/drawing/2014/main" id="{03A93B3F-6681-41DC-AD18-74C86885CB42}"/>
            </a:ext>
          </a:extLst>
        </xdr:cNvPr>
        <xdr:cNvSpPr txBox="1"/>
      </xdr:nvSpPr>
      <xdr:spPr>
        <a:xfrm>
          <a:off x="16592627" y="968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228307DC-3A59-47A6-962B-B554B918BC71}"/>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844D920D-4D94-4074-A1C7-937BF031F7F3}"/>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631E1F73-083A-41A9-9B96-AE42F0E4718D}"/>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A2A2E8F0-72C2-4796-AE4E-C69DCEF84E8C}"/>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A4A17E08-2347-45DE-8235-994855E70BFB}"/>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DE412BD-CB6F-4822-9EE0-AA89CFDBB927}"/>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387FBC50-F2D8-4C93-94B1-A01AFB3BAA6C}"/>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82044198-E2B5-4EE6-82D6-727A4CEF500E}"/>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9A0F36D5-08B7-4E35-A60E-773C91147B0F}"/>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D292822A-7C28-4C35-8FE0-CAF351B2583D}"/>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840028E3-E8AC-4231-BFA6-94F0F71D3B68}"/>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6471005D-4768-4755-96D1-1F76DE3E0FB9}"/>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973F877C-FB21-4012-B3FE-24E632AB90B1}"/>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494A77AB-B3AD-4D4D-9A11-06591BF94764}"/>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C59C45A3-773D-4D70-837B-FFE6F54DD0B3}"/>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57FB70A7-DC22-47F2-89AE-9FF49AAAA5F8}"/>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9F0F7F2D-F322-4951-ABF1-256936469BF0}"/>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113F43BA-7E90-4965-A470-481EC40FF571}"/>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54A3897A-75B2-4CBA-B6CE-C148C1C2B9CB}"/>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2CD6F2BB-15B2-4F66-B1E1-655B9A57A715}"/>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C1237DD7-A5EF-467A-BB66-DA9B4BB3FE6E}"/>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6E034691-3B31-483B-A1CD-6A50D95FEFB5}"/>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id="{7775AF98-7C3B-40E6-A81B-826483189988}"/>
            </a:ext>
          </a:extLst>
        </xdr:cNvPr>
        <xdr:cNvSpPr txBox="1"/>
      </xdr:nvSpPr>
      <xdr:spPr>
        <a:xfrm>
          <a:off x="109037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a:extLst>
            <a:ext uri="{FF2B5EF4-FFF2-40B4-BE49-F238E27FC236}">
              <a16:creationId xmlns:a16="http://schemas.microsoft.com/office/drawing/2014/main" id="{0B667016-FD1A-414A-AA35-92C9436A28AD}"/>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114300</xdr:rowOff>
    </xdr:to>
    <xdr:cxnSp macro="">
      <xdr:nvCxnSpPr>
        <xdr:cNvPr id="746" name="直線コネクタ 745">
          <a:extLst>
            <a:ext uri="{FF2B5EF4-FFF2-40B4-BE49-F238E27FC236}">
              <a16:creationId xmlns:a16="http://schemas.microsoft.com/office/drawing/2014/main" id="{BBC5D3BF-7AF4-48C2-B582-F7376270A90F}"/>
            </a:ext>
          </a:extLst>
        </xdr:cNvPr>
        <xdr:cNvCxnSpPr/>
      </xdr:nvCxnSpPr>
      <xdr:spPr>
        <a:xfrm flipV="1">
          <a:off x="14696439" y="126130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7" name="【児童館】&#10;有形固定資産減価償却率最小値テキスト">
          <a:extLst>
            <a:ext uri="{FF2B5EF4-FFF2-40B4-BE49-F238E27FC236}">
              <a16:creationId xmlns:a16="http://schemas.microsoft.com/office/drawing/2014/main" id="{BCD95EF5-6542-4363-86CB-1A5EBF3C77B7}"/>
            </a:ext>
          </a:extLst>
        </xdr:cNvPr>
        <xdr:cNvSpPr txBox="1"/>
      </xdr:nvSpPr>
      <xdr:spPr>
        <a:xfrm>
          <a:off x="14735175"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8" name="直線コネクタ 747">
          <a:extLst>
            <a:ext uri="{FF2B5EF4-FFF2-40B4-BE49-F238E27FC236}">
              <a16:creationId xmlns:a16="http://schemas.microsoft.com/office/drawing/2014/main" id="{CEC3A21A-12D5-4555-A3A0-762D1FB212F2}"/>
            </a:ext>
          </a:extLst>
        </xdr:cNvPr>
        <xdr:cNvCxnSpPr/>
      </xdr:nvCxnSpPr>
      <xdr:spPr>
        <a:xfrm>
          <a:off x="14611350" y="1404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749" name="【児童館】&#10;有形固定資産減価償却率最大値テキスト">
          <a:extLst>
            <a:ext uri="{FF2B5EF4-FFF2-40B4-BE49-F238E27FC236}">
              <a16:creationId xmlns:a16="http://schemas.microsoft.com/office/drawing/2014/main" id="{CD9002F7-5EB1-4CE1-B3C3-A24713D0A772}"/>
            </a:ext>
          </a:extLst>
        </xdr:cNvPr>
        <xdr:cNvSpPr txBox="1"/>
      </xdr:nvSpPr>
      <xdr:spPr>
        <a:xfrm>
          <a:off x="14735175" y="1240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750" name="直線コネクタ 749">
          <a:extLst>
            <a:ext uri="{FF2B5EF4-FFF2-40B4-BE49-F238E27FC236}">
              <a16:creationId xmlns:a16="http://schemas.microsoft.com/office/drawing/2014/main" id="{26B2B8C1-8E79-4C1C-9B94-2BA312F1C9CD}"/>
            </a:ext>
          </a:extLst>
        </xdr:cNvPr>
        <xdr:cNvCxnSpPr/>
      </xdr:nvCxnSpPr>
      <xdr:spPr>
        <a:xfrm>
          <a:off x="14611350" y="126130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153052</xdr:rowOff>
    </xdr:from>
    <xdr:ext cx="405111" cy="259045"/>
    <xdr:sp macro="" textlink="">
      <xdr:nvSpPr>
        <xdr:cNvPr id="751" name="【児童館】&#10;有形固定資産減価償却率平均値テキスト">
          <a:extLst>
            <a:ext uri="{FF2B5EF4-FFF2-40B4-BE49-F238E27FC236}">
              <a16:creationId xmlns:a16="http://schemas.microsoft.com/office/drawing/2014/main" id="{8D1456AE-76C7-4CF0-B4F0-CF9A407CC0B8}"/>
            </a:ext>
          </a:extLst>
        </xdr:cNvPr>
        <xdr:cNvSpPr txBox="1"/>
      </xdr:nvSpPr>
      <xdr:spPr>
        <a:xfrm>
          <a:off x="14735175" y="13116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752" name="フローチャート: 判断 751">
          <a:extLst>
            <a:ext uri="{FF2B5EF4-FFF2-40B4-BE49-F238E27FC236}">
              <a16:creationId xmlns:a16="http://schemas.microsoft.com/office/drawing/2014/main" id="{226077D1-43A1-4203-ACBD-5D9038DC46E7}"/>
            </a:ext>
          </a:extLst>
        </xdr:cNvPr>
        <xdr:cNvSpPr/>
      </xdr:nvSpPr>
      <xdr:spPr>
        <a:xfrm>
          <a:off x="14649450" y="13255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3" name="フローチャート: 判断 752">
          <a:extLst>
            <a:ext uri="{FF2B5EF4-FFF2-40B4-BE49-F238E27FC236}">
              <a16:creationId xmlns:a16="http://schemas.microsoft.com/office/drawing/2014/main" id="{9C3B08E8-8A25-4B15-B063-0942603CD9D6}"/>
            </a:ext>
          </a:extLst>
        </xdr:cNvPr>
        <xdr:cNvSpPr/>
      </xdr:nvSpPr>
      <xdr:spPr>
        <a:xfrm>
          <a:off x="13887450" y="132314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88264</xdr:rowOff>
    </xdr:from>
    <xdr:to>
      <xdr:col>76</xdr:col>
      <xdr:colOff>165100</xdr:colOff>
      <xdr:row>82</xdr:row>
      <xdr:rowOff>18414</xdr:rowOff>
    </xdr:to>
    <xdr:sp macro="" textlink="">
      <xdr:nvSpPr>
        <xdr:cNvPr id="754" name="フローチャート: 判断 753">
          <a:extLst>
            <a:ext uri="{FF2B5EF4-FFF2-40B4-BE49-F238E27FC236}">
              <a16:creationId xmlns:a16="http://schemas.microsoft.com/office/drawing/2014/main" id="{A1608752-764B-4006-A967-ADC85D5F1F27}"/>
            </a:ext>
          </a:extLst>
        </xdr:cNvPr>
        <xdr:cNvSpPr/>
      </xdr:nvSpPr>
      <xdr:spPr>
        <a:xfrm>
          <a:off x="13096875" y="132105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99695</xdr:rowOff>
    </xdr:from>
    <xdr:to>
      <xdr:col>72</xdr:col>
      <xdr:colOff>38100</xdr:colOff>
      <xdr:row>81</xdr:row>
      <xdr:rowOff>29845</xdr:rowOff>
    </xdr:to>
    <xdr:sp macro="" textlink="">
      <xdr:nvSpPr>
        <xdr:cNvPr id="755" name="フローチャート: 判断 754">
          <a:extLst>
            <a:ext uri="{FF2B5EF4-FFF2-40B4-BE49-F238E27FC236}">
              <a16:creationId xmlns:a16="http://schemas.microsoft.com/office/drawing/2014/main" id="{544F629F-08AE-48AC-8C97-667031164C40}"/>
            </a:ext>
          </a:extLst>
        </xdr:cNvPr>
        <xdr:cNvSpPr/>
      </xdr:nvSpPr>
      <xdr:spPr>
        <a:xfrm>
          <a:off x="12296775" y="130663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12064</xdr:rowOff>
    </xdr:from>
    <xdr:to>
      <xdr:col>67</xdr:col>
      <xdr:colOff>101600</xdr:colOff>
      <xdr:row>80</xdr:row>
      <xdr:rowOff>113664</xdr:rowOff>
    </xdr:to>
    <xdr:sp macro="" textlink="">
      <xdr:nvSpPr>
        <xdr:cNvPr id="756" name="フローチャート: 判断 755">
          <a:extLst>
            <a:ext uri="{FF2B5EF4-FFF2-40B4-BE49-F238E27FC236}">
              <a16:creationId xmlns:a16="http://schemas.microsoft.com/office/drawing/2014/main" id="{8FE1A12F-F4C0-4B89-9F26-906E88014D6C}"/>
            </a:ext>
          </a:extLst>
        </xdr:cNvPr>
        <xdr:cNvSpPr/>
      </xdr:nvSpPr>
      <xdr:spPr>
        <a:xfrm>
          <a:off x="11487150" y="129724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ABA108B4-8C8C-4F66-AE41-119B50270D83}"/>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503F3C55-6ABA-4FA8-AF9A-29F7CE499A72}"/>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D387DCA9-55DF-4733-AECC-055CBD01078E}"/>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8F6F530C-8421-4636-A413-6848ED520188}"/>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F7A0F272-7632-449A-8B66-D9B70D27AB34}"/>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170180</xdr:rowOff>
    </xdr:from>
    <xdr:to>
      <xdr:col>85</xdr:col>
      <xdr:colOff>177800</xdr:colOff>
      <xdr:row>85</xdr:row>
      <xdr:rowOff>100330</xdr:rowOff>
    </xdr:to>
    <xdr:sp macro="" textlink="">
      <xdr:nvSpPr>
        <xdr:cNvPr id="762" name="楕円 761">
          <a:extLst>
            <a:ext uri="{FF2B5EF4-FFF2-40B4-BE49-F238E27FC236}">
              <a16:creationId xmlns:a16="http://schemas.microsoft.com/office/drawing/2014/main" id="{79138A6E-EE05-4A8F-AE61-9CB67231F35B}"/>
            </a:ext>
          </a:extLst>
        </xdr:cNvPr>
        <xdr:cNvSpPr/>
      </xdr:nvSpPr>
      <xdr:spPr>
        <a:xfrm>
          <a:off x="14649450" y="137718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148607</xdr:rowOff>
    </xdr:from>
    <xdr:ext cx="405111" cy="259045"/>
    <xdr:sp macro="" textlink="">
      <xdr:nvSpPr>
        <xdr:cNvPr id="763" name="【児童館】&#10;有形固定資産減価償却率該当値テキスト">
          <a:extLst>
            <a:ext uri="{FF2B5EF4-FFF2-40B4-BE49-F238E27FC236}">
              <a16:creationId xmlns:a16="http://schemas.microsoft.com/office/drawing/2014/main" id="{FCADEEE3-599F-43A2-852B-DF75A2ADBC6A}"/>
            </a:ext>
          </a:extLst>
        </xdr:cNvPr>
        <xdr:cNvSpPr txBox="1"/>
      </xdr:nvSpPr>
      <xdr:spPr>
        <a:xfrm>
          <a:off x="14735175"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128270</xdr:rowOff>
    </xdr:from>
    <xdr:to>
      <xdr:col>81</xdr:col>
      <xdr:colOff>101600</xdr:colOff>
      <xdr:row>85</xdr:row>
      <xdr:rowOff>58420</xdr:rowOff>
    </xdr:to>
    <xdr:sp macro="" textlink="">
      <xdr:nvSpPr>
        <xdr:cNvPr id="764" name="楕円 763">
          <a:extLst>
            <a:ext uri="{FF2B5EF4-FFF2-40B4-BE49-F238E27FC236}">
              <a16:creationId xmlns:a16="http://schemas.microsoft.com/office/drawing/2014/main" id="{230C4D55-E00F-4936-8A87-286BA48FDA00}"/>
            </a:ext>
          </a:extLst>
        </xdr:cNvPr>
        <xdr:cNvSpPr/>
      </xdr:nvSpPr>
      <xdr:spPr>
        <a:xfrm>
          <a:off x="13887450" y="137363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7620</xdr:rowOff>
    </xdr:from>
    <xdr:to>
      <xdr:col>85</xdr:col>
      <xdr:colOff>127000</xdr:colOff>
      <xdr:row>85</xdr:row>
      <xdr:rowOff>49530</xdr:rowOff>
    </xdr:to>
    <xdr:cxnSp macro="">
      <xdr:nvCxnSpPr>
        <xdr:cNvPr id="765" name="直線コネクタ 764">
          <a:extLst>
            <a:ext uri="{FF2B5EF4-FFF2-40B4-BE49-F238E27FC236}">
              <a16:creationId xmlns:a16="http://schemas.microsoft.com/office/drawing/2014/main" id="{58E8B1A3-5A50-42B4-B37F-302BD777D971}"/>
            </a:ext>
          </a:extLst>
        </xdr:cNvPr>
        <xdr:cNvCxnSpPr/>
      </xdr:nvCxnSpPr>
      <xdr:spPr>
        <a:xfrm>
          <a:off x="13935075" y="13783945"/>
          <a:ext cx="762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86361</xdr:rowOff>
    </xdr:from>
    <xdr:to>
      <xdr:col>76</xdr:col>
      <xdr:colOff>165100</xdr:colOff>
      <xdr:row>85</xdr:row>
      <xdr:rowOff>16511</xdr:rowOff>
    </xdr:to>
    <xdr:sp macro="" textlink="">
      <xdr:nvSpPr>
        <xdr:cNvPr id="766" name="楕円 765">
          <a:extLst>
            <a:ext uri="{FF2B5EF4-FFF2-40B4-BE49-F238E27FC236}">
              <a16:creationId xmlns:a16="http://schemas.microsoft.com/office/drawing/2014/main" id="{B47021E5-437A-4465-881A-B3208E1F78A5}"/>
            </a:ext>
          </a:extLst>
        </xdr:cNvPr>
        <xdr:cNvSpPr/>
      </xdr:nvSpPr>
      <xdr:spPr>
        <a:xfrm>
          <a:off x="13096875" y="136944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137161</xdr:rowOff>
    </xdr:from>
    <xdr:to>
      <xdr:col>81</xdr:col>
      <xdr:colOff>50800</xdr:colOff>
      <xdr:row>85</xdr:row>
      <xdr:rowOff>7620</xdr:rowOff>
    </xdr:to>
    <xdr:cxnSp macro="">
      <xdr:nvCxnSpPr>
        <xdr:cNvPr id="767" name="直線コネクタ 766">
          <a:extLst>
            <a:ext uri="{FF2B5EF4-FFF2-40B4-BE49-F238E27FC236}">
              <a16:creationId xmlns:a16="http://schemas.microsoft.com/office/drawing/2014/main" id="{88366B82-E02F-4FC6-8CE3-C2170813023F}"/>
            </a:ext>
          </a:extLst>
        </xdr:cNvPr>
        <xdr:cNvCxnSpPr/>
      </xdr:nvCxnSpPr>
      <xdr:spPr>
        <a:xfrm>
          <a:off x="13144500" y="13751561"/>
          <a:ext cx="790575"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42545</xdr:rowOff>
    </xdr:from>
    <xdr:to>
      <xdr:col>72</xdr:col>
      <xdr:colOff>38100</xdr:colOff>
      <xdr:row>84</xdr:row>
      <xdr:rowOff>144145</xdr:rowOff>
    </xdr:to>
    <xdr:sp macro="" textlink="">
      <xdr:nvSpPr>
        <xdr:cNvPr id="768" name="楕円 767">
          <a:extLst>
            <a:ext uri="{FF2B5EF4-FFF2-40B4-BE49-F238E27FC236}">
              <a16:creationId xmlns:a16="http://schemas.microsoft.com/office/drawing/2014/main" id="{2A5898A6-C171-4538-8F3E-3E97CA178471}"/>
            </a:ext>
          </a:extLst>
        </xdr:cNvPr>
        <xdr:cNvSpPr/>
      </xdr:nvSpPr>
      <xdr:spPr>
        <a:xfrm>
          <a:off x="12296775" y="136569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93345</xdr:rowOff>
    </xdr:from>
    <xdr:to>
      <xdr:col>76</xdr:col>
      <xdr:colOff>114300</xdr:colOff>
      <xdr:row>84</xdr:row>
      <xdr:rowOff>137161</xdr:rowOff>
    </xdr:to>
    <xdr:cxnSp macro="">
      <xdr:nvCxnSpPr>
        <xdr:cNvPr id="769" name="直線コネクタ 768">
          <a:extLst>
            <a:ext uri="{FF2B5EF4-FFF2-40B4-BE49-F238E27FC236}">
              <a16:creationId xmlns:a16="http://schemas.microsoft.com/office/drawing/2014/main" id="{069E5732-F29E-4FF3-8E59-9B981D87B62A}"/>
            </a:ext>
          </a:extLst>
        </xdr:cNvPr>
        <xdr:cNvCxnSpPr/>
      </xdr:nvCxnSpPr>
      <xdr:spPr>
        <a:xfrm>
          <a:off x="12344400" y="13704570"/>
          <a:ext cx="8001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10161</xdr:rowOff>
    </xdr:from>
    <xdr:to>
      <xdr:col>67</xdr:col>
      <xdr:colOff>101600</xdr:colOff>
      <xdr:row>84</xdr:row>
      <xdr:rowOff>111761</xdr:rowOff>
    </xdr:to>
    <xdr:sp macro="" textlink="">
      <xdr:nvSpPr>
        <xdr:cNvPr id="770" name="楕円 769">
          <a:extLst>
            <a:ext uri="{FF2B5EF4-FFF2-40B4-BE49-F238E27FC236}">
              <a16:creationId xmlns:a16="http://schemas.microsoft.com/office/drawing/2014/main" id="{2E9BC157-ED17-4C49-BAB4-EEBDCC8BA5C8}"/>
            </a:ext>
          </a:extLst>
        </xdr:cNvPr>
        <xdr:cNvSpPr/>
      </xdr:nvSpPr>
      <xdr:spPr>
        <a:xfrm>
          <a:off x="11487150" y="136182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60961</xdr:rowOff>
    </xdr:from>
    <xdr:to>
      <xdr:col>71</xdr:col>
      <xdr:colOff>177800</xdr:colOff>
      <xdr:row>84</xdr:row>
      <xdr:rowOff>93345</xdr:rowOff>
    </xdr:to>
    <xdr:cxnSp macro="">
      <xdr:nvCxnSpPr>
        <xdr:cNvPr id="771" name="直線コネクタ 770">
          <a:extLst>
            <a:ext uri="{FF2B5EF4-FFF2-40B4-BE49-F238E27FC236}">
              <a16:creationId xmlns:a16="http://schemas.microsoft.com/office/drawing/2014/main" id="{6885ECDC-A694-4507-821F-192C0057ECEB}"/>
            </a:ext>
          </a:extLst>
        </xdr:cNvPr>
        <xdr:cNvCxnSpPr/>
      </xdr:nvCxnSpPr>
      <xdr:spPr>
        <a:xfrm>
          <a:off x="11534775" y="13675361"/>
          <a:ext cx="809625"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772" name="n_1aveValue【児童館】&#10;有形固定資産減価償却率">
          <a:extLst>
            <a:ext uri="{FF2B5EF4-FFF2-40B4-BE49-F238E27FC236}">
              <a16:creationId xmlns:a16="http://schemas.microsoft.com/office/drawing/2014/main" id="{754FFACA-7C2C-4E52-AC01-28CA841DF45C}"/>
            </a:ext>
          </a:extLst>
        </xdr:cNvPr>
        <xdr:cNvSpPr txBox="1"/>
      </xdr:nvSpPr>
      <xdr:spPr>
        <a:xfrm>
          <a:off x="13745219" y="1301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34941</xdr:rowOff>
    </xdr:from>
    <xdr:ext cx="405111" cy="259045"/>
    <xdr:sp macro="" textlink="">
      <xdr:nvSpPr>
        <xdr:cNvPr id="773" name="n_2aveValue【児童館】&#10;有形固定資産減価償却率">
          <a:extLst>
            <a:ext uri="{FF2B5EF4-FFF2-40B4-BE49-F238E27FC236}">
              <a16:creationId xmlns:a16="http://schemas.microsoft.com/office/drawing/2014/main" id="{1EA485EB-2F8B-44AC-B757-A9C32E699E58}"/>
            </a:ext>
          </a:extLst>
        </xdr:cNvPr>
        <xdr:cNvSpPr txBox="1"/>
      </xdr:nvSpPr>
      <xdr:spPr>
        <a:xfrm>
          <a:off x="12964169" y="1299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46372</xdr:rowOff>
    </xdr:from>
    <xdr:ext cx="405111" cy="259045"/>
    <xdr:sp macro="" textlink="">
      <xdr:nvSpPr>
        <xdr:cNvPr id="774" name="n_3aveValue【児童館】&#10;有形固定資産減価償却率">
          <a:extLst>
            <a:ext uri="{FF2B5EF4-FFF2-40B4-BE49-F238E27FC236}">
              <a16:creationId xmlns:a16="http://schemas.microsoft.com/office/drawing/2014/main" id="{22BCAABE-6EC4-40D7-BB14-3CC3558221F2}"/>
            </a:ext>
          </a:extLst>
        </xdr:cNvPr>
        <xdr:cNvSpPr txBox="1"/>
      </xdr:nvSpPr>
      <xdr:spPr>
        <a:xfrm>
          <a:off x="12164069" y="1285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130191</xdr:rowOff>
    </xdr:from>
    <xdr:ext cx="405111" cy="259045"/>
    <xdr:sp macro="" textlink="">
      <xdr:nvSpPr>
        <xdr:cNvPr id="775" name="n_4aveValue【児童館】&#10;有形固定資産減価償却率">
          <a:extLst>
            <a:ext uri="{FF2B5EF4-FFF2-40B4-BE49-F238E27FC236}">
              <a16:creationId xmlns:a16="http://schemas.microsoft.com/office/drawing/2014/main" id="{BB7E316C-3F0F-4786-97AA-AF94802654F2}"/>
            </a:ext>
          </a:extLst>
        </xdr:cNvPr>
        <xdr:cNvSpPr txBox="1"/>
      </xdr:nvSpPr>
      <xdr:spPr>
        <a:xfrm>
          <a:off x="11354444" y="1276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49547</xdr:rowOff>
    </xdr:from>
    <xdr:ext cx="405111" cy="259045"/>
    <xdr:sp macro="" textlink="">
      <xdr:nvSpPr>
        <xdr:cNvPr id="776" name="n_1mainValue【児童館】&#10;有形固定資産減価償却率">
          <a:extLst>
            <a:ext uri="{FF2B5EF4-FFF2-40B4-BE49-F238E27FC236}">
              <a16:creationId xmlns:a16="http://schemas.microsoft.com/office/drawing/2014/main" id="{BA0C1C0F-571B-4120-89F9-05FCD440E0C2}"/>
            </a:ext>
          </a:extLst>
        </xdr:cNvPr>
        <xdr:cNvSpPr txBox="1"/>
      </xdr:nvSpPr>
      <xdr:spPr>
        <a:xfrm>
          <a:off x="13745219"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7638</xdr:rowOff>
    </xdr:from>
    <xdr:ext cx="405111" cy="259045"/>
    <xdr:sp macro="" textlink="">
      <xdr:nvSpPr>
        <xdr:cNvPr id="777" name="n_2mainValue【児童館】&#10;有形固定資産減価償却率">
          <a:extLst>
            <a:ext uri="{FF2B5EF4-FFF2-40B4-BE49-F238E27FC236}">
              <a16:creationId xmlns:a16="http://schemas.microsoft.com/office/drawing/2014/main" id="{AFA286B9-3F83-4201-9908-57776D3A76EA}"/>
            </a:ext>
          </a:extLst>
        </xdr:cNvPr>
        <xdr:cNvSpPr txBox="1"/>
      </xdr:nvSpPr>
      <xdr:spPr>
        <a:xfrm>
          <a:off x="12964169" y="1378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135272</xdr:rowOff>
    </xdr:from>
    <xdr:ext cx="405111" cy="259045"/>
    <xdr:sp macro="" textlink="">
      <xdr:nvSpPr>
        <xdr:cNvPr id="778" name="n_3mainValue【児童館】&#10;有形固定資産減価償却率">
          <a:extLst>
            <a:ext uri="{FF2B5EF4-FFF2-40B4-BE49-F238E27FC236}">
              <a16:creationId xmlns:a16="http://schemas.microsoft.com/office/drawing/2014/main" id="{466D17DD-F616-482E-9D2F-1B14A60B4A63}"/>
            </a:ext>
          </a:extLst>
        </xdr:cNvPr>
        <xdr:cNvSpPr txBox="1"/>
      </xdr:nvSpPr>
      <xdr:spPr>
        <a:xfrm>
          <a:off x="12164069" y="1374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102888</xdr:rowOff>
    </xdr:from>
    <xdr:ext cx="405111" cy="259045"/>
    <xdr:sp macro="" textlink="">
      <xdr:nvSpPr>
        <xdr:cNvPr id="779" name="n_4mainValue【児童館】&#10;有形固定資産減価償却率">
          <a:extLst>
            <a:ext uri="{FF2B5EF4-FFF2-40B4-BE49-F238E27FC236}">
              <a16:creationId xmlns:a16="http://schemas.microsoft.com/office/drawing/2014/main" id="{48247581-9CC4-492A-BF68-3234860094F1}"/>
            </a:ext>
          </a:extLst>
        </xdr:cNvPr>
        <xdr:cNvSpPr txBox="1"/>
      </xdr:nvSpPr>
      <xdr:spPr>
        <a:xfrm>
          <a:off x="11354444" y="1371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C254838D-00A0-4AEE-9770-5AFB40CC0F5D}"/>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B625F7D9-99CA-4E17-8B8A-9910CD60B75F}"/>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8C6A8A9F-329F-4492-A9E0-032F9FE22073}"/>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B502451F-0C65-4C82-A57B-8B0DFF559FA8}"/>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E8B316D7-E435-49E0-9D82-687C5263FF0F}"/>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3666EE8E-41A1-454D-B9EA-2F38002EA62A}"/>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6C19A78C-7999-4644-AD58-264AC2C0DBBC}"/>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4DF7746D-3D40-48A3-B840-3F5C5A056DE6}"/>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4F03FEF1-6A44-4C45-BBC4-FBD172BF756A}"/>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BBB6328E-35E1-4705-9FCD-B2A0923432A0}"/>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a:extLst>
            <a:ext uri="{FF2B5EF4-FFF2-40B4-BE49-F238E27FC236}">
              <a16:creationId xmlns:a16="http://schemas.microsoft.com/office/drawing/2014/main" id="{4CC99905-ABED-4907-907A-D7B3F0D1F98F}"/>
            </a:ext>
          </a:extLst>
        </xdr:cNvPr>
        <xdr:cNvCxnSpPr/>
      </xdr:nvCxnSpPr>
      <xdr:spPr>
        <a:xfrm>
          <a:off x="164592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a:extLst>
            <a:ext uri="{FF2B5EF4-FFF2-40B4-BE49-F238E27FC236}">
              <a16:creationId xmlns:a16="http://schemas.microsoft.com/office/drawing/2014/main" id="{106DED9A-E89D-4B72-A0A0-D507EE071EEA}"/>
            </a:ext>
          </a:extLst>
        </xdr:cNvPr>
        <xdr:cNvSpPr txBox="1"/>
      </xdr:nvSpPr>
      <xdr:spPr>
        <a:xfrm>
          <a:off x="160523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a:extLst>
            <a:ext uri="{FF2B5EF4-FFF2-40B4-BE49-F238E27FC236}">
              <a16:creationId xmlns:a16="http://schemas.microsoft.com/office/drawing/2014/main" id="{6546E2A9-053D-4A6E-BE47-93C227EFF1CF}"/>
            </a:ext>
          </a:extLst>
        </xdr:cNvPr>
        <xdr:cNvCxnSpPr/>
      </xdr:nvCxnSpPr>
      <xdr:spPr>
        <a:xfrm>
          <a:off x="164592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a:extLst>
            <a:ext uri="{FF2B5EF4-FFF2-40B4-BE49-F238E27FC236}">
              <a16:creationId xmlns:a16="http://schemas.microsoft.com/office/drawing/2014/main" id="{E9DF23BB-24A7-4962-820D-51D06E087921}"/>
            </a:ext>
          </a:extLst>
        </xdr:cNvPr>
        <xdr:cNvSpPr txBox="1"/>
      </xdr:nvSpPr>
      <xdr:spPr>
        <a:xfrm>
          <a:off x="16052346"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a:extLst>
            <a:ext uri="{FF2B5EF4-FFF2-40B4-BE49-F238E27FC236}">
              <a16:creationId xmlns:a16="http://schemas.microsoft.com/office/drawing/2014/main" id="{5901D388-C016-4434-87FC-9ED9978D76F5}"/>
            </a:ext>
          </a:extLst>
        </xdr:cNvPr>
        <xdr:cNvCxnSpPr/>
      </xdr:nvCxnSpPr>
      <xdr:spPr>
        <a:xfrm>
          <a:off x="164592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a:extLst>
            <a:ext uri="{FF2B5EF4-FFF2-40B4-BE49-F238E27FC236}">
              <a16:creationId xmlns:a16="http://schemas.microsoft.com/office/drawing/2014/main" id="{D98AA7F8-A96C-464E-BD27-45CA6CBB70F4}"/>
            </a:ext>
          </a:extLst>
        </xdr:cNvPr>
        <xdr:cNvSpPr txBox="1"/>
      </xdr:nvSpPr>
      <xdr:spPr>
        <a:xfrm>
          <a:off x="16052346"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a:extLst>
            <a:ext uri="{FF2B5EF4-FFF2-40B4-BE49-F238E27FC236}">
              <a16:creationId xmlns:a16="http://schemas.microsoft.com/office/drawing/2014/main" id="{45D1654F-7423-40E7-8D71-DBBACD05B6AF}"/>
            </a:ext>
          </a:extLst>
        </xdr:cNvPr>
        <xdr:cNvCxnSpPr/>
      </xdr:nvCxnSpPr>
      <xdr:spPr>
        <a:xfrm>
          <a:off x="164592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a:extLst>
            <a:ext uri="{FF2B5EF4-FFF2-40B4-BE49-F238E27FC236}">
              <a16:creationId xmlns:a16="http://schemas.microsoft.com/office/drawing/2014/main" id="{124B132D-4B24-4FD4-915A-645089E0278D}"/>
            </a:ext>
          </a:extLst>
        </xdr:cNvPr>
        <xdr:cNvSpPr txBox="1"/>
      </xdr:nvSpPr>
      <xdr:spPr>
        <a:xfrm>
          <a:off x="16052346"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CC5CA307-3048-4422-B20C-856C971DDF0F}"/>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66752D58-B0F0-4665-B582-221FD7540130}"/>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F3AE31A5-D3EB-4A4D-BF49-8A81002C0178}"/>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143256</xdr:rowOff>
    </xdr:from>
    <xdr:to>
      <xdr:col>116</xdr:col>
      <xdr:colOff>62864</xdr:colOff>
      <xdr:row>86</xdr:row>
      <xdr:rowOff>6096</xdr:rowOff>
    </xdr:to>
    <xdr:cxnSp macro="">
      <xdr:nvCxnSpPr>
        <xdr:cNvPr id="801" name="直線コネクタ 800">
          <a:extLst>
            <a:ext uri="{FF2B5EF4-FFF2-40B4-BE49-F238E27FC236}">
              <a16:creationId xmlns:a16="http://schemas.microsoft.com/office/drawing/2014/main" id="{E04F001B-C0C9-4D02-AF2C-357242AC8D91}"/>
            </a:ext>
          </a:extLst>
        </xdr:cNvPr>
        <xdr:cNvCxnSpPr/>
      </xdr:nvCxnSpPr>
      <xdr:spPr>
        <a:xfrm flipV="1">
          <a:off x="19954239" y="12779756"/>
          <a:ext cx="0" cy="1164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2" name="【児童館】&#10;一人当たり面積最小値テキスト">
          <a:extLst>
            <a:ext uri="{FF2B5EF4-FFF2-40B4-BE49-F238E27FC236}">
              <a16:creationId xmlns:a16="http://schemas.microsoft.com/office/drawing/2014/main" id="{D6056417-1468-4596-9775-F7FA1B306C6A}"/>
            </a:ext>
          </a:extLst>
        </xdr:cNvPr>
        <xdr:cNvSpPr txBox="1"/>
      </xdr:nvSpPr>
      <xdr:spPr>
        <a:xfrm>
          <a:off x="19992975" y="1394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3" name="直線コネクタ 802">
          <a:extLst>
            <a:ext uri="{FF2B5EF4-FFF2-40B4-BE49-F238E27FC236}">
              <a16:creationId xmlns:a16="http://schemas.microsoft.com/office/drawing/2014/main" id="{F7E3D2C8-2E16-4447-A0EC-532A2F85B444}"/>
            </a:ext>
          </a:extLst>
        </xdr:cNvPr>
        <xdr:cNvCxnSpPr/>
      </xdr:nvCxnSpPr>
      <xdr:spPr>
        <a:xfrm>
          <a:off x="19878675" y="139443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89933</xdr:rowOff>
    </xdr:from>
    <xdr:ext cx="469744" cy="259045"/>
    <xdr:sp macro="" textlink="">
      <xdr:nvSpPr>
        <xdr:cNvPr id="804" name="【児童館】&#10;一人当たり面積最大値テキスト">
          <a:extLst>
            <a:ext uri="{FF2B5EF4-FFF2-40B4-BE49-F238E27FC236}">
              <a16:creationId xmlns:a16="http://schemas.microsoft.com/office/drawing/2014/main" id="{BB9B67B5-47A3-4845-A09F-2ABEA4B05FF9}"/>
            </a:ext>
          </a:extLst>
        </xdr:cNvPr>
        <xdr:cNvSpPr txBox="1"/>
      </xdr:nvSpPr>
      <xdr:spPr>
        <a:xfrm>
          <a:off x="19992975" y="1256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143256</xdr:rowOff>
    </xdr:from>
    <xdr:to>
      <xdr:col>116</xdr:col>
      <xdr:colOff>152400</xdr:colOff>
      <xdr:row>78</xdr:row>
      <xdr:rowOff>143256</xdr:rowOff>
    </xdr:to>
    <xdr:cxnSp macro="">
      <xdr:nvCxnSpPr>
        <xdr:cNvPr id="805" name="直線コネクタ 804">
          <a:extLst>
            <a:ext uri="{FF2B5EF4-FFF2-40B4-BE49-F238E27FC236}">
              <a16:creationId xmlns:a16="http://schemas.microsoft.com/office/drawing/2014/main" id="{2BAC6486-D0F5-4F66-A879-4B22BB358809}"/>
            </a:ext>
          </a:extLst>
        </xdr:cNvPr>
        <xdr:cNvCxnSpPr/>
      </xdr:nvCxnSpPr>
      <xdr:spPr>
        <a:xfrm>
          <a:off x="19878675" y="127797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97045</xdr:rowOff>
    </xdr:from>
    <xdr:ext cx="469744" cy="259045"/>
    <xdr:sp macro="" textlink="">
      <xdr:nvSpPr>
        <xdr:cNvPr id="806" name="【児童館】&#10;一人当たり面積平均値テキスト">
          <a:extLst>
            <a:ext uri="{FF2B5EF4-FFF2-40B4-BE49-F238E27FC236}">
              <a16:creationId xmlns:a16="http://schemas.microsoft.com/office/drawing/2014/main" id="{083A1E4A-846C-4510-B048-4AEF029FCE1E}"/>
            </a:ext>
          </a:extLst>
        </xdr:cNvPr>
        <xdr:cNvSpPr txBox="1"/>
      </xdr:nvSpPr>
      <xdr:spPr>
        <a:xfrm>
          <a:off x="19992975" y="13546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807" name="フローチャート: 判断 806">
          <a:extLst>
            <a:ext uri="{FF2B5EF4-FFF2-40B4-BE49-F238E27FC236}">
              <a16:creationId xmlns:a16="http://schemas.microsoft.com/office/drawing/2014/main" id="{73E94983-3237-4DF0-8D64-CE12889E128C}"/>
            </a:ext>
          </a:extLst>
        </xdr:cNvPr>
        <xdr:cNvSpPr/>
      </xdr:nvSpPr>
      <xdr:spPr>
        <a:xfrm>
          <a:off x="19897725" y="136853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808" name="フローチャート: 判断 807">
          <a:extLst>
            <a:ext uri="{FF2B5EF4-FFF2-40B4-BE49-F238E27FC236}">
              <a16:creationId xmlns:a16="http://schemas.microsoft.com/office/drawing/2014/main" id="{A9FB5BBA-5293-4051-A2CF-92BD7BFAC43C}"/>
            </a:ext>
          </a:extLst>
        </xdr:cNvPr>
        <xdr:cNvSpPr/>
      </xdr:nvSpPr>
      <xdr:spPr>
        <a:xfrm>
          <a:off x="19154775" y="1367485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78739</xdr:rowOff>
    </xdr:from>
    <xdr:to>
      <xdr:col>107</xdr:col>
      <xdr:colOff>101600</xdr:colOff>
      <xdr:row>85</xdr:row>
      <xdr:rowOff>8889</xdr:rowOff>
    </xdr:to>
    <xdr:sp macro="" textlink="">
      <xdr:nvSpPr>
        <xdr:cNvPr id="809" name="フローチャート: 判断 808">
          <a:extLst>
            <a:ext uri="{FF2B5EF4-FFF2-40B4-BE49-F238E27FC236}">
              <a16:creationId xmlns:a16="http://schemas.microsoft.com/office/drawing/2014/main" id="{CC37357C-E210-4C89-AB5D-DFD8F87CE11F}"/>
            </a:ext>
          </a:extLst>
        </xdr:cNvPr>
        <xdr:cNvSpPr/>
      </xdr:nvSpPr>
      <xdr:spPr>
        <a:xfrm>
          <a:off x="18345150" y="136899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810" name="フローチャート: 判断 809">
          <a:extLst>
            <a:ext uri="{FF2B5EF4-FFF2-40B4-BE49-F238E27FC236}">
              <a16:creationId xmlns:a16="http://schemas.microsoft.com/office/drawing/2014/main" id="{C49E8AE2-E9ED-4275-8266-47F26C47846A}"/>
            </a:ext>
          </a:extLst>
        </xdr:cNvPr>
        <xdr:cNvSpPr/>
      </xdr:nvSpPr>
      <xdr:spPr>
        <a:xfrm>
          <a:off x="17554575" y="136959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11" name="フローチャート: 判断 810">
          <a:extLst>
            <a:ext uri="{FF2B5EF4-FFF2-40B4-BE49-F238E27FC236}">
              <a16:creationId xmlns:a16="http://schemas.microsoft.com/office/drawing/2014/main" id="{E8A8AFC1-B6E3-438F-82D5-3DB42F81FA2E}"/>
            </a:ext>
          </a:extLst>
        </xdr:cNvPr>
        <xdr:cNvSpPr/>
      </xdr:nvSpPr>
      <xdr:spPr>
        <a:xfrm>
          <a:off x="16754475" y="136776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77D66DE3-CF96-45E9-8FB6-D04A50A96350}"/>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75BC40B3-5898-42B8-BB49-F3E01A718C89}"/>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EE8B4A47-6025-4A28-A9DE-692AF107FC78}"/>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2C70F624-DCE5-4203-97F9-C4F6C1F3AA67}"/>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FA98D772-2C5A-4EDE-8756-B9E0D46E510A}"/>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103887</xdr:rowOff>
    </xdr:from>
    <xdr:to>
      <xdr:col>116</xdr:col>
      <xdr:colOff>114300</xdr:colOff>
      <xdr:row>86</xdr:row>
      <xdr:rowOff>34037</xdr:rowOff>
    </xdr:to>
    <xdr:sp macro="" textlink="">
      <xdr:nvSpPr>
        <xdr:cNvPr id="817" name="楕円 816">
          <a:extLst>
            <a:ext uri="{FF2B5EF4-FFF2-40B4-BE49-F238E27FC236}">
              <a16:creationId xmlns:a16="http://schemas.microsoft.com/office/drawing/2014/main" id="{DE8C9A2F-42C5-4151-9837-0A2FF2158D84}"/>
            </a:ext>
          </a:extLst>
        </xdr:cNvPr>
        <xdr:cNvSpPr/>
      </xdr:nvSpPr>
      <xdr:spPr>
        <a:xfrm>
          <a:off x="19897725" y="1388021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18814</xdr:rowOff>
    </xdr:from>
    <xdr:ext cx="469744" cy="259045"/>
    <xdr:sp macro="" textlink="">
      <xdr:nvSpPr>
        <xdr:cNvPr id="818" name="【児童館】&#10;一人当たり面積該当値テキスト">
          <a:extLst>
            <a:ext uri="{FF2B5EF4-FFF2-40B4-BE49-F238E27FC236}">
              <a16:creationId xmlns:a16="http://schemas.microsoft.com/office/drawing/2014/main" id="{A9793EA3-CE3E-4C1A-968B-C5E8F20BA98C}"/>
            </a:ext>
          </a:extLst>
        </xdr:cNvPr>
        <xdr:cNvSpPr txBox="1"/>
      </xdr:nvSpPr>
      <xdr:spPr>
        <a:xfrm>
          <a:off x="19992975" y="1379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108458</xdr:rowOff>
    </xdr:from>
    <xdr:to>
      <xdr:col>112</xdr:col>
      <xdr:colOff>38100</xdr:colOff>
      <xdr:row>86</xdr:row>
      <xdr:rowOff>38608</xdr:rowOff>
    </xdr:to>
    <xdr:sp macro="" textlink="">
      <xdr:nvSpPr>
        <xdr:cNvPr id="819" name="楕円 818">
          <a:extLst>
            <a:ext uri="{FF2B5EF4-FFF2-40B4-BE49-F238E27FC236}">
              <a16:creationId xmlns:a16="http://schemas.microsoft.com/office/drawing/2014/main" id="{CF8D5C8C-E6DE-4BE9-91AD-4F66C3722371}"/>
            </a:ext>
          </a:extLst>
        </xdr:cNvPr>
        <xdr:cNvSpPr/>
      </xdr:nvSpPr>
      <xdr:spPr>
        <a:xfrm>
          <a:off x="19154775" y="138784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159258</xdr:rowOff>
    </xdr:to>
    <xdr:cxnSp macro="">
      <xdr:nvCxnSpPr>
        <xdr:cNvPr id="820" name="直線コネクタ 819">
          <a:extLst>
            <a:ext uri="{FF2B5EF4-FFF2-40B4-BE49-F238E27FC236}">
              <a16:creationId xmlns:a16="http://schemas.microsoft.com/office/drawing/2014/main" id="{FDA22F9E-F57A-4738-8A35-BC052C1F54A9}"/>
            </a:ext>
          </a:extLst>
        </xdr:cNvPr>
        <xdr:cNvCxnSpPr/>
      </xdr:nvCxnSpPr>
      <xdr:spPr>
        <a:xfrm flipV="1">
          <a:off x="19202400" y="13927837"/>
          <a:ext cx="752475" cy="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108458</xdr:rowOff>
    </xdr:from>
    <xdr:to>
      <xdr:col>107</xdr:col>
      <xdr:colOff>101600</xdr:colOff>
      <xdr:row>86</xdr:row>
      <xdr:rowOff>38608</xdr:rowOff>
    </xdr:to>
    <xdr:sp macro="" textlink="">
      <xdr:nvSpPr>
        <xdr:cNvPr id="821" name="楕円 820">
          <a:extLst>
            <a:ext uri="{FF2B5EF4-FFF2-40B4-BE49-F238E27FC236}">
              <a16:creationId xmlns:a16="http://schemas.microsoft.com/office/drawing/2014/main" id="{D892E720-391B-4383-9CC1-A2197A0BB6B8}"/>
            </a:ext>
          </a:extLst>
        </xdr:cNvPr>
        <xdr:cNvSpPr/>
      </xdr:nvSpPr>
      <xdr:spPr>
        <a:xfrm>
          <a:off x="18345150" y="138784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159258</xdr:rowOff>
    </xdr:from>
    <xdr:to>
      <xdr:col>111</xdr:col>
      <xdr:colOff>177800</xdr:colOff>
      <xdr:row>85</xdr:row>
      <xdr:rowOff>159258</xdr:rowOff>
    </xdr:to>
    <xdr:cxnSp macro="">
      <xdr:nvCxnSpPr>
        <xdr:cNvPr id="822" name="直線コネクタ 821">
          <a:extLst>
            <a:ext uri="{FF2B5EF4-FFF2-40B4-BE49-F238E27FC236}">
              <a16:creationId xmlns:a16="http://schemas.microsoft.com/office/drawing/2014/main" id="{E2E8964E-F728-43EF-BCC0-1E4066DCD780}"/>
            </a:ext>
          </a:extLst>
        </xdr:cNvPr>
        <xdr:cNvCxnSpPr/>
      </xdr:nvCxnSpPr>
      <xdr:spPr>
        <a:xfrm>
          <a:off x="18392775" y="1393558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108458</xdr:rowOff>
    </xdr:from>
    <xdr:to>
      <xdr:col>102</xdr:col>
      <xdr:colOff>165100</xdr:colOff>
      <xdr:row>86</xdr:row>
      <xdr:rowOff>38608</xdr:rowOff>
    </xdr:to>
    <xdr:sp macro="" textlink="">
      <xdr:nvSpPr>
        <xdr:cNvPr id="823" name="楕円 822">
          <a:extLst>
            <a:ext uri="{FF2B5EF4-FFF2-40B4-BE49-F238E27FC236}">
              <a16:creationId xmlns:a16="http://schemas.microsoft.com/office/drawing/2014/main" id="{4C2802DD-CF8C-42FA-97C6-8628BCE145D5}"/>
            </a:ext>
          </a:extLst>
        </xdr:cNvPr>
        <xdr:cNvSpPr/>
      </xdr:nvSpPr>
      <xdr:spPr>
        <a:xfrm>
          <a:off x="17554575" y="138784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159258</xdr:rowOff>
    </xdr:from>
    <xdr:to>
      <xdr:col>107</xdr:col>
      <xdr:colOff>50800</xdr:colOff>
      <xdr:row>85</xdr:row>
      <xdr:rowOff>159258</xdr:rowOff>
    </xdr:to>
    <xdr:cxnSp macro="">
      <xdr:nvCxnSpPr>
        <xdr:cNvPr id="824" name="直線コネクタ 823">
          <a:extLst>
            <a:ext uri="{FF2B5EF4-FFF2-40B4-BE49-F238E27FC236}">
              <a16:creationId xmlns:a16="http://schemas.microsoft.com/office/drawing/2014/main" id="{5735577C-CD8E-4815-BFE1-501AA42EAA78}"/>
            </a:ext>
          </a:extLst>
        </xdr:cNvPr>
        <xdr:cNvCxnSpPr/>
      </xdr:nvCxnSpPr>
      <xdr:spPr>
        <a:xfrm>
          <a:off x="17602200" y="1393558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108458</xdr:rowOff>
    </xdr:from>
    <xdr:to>
      <xdr:col>98</xdr:col>
      <xdr:colOff>38100</xdr:colOff>
      <xdr:row>86</xdr:row>
      <xdr:rowOff>38608</xdr:rowOff>
    </xdr:to>
    <xdr:sp macro="" textlink="">
      <xdr:nvSpPr>
        <xdr:cNvPr id="825" name="楕円 824">
          <a:extLst>
            <a:ext uri="{FF2B5EF4-FFF2-40B4-BE49-F238E27FC236}">
              <a16:creationId xmlns:a16="http://schemas.microsoft.com/office/drawing/2014/main" id="{BA2E87A0-3A83-49A5-BE11-B70A70AFC421}"/>
            </a:ext>
          </a:extLst>
        </xdr:cNvPr>
        <xdr:cNvSpPr/>
      </xdr:nvSpPr>
      <xdr:spPr>
        <a:xfrm>
          <a:off x="16754475" y="138784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159258</xdr:rowOff>
    </xdr:from>
    <xdr:to>
      <xdr:col>102</xdr:col>
      <xdr:colOff>114300</xdr:colOff>
      <xdr:row>85</xdr:row>
      <xdr:rowOff>159258</xdr:rowOff>
    </xdr:to>
    <xdr:cxnSp macro="">
      <xdr:nvCxnSpPr>
        <xdr:cNvPr id="826" name="直線コネクタ 825">
          <a:extLst>
            <a:ext uri="{FF2B5EF4-FFF2-40B4-BE49-F238E27FC236}">
              <a16:creationId xmlns:a16="http://schemas.microsoft.com/office/drawing/2014/main" id="{348D7092-4D30-49E5-848C-0D09E60ECA1B}"/>
            </a:ext>
          </a:extLst>
        </xdr:cNvPr>
        <xdr:cNvCxnSpPr/>
      </xdr:nvCxnSpPr>
      <xdr:spPr>
        <a:xfrm>
          <a:off x="16802100" y="1393558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827" name="n_1aveValue【児童館】&#10;一人当たり面積">
          <a:extLst>
            <a:ext uri="{FF2B5EF4-FFF2-40B4-BE49-F238E27FC236}">
              <a16:creationId xmlns:a16="http://schemas.microsoft.com/office/drawing/2014/main" id="{FA293D11-B189-4D43-9C11-061C63F8BEF2}"/>
            </a:ext>
          </a:extLst>
        </xdr:cNvPr>
        <xdr:cNvSpPr txBox="1"/>
      </xdr:nvSpPr>
      <xdr:spPr>
        <a:xfrm>
          <a:off x="18983402" y="1345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25416</xdr:rowOff>
    </xdr:from>
    <xdr:ext cx="469744" cy="259045"/>
    <xdr:sp macro="" textlink="">
      <xdr:nvSpPr>
        <xdr:cNvPr id="828" name="n_2aveValue【児童館】&#10;一人当たり面積">
          <a:extLst>
            <a:ext uri="{FF2B5EF4-FFF2-40B4-BE49-F238E27FC236}">
              <a16:creationId xmlns:a16="http://schemas.microsoft.com/office/drawing/2014/main" id="{94138992-19D9-496E-AF74-0AE48BEB03E4}"/>
            </a:ext>
          </a:extLst>
        </xdr:cNvPr>
        <xdr:cNvSpPr txBox="1"/>
      </xdr:nvSpPr>
      <xdr:spPr>
        <a:xfrm>
          <a:off x="18183302" y="1347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34562</xdr:rowOff>
    </xdr:from>
    <xdr:ext cx="469744" cy="259045"/>
    <xdr:sp macro="" textlink="">
      <xdr:nvSpPr>
        <xdr:cNvPr id="829" name="n_3aveValue【児童館】&#10;一人当たり面積">
          <a:extLst>
            <a:ext uri="{FF2B5EF4-FFF2-40B4-BE49-F238E27FC236}">
              <a16:creationId xmlns:a16="http://schemas.microsoft.com/office/drawing/2014/main" id="{7DFDE7A8-9308-4E5E-A90F-8B09409197E2}"/>
            </a:ext>
          </a:extLst>
        </xdr:cNvPr>
        <xdr:cNvSpPr txBox="1"/>
      </xdr:nvSpPr>
      <xdr:spPr>
        <a:xfrm>
          <a:off x="17383202" y="1348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30" name="n_4aveValue【児童館】&#10;一人当たり面積">
          <a:extLst>
            <a:ext uri="{FF2B5EF4-FFF2-40B4-BE49-F238E27FC236}">
              <a16:creationId xmlns:a16="http://schemas.microsoft.com/office/drawing/2014/main" id="{53E399C1-6313-4DFE-B30E-C85F13D74664}"/>
            </a:ext>
          </a:extLst>
        </xdr:cNvPr>
        <xdr:cNvSpPr txBox="1"/>
      </xdr:nvSpPr>
      <xdr:spPr>
        <a:xfrm>
          <a:off x="16592627" y="1346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29735</xdr:rowOff>
    </xdr:from>
    <xdr:ext cx="469744" cy="259045"/>
    <xdr:sp macro="" textlink="">
      <xdr:nvSpPr>
        <xdr:cNvPr id="831" name="n_1mainValue【児童館】&#10;一人当たり面積">
          <a:extLst>
            <a:ext uri="{FF2B5EF4-FFF2-40B4-BE49-F238E27FC236}">
              <a16:creationId xmlns:a16="http://schemas.microsoft.com/office/drawing/2014/main" id="{DB71AAA3-66B7-4338-9AA4-35646C203D05}"/>
            </a:ext>
          </a:extLst>
        </xdr:cNvPr>
        <xdr:cNvSpPr txBox="1"/>
      </xdr:nvSpPr>
      <xdr:spPr>
        <a:xfrm>
          <a:off x="18983402" y="1396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29735</xdr:rowOff>
    </xdr:from>
    <xdr:ext cx="469744" cy="259045"/>
    <xdr:sp macro="" textlink="">
      <xdr:nvSpPr>
        <xdr:cNvPr id="832" name="n_2mainValue【児童館】&#10;一人当たり面積">
          <a:extLst>
            <a:ext uri="{FF2B5EF4-FFF2-40B4-BE49-F238E27FC236}">
              <a16:creationId xmlns:a16="http://schemas.microsoft.com/office/drawing/2014/main" id="{31286C8C-BEAB-4F54-ACF8-4E69BCC73F4F}"/>
            </a:ext>
          </a:extLst>
        </xdr:cNvPr>
        <xdr:cNvSpPr txBox="1"/>
      </xdr:nvSpPr>
      <xdr:spPr>
        <a:xfrm>
          <a:off x="18183302" y="1396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29735</xdr:rowOff>
    </xdr:from>
    <xdr:ext cx="469744" cy="259045"/>
    <xdr:sp macro="" textlink="">
      <xdr:nvSpPr>
        <xdr:cNvPr id="833" name="n_3mainValue【児童館】&#10;一人当たり面積">
          <a:extLst>
            <a:ext uri="{FF2B5EF4-FFF2-40B4-BE49-F238E27FC236}">
              <a16:creationId xmlns:a16="http://schemas.microsoft.com/office/drawing/2014/main" id="{A6172650-B2CF-453A-A934-CC46E8FD349B}"/>
            </a:ext>
          </a:extLst>
        </xdr:cNvPr>
        <xdr:cNvSpPr txBox="1"/>
      </xdr:nvSpPr>
      <xdr:spPr>
        <a:xfrm>
          <a:off x="17383202" y="1396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29735</xdr:rowOff>
    </xdr:from>
    <xdr:ext cx="469744" cy="259045"/>
    <xdr:sp macro="" textlink="">
      <xdr:nvSpPr>
        <xdr:cNvPr id="834" name="n_4mainValue【児童館】&#10;一人当たり面積">
          <a:extLst>
            <a:ext uri="{FF2B5EF4-FFF2-40B4-BE49-F238E27FC236}">
              <a16:creationId xmlns:a16="http://schemas.microsoft.com/office/drawing/2014/main" id="{EBA7D376-EADD-4817-8088-4FDD205E80F6}"/>
            </a:ext>
          </a:extLst>
        </xdr:cNvPr>
        <xdr:cNvSpPr txBox="1"/>
      </xdr:nvSpPr>
      <xdr:spPr>
        <a:xfrm>
          <a:off x="16592627" y="1396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2034D8EE-1FC7-4C67-B290-F03AB2220A2B}"/>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7E69DA8F-5E2C-43C3-83E6-0753538CB5D4}"/>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34F204BD-C8F6-447E-A3CA-3DC670A1F14C}"/>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5DCC12B9-6290-43DD-BF91-E7E387551611}"/>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83B267A1-8CDE-402C-94E7-AC53D1A44C00}"/>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E0D5C585-2A61-4560-8C27-7FA86C3AD0DD}"/>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5FE139D3-485B-4795-B808-FBB2B41413A8}"/>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B60C90DD-1F9A-40C1-A9F5-7CBE9FDCCECB}"/>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8DC64017-682B-4CDC-9A21-D95820A28695}"/>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A49D667C-5DB2-41BC-A072-D556219E5CF5}"/>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C6A3757F-934A-48CD-8E99-11A225FA5B28}"/>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6" name="直線コネクタ 845">
          <a:extLst>
            <a:ext uri="{FF2B5EF4-FFF2-40B4-BE49-F238E27FC236}">
              <a16:creationId xmlns:a16="http://schemas.microsoft.com/office/drawing/2014/main" id="{C1FC5E21-9E00-46B4-BB0E-83CA031B0D84}"/>
            </a:ext>
          </a:extLst>
        </xdr:cNvPr>
        <xdr:cNvCxnSpPr/>
      </xdr:nvCxnSpPr>
      <xdr:spPr>
        <a:xfrm>
          <a:off x="11210925" y="17735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7" name="テキスト ボックス 846">
          <a:extLst>
            <a:ext uri="{FF2B5EF4-FFF2-40B4-BE49-F238E27FC236}">
              <a16:creationId xmlns:a16="http://schemas.microsoft.com/office/drawing/2014/main" id="{09EEB71B-7FCB-411F-965B-C48F3FA32CC9}"/>
            </a:ext>
          </a:extLst>
        </xdr:cNvPr>
        <xdr:cNvSpPr txBox="1"/>
      </xdr:nvSpPr>
      <xdr:spPr>
        <a:xfrm>
          <a:off x="107945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8" name="直線コネクタ 847">
          <a:extLst>
            <a:ext uri="{FF2B5EF4-FFF2-40B4-BE49-F238E27FC236}">
              <a16:creationId xmlns:a16="http://schemas.microsoft.com/office/drawing/2014/main" id="{AF084711-58B0-494A-903A-CF30549F0662}"/>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9" name="テキスト ボックス 848">
          <a:extLst>
            <a:ext uri="{FF2B5EF4-FFF2-40B4-BE49-F238E27FC236}">
              <a16:creationId xmlns:a16="http://schemas.microsoft.com/office/drawing/2014/main" id="{50CABF91-8886-4D9E-8BE4-DB7B3B34CC07}"/>
            </a:ext>
          </a:extLst>
        </xdr:cNvPr>
        <xdr:cNvSpPr txBox="1"/>
      </xdr:nvSpPr>
      <xdr:spPr>
        <a:xfrm>
          <a:off x="10845966" y="17132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0" name="直線コネクタ 849">
          <a:extLst>
            <a:ext uri="{FF2B5EF4-FFF2-40B4-BE49-F238E27FC236}">
              <a16:creationId xmlns:a16="http://schemas.microsoft.com/office/drawing/2014/main" id="{71DED949-6076-495E-95F8-9087754DDAFA}"/>
            </a:ext>
          </a:extLst>
        </xdr:cNvPr>
        <xdr:cNvCxnSpPr/>
      </xdr:nvCxnSpPr>
      <xdr:spPr>
        <a:xfrm>
          <a:off x="11210925" y="16821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1" name="テキスト ボックス 850">
          <a:extLst>
            <a:ext uri="{FF2B5EF4-FFF2-40B4-BE49-F238E27FC236}">
              <a16:creationId xmlns:a16="http://schemas.microsoft.com/office/drawing/2014/main" id="{B7E5B377-978A-4E00-8652-2FB228902459}"/>
            </a:ext>
          </a:extLst>
        </xdr:cNvPr>
        <xdr:cNvSpPr txBox="1"/>
      </xdr:nvSpPr>
      <xdr:spPr>
        <a:xfrm>
          <a:off x="10845966" y="16675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2" name="直線コネクタ 851">
          <a:extLst>
            <a:ext uri="{FF2B5EF4-FFF2-40B4-BE49-F238E27FC236}">
              <a16:creationId xmlns:a16="http://schemas.microsoft.com/office/drawing/2014/main" id="{FBFB8C34-1F6E-4575-AA29-DEFB873174EF}"/>
            </a:ext>
          </a:extLst>
        </xdr:cNvPr>
        <xdr:cNvCxnSpPr/>
      </xdr:nvCxnSpPr>
      <xdr:spPr>
        <a:xfrm>
          <a:off x="11210925" y="16363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3" name="テキスト ボックス 852">
          <a:extLst>
            <a:ext uri="{FF2B5EF4-FFF2-40B4-BE49-F238E27FC236}">
              <a16:creationId xmlns:a16="http://schemas.microsoft.com/office/drawing/2014/main" id="{E471156F-3881-460C-B061-16D757889616}"/>
            </a:ext>
          </a:extLst>
        </xdr:cNvPr>
        <xdr:cNvSpPr txBox="1"/>
      </xdr:nvSpPr>
      <xdr:spPr>
        <a:xfrm>
          <a:off x="10845966" y="16218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8E3A2761-CC05-4050-A7B8-67C0A88AE091}"/>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5" name="テキスト ボックス 854">
          <a:extLst>
            <a:ext uri="{FF2B5EF4-FFF2-40B4-BE49-F238E27FC236}">
              <a16:creationId xmlns:a16="http://schemas.microsoft.com/office/drawing/2014/main" id="{9B13CFFD-F54E-422B-9EFB-5BB78312127A}"/>
            </a:ext>
          </a:extLst>
        </xdr:cNvPr>
        <xdr:cNvSpPr txBox="1"/>
      </xdr:nvSpPr>
      <xdr:spPr>
        <a:xfrm>
          <a:off x="10845966"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6" name="【公民館】&#10;有形固定資産減価償却率グラフ枠">
          <a:extLst>
            <a:ext uri="{FF2B5EF4-FFF2-40B4-BE49-F238E27FC236}">
              <a16:creationId xmlns:a16="http://schemas.microsoft.com/office/drawing/2014/main" id="{F6C17EAD-F220-40A3-A3A4-F23FDF08E5FC}"/>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857" name="直線コネクタ 856">
          <a:extLst>
            <a:ext uri="{FF2B5EF4-FFF2-40B4-BE49-F238E27FC236}">
              <a16:creationId xmlns:a16="http://schemas.microsoft.com/office/drawing/2014/main" id="{AA84044A-4C1F-4AE8-A9BB-E91401BBEE88}"/>
            </a:ext>
          </a:extLst>
        </xdr:cNvPr>
        <xdr:cNvCxnSpPr/>
      </xdr:nvCxnSpPr>
      <xdr:spPr>
        <a:xfrm flipV="1">
          <a:off x="14696439" y="16488283"/>
          <a:ext cx="0" cy="12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858" name="【公民館】&#10;有形固定資産減価償却率最小値テキスト">
          <a:extLst>
            <a:ext uri="{FF2B5EF4-FFF2-40B4-BE49-F238E27FC236}">
              <a16:creationId xmlns:a16="http://schemas.microsoft.com/office/drawing/2014/main" id="{E482075A-0E24-4325-B764-0E318C04E678}"/>
            </a:ext>
          </a:extLst>
        </xdr:cNvPr>
        <xdr:cNvSpPr txBox="1"/>
      </xdr:nvSpPr>
      <xdr:spPr>
        <a:xfrm>
          <a:off x="14735175" y="1774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59" name="直線コネクタ 858">
          <a:extLst>
            <a:ext uri="{FF2B5EF4-FFF2-40B4-BE49-F238E27FC236}">
              <a16:creationId xmlns:a16="http://schemas.microsoft.com/office/drawing/2014/main" id="{59B57F88-678A-4BD4-B6A5-43A71FF0785A}"/>
            </a:ext>
          </a:extLst>
        </xdr:cNvPr>
        <xdr:cNvCxnSpPr/>
      </xdr:nvCxnSpPr>
      <xdr:spPr>
        <a:xfrm>
          <a:off x="14611350" y="17735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860" name="【公民館】&#10;有形固定資産減価償却率最大値テキスト">
          <a:extLst>
            <a:ext uri="{FF2B5EF4-FFF2-40B4-BE49-F238E27FC236}">
              <a16:creationId xmlns:a16="http://schemas.microsoft.com/office/drawing/2014/main" id="{E3285298-49CB-4D27-A120-3D5B90C7790B}"/>
            </a:ext>
          </a:extLst>
        </xdr:cNvPr>
        <xdr:cNvSpPr txBox="1"/>
      </xdr:nvSpPr>
      <xdr:spPr>
        <a:xfrm>
          <a:off x="14735175" y="16257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861" name="直線コネクタ 860">
          <a:extLst>
            <a:ext uri="{FF2B5EF4-FFF2-40B4-BE49-F238E27FC236}">
              <a16:creationId xmlns:a16="http://schemas.microsoft.com/office/drawing/2014/main" id="{0AA7D679-AEA7-4CB5-B2E1-F90C421485DC}"/>
            </a:ext>
          </a:extLst>
        </xdr:cNvPr>
        <xdr:cNvCxnSpPr/>
      </xdr:nvCxnSpPr>
      <xdr:spPr>
        <a:xfrm>
          <a:off x="14611350" y="164882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862" name="【公民館】&#10;有形固定資産減価償却率平均値テキスト">
          <a:extLst>
            <a:ext uri="{FF2B5EF4-FFF2-40B4-BE49-F238E27FC236}">
              <a16:creationId xmlns:a16="http://schemas.microsoft.com/office/drawing/2014/main" id="{870F68D6-6B18-4DAA-A21A-D7E7EC4726C7}"/>
            </a:ext>
          </a:extLst>
        </xdr:cNvPr>
        <xdr:cNvSpPr txBox="1"/>
      </xdr:nvSpPr>
      <xdr:spPr>
        <a:xfrm>
          <a:off x="14735175" y="17013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863" name="フローチャート: 判断 862">
          <a:extLst>
            <a:ext uri="{FF2B5EF4-FFF2-40B4-BE49-F238E27FC236}">
              <a16:creationId xmlns:a16="http://schemas.microsoft.com/office/drawing/2014/main" id="{FEEC1868-4BDE-4FA2-BEE3-50C4F9C9AC69}"/>
            </a:ext>
          </a:extLst>
        </xdr:cNvPr>
        <xdr:cNvSpPr/>
      </xdr:nvSpPr>
      <xdr:spPr>
        <a:xfrm>
          <a:off x="14649450" y="170387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864" name="フローチャート: 判断 863">
          <a:extLst>
            <a:ext uri="{FF2B5EF4-FFF2-40B4-BE49-F238E27FC236}">
              <a16:creationId xmlns:a16="http://schemas.microsoft.com/office/drawing/2014/main" id="{0026EF1D-BC66-4243-86C9-FD1655571C13}"/>
            </a:ext>
          </a:extLst>
        </xdr:cNvPr>
        <xdr:cNvSpPr/>
      </xdr:nvSpPr>
      <xdr:spPr>
        <a:xfrm>
          <a:off x="13887450" y="169920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865" name="フローチャート: 判断 864">
          <a:extLst>
            <a:ext uri="{FF2B5EF4-FFF2-40B4-BE49-F238E27FC236}">
              <a16:creationId xmlns:a16="http://schemas.microsoft.com/office/drawing/2014/main" id="{71983F0F-E6C7-4F1C-B2F2-98F2DF8EFABC}"/>
            </a:ext>
          </a:extLst>
        </xdr:cNvPr>
        <xdr:cNvSpPr/>
      </xdr:nvSpPr>
      <xdr:spPr>
        <a:xfrm>
          <a:off x="13096875" y="170026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77978</xdr:rowOff>
    </xdr:from>
    <xdr:to>
      <xdr:col>72</xdr:col>
      <xdr:colOff>38100</xdr:colOff>
      <xdr:row>105</xdr:row>
      <xdr:rowOff>8128</xdr:rowOff>
    </xdr:to>
    <xdr:sp macro="" textlink="">
      <xdr:nvSpPr>
        <xdr:cNvPr id="866" name="フローチャート: 判断 865">
          <a:extLst>
            <a:ext uri="{FF2B5EF4-FFF2-40B4-BE49-F238E27FC236}">
              <a16:creationId xmlns:a16="http://schemas.microsoft.com/office/drawing/2014/main" id="{800E6491-C70F-49A9-ADD3-2C83F58C4C9E}"/>
            </a:ext>
          </a:extLst>
        </xdr:cNvPr>
        <xdr:cNvSpPr/>
      </xdr:nvSpPr>
      <xdr:spPr>
        <a:xfrm>
          <a:off x="12296775" y="1705152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41402</xdr:rowOff>
    </xdr:from>
    <xdr:to>
      <xdr:col>67</xdr:col>
      <xdr:colOff>101600</xdr:colOff>
      <xdr:row>104</xdr:row>
      <xdr:rowOff>143002</xdr:rowOff>
    </xdr:to>
    <xdr:sp macro="" textlink="">
      <xdr:nvSpPr>
        <xdr:cNvPr id="867" name="フローチャート: 判断 866">
          <a:extLst>
            <a:ext uri="{FF2B5EF4-FFF2-40B4-BE49-F238E27FC236}">
              <a16:creationId xmlns:a16="http://schemas.microsoft.com/office/drawing/2014/main" id="{967AD601-ECFF-4816-8A7C-C5C466DDEDD9}"/>
            </a:ext>
          </a:extLst>
        </xdr:cNvPr>
        <xdr:cNvSpPr/>
      </xdr:nvSpPr>
      <xdr:spPr>
        <a:xfrm>
          <a:off x="11487150" y="170181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607F1099-5BB4-455A-9B49-B7346CF9F2ED}"/>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52C667E-B455-4C9F-97D1-90699EAF6728}"/>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66656DBC-8634-4672-BF5E-4D2D2EBEC6B9}"/>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BDC02C36-8AF8-4A7B-B72D-61211E5B5C6A}"/>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857F8557-2DF8-4AFC-8668-A5CFA2DF6228}"/>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25400</xdr:rowOff>
    </xdr:from>
    <xdr:to>
      <xdr:col>85</xdr:col>
      <xdr:colOff>177800</xdr:colOff>
      <xdr:row>102</xdr:row>
      <xdr:rowOff>127000</xdr:rowOff>
    </xdr:to>
    <xdr:sp macro="" textlink="">
      <xdr:nvSpPr>
        <xdr:cNvPr id="873" name="楕円 872">
          <a:extLst>
            <a:ext uri="{FF2B5EF4-FFF2-40B4-BE49-F238E27FC236}">
              <a16:creationId xmlns:a16="http://schemas.microsoft.com/office/drawing/2014/main" id="{CEDD4BFB-A126-4CC1-8091-E717370B157D}"/>
            </a:ext>
          </a:extLst>
        </xdr:cNvPr>
        <xdr:cNvSpPr/>
      </xdr:nvSpPr>
      <xdr:spPr>
        <a:xfrm>
          <a:off x="14649450" y="16659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48277</xdr:rowOff>
    </xdr:from>
    <xdr:ext cx="405111" cy="259045"/>
    <xdr:sp macro="" textlink="">
      <xdr:nvSpPr>
        <xdr:cNvPr id="874" name="【公民館】&#10;有形固定資産減価償却率該当値テキスト">
          <a:extLst>
            <a:ext uri="{FF2B5EF4-FFF2-40B4-BE49-F238E27FC236}">
              <a16:creationId xmlns:a16="http://schemas.microsoft.com/office/drawing/2014/main" id="{8A440ACD-379D-4634-9B89-CD51159D908D}"/>
            </a:ext>
          </a:extLst>
        </xdr:cNvPr>
        <xdr:cNvSpPr txBox="1"/>
      </xdr:nvSpPr>
      <xdr:spPr>
        <a:xfrm>
          <a:off x="14735175" y="1650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55118</xdr:rowOff>
    </xdr:from>
    <xdr:to>
      <xdr:col>81</xdr:col>
      <xdr:colOff>101600</xdr:colOff>
      <xdr:row>102</xdr:row>
      <xdr:rowOff>156718</xdr:rowOff>
    </xdr:to>
    <xdr:sp macro="" textlink="">
      <xdr:nvSpPr>
        <xdr:cNvPr id="875" name="楕円 874">
          <a:extLst>
            <a:ext uri="{FF2B5EF4-FFF2-40B4-BE49-F238E27FC236}">
              <a16:creationId xmlns:a16="http://schemas.microsoft.com/office/drawing/2014/main" id="{6B989460-3950-4146-A78C-EA4ACF585916}"/>
            </a:ext>
          </a:extLst>
        </xdr:cNvPr>
        <xdr:cNvSpPr/>
      </xdr:nvSpPr>
      <xdr:spPr>
        <a:xfrm>
          <a:off x="13887450" y="1668576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76200</xdr:rowOff>
    </xdr:from>
    <xdr:to>
      <xdr:col>85</xdr:col>
      <xdr:colOff>127000</xdr:colOff>
      <xdr:row>102</xdr:row>
      <xdr:rowOff>105918</xdr:rowOff>
    </xdr:to>
    <xdr:cxnSp macro="">
      <xdr:nvCxnSpPr>
        <xdr:cNvPr id="876" name="直線コネクタ 875">
          <a:extLst>
            <a:ext uri="{FF2B5EF4-FFF2-40B4-BE49-F238E27FC236}">
              <a16:creationId xmlns:a16="http://schemas.microsoft.com/office/drawing/2014/main" id="{D846DEF7-22FE-44EA-AA0F-27FE71D539D7}"/>
            </a:ext>
          </a:extLst>
        </xdr:cNvPr>
        <xdr:cNvCxnSpPr/>
      </xdr:nvCxnSpPr>
      <xdr:spPr>
        <a:xfrm flipV="1">
          <a:off x="13935075" y="16706850"/>
          <a:ext cx="762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61976</xdr:rowOff>
    </xdr:from>
    <xdr:to>
      <xdr:col>76</xdr:col>
      <xdr:colOff>165100</xdr:colOff>
      <xdr:row>105</xdr:row>
      <xdr:rowOff>163576</xdr:rowOff>
    </xdr:to>
    <xdr:sp macro="" textlink="">
      <xdr:nvSpPr>
        <xdr:cNvPr id="877" name="楕円 876">
          <a:extLst>
            <a:ext uri="{FF2B5EF4-FFF2-40B4-BE49-F238E27FC236}">
              <a16:creationId xmlns:a16="http://schemas.microsoft.com/office/drawing/2014/main" id="{B0E9B587-A989-4A73-9F61-973E8C12CA99}"/>
            </a:ext>
          </a:extLst>
        </xdr:cNvPr>
        <xdr:cNvSpPr/>
      </xdr:nvSpPr>
      <xdr:spPr>
        <a:xfrm>
          <a:off x="13096875" y="172101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105918</xdr:rowOff>
    </xdr:from>
    <xdr:to>
      <xdr:col>81</xdr:col>
      <xdr:colOff>50800</xdr:colOff>
      <xdr:row>105</xdr:row>
      <xdr:rowOff>112776</xdr:rowOff>
    </xdr:to>
    <xdr:cxnSp macro="">
      <xdr:nvCxnSpPr>
        <xdr:cNvPr id="878" name="直線コネクタ 877">
          <a:extLst>
            <a:ext uri="{FF2B5EF4-FFF2-40B4-BE49-F238E27FC236}">
              <a16:creationId xmlns:a16="http://schemas.microsoft.com/office/drawing/2014/main" id="{EC97BB5E-CBB2-44B9-8BCA-771D90B79D3C}"/>
            </a:ext>
          </a:extLst>
        </xdr:cNvPr>
        <xdr:cNvCxnSpPr/>
      </xdr:nvCxnSpPr>
      <xdr:spPr>
        <a:xfrm flipV="1">
          <a:off x="13144500" y="16733393"/>
          <a:ext cx="790575" cy="5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59689</xdr:rowOff>
    </xdr:from>
    <xdr:to>
      <xdr:col>72</xdr:col>
      <xdr:colOff>38100</xdr:colOff>
      <xdr:row>105</xdr:row>
      <xdr:rowOff>161289</xdr:rowOff>
    </xdr:to>
    <xdr:sp macro="" textlink="">
      <xdr:nvSpPr>
        <xdr:cNvPr id="879" name="楕円 878">
          <a:extLst>
            <a:ext uri="{FF2B5EF4-FFF2-40B4-BE49-F238E27FC236}">
              <a16:creationId xmlns:a16="http://schemas.microsoft.com/office/drawing/2014/main" id="{A02CA60E-1FCC-44C4-ABAA-1FC67076AEF5}"/>
            </a:ext>
          </a:extLst>
        </xdr:cNvPr>
        <xdr:cNvSpPr/>
      </xdr:nvSpPr>
      <xdr:spPr>
        <a:xfrm>
          <a:off x="12296775" y="172046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110489</xdr:rowOff>
    </xdr:from>
    <xdr:to>
      <xdr:col>76</xdr:col>
      <xdr:colOff>114300</xdr:colOff>
      <xdr:row>105</xdr:row>
      <xdr:rowOff>112776</xdr:rowOff>
    </xdr:to>
    <xdr:cxnSp macro="">
      <xdr:nvCxnSpPr>
        <xdr:cNvPr id="880" name="直線コネクタ 879">
          <a:extLst>
            <a:ext uri="{FF2B5EF4-FFF2-40B4-BE49-F238E27FC236}">
              <a16:creationId xmlns:a16="http://schemas.microsoft.com/office/drawing/2014/main" id="{6056FBC2-B1DA-42FC-88DE-2E7DC5FF5B8A}"/>
            </a:ext>
          </a:extLst>
        </xdr:cNvPr>
        <xdr:cNvCxnSpPr/>
      </xdr:nvCxnSpPr>
      <xdr:spPr>
        <a:xfrm>
          <a:off x="12344400" y="17252314"/>
          <a:ext cx="8001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96265</xdr:rowOff>
    </xdr:from>
    <xdr:to>
      <xdr:col>67</xdr:col>
      <xdr:colOff>101600</xdr:colOff>
      <xdr:row>106</xdr:row>
      <xdr:rowOff>26415</xdr:rowOff>
    </xdr:to>
    <xdr:sp macro="" textlink="">
      <xdr:nvSpPr>
        <xdr:cNvPr id="881" name="楕円 880">
          <a:extLst>
            <a:ext uri="{FF2B5EF4-FFF2-40B4-BE49-F238E27FC236}">
              <a16:creationId xmlns:a16="http://schemas.microsoft.com/office/drawing/2014/main" id="{7CE7E083-9DCF-44D4-8B24-FF8AE02B60FE}"/>
            </a:ext>
          </a:extLst>
        </xdr:cNvPr>
        <xdr:cNvSpPr/>
      </xdr:nvSpPr>
      <xdr:spPr>
        <a:xfrm>
          <a:off x="11487150" y="172412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110489</xdr:rowOff>
    </xdr:from>
    <xdr:to>
      <xdr:col>71</xdr:col>
      <xdr:colOff>177800</xdr:colOff>
      <xdr:row>105</xdr:row>
      <xdr:rowOff>147065</xdr:rowOff>
    </xdr:to>
    <xdr:cxnSp macro="">
      <xdr:nvCxnSpPr>
        <xdr:cNvPr id="882" name="直線コネクタ 881">
          <a:extLst>
            <a:ext uri="{FF2B5EF4-FFF2-40B4-BE49-F238E27FC236}">
              <a16:creationId xmlns:a16="http://schemas.microsoft.com/office/drawing/2014/main" id="{7DA61DD5-0260-4EC7-B4AD-32DD743DF674}"/>
            </a:ext>
          </a:extLst>
        </xdr:cNvPr>
        <xdr:cNvCxnSpPr/>
      </xdr:nvCxnSpPr>
      <xdr:spPr>
        <a:xfrm flipV="1">
          <a:off x="11534775" y="17252314"/>
          <a:ext cx="8096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111269</xdr:rowOff>
    </xdr:from>
    <xdr:ext cx="405111" cy="259045"/>
    <xdr:sp macro="" textlink="">
      <xdr:nvSpPr>
        <xdr:cNvPr id="883" name="n_1aveValue【公民館】&#10;有形固定資産減価償却率">
          <a:extLst>
            <a:ext uri="{FF2B5EF4-FFF2-40B4-BE49-F238E27FC236}">
              <a16:creationId xmlns:a16="http://schemas.microsoft.com/office/drawing/2014/main" id="{8066C6F2-42E1-409E-984B-33C13A587E5D}"/>
            </a:ext>
          </a:extLst>
        </xdr:cNvPr>
        <xdr:cNvSpPr txBox="1"/>
      </xdr:nvSpPr>
      <xdr:spPr>
        <a:xfrm>
          <a:off x="13745219" y="17084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884" name="n_2aveValue【公民館】&#10;有形固定資産減価償却率">
          <a:extLst>
            <a:ext uri="{FF2B5EF4-FFF2-40B4-BE49-F238E27FC236}">
              <a16:creationId xmlns:a16="http://schemas.microsoft.com/office/drawing/2014/main" id="{0FB8F2A1-8935-438C-8944-16CE8DE492E0}"/>
            </a:ext>
          </a:extLst>
        </xdr:cNvPr>
        <xdr:cNvSpPr txBox="1"/>
      </xdr:nvSpPr>
      <xdr:spPr>
        <a:xfrm>
          <a:off x="12964169" y="167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24655</xdr:rowOff>
    </xdr:from>
    <xdr:ext cx="405111" cy="259045"/>
    <xdr:sp macro="" textlink="">
      <xdr:nvSpPr>
        <xdr:cNvPr id="885" name="n_3aveValue【公民館】&#10;有形固定資産減価償却率">
          <a:extLst>
            <a:ext uri="{FF2B5EF4-FFF2-40B4-BE49-F238E27FC236}">
              <a16:creationId xmlns:a16="http://schemas.microsoft.com/office/drawing/2014/main" id="{40A953F3-B600-43EF-B5B4-6C49A71D6E90}"/>
            </a:ext>
          </a:extLst>
        </xdr:cNvPr>
        <xdr:cNvSpPr txBox="1"/>
      </xdr:nvSpPr>
      <xdr:spPr>
        <a:xfrm>
          <a:off x="12164069" y="16829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159529</xdr:rowOff>
    </xdr:from>
    <xdr:ext cx="405111" cy="259045"/>
    <xdr:sp macro="" textlink="">
      <xdr:nvSpPr>
        <xdr:cNvPr id="886" name="n_4aveValue【公民館】&#10;有形固定資産減価償却率">
          <a:extLst>
            <a:ext uri="{FF2B5EF4-FFF2-40B4-BE49-F238E27FC236}">
              <a16:creationId xmlns:a16="http://schemas.microsoft.com/office/drawing/2014/main" id="{698E7D7B-ACD8-4BAA-AFFA-8E3C6F4A820E}"/>
            </a:ext>
          </a:extLst>
        </xdr:cNvPr>
        <xdr:cNvSpPr txBox="1"/>
      </xdr:nvSpPr>
      <xdr:spPr>
        <a:xfrm>
          <a:off x="11354444" y="16793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1795</xdr:rowOff>
    </xdr:from>
    <xdr:ext cx="405111" cy="259045"/>
    <xdr:sp macro="" textlink="">
      <xdr:nvSpPr>
        <xdr:cNvPr id="887" name="n_1mainValue【公民館】&#10;有形固定資産減価償却率">
          <a:extLst>
            <a:ext uri="{FF2B5EF4-FFF2-40B4-BE49-F238E27FC236}">
              <a16:creationId xmlns:a16="http://schemas.microsoft.com/office/drawing/2014/main" id="{694F5D93-6ADB-4158-97BC-A5F23C0DFC26}"/>
            </a:ext>
          </a:extLst>
        </xdr:cNvPr>
        <xdr:cNvSpPr txBox="1"/>
      </xdr:nvSpPr>
      <xdr:spPr>
        <a:xfrm>
          <a:off x="13745219" y="16460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154703</xdr:rowOff>
    </xdr:from>
    <xdr:ext cx="405111" cy="259045"/>
    <xdr:sp macro="" textlink="">
      <xdr:nvSpPr>
        <xdr:cNvPr id="888" name="n_2mainValue【公民館】&#10;有形固定資産減価償却率">
          <a:extLst>
            <a:ext uri="{FF2B5EF4-FFF2-40B4-BE49-F238E27FC236}">
              <a16:creationId xmlns:a16="http://schemas.microsoft.com/office/drawing/2014/main" id="{AD0C1594-FE56-4DF5-AB85-886D3CF9609E}"/>
            </a:ext>
          </a:extLst>
        </xdr:cNvPr>
        <xdr:cNvSpPr txBox="1"/>
      </xdr:nvSpPr>
      <xdr:spPr>
        <a:xfrm>
          <a:off x="12964169" y="1729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152416</xdr:rowOff>
    </xdr:from>
    <xdr:ext cx="405111" cy="259045"/>
    <xdr:sp macro="" textlink="">
      <xdr:nvSpPr>
        <xdr:cNvPr id="889" name="n_3mainValue【公民館】&#10;有形固定資産減価償却率">
          <a:extLst>
            <a:ext uri="{FF2B5EF4-FFF2-40B4-BE49-F238E27FC236}">
              <a16:creationId xmlns:a16="http://schemas.microsoft.com/office/drawing/2014/main" id="{71BF380F-831D-48C9-BD1F-F456C5F42B68}"/>
            </a:ext>
          </a:extLst>
        </xdr:cNvPr>
        <xdr:cNvSpPr txBox="1"/>
      </xdr:nvSpPr>
      <xdr:spPr>
        <a:xfrm>
          <a:off x="12164069" y="1729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17542</xdr:rowOff>
    </xdr:from>
    <xdr:ext cx="405111" cy="259045"/>
    <xdr:sp macro="" textlink="">
      <xdr:nvSpPr>
        <xdr:cNvPr id="890" name="n_4mainValue【公民館】&#10;有形固定資産減価償却率">
          <a:extLst>
            <a:ext uri="{FF2B5EF4-FFF2-40B4-BE49-F238E27FC236}">
              <a16:creationId xmlns:a16="http://schemas.microsoft.com/office/drawing/2014/main" id="{5F010315-E1A3-46E5-B193-B708E501307D}"/>
            </a:ext>
          </a:extLst>
        </xdr:cNvPr>
        <xdr:cNvSpPr txBox="1"/>
      </xdr:nvSpPr>
      <xdr:spPr>
        <a:xfrm>
          <a:off x="11354444" y="1733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6AF9BF2A-AC78-456D-93E1-3440E661390E}"/>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CE87E1AF-2D29-4A32-810E-7A3956FBE523}"/>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0C9D94BB-C1CA-468A-B5D3-6582D6289C54}"/>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24324ABB-F287-4C2D-9775-4F56E052D4EE}"/>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13E424DC-034B-4153-8A1C-86A2BF332FFD}"/>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F16BA3B0-BF92-48DE-BBAB-242E5A3FB0CE}"/>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E73E51B5-F0A0-4E30-935E-83CE15FB21D4}"/>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4395369A-A0D1-4BF4-9C99-C0F967C24BA4}"/>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CC3A8A81-B4E2-404A-9ED6-862409688D35}"/>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39C9BB95-CF74-4EE8-82A9-EF3A9EE23621}"/>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B2AB9D29-2EF9-43BE-97C9-64D696604B40}"/>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5253CF2C-A1E4-4D1B-8303-A6D3B5DE7A40}"/>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A322BDBA-BFE6-4FEA-BDB1-0B01CE9CD677}"/>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D41EF899-48FB-4619-8A02-E74D3519A65A}"/>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24D6F48D-1EBC-4637-B940-75B1E88AE1D0}"/>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79B88A7B-B22F-4EA2-B7B0-39CE97DBF1F9}"/>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02A987BA-0A73-4020-932E-649FE9DDB865}"/>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9DAF89EC-C948-4837-9630-DF0883BF47CD}"/>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FD7B9793-88A4-4F3D-B02B-5E05BAD5BC96}"/>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4D008715-98E0-4A40-93B7-E06CAFE9CCFE}"/>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F45CFDF5-5F7F-493F-B9A0-E8961CCB3A06}"/>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5382790F-65BB-4346-84E0-C2B045F68138}"/>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415A568E-601C-43C5-83EC-B65FC11F5F9F}"/>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95F82688-9153-414B-829C-501D1AF851EE}"/>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F9BC5EBB-27F9-4F7B-A026-290C8D066196}"/>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916" name="直線コネクタ 915">
          <a:extLst>
            <a:ext uri="{FF2B5EF4-FFF2-40B4-BE49-F238E27FC236}">
              <a16:creationId xmlns:a16="http://schemas.microsoft.com/office/drawing/2014/main" id="{4BCFD9EF-C02D-4E34-B38B-CD0401D47AF9}"/>
            </a:ext>
          </a:extLst>
        </xdr:cNvPr>
        <xdr:cNvCxnSpPr/>
      </xdr:nvCxnSpPr>
      <xdr:spPr>
        <a:xfrm flipV="1">
          <a:off x="19954239" y="16352611"/>
          <a:ext cx="0" cy="1508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917" name="【公民館】&#10;一人当たり面積最小値テキスト">
          <a:extLst>
            <a:ext uri="{FF2B5EF4-FFF2-40B4-BE49-F238E27FC236}">
              <a16:creationId xmlns:a16="http://schemas.microsoft.com/office/drawing/2014/main" id="{F4BFC501-7F9D-40EC-9432-29535D7531D8}"/>
            </a:ext>
          </a:extLst>
        </xdr:cNvPr>
        <xdr:cNvSpPr txBox="1"/>
      </xdr:nvSpPr>
      <xdr:spPr>
        <a:xfrm>
          <a:off x="19992975" y="178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918" name="直線コネクタ 917">
          <a:extLst>
            <a:ext uri="{FF2B5EF4-FFF2-40B4-BE49-F238E27FC236}">
              <a16:creationId xmlns:a16="http://schemas.microsoft.com/office/drawing/2014/main" id="{BFD75B6A-7D3F-42D2-976A-1C27404512D0}"/>
            </a:ext>
          </a:extLst>
        </xdr:cNvPr>
        <xdr:cNvCxnSpPr/>
      </xdr:nvCxnSpPr>
      <xdr:spPr>
        <a:xfrm>
          <a:off x="19878675" y="178611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919" name="【公民館】&#10;一人当たり面積最大値テキスト">
          <a:extLst>
            <a:ext uri="{FF2B5EF4-FFF2-40B4-BE49-F238E27FC236}">
              <a16:creationId xmlns:a16="http://schemas.microsoft.com/office/drawing/2014/main" id="{19A83082-72D6-459E-89F8-65EECCC84050}"/>
            </a:ext>
          </a:extLst>
        </xdr:cNvPr>
        <xdr:cNvSpPr txBox="1"/>
      </xdr:nvSpPr>
      <xdr:spPr>
        <a:xfrm>
          <a:off x="19992975" y="1612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920" name="直線コネクタ 919">
          <a:extLst>
            <a:ext uri="{FF2B5EF4-FFF2-40B4-BE49-F238E27FC236}">
              <a16:creationId xmlns:a16="http://schemas.microsoft.com/office/drawing/2014/main" id="{D2B3E43C-8A45-4A82-B49D-AC7D0296498F}"/>
            </a:ext>
          </a:extLst>
        </xdr:cNvPr>
        <xdr:cNvCxnSpPr/>
      </xdr:nvCxnSpPr>
      <xdr:spPr>
        <a:xfrm>
          <a:off x="19878675" y="16352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139354</xdr:rowOff>
    </xdr:from>
    <xdr:ext cx="469744" cy="259045"/>
    <xdr:sp macro="" textlink="">
      <xdr:nvSpPr>
        <xdr:cNvPr id="921" name="【公民館】&#10;一人当たり面積平均値テキスト">
          <a:extLst>
            <a:ext uri="{FF2B5EF4-FFF2-40B4-BE49-F238E27FC236}">
              <a16:creationId xmlns:a16="http://schemas.microsoft.com/office/drawing/2014/main" id="{B7389537-1C58-485E-BF51-33C78D6A8EC3}"/>
            </a:ext>
          </a:extLst>
        </xdr:cNvPr>
        <xdr:cNvSpPr txBox="1"/>
      </xdr:nvSpPr>
      <xdr:spPr>
        <a:xfrm>
          <a:off x="19992975" y="1745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922" name="フローチャート: 判断 921">
          <a:extLst>
            <a:ext uri="{FF2B5EF4-FFF2-40B4-BE49-F238E27FC236}">
              <a16:creationId xmlns:a16="http://schemas.microsoft.com/office/drawing/2014/main" id="{A2374B65-1DDD-431F-9F84-FE1469864D1E}"/>
            </a:ext>
          </a:extLst>
        </xdr:cNvPr>
        <xdr:cNvSpPr/>
      </xdr:nvSpPr>
      <xdr:spPr>
        <a:xfrm>
          <a:off x="19897725" y="174805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923" name="フローチャート: 判断 922">
          <a:extLst>
            <a:ext uri="{FF2B5EF4-FFF2-40B4-BE49-F238E27FC236}">
              <a16:creationId xmlns:a16="http://schemas.microsoft.com/office/drawing/2014/main" id="{9496175B-42E6-452F-A06C-EDE3E16EB5C5}"/>
            </a:ext>
          </a:extLst>
        </xdr:cNvPr>
        <xdr:cNvSpPr/>
      </xdr:nvSpPr>
      <xdr:spPr>
        <a:xfrm>
          <a:off x="19154775" y="174758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924" name="フローチャート: 判断 923">
          <a:extLst>
            <a:ext uri="{FF2B5EF4-FFF2-40B4-BE49-F238E27FC236}">
              <a16:creationId xmlns:a16="http://schemas.microsoft.com/office/drawing/2014/main" id="{B91A7A2D-D5FD-4102-AFF7-99D5807828FF}"/>
            </a:ext>
          </a:extLst>
        </xdr:cNvPr>
        <xdr:cNvSpPr/>
      </xdr:nvSpPr>
      <xdr:spPr>
        <a:xfrm>
          <a:off x="18345150" y="1746594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925" name="フローチャート: 判断 924">
          <a:extLst>
            <a:ext uri="{FF2B5EF4-FFF2-40B4-BE49-F238E27FC236}">
              <a16:creationId xmlns:a16="http://schemas.microsoft.com/office/drawing/2014/main" id="{E9C08ABA-5134-46DB-B0FC-28B43334C072}"/>
            </a:ext>
          </a:extLst>
        </xdr:cNvPr>
        <xdr:cNvSpPr/>
      </xdr:nvSpPr>
      <xdr:spPr>
        <a:xfrm>
          <a:off x="17554575" y="174774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926" name="フローチャート: 判断 925">
          <a:extLst>
            <a:ext uri="{FF2B5EF4-FFF2-40B4-BE49-F238E27FC236}">
              <a16:creationId xmlns:a16="http://schemas.microsoft.com/office/drawing/2014/main" id="{3F030BEC-91DD-44BF-84A8-ADAFA22C18AA}"/>
            </a:ext>
          </a:extLst>
        </xdr:cNvPr>
        <xdr:cNvSpPr/>
      </xdr:nvSpPr>
      <xdr:spPr>
        <a:xfrm>
          <a:off x="16754475" y="174772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1147298-236E-4B07-A9C7-5E69AA0AB5F3}"/>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9514B57B-AD54-4FD9-BF7F-4E3313808D80}"/>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291AEBA0-9196-4A6F-8659-71E07508330B}"/>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D5F0806-7AB6-49F1-80B7-E7329B768EFB}"/>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A4F78A76-1D95-4DBC-B7FF-0B9474F685AE}"/>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146231</xdr:rowOff>
    </xdr:from>
    <xdr:to>
      <xdr:col>116</xdr:col>
      <xdr:colOff>114300</xdr:colOff>
      <xdr:row>104</xdr:row>
      <xdr:rowOff>76381</xdr:rowOff>
    </xdr:to>
    <xdr:sp macro="" textlink="">
      <xdr:nvSpPr>
        <xdr:cNvPr id="932" name="楕円 931">
          <a:extLst>
            <a:ext uri="{FF2B5EF4-FFF2-40B4-BE49-F238E27FC236}">
              <a16:creationId xmlns:a16="http://schemas.microsoft.com/office/drawing/2014/main" id="{196873C2-0034-410F-9F82-FA4DD3C6F59A}"/>
            </a:ext>
          </a:extLst>
        </xdr:cNvPr>
        <xdr:cNvSpPr/>
      </xdr:nvSpPr>
      <xdr:spPr>
        <a:xfrm>
          <a:off x="19897725" y="1694515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169108</xdr:rowOff>
    </xdr:from>
    <xdr:ext cx="469744" cy="259045"/>
    <xdr:sp macro="" textlink="">
      <xdr:nvSpPr>
        <xdr:cNvPr id="933" name="【公民館】&#10;一人当たり面積該当値テキスト">
          <a:extLst>
            <a:ext uri="{FF2B5EF4-FFF2-40B4-BE49-F238E27FC236}">
              <a16:creationId xmlns:a16="http://schemas.microsoft.com/office/drawing/2014/main" id="{8F926902-AE01-43B4-9436-44D630C84F87}"/>
            </a:ext>
          </a:extLst>
        </xdr:cNvPr>
        <xdr:cNvSpPr txBox="1"/>
      </xdr:nvSpPr>
      <xdr:spPr>
        <a:xfrm>
          <a:off x="19992975" y="167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152763</xdr:rowOff>
    </xdr:from>
    <xdr:to>
      <xdr:col>112</xdr:col>
      <xdr:colOff>38100</xdr:colOff>
      <xdr:row>104</xdr:row>
      <xdr:rowOff>82913</xdr:rowOff>
    </xdr:to>
    <xdr:sp macro="" textlink="">
      <xdr:nvSpPr>
        <xdr:cNvPr id="934" name="楕円 933">
          <a:extLst>
            <a:ext uri="{FF2B5EF4-FFF2-40B4-BE49-F238E27FC236}">
              <a16:creationId xmlns:a16="http://schemas.microsoft.com/office/drawing/2014/main" id="{81861158-99C1-4CE4-97B6-A893DAE5C2CF}"/>
            </a:ext>
          </a:extLst>
        </xdr:cNvPr>
        <xdr:cNvSpPr/>
      </xdr:nvSpPr>
      <xdr:spPr>
        <a:xfrm>
          <a:off x="19154775" y="1695486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25581</xdr:rowOff>
    </xdr:from>
    <xdr:to>
      <xdr:col>116</xdr:col>
      <xdr:colOff>63500</xdr:colOff>
      <xdr:row>104</xdr:row>
      <xdr:rowOff>32113</xdr:rowOff>
    </xdr:to>
    <xdr:cxnSp macro="">
      <xdr:nvCxnSpPr>
        <xdr:cNvPr id="935" name="直線コネクタ 934">
          <a:extLst>
            <a:ext uri="{FF2B5EF4-FFF2-40B4-BE49-F238E27FC236}">
              <a16:creationId xmlns:a16="http://schemas.microsoft.com/office/drawing/2014/main" id="{DEDE284B-B7F9-42DB-ACEE-6BD4DFC19F5D}"/>
            </a:ext>
          </a:extLst>
        </xdr:cNvPr>
        <xdr:cNvCxnSpPr/>
      </xdr:nvCxnSpPr>
      <xdr:spPr>
        <a:xfrm flipV="1">
          <a:off x="19202400" y="17002306"/>
          <a:ext cx="752475"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97245</xdr:rowOff>
    </xdr:from>
    <xdr:to>
      <xdr:col>107</xdr:col>
      <xdr:colOff>101600</xdr:colOff>
      <xdr:row>105</xdr:row>
      <xdr:rowOff>27395</xdr:rowOff>
    </xdr:to>
    <xdr:sp macro="" textlink="">
      <xdr:nvSpPr>
        <xdr:cNvPr id="936" name="楕円 935">
          <a:extLst>
            <a:ext uri="{FF2B5EF4-FFF2-40B4-BE49-F238E27FC236}">
              <a16:creationId xmlns:a16="http://schemas.microsoft.com/office/drawing/2014/main" id="{75E0E870-0F1E-4D56-A158-08CDE6C9F087}"/>
            </a:ext>
          </a:extLst>
        </xdr:cNvPr>
        <xdr:cNvSpPr/>
      </xdr:nvSpPr>
      <xdr:spPr>
        <a:xfrm>
          <a:off x="18345150" y="170707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32113</xdr:rowOff>
    </xdr:from>
    <xdr:to>
      <xdr:col>111</xdr:col>
      <xdr:colOff>177800</xdr:colOff>
      <xdr:row>104</xdr:row>
      <xdr:rowOff>148045</xdr:rowOff>
    </xdr:to>
    <xdr:cxnSp macro="">
      <xdr:nvCxnSpPr>
        <xdr:cNvPr id="937" name="直線コネクタ 936">
          <a:extLst>
            <a:ext uri="{FF2B5EF4-FFF2-40B4-BE49-F238E27FC236}">
              <a16:creationId xmlns:a16="http://schemas.microsoft.com/office/drawing/2014/main" id="{F5F3A1B8-9EB5-4C8F-835C-1774AB91C655}"/>
            </a:ext>
          </a:extLst>
        </xdr:cNvPr>
        <xdr:cNvCxnSpPr/>
      </xdr:nvCxnSpPr>
      <xdr:spPr>
        <a:xfrm flipV="1">
          <a:off x="18392775" y="17002488"/>
          <a:ext cx="809625"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111942</xdr:rowOff>
    </xdr:from>
    <xdr:to>
      <xdr:col>102</xdr:col>
      <xdr:colOff>165100</xdr:colOff>
      <xdr:row>104</xdr:row>
      <xdr:rowOff>42092</xdr:rowOff>
    </xdr:to>
    <xdr:sp macro="" textlink="">
      <xdr:nvSpPr>
        <xdr:cNvPr id="938" name="楕円 937">
          <a:extLst>
            <a:ext uri="{FF2B5EF4-FFF2-40B4-BE49-F238E27FC236}">
              <a16:creationId xmlns:a16="http://schemas.microsoft.com/office/drawing/2014/main" id="{8408E182-2275-4FEC-B40C-C7DF5A7099B9}"/>
            </a:ext>
          </a:extLst>
        </xdr:cNvPr>
        <xdr:cNvSpPr/>
      </xdr:nvSpPr>
      <xdr:spPr>
        <a:xfrm>
          <a:off x="17554575" y="1691404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162742</xdr:rowOff>
    </xdr:from>
    <xdr:to>
      <xdr:col>107</xdr:col>
      <xdr:colOff>50800</xdr:colOff>
      <xdr:row>104</xdr:row>
      <xdr:rowOff>148045</xdr:rowOff>
    </xdr:to>
    <xdr:cxnSp macro="">
      <xdr:nvCxnSpPr>
        <xdr:cNvPr id="939" name="直線コネクタ 938">
          <a:extLst>
            <a:ext uri="{FF2B5EF4-FFF2-40B4-BE49-F238E27FC236}">
              <a16:creationId xmlns:a16="http://schemas.microsoft.com/office/drawing/2014/main" id="{0006B950-732C-48AA-9243-5B4A45DD8A1E}"/>
            </a:ext>
          </a:extLst>
        </xdr:cNvPr>
        <xdr:cNvCxnSpPr/>
      </xdr:nvCxnSpPr>
      <xdr:spPr>
        <a:xfrm>
          <a:off x="17602200" y="16961667"/>
          <a:ext cx="790575" cy="15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118473</xdr:rowOff>
    </xdr:from>
    <xdr:to>
      <xdr:col>98</xdr:col>
      <xdr:colOff>38100</xdr:colOff>
      <xdr:row>104</xdr:row>
      <xdr:rowOff>48623</xdr:rowOff>
    </xdr:to>
    <xdr:sp macro="" textlink="">
      <xdr:nvSpPr>
        <xdr:cNvPr id="940" name="楕円 939">
          <a:extLst>
            <a:ext uri="{FF2B5EF4-FFF2-40B4-BE49-F238E27FC236}">
              <a16:creationId xmlns:a16="http://schemas.microsoft.com/office/drawing/2014/main" id="{DD9C2AEE-5A43-4A98-9ED0-EB2D199B9C1D}"/>
            </a:ext>
          </a:extLst>
        </xdr:cNvPr>
        <xdr:cNvSpPr/>
      </xdr:nvSpPr>
      <xdr:spPr>
        <a:xfrm>
          <a:off x="16754475" y="169237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162742</xdr:rowOff>
    </xdr:from>
    <xdr:to>
      <xdr:col>102</xdr:col>
      <xdr:colOff>114300</xdr:colOff>
      <xdr:row>103</xdr:row>
      <xdr:rowOff>169273</xdr:rowOff>
    </xdr:to>
    <xdr:cxnSp macro="">
      <xdr:nvCxnSpPr>
        <xdr:cNvPr id="941" name="直線コネクタ 940">
          <a:extLst>
            <a:ext uri="{FF2B5EF4-FFF2-40B4-BE49-F238E27FC236}">
              <a16:creationId xmlns:a16="http://schemas.microsoft.com/office/drawing/2014/main" id="{F4E490AC-0516-47AA-9420-A40163F8AEC2}"/>
            </a:ext>
          </a:extLst>
        </xdr:cNvPr>
        <xdr:cNvCxnSpPr/>
      </xdr:nvCxnSpPr>
      <xdr:spPr>
        <a:xfrm flipV="1">
          <a:off x="16802100" y="16961667"/>
          <a:ext cx="8001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83838</xdr:rowOff>
    </xdr:from>
    <xdr:ext cx="469744" cy="259045"/>
    <xdr:sp macro="" textlink="">
      <xdr:nvSpPr>
        <xdr:cNvPr id="942" name="n_1aveValue【公民館】&#10;一人当たり面積">
          <a:extLst>
            <a:ext uri="{FF2B5EF4-FFF2-40B4-BE49-F238E27FC236}">
              <a16:creationId xmlns:a16="http://schemas.microsoft.com/office/drawing/2014/main" id="{9E529091-B935-4895-9278-2749D6FF2EDC}"/>
            </a:ext>
          </a:extLst>
        </xdr:cNvPr>
        <xdr:cNvSpPr txBox="1"/>
      </xdr:nvSpPr>
      <xdr:spPr>
        <a:xfrm>
          <a:off x="18983402" y="1757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943" name="n_2aveValue【公民館】&#10;一人当たり面積">
          <a:extLst>
            <a:ext uri="{FF2B5EF4-FFF2-40B4-BE49-F238E27FC236}">
              <a16:creationId xmlns:a16="http://schemas.microsoft.com/office/drawing/2014/main" id="{70B732C3-FDBC-49D2-9ABB-68FD58DECC42}"/>
            </a:ext>
          </a:extLst>
        </xdr:cNvPr>
        <xdr:cNvSpPr txBox="1"/>
      </xdr:nvSpPr>
      <xdr:spPr>
        <a:xfrm>
          <a:off x="18183302" y="1755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85470</xdr:rowOff>
    </xdr:from>
    <xdr:ext cx="469744" cy="259045"/>
    <xdr:sp macro="" textlink="">
      <xdr:nvSpPr>
        <xdr:cNvPr id="944" name="n_3aveValue【公民館】&#10;一人当たり面積">
          <a:extLst>
            <a:ext uri="{FF2B5EF4-FFF2-40B4-BE49-F238E27FC236}">
              <a16:creationId xmlns:a16="http://schemas.microsoft.com/office/drawing/2014/main" id="{A9905DB8-1B93-41F3-A81F-DE195C989C96}"/>
            </a:ext>
          </a:extLst>
        </xdr:cNvPr>
        <xdr:cNvSpPr txBox="1"/>
      </xdr:nvSpPr>
      <xdr:spPr>
        <a:xfrm>
          <a:off x="17383202" y="1757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78939</xdr:rowOff>
    </xdr:from>
    <xdr:ext cx="469744" cy="259045"/>
    <xdr:sp macro="" textlink="">
      <xdr:nvSpPr>
        <xdr:cNvPr id="945" name="n_4aveValue【公民館】&#10;一人当たり面積">
          <a:extLst>
            <a:ext uri="{FF2B5EF4-FFF2-40B4-BE49-F238E27FC236}">
              <a16:creationId xmlns:a16="http://schemas.microsoft.com/office/drawing/2014/main" id="{FB6A17A2-C8A5-4AED-A1FE-F174815E8480}"/>
            </a:ext>
          </a:extLst>
        </xdr:cNvPr>
        <xdr:cNvSpPr txBox="1"/>
      </xdr:nvSpPr>
      <xdr:spPr>
        <a:xfrm>
          <a:off x="16592627" y="1756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99440</xdr:rowOff>
    </xdr:from>
    <xdr:ext cx="469744" cy="259045"/>
    <xdr:sp macro="" textlink="">
      <xdr:nvSpPr>
        <xdr:cNvPr id="946" name="n_1mainValue【公民館】&#10;一人当たり面積">
          <a:extLst>
            <a:ext uri="{FF2B5EF4-FFF2-40B4-BE49-F238E27FC236}">
              <a16:creationId xmlns:a16="http://schemas.microsoft.com/office/drawing/2014/main" id="{C96E19FD-575B-46B8-AE62-C8FDCF1282BF}"/>
            </a:ext>
          </a:extLst>
        </xdr:cNvPr>
        <xdr:cNvSpPr txBox="1"/>
      </xdr:nvSpPr>
      <xdr:spPr>
        <a:xfrm>
          <a:off x="18983402" y="1673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43922</xdr:rowOff>
    </xdr:from>
    <xdr:ext cx="469744" cy="259045"/>
    <xdr:sp macro="" textlink="">
      <xdr:nvSpPr>
        <xdr:cNvPr id="947" name="n_2mainValue【公民館】&#10;一人当たり面積">
          <a:extLst>
            <a:ext uri="{FF2B5EF4-FFF2-40B4-BE49-F238E27FC236}">
              <a16:creationId xmlns:a16="http://schemas.microsoft.com/office/drawing/2014/main" id="{2719A1C8-0CDD-424C-A759-3D4FA3237095}"/>
            </a:ext>
          </a:extLst>
        </xdr:cNvPr>
        <xdr:cNvSpPr txBox="1"/>
      </xdr:nvSpPr>
      <xdr:spPr>
        <a:xfrm>
          <a:off x="18183302" y="1684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58619</xdr:rowOff>
    </xdr:from>
    <xdr:ext cx="469744" cy="259045"/>
    <xdr:sp macro="" textlink="">
      <xdr:nvSpPr>
        <xdr:cNvPr id="948" name="n_3mainValue【公民館】&#10;一人当たり面積">
          <a:extLst>
            <a:ext uri="{FF2B5EF4-FFF2-40B4-BE49-F238E27FC236}">
              <a16:creationId xmlns:a16="http://schemas.microsoft.com/office/drawing/2014/main" id="{F3390EA9-FB28-4410-9937-C9A170D398C1}"/>
            </a:ext>
          </a:extLst>
        </xdr:cNvPr>
        <xdr:cNvSpPr txBox="1"/>
      </xdr:nvSpPr>
      <xdr:spPr>
        <a:xfrm>
          <a:off x="17383202" y="166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65150</xdr:rowOff>
    </xdr:from>
    <xdr:ext cx="469744" cy="259045"/>
    <xdr:sp macro="" textlink="">
      <xdr:nvSpPr>
        <xdr:cNvPr id="949" name="n_4mainValue【公民館】&#10;一人当たり面積">
          <a:extLst>
            <a:ext uri="{FF2B5EF4-FFF2-40B4-BE49-F238E27FC236}">
              <a16:creationId xmlns:a16="http://schemas.microsoft.com/office/drawing/2014/main" id="{6B107C7F-B69C-4EF2-8A9B-C5F1F7C53B96}"/>
            </a:ext>
          </a:extLst>
        </xdr:cNvPr>
        <xdr:cNvSpPr txBox="1"/>
      </xdr:nvSpPr>
      <xdr:spPr>
        <a:xfrm>
          <a:off x="16592627" y="1669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849F49DA-CFFA-462B-9F47-7CFC0E86C3F2}"/>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FE0197BE-085C-488B-BFC3-A6E15E8B5049}"/>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DFF1AC5D-CE83-44D2-867E-934137198015}"/>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公営住宅の有形固定資産減価償却率は、全国・鳥取県平均を大きく上回る高値となっているものの、長寿命計画に基づく施設更新工事により、令和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年度以降に改善する見込みである。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公民館の有形固定資産減価償却率は、老朽化した分館の建て替え工事を実施したことから、わずかながら改善がうかがえる。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D20F38-1400-41A5-A718-A9CE414648F5}"/>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AD60736-3EB0-4DBE-AC47-983E71325673}"/>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180778-29FC-4F99-98F7-9EF6F0BC6874}"/>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2402766-5584-493E-9569-A918E41DC6EA}"/>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D7C0E39-9D07-4A08-B131-D1A36B221BEB}"/>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F3532A-79C1-4B8B-B36B-CC19B145773F}"/>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0E1DCE3-394D-4DDA-9F8E-E14DC999F4B9}"/>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73D48B3-17FA-4C04-846B-4545FC80338A}"/>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F447510-AE44-4AF6-B7B4-F567AB8E19AB}"/>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9CAA63F-ABA7-4282-9A7C-9307158EE10C}"/>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16,515
16,431
77.93
11,005,142
10,622,814
322,712
6,269,358
12,716,601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4FDA70D-112B-4D79-9F47-9D03BC62759C}"/>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DA00983-2CC5-4537-B845-510CB647D635}"/>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9FE72BD-DA4A-4BD5-842C-A5DC44E2EC75}"/>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6942916-9AE8-458E-85E3-2189A2B427B7}"/>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96DB86-84B8-4797-89F2-078C260FDD1F}"/>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1150AF7-9724-4069-96EA-B2260D0D6EDB}"/>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D64CBAC-81E8-43A8-8301-5EFC4C2546A0}"/>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F15D20-AC8F-4BF0-85D9-4FD9DAA096A3}"/>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7FB465B-BEF6-464A-A146-44A9FB5D75AE}"/>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1B4BFA-BC3D-4013-9B84-CABC187CAE3F}"/>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871285-53B2-416F-BA4D-0287FA737C01}"/>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009CF01-0FF5-4DB3-BC98-EA41DDD5C669}"/>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8BFDB3-BBB7-48C6-87AB-3696098062E8}"/>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942C715-D997-43DA-AC2D-8016793C955A}"/>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78B9EC6-CDB8-45AB-8738-2A0E2EBA4C9C}"/>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13C0E45-5675-43A9-9A4D-4EE949A13EBA}"/>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BACD6A5-1AA7-4931-A46C-8CF252DA9C5F}"/>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D042E15-4CD4-4895-9B5E-9F59ECEF35C9}"/>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BBBBDED-3AA5-4708-B04A-5B0BB6DF2F90}"/>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42E0815-D9AE-49C7-B255-76B23797D64C}"/>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82AF77-0CD4-408B-AD7C-6296D4207583}"/>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8CE4CFF-1378-4D8C-9FBB-E176537FE168}"/>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E33F874-A07F-47D9-8D44-278B43F50157}"/>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B52F311-04DF-490C-B226-7C28E8A5A80A}"/>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9C37D3C-81BA-45AA-B248-1BC743F05602}"/>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90DFEE-28B3-414F-BBCC-E0A474B29C75}"/>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9420851-571E-4F70-8834-8FDABE9916C8}"/>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F6FC583-3163-488A-9DED-50AFE0C3C1A6}"/>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54D57EB-8E66-478A-9F99-A1E0CE89A375}"/>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34CA0BC-CC87-46D2-AEB6-2555AC2827E2}"/>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5EEE01F-9477-42F3-9FF5-A41A5FF4CF44}"/>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FE75301-EA10-4F29-B33B-388E39B03356}"/>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7AC585B-E052-4E4A-BB73-7636311502E7}"/>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8D268D2-E8C5-4913-9A7A-EFC87CE2679B}"/>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2DA9653-3BC4-4084-86D9-5E43E65575D2}"/>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A29B580-141B-4E0D-B249-AAC146B5773C}"/>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1A4309D-5715-4804-97F4-E7755AC51F97}"/>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C4F2FEF-A64A-4132-AE7B-EE0F4D3E3197}"/>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8FA005E-C751-4E07-AEEF-59A3DCBB4215}"/>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0E39101-F7C7-447D-9074-FF6D363B8B92}"/>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6AEE9FB-D204-4880-8580-43F0967E1A3A}"/>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F9801F6-8270-4815-A3DD-AF332B29E41F}"/>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A56F95D-9363-4739-A3E5-A7744D7E899E}"/>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281C2F9-729A-4BA6-93C5-809F88CDA970}"/>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BF8517B-E937-4458-AA0D-80A0C363767C}"/>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8954B6A-005D-4F58-A87B-680DA42A2627}"/>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5092287F-3EDB-4B0D-9A05-9479E7439E03}"/>
            </a:ext>
          </a:extLst>
        </xdr:cNvPr>
        <xdr:cNvCxnSpPr/>
      </xdr:nvCxnSpPr>
      <xdr:spPr>
        <a:xfrm flipV="1">
          <a:off x="4180840" y="5516064"/>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708034A-B7C0-4F47-86C1-EE7F93DEFD82}"/>
            </a:ext>
          </a:extLst>
        </xdr:cNvPr>
        <xdr:cNvSpPr txBox="1"/>
      </xdr:nvSpPr>
      <xdr:spPr>
        <a:xfrm>
          <a:off x="42195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2391EBBC-96C9-40E5-A9D8-18F5A1D99F27}"/>
            </a:ext>
          </a:extLst>
        </xdr:cNvPr>
        <xdr:cNvCxnSpPr/>
      </xdr:nvCxnSpPr>
      <xdr:spPr>
        <a:xfrm>
          <a:off x="4105275"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a:extLst>
            <a:ext uri="{FF2B5EF4-FFF2-40B4-BE49-F238E27FC236}">
              <a16:creationId xmlns:a16="http://schemas.microsoft.com/office/drawing/2014/main" id="{99E884F0-81AF-456C-BBD6-DE34A9C3EC97}"/>
            </a:ext>
          </a:extLst>
        </xdr:cNvPr>
        <xdr:cNvSpPr txBox="1"/>
      </xdr:nvSpPr>
      <xdr:spPr>
        <a:xfrm>
          <a:off x="4219575" y="531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A8A964C1-9118-4640-8565-8A2C7D312695}"/>
            </a:ext>
          </a:extLst>
        </xdr:cNvPr>
        <xdr:cNvCxnSpPr/>
      </xdr:nvCxnSpPr>
      <xdr:spPr>
        <a:xfrm>
          <a:off x="4105275" y="55160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160944</xdr:rowOff>
    </xdr:from>
    <xdr:ext cx="405111" cy="259045"/>
    <xdr:sp macro="" textlink="">
      <xdr:nvSpPr>
        <xdr:cNvPr id="63" name="【図書館】&#10;有形固定資産減価償却率平均値テキスト">
          <a:extLst>
            <a:ext uri="{FF2B5EF4-FFF2-40B4-BE49-F238E27FC236}">
              <a16:creationId xmlns:a16="http://schemas.microsoft.com/office/drawing/2014/main" id="{010F6845-BF39-4A19-AD08-C230F7D6A707}"/>
            </a:ext>
          </a:extLst>
        </xdr:cNvPr>
        <xdr:cNvSpPr txBox="1"/>
      </xdr:nvSpPr>
      <xdr:spPr>
        <a:xfrm>
          <a:off x="4219575" y="60029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a:extLst>
            <a:ext uri="{FF2B5EF4-FFF2-40B4-BE49-F238E27FC236}">
              <a16:creationId xmlns:a16="http://schemas.microsoft.com/office/drawing/2014/main" id="{BBF29D1A-5FEB-46DF-B40F-B60F60BDDA8F}"/>
            </a:ext>
          </a:extLst>
        </xdr:cNvPr>
        <xdr:cNvSpPr/>
      </xdr:nvSpPr>
      <xdr:spPr>
        <a:xfrm>
          <a:off x="4124325" y="6141992"/>
          <a:ext cx="10477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a:extLst>
            <a:ext uri="{FF2B5EF4-FFF2-40B4-BE49-F238E27FC236}">
              <a16:creationId xmlns:a16="http://schemas.microsoft.com/office/drawing/2014/main" id="{D2BB0F36-0F23-44EB-825A-B6C6065C0984}"/>
            </a:ext>
          </a:extLst>
        </xdr:cNvPr>
        <xdr:cNvSpPr/>
      </xdr:nvSpPr>
      <xdr:spPr>
        <a:xfrm>
          <a:off x="3381375" y="6104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113574</xdr:rowOff>
    </xdr:from>
    <xdr:to>
      <xdr:col>15</xdr:col>
      <xdr:colOff>101600</xdr:colOff>
      <xdr:row>38</xdr:row>
      <xdr:rowOff>43724</xdr:rowOff>
    </xdr:to>
    <xdr:sp macro="" textlink="">
      <xdr:nvSpPr>
        <xdr:cNvPr id="66" name="フローチャート: 判断 65">
          <a:extLst>
            <a:ext uri="{FF2B5EF4-FFF2-40B4-BE49-F238E27FC236}">
              <a16:creationId xmlns:a16="http://schemas.microsoft.com/office/drawing/2014/main" id="{95215C9A-2FA7-48A1-9D96-BEAC8CB3CB3B}"/>
            </a:ext>
          </a:extLst>
        </xdr:cNvPr>
        <xdr:cNvSpPr/>
      </xdr:nvSpPr>
      <xdr:spPr>
        <a:xfrm>
          <a:off x="2571750" y="61143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0D45A70A-BCF5-457B-8E17-8ED148D8F91A}"/>
            </a:ext>
          </a:extLst>
        </xdr:cNvPr>
        <xdr:cNvSpPr/>
      </xdr:nvSpPr>
      <xdr:spPr>
        <a:xfrm>
          <a:off x="1781175" y="60097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a:extLst>
            <a:ext uri="{FF2B5EF4-FFF2-40B4-BE49-F238E27FC236}">
              <a16:creationId xmlns:a16="http://schemas.microsoft.com/office/drawing/2014/main" id="{A738EFEA-F61B-40A6-90C5-D05A9191F80F}"/>
            </a:ext>
          </a:extLst>
        </xdr:cNvPr>
        <xdr:cNvSpPr/>
      </xdr:nvSpPr>
      <xdr:spPr>
        <a:xfrm>
          <a:off x="981075" y="600991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5E40586-95E6-4F0A-B75F-1530D141A661}"/>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945116A-4E18-472B-AA28-AD26DA057F57}"/>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F9FA547-D9B0-42B0-BC80-E0A260ABDB21}"/>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9EBD3D9-F0A3-462E-BA38-798CA40095BB}"/>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017715A-93FA-4615-A11C-97EC2CD9AA11}"/>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72753</xdr:rowOff>
    </xdr:from>
    <xdr:to>
      <xdr:col>24</xdr:col>
      <xdr:colOff>114300</xdr:colOff>
      <xdr:row>42</xdr:row>
      <xdr:rowOff>2903</xdr:rowOff>
    </xdr:to>
    <xdr:sp macro="" textlink="">
      <xdr:nvSpPr>
        <xdr:cNvPr id="74" name="楕円 73">
          <a:extLst>
            <a:ext uri="{FF2B5EF4-FFF2-40B4-BE49-F238E27FC236}">
              <a16:creationId xmlns:a16="http://schemas.microsoft.com/office/drawing/2014/main" id="{124AD200-A756-4241-BAAA-D5CCBBFFEEE5}"/>
            </a:ext>
          </a:extLst>
        </xdr:cNvPr>
        <xdr:cNvSpPr/>
      </xdr:nvSpPr>
      <xdr:spPr>
        <a:xfrm>
          <a:off x="4124325" y="67180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51180</xdr:rowOff>
    </xdr:from>
    <xdr:ext cx="405111" cy="259045"/>
    <xdr:sp macro="" textlink="">
      <xdr:nvSpPr>
        <xdr:cNvPr id="75" name="【図書館】&#10;有形固定資産減価償却率該当値テキスト">
          <a:extLst>
            <a:ext uri="{FF2B5EF4-FFF2-40B4-BE49-F238E27FC236}">
              <a16:creationId xmlns:a16="http://schemas.microsoft.com/office/drawing/2014/main" id="{2D572327-1B8E-4A6C-9947-3C590C02F33E}"/>
            </a:ext>
          </a:extLst>
        </xdr:cNvPr>
        <xdr:cNvSpPr txBox="1"/>
      </xdr:nvSpPr>
      <xdr:spPr>
        <a:xfrm>
          <a:off x="4219575" y="6696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71120</xdr:rowOff>
    </xdr:from>
    <xdr:to>
      <xdr:col>20</xdr:col>
      <xdr:colOff>38100</xdr:colOff>
      <xdr:row>42</xdr:row>
      <xdr:rowOff>1270</xdr:rowOff>
    </xdr:to>
    <xdr:sp macro="" textlink="">
      <xdr:nvSpPr>
        <xdr:cNvPr id="76" name="楕円 75">
          <a:extLst>
            <a:ext uri="{FF2B5EF4-FFF2-40B4-BE49-F238E27FC236}">
              <a16:creationId xmlns:a16="http://schemas.microsoft.com/office/drawing/2014/main" id="{5FDE6513-AC11-4328-9CDA-D091EFAF397E}"/>
            </a:ext>
          </a:extLst>
        </xdr:cNvPr>
        <xdr:cNvSpPr/>
      </xdr:nvSpPr>
      <xdr:spPr>
        <a:xfrm>
          <a:off x="3381375" y="67163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121920</xdr:rowOff>
    </xdr:from>
    <xdr:to>
      <xdr:col>24</xdr:col>
      <xdr:colOff>63500</xdr:colOff>
      <xdr:row>41</xdr:row>
      <xdr:rowOff>123553</xdr:rowOff>
    </xdr:to>
    <xdr:cxnSp macro="">
      <xdr:nvCxnSpPr>
        <xdr:cNvPr id="77" name="直線コネクタ 76">
          <a:extLst>
            <a:ext uri="{FF2B5EF4-FFF2-40B4-BE49-F238E27FC236}">
              <a16:creationId xmlns:a16="http://schemas.microsoft.com/office/drawing/2014/main" id="{84D057CD-087D-49F8-A01B-59365F53FCE4}"/>
            </a:ext>
          </a:extLst>
        </xdr:cNvPr>
        <xdr:cNvCxnSpPr/>
      </xdr:nvCxnSpPr>
      <xdr:spPr>
        <a:xfrm>
          <a:off x="3429000" y="6773545"/>
          <a:ext cx="7524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30299</xdr:rowOff>
    </xdr:from>
    <xdr:to>
      <xdr:col>15</xdr:col>
      <xdr:colOff>101600</xdr:colOff>
      <xdr:row>42</xdr:row>
      <xdr:rowOff>131899</xdr:rowOff>
    </xdr:to>
    <xdr:sp macro="" textlink="">
      <xdr:nvSpPr>
        <xdr:cNvPr id="78" name="楕円 77">
          <a:extLst>
            <a:ext uri="{FF2B5EF4-FFF2-40B4-BE49-F238E27FC236}">
              <a16:creationId xmlns:a16="http://schemas.microsoft.com/office/drawing/2014/main" id="{8AB1BB28-D4E9-482A-AEBA-4ADCEC559639}"/>
            </a:ext>
          </a:extLst>
        </xdr:cNvPr>
        <xdr:cNvSpPr/>
      </xdr:nvSpPr>
      <xdr:spPr>
        <a:xfrm>
          <a:off x="2571750" y="683749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121920</xdr:rowOff>
    </xdr:from>
    <xdr:to>
      <xdr:col>19</xdr:col>
      <xdr:colOff>177800</xdr:colOff>
      <xdr:row>42</xdr:row>
      <xdr:rowOff>81099</xdr:rowOff>
    </xdr:to>
    <xdr:cxnSp macro="">
      <xdr:nvCxnSpPr>
        <xdr:cNvPr id="79" name="直線コネクタ 78">
          <a:extLst>
            <a:ext uri="{FF2B5EF4-FFF2-40B4-BE49-F238E27FC236}">
              <a16:creationId xmlns:a16="http://schemas.microsoft.com/office/drawing/2014/main" id="{798D9499-00B0-4594-BD05-2E63E397C652}"/>
            </a:ext>
          </a:extLst>
        </xdr:cNvPr>
        <xdr:cNvCxnSpPr/>
      </xdr:nvCxnSpPr>
      <xdr:spPr>
        <a:xfrm flipV="1">
          <a:off x="2619375" y="6773545"/>
          <a:ext cx="809625" cy="12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157662</xdr:rowOff>
    </xdr:from>
    <xdr:to>
      <xdr:col>10</xdr:col>
      <xdr:colOff>165100</xdr:colOff>
      <xdr:row>42</xdr:row>
      <xdr:rowOff>87812</xdr:rowOff>
    </xdr:to>
    <xdr:sp macro="" textlink="">
      <xdr:nvSpPr>
        <xdr:cNvPr id="80" name="楕円 79">
          <a:extLst>
            <a:ext uri="{FF2B5EF4-FFF2-40B4-BE49-F238E27FC236}">
              <a16:creationId xmlns:a16="http://schemas.microsoft.com/office/drawing/2014/main" id="{016EF76C-24E2-4C66-B2EA-0CE8EF8EE59E}"/>
            </a:ext>
          </a:extLst>
        </xdr:cNvPr>
        <xdr:cNvSpPr/>
      </xdr:nvSpPr>
      <xdr:spPr>
        <a:xfrm>
          <a:off x="1781175" y="68092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37012</xdr:rowOff>
    </xdr:from>
    <xdr:to>
      <xdr:col>15</xdr:col>
      <xdr:colOff>50800</xdr:colOff>
      <xdr:row>42</xdr:row>
      <xdr:rowOff>81099</xdr:rowOff>
    </xdr:to>
    <xdr:cxnSp macro="">
      <xdr:nvCxnSpPr>
        <xdr:cNvPr id="81" name="直線コネクタ 80">
          <a:extLst>
            <a:ext uri="{FF2B5EF4-FFF2-40B4-BE49-F238E27FC236}">
              <a16:creationId xmlns:a16="http://schemas.microsoft.com/office/drawing/2014/main" id="{AA17277D-4370-48F1-A4CA-7D5137C43A80}"/>
            </a:ext>
          </a:extLst>
        </xdr:cNvPr>
        <xdr:cNvCxnSpPr/>
      </xdr:nvCxnSpPr>
      <xdr:spPr>
        <a:xfrm>
          <a:off x="1828800" y="6847387"/>
          <a:ext cx="790575"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111941</xdr:rowOff>
    </xdr:from>
    <xdr:to>
      <xdr:col>6</xdr:col>
      <xdr:colOff>38100</xdr:colOff>
      <xdr:row>42</xdr:row>
      <xdr:rowOff>42091</xdr:rowOff>
    </xdr:to>
    <xdr:sp macro="" textlink="">
      <xdr:nvSpPr>
        <xdr:cNvPr id="82" name="楕円 81">
          <a:extLst>
            <a:ext uri="{FF2B5EF4-FFF2-40B4-BE49-F238E27FC236}">
              <a16:creationId xmlns:a16="http://schemas.microsoft.com/office/drawing/2014/main" id="{E3726D61-AC5E-435C-8BF5-1C5E99E2DE9A}"/>
            </a:ext>
          </a:extLst>
        </xdr:cNvPr>
        <xdr:cNvSpPr/>
      </xdr:nvSpPr>
      <xdr:spPr>
        <a:xfrm>
          <a:off x="981075" y="67603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162741</xdr:rowOff>
    </xdr:from>
    <xdr:to>
      <xdr:col>10</xdr:col>
      <xdr:colOff>114300</xdr:colOff>
      <xdr:row>42</xdr:row>
      <xdr:rowOff>37012</xdr:rowOff>
    </xdr:to>
    <xdr:cxnSp macro="">
      <xdr:nvCxnSpPr>
        <xdr:cNvPr id="83" name="直線コネクタ 82">
          <a:extLst>
            <a:ext uri="{FF2B5EF4-FFF2-40B4-BE49-F238E27FC236}">
              <a16:creationId xmlns:a16="http://schemas.microsoft.com/office/drawing/2014/main" id="{D8FECBBC-5545-4593-8DBA-B8BE48A5F504}"/>
            </a:ext>
          </a:extLst>
        </xdr:cNvPr>
        <xdr:cNvCxnSpPr/>
      </xdr:nvCxnSpPr>
      <xdr:spPr>
        <a:xfrm>
          <a:off x="1028700" y="6808016"/>
          <a:ext cx="800100" cy="3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53720</xdr:rowOff>
    </xdr:from>
    <xdr:ext cx="405111" cy="259045"/>
    <xdr:sp macro="" textlink="">
      <xdr:nvSpPr>
        <xdr:cNvPr id="84" name="n_1aveValue【図書館】&#10;有形固定資産減価償却率">
          <a:extLst>
            <a:ext uri="{FF2B5EF4-FFF2-40B4-BE49-F238E27FC236}">
              <a16:creationId xmlns:a16="http://schemas.microsoft.com/office/drawing/2014/main" id="{7FA2FD70-74A1-49F9-A1F8-76A94FB81B86}"/>
            </a:ext>
          </a:extLst>
        </xdr:cNvPr>
        <xdr:cNvSpPr txBox="1"/>
      </xdr:nvSpPr>
      <xdr:spPr>
        <a:xfrm>
          <a:off x="3239144" y="5889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60251</xdr:rowOff>
    </xdr:from>
    <xdr:ext cx="405111" cy="259045"/>
    <xdr:sp macro="" textlink="">
      <xdr:nvSpPr>
        <xdr:cNvPr id="85" name="n_2aveValue【図書館】&#10;有形固定資産減価償却率">
          <a:extLst>
            <a:ext uri="{FF2B5EF4-FFF2-40B4-BE49-F238E27FC236}">
              <a16:creationId xmlns:a16="http://schemas.microsoft.com/office/drawing/2014/main" id="{604E20A1-1015-4727-86E9-DF9708226681}"/>
            </a:ext>
          </a:extLst>
        </xdr:cNvPr>
        <xdr:cNvSpPr txBox="1"/>
      </xdr:nvSpPr>
      <xdr:spPr>
        <a:xfrm>
          <a:off x="2439044" y="5899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123933</xdr:rowOff>
    </xdr:from>
    <xdr:ext cx="405111" cy="259045"/>
    <xdr:sp macro="" textlink="">
      <xdr:nvSpPr>
        <xdr:cNvPr id="86" name="n_3aveValue【図書館】&#10;有形固定資産減価償却率">
          <a:extLst>
            <a:ext uri="{FF2B5EF4-FFF2-40B4-BE49-F238E27FC236}">
              <a16:creationId xmlns:a16="http://schemas.microsoft.com/office/drawing/2014/main" id="{F1624101-486F-40F5-B9B5-631D75D859B8}"/>
            </a:ext>
          </a:extLst>
        </xdr:cNvPr>
        <xdr:cNvSpPr txBox="1"/>
      </xdr:nvSpPr>
      <xdr:spPr>
        <a:xfrm>
          <a:off x="1648469" y="5797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130464</xdr:rowOff>
    </xdr:from>
    <xdr:ext cx="405111" cy="259045"/>
    <xdr:sp macro="" textlink="">
      <xdr:nvSpPr>
        <xdr:cNvPr id="87" name="n_4aveValue【図書館】&#10;有形固定資産減価償却率">
          <a:extLst>
            <a:ext uri="{FF2B5EF4-FFF2-40B4-BE49-F238E27FC236}">
              <a16:creationId xmlns:a16="http://schemas.microsoft.com/office/drawing/2014/main" id="{E2CBDB27-65AF-4F61-B3EA-0A2629678E1C}"/>
            </a:ext>
          </a:extLst>
        </xdr:cNvPr>
        <xdr:cNvSpPr txBox="1"/>
      </xdr:nvSpPr>
      <xdr:spPr>
        <a:xfrm>
          <a:off x="848369" y="58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163847</xdr:rowOff>
    </xdr:from>
    <xdr:ext cx="405111" cy="259045"/>
    <xdr:sp macro="" textlink="">
      <xdr:nvSpPr>
        <xdr:cNvPr id="88" name="n_1mainValue【図書館】&#10;有形固定資産減価償却率">
          <a:extLst>
            <a:ext uri="{FF2B5EF4-FFF2-40B4-BE49-F238E27FC236}">
              <a16:creationId xmlns:a16="http://schemas.microsoft.com/office/drawing/2014/main" id="{3BB77EC9-C778-40E5-9076-C2C538380637}"/>
            </a:ext>
          </a:extLst>
        </xdr:cNvPr>
        <xdr:cNvSpPr txBox="1"/>
      </xdr:nvSpPr>
      <xdr:spPr>
        <a:xfrm>
          <a:off x="3239144" y="6809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123026</xdr:rowOff>
    </xdr:from>
    <xdr:ext cx="405111" cy="259045"/>
    <xdr:sp macro="" textlink="">
      <xdr:nvSpPr>
        <xdr:cNvPr id="89" name="n_2mainValue【図書館】&#10;有形固定資産減価償却率">
          <a:extLst>
            <a:ext uri="{FF2B5EF4-FFF2-40B4-BE49-F238E27FC236}">
              <a16:creationId xmlns:a16="http://schemas.microsoft.com/office/drawing/2014/main" id="{ED4C87B7-D581-40EB-8C1A-98B3087B14FC}"/>
            </a:ext>
          </a:extLst>
        </xdr:cNvPr>
        <xdr:cNvSpPr txBox="1"/>
      </xdr:nvSpPr>
      <xdr:spPr>
        <a:xfrm>
          <a:off x="2439044" y="6936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78939</xdr:rowOff>
    </xdr:from>
    <xdr:ext cx="405111" cy="259045"/>
    <xdr:sp macro="" textlink="">
      <xdr:nvSpPr>
        <xdr:cNvPr id="90" name="n_3mainValue【図書館】&#10;有形固定資産減価償却率">
          <a:extLst>
            <a:ext uri="{FF2B5EF4-FFF2-40B4-BE49-F238E27FC236}">
              <a16:creationId xmlns:a16="http://schemas.microsoft.com/office/drawing/2014/main" id="{CB15CBE2-D8F1-4275-B1C6-62DBCE07B62E}"/>
            </a:ext>
          </a:extLst>
        </xdr:cNvPr>
        <xdr:cNvSpPr txBox="1"/>
      </xdr:nvSpPr>
      <xdr:spPr>
        <a:xfrm>
          <a:off x="1648469" y="688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33218</xdr:rowOff>
    </xdr:from>
    <xdr:ext cx="405111" cy="259045"/>
    <xdr:sp macro="" textlink="">
      <xdr:nvSpPr>
        <xdr:cNvPr id="91" name="n_4mainValue【図書館】&#10;有形固定資産減価償却率">
          <a:extLst>
            <a:ext uri="{FF2B5EF4-FFF2-40B4-BE49-F238E27FC236}">
              <a16:creationId xmlns:a16="http://schemas.microsoft.com/office/drawing/2014/main" id="{A6FC165C-F670-408D-9205-F6279221F96D}"/>
            </a:ext>
          </a:extLst>
        </xdr:cNvPr>
        <xdr:cNvSpPr txBox="1"/>
      </xdr:nvSpPr>
      <xdr:spPr>
        <a:xfrm>
          <a:off x="848369" y="6840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AC30497-3A48-456D-AFD8-D447A8365E4F}"/>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1E20681-C7F3-400D-8A59-BAF99FD3FE35}"/>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BA352F0-ADB1-4DBB-93E8-BC296CF8BF21}"/>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ADA501B-40B6-44D3-8FEF-CD966FDC0C7B}"/>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269E131-2EC0-4842-B41A-5240C73AEBC4}"/>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A0005DE-5487-4912-BF8A-A8A05028F8AE}"/>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C6AD1DE-B53C-462D-B7E4-E1222F6850F3}"/>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050421E-C596-49C8-83D7-CACDE37E8F66}"/>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46BF3FE-7838-42C6-8993-0859E40322A7}"/>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133EACA-A49F-47B8-A423-143FE9E39AD6}"/>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C25584F4-9124-415D-AE4E-2BD44F6CE57E}"/>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13135E1E-9B6E-4230-A7E5-738C4AC75123}"/>
            </a:ext>
          </a:extLst>
        </xdr:cNvPr>
        <xdr:cNvSpPr txBox="1"/>
      </xdr:nvSpPr>
      <xdr:spPr>
        <a:xfrm>
          <a:off x="5527221"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41673C18-1AB7-4BE0-B9D2-35A3A958A7B1}"/>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4400CF11-AC8D-4B42-A0EB-215FD2041107}"/>
            </a:ext>
          </a:extLst>
        </xdr:cNvPr>
        <xdr:cNvSpPr txBox="1"/>
      </xdr:nvSpPr>
      <xdr:spPr>
        <a:xfrm>
          <a:off x="55272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4D7460A0-1BE5-495F-806D-EECDC15E0A38}"/>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E288AC2B-E8CC-4CA5-B769-0E3E64E8F2B6}"/>
            </a:ext>
          </a:extLst>
        </xdr:cNvPr>
        <xdr:cNvSpPr txBox="1"/>
      </xdr:nvSpPr>
      <xdr:spPr>
        <a:xfrm>
          <a:off x="5527221"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1B2E2534-2639-4551-AEB0-267F24E08AC1}"/>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5681D8C8-1CDE-4E24-A65E-3731CF8B72F3}"/>
            </a:ext>
          </a:extLst>
        </xdr:cNvPr>
        <xdr:cNvSpPr txBox="1"/>
      </xdr:nvSpPr>
      <xdr:spPr>
        <a:xfrm>
          <a:off x="5527221"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3F6F282-F441-4EAF-8783-4A4A19CEA234}"/>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ABA7545C-569B-4112-AAB2-7ACE22C3A832}"/>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F8B15EEA-5E65-436C-91A9-7D7F8D648FCE}"/>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E5664E14-C240-4E62-A861-721111F73E95}"/>
            </a:ext>
          </a:extLst>
        </xdr:cNvPr>
        <xdr:cNvCxnSpPr/>
      </xdr:nvCxnSpPr>
      <xdr:spPr>
        <a:xfrm flipV="1">
          <a:off x="9429115" y="5724779"/>
          <a:ext cx="0" cy="997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F7136952-6C3B-4B93-8EAF-6D3960EA3D3A}"/>
            </a:ext>
          </a:extLst>
        </xdr:cNvPr>
        <xdr:cNvSpPr txBox="1"/>
      </xdr:nvSpPr>
      <xdr:spPr>
        <a:xfrm>
          <a:off x="9467850" y="672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804C28CF-DB86-481E-9402-2A7DAB1BDF8D}"/>
            </a:ext>
          </a:extLst>
        </xdr:cNvPr>
        <xdr:cNvCxnSpPr/>
      </xdr:nvCxnSpPr>
      <xdr:spPr>
        <a:xfrm>
          <a:off x="9363075" y="67223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a:extLst>
            <a:ext uri="{FF2B5EF4-FFF2-40B4-BE49-F238E27FC236}">
              <a16:creationId xmlns:a16="http://schemas.microsoft.com/office/drawing/2014/main" id="{5B4DDA81-C7D2-47BC-8536-1E8BEF2EC462}"/>
            </a:ext>
          </a:extLst>
        </xdr:cNvPr>
        <xdr:cNvSpPr txBox="1"/>
      </xdr:nvSpPr>
      <xdr:spPr>
        <a:xfrm>
          <a:off x="9467850" y="55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a:extLst>
            <a:ext uri="{FF2B5EF4-FFF2-40B4-BE49-F238E27FC236}">
              <a16:creationId xmlns:a16="http://schemas.microsoft.com/office/drawing/2014/main" id="{49DB4B68-DC1A-458E-996A-50C5874F2649}"/>
            </a:ext>
          </a:extLst>
        </xdr:cNvPr>
        <xdr:cNvCxnSpPr/>
      </xdr:nvCxnSpPr>
      <xdr:spPr>
        <a:xfrm>
          <a:off x="9363075" y="57247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8" name="【図書館】&#10;一人当たり面積平均値テキスト">
          <a:extLst>
            <a:ext uri="{FF2B5EF4-FFF2-40B4-BE49-F238E27FC236}">
              <a16:creationId xmlns:a16="http://schemas.microsoft.com/office/drawing/2014/main" id="{E4794FAB-684B-4D19-825F-3EC01E684765}"/>
            </a:ext>
          </a:extLst>
        </xdr:cNvPr>
        <xdr:cNvSpPr txBox="1"/>
      </xdr:nvSpPr>
      <xdr:spPr>
        <a:xfrm>
          <a:off x="9467850" y="6264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a:extLst>
            <a:ext uri="{FF2B5EF4-FFF2-40B4-BE49-F238E27FC236}">
              <a16:creationId xmlns:a16="http://schemas.microsoft.com/office/drawing/2014/main" id="{954EB420-B299-4F28-890D-DB1FD10E4B7E}"/>
            </a:ext>
          </a:extLst>
        </xdr:cNvPr>
        <xdr:cNvSpPr/>
      </xdr:nvSpPr>
      <xdr:spPr>
        <a:xfrm>
          <a:off x="9401175" y="641032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20" name="フローチャート: 判断 119">
          <a:extLst>
            <a:ext uri="{FF2B5EF4-FFF2-40B4-BE49-F238E27FC236}">
              <a16:creationId xmlns:a16="http://schemas.microsoft.com/office/drawing/2014/main" id="{D64C03DA-BA27-4516-911E-E1FC79DA51A4}"/>
            </a:ext>
          </a:extLst>
        </xdr:cNvPr>
        <xdr:cNvSpPr/>
      </xdr:nvSpPr>
      <xdr:spPr>
        <a:xfrm>
          <a:off x="8639175" y="64085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21" name="フローチャート: 判断 120">
          <a:extLst>
            <a:ext uri="{FF2B5EF4-FFF2-40B4-BE49-F238E27FC236}">
              <a16:creationId xmlns:a16="http://schemas.microsoft.com/office/drawing/2014/main" id="{7B52FDFF-75E1-454A-9E3C-B8E3BE99117C}"/>
            </a:ext>
          </a:extLst>
        </xdr:cNvPr>
        <xdr:cNvSpPr/>
      </xdr:nvSpPr>
      <xdr:spPr>
        <a:xfrm>
          <a:off x="7839075" y="64025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27686</xdr:rowOff>
    </xdr:from>
    <xdr:to>
      <xdr:col>41</xdr:col>
      <xdr:colOff>101600</xdr:colOff>
      <xdr:row>39</xdr:row>
      <xdr:rowOff>129286</xdr:rowOff>
    </xdr:to>
    <xdr:sp macro="" textlink="">
      <xdr:nvSpPr>
        <xdr:cNvPr id="122" name="フローチャート: 判断 121">
          <a:extLst>
            <a:ext uri="{FF2B5EF4-FFF2-40B4-BE49-F238E27FC236}">
              <a16:creationId xmlns:a16="http://schemas.microsoft.com/office/drawing/2014/main" id="{B15432F5-0BC8-497E-932E-B93A92281E39}"/>
            </a:ext>
          </a:extLst>
        </xdr:cNvPr>
        <xdr:cNvSpPr/>
      </xdr:nvSpPr>
      <xdr:spPr>
        <a:xfrm>
          <a:off x="7029450" y="63554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41402</xdr:rowOff>
    </xdr:from>
    <xdr:to>
      <xdr:col>36</xdr:col>
      <xdr:colOff>165100</xdr:colOff>
      <xdr:row>39</xdr:row>
      <xdr:rowOff>143002</xdr:rowOff>
    </xdr:to>
    <xdr:sp macro="" textlink="">
      <xdr:nvSpPr>
        <xdr:cNvPr id="123" name="フローチャート: 判断 122">
          <a:extLst>
            <a:ext uri="{FF2B5EF4-FFF2-40B4-BE49-F238E27FC236}">
              <a16:creationId xmlns:a16="http://schemas.microsoft.com/office/drawing/2014/main" id="{FC96254E-B9AE-440F-8F17-A59B890FC8B8}"/>
            </a:ext>
          </a:extLst>
        </xdr:cNvPr>
        <xdr:cNvSpPr/>
      </xdr:nvSpPr>
      <xdr:spPr>
        <a:xfrm>
          <a:off x="6238875" y="63691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8BB22C6-E007-4491-ACEE-3A8F412D2563}"/>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2E115D7-2189-4201-9F00-3B50A4E68E40}"/>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D58BD5D-D69D-46AC-8EF9-073BE5A9E47E}"/>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EBCD43E-3B1C-4FB9-913F-3D7DD381F388}"/>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E1BD09A-2659-4F2B-BD72-5F94544B645A}"/>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34544</xdr:rowOff>
    </xdr:from>
    <xdr:to>
      <xdr:col>55</xdr:col>
      <xdr:colOff>50800</xdr:colOff>
      <xdr:row>40</xdr:row>
      <xdr:rowOff>136144</xdr:rowOff>
    </xdr:to>
    <xdr:sp macro="" textlink="">
      <xdr:nvSpPr>
        <xdr:cNvPr id="129" name="楕円 128">
          <a:extLst>
            <a:ext uri="{FF2B5EF4-FFF2-40B4-BE49-F238E27FC236}">
              <a16:creationId xmlns:a16="http://schemas.microsoft.com/office/drawing/2014/main" id="{87E20DE4-32A8-4826-95D3-25AB7527F84B}"/>
            </a:ext>
          </a:extLst>
        </xdr:cNvPr>
        <xdr:cNvSpPr/>
      </xdr:nvSpPr>
      <xdr:spPr>
        <a:xfrm>
          <a:off x="9401175" y="651789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12971</xdr:rowOff>
    </xdr:from>
    <xdr:ext cx="469744" cy="259045"/>
    <xdr:sp macro="" textlink="">
      <xdr:nvSpPr>
        <xdr:cNvPr id="130" name="【図書館】&#10;一人当たり面積該当値テキスト">
          <a:extLst>
            <a:ext uri="{FF2B5EF4-FFF2-40B4-BE49-F238E27FC236}">
              <a16:creationId xmlns:a16="http://schemas.microsoft.com/office/drawing/2014/main" id="{937262ED-BC0E-44EF-9601-31F99D7A2AB5}"/>
            </a:ext>
          </a:extLst>
        </xdr:cNvPr>
        <xdr:cNvSpPr txBox="1"/>
      </xdr:nvSpPr>
      <xdr:spPr>
        <a:xfrm>
          <a:off x="946785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34544</xdr:rowOff>
    </xdr:from>
    <xdr:to>
      <xdr:col>50</xdr:col>
      <xdr:colOff>165100</xdr:colOff>
      <xdr:row>40</xdr:row>
      <xdr:rowOff>136144</xdr:rowOff>
    </xdr:to>
    <xdr:sp macro="" textlink="">
      <xdr:nvSpPr>
        <xdr:cNvPr id="131" name="楕円 130">
          <a:extLst>
            <a:ext uri="{FF2B5EF4-FFF2-40B4-BE49-F238E27FC236}">
              <a16:creationId xmlns:a16="http://schemas.microsoft.com/office/drawing/2014/main" id="{26056985-27B8-4A0A-80C0-BE50763149A7}"/>
            </a:ext>
          </a:extLst>
        </xdr:cNvPr>
        <xdr:cNvSpPr/>
      </xdr:nvSpPr>
      <xdr:spPr>
        <a:xfrm>
          <a:off x="8639175" y="651789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85344</xdr:rowOff>
    </xdr:from>
    <xdr:to>
      <xdr:col>55</xdr:col>
      <xdr:colOff>0</xdr:colOff>
      <xdr:row>40</xdr:row>
      <xdr:rowOff>85344</xdr:rowOff>
    </xdr:to>
    <xdr:cxnSp macro="">
      <xdr:nvCxnSpPr>
        <xdr:cNvPr id="132" name="直線コネクタ 131">
          <a:extLst>
            <a:ext uri="{FF2B5EF4-FFF2-40B4-BE49-F238E27FC236}">
              <a16:creationId xmlns:a16="http://schemas.microsoft.com/office/drawing/2014/main" id="{58320DEA-0755-4B56-A2DF-00A21B5C8365}"/>
            </a:ext>
          </a:extLst>
        </xdr:cNvPr>
        <xdr:cNvCxnSpPr/>
      </xdr:nvCxnSpPr>
      <xdr:spPr>
        <a:xfrm>
          <a:off x="8686800" y="657504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34544</xdr:rowOff>
    </xdr:from>
    <xdr:to>
      <xdr:col>46</xdr:col>
      <xdr:colOff>38100</xdr:colOff>
      <xdr:row>40</xdr:row>
      <xdr:rowOff>136144</xdr:rowOff>
    </xdr:to>
    <xdr:sp macro="" textlink="">
      <xdr:nvSpPr>
        <xdr:cNvPr id="133" name="楕円 132">
          <a:extLst>
            <a:ext uri="{FF2B5EF4-FFF2-40B4-BE49-F238E27FC236}">
              <a16:creationId xmlns:a16="http://schemas.microsoft.com/office/drawing/2014/main" id="{CE8A39FB-F9CB-41E1-84C2-C58E62064F53}"/>
            </a:ext>
          </a:extLst>
        </xdr:cNvPr>
        <xdr:cNvSpPr/>
      </xdr:nvSpPr>
      <xdr:spPr>
        <a:xfrm>
          <a:off x="7839075" y="651789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85344</xdr:rowOff>
    </xdr:from>
    <xdr:to>
      <xdr:col>50</xdr:col>
      <xdr:colOff>114300</xdr:colOff>
      <xdr:row>40</xdr:row>
      <xdr:rowOff>85344</xdr:rowOff>
    </xdr:to>
    <xdr:cxnSp macro="">
      <xdr:nvCxnSpPr>
        <xdr:cNvPr id="134" name="直線コネクタ 133">
          <a:extLst>
            <a:ext uri="{FF2B5EF4-FFF2-40B4-BE49-F238E27FC236}">
              <a16:creationId xmlns:a16="http://schemas.microsoft.com/office/drawing/2014/main" id="{43D028A7-1478-445E-8E2E-6C53BEB729ED}"/>
            </a:ext>
          </a:extLst>
        </xdr:cNvPr>
        <xdr:cNvCxnSpPr/>
      </xdr:nvCxnSpPr>
      <xdr:spPr>
        <a:xfrm>
          <a:off x="7886700" y="657504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34544</xdr:rowOff>
    </xdr:from>
    <xdr:to>
      <xdr:col>41</xdr:col>
      <xdr:colOff>101600</xdr:colOff>
      <xdr:row>40</xdr:row>
      <xdr:rowOff>136144</xdr:rowOff>
    </xdr:to>
    <xdr:sp macro="" textlink="">
      <xdr:nvSpPr>
        <xdr:cNvPr id="135" name="楕円 134">
          <a:extLst>
            <a:ext uri="{FF2B5EF4-FFF2-40B4-BE49-F238E27FC236}">
              <a16:creationId xmlns:a16="http://schemas.microsoft.com/office/drawing/2014/main" id="{1B47400D-56B2-4821-8A06-40274C143236}"/>
            </a:ext>
          </a:extLst>
        </xdr:cNvPr>
        <xdr:cNvSpPr/>
      </xdr:nvSpPr>
      <xdr:spPr>
        <a:xfrm>
          <a:off x="7029450" y="651789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85344</xdr:rowOff>
    </xdr:from>
    <xdr:to>
      <xdr:col>45</xdr:col>
      <xdr:colOff>177800</xdr:colOff>
      <xdr:row>40</xdr:row>
      <xdr:rowOff>85344</xdr:rowOff>
    </xdr:to>
    <xdr:cxnSp macro="">
      <xdr:nvCxnSpPr>
        <xdr:cNvPr id="136" name="直線コネクタ 135">
          <a:extLst>
            <a:ext uri="{FF2B5EF4-FFF2-40B4-BE49-F238E27FC236}">
              <a16:creationId xmlns:a16="http://schemas.microsoft.com/office/drawing/2014/main" id="{6BE006CA-4AEF-432C-ACFB-C2B982110A6E}"/>
            </a:ext>
          </a:extLst>
        </xdr:cNvPr>
        <xdr:cNvCxnSpPr/>
      </xdr:nvCxnSpPr>
      <xdr:spPr>
        <a:xfrm>
          <a:off x="7077075" y="657504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39116</xdr:rowOff>
    </xdr:from>
    <xdr:to>
      <xdr:col>36</xdr:col>
      <xdr:colOff>165100</xdr:colOff>
      <xdr:row>40</xdr:row>
      <xdr:rowOff>140716</xdr:rowOff>
    </xdr:to>
    <xdr:sp macro="" textlink="">
      <xdr:nvSpPr>
        <xdr:cNvPr id="137" name="楕円 136">
          <a:extLst>
            <a:ext uri="{FF2B5EF4-FFF2-40B4-BE49-F238E27FC236}">
              <a16:creationId xmlns:a16="http://schemas.microsoft.com/office/drawing/2014/main" id="{778480B0-EA68-42D5-B192-3F629AD7769D}"/>
            </a:ext>
          </a:extLst>
        </xdr:cNvPr>
        <xdr:cNvSpPr/>
      </xdr:nvSpPr>
      <xdr:spPr>
        <a:xfrm>
          <a:off x="6238875" y="652564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85344</xdr:rowOff>
    </xdr:from>
    <xdr:to>
      <xdr:col>41</xdr:col>
      <xdr:colOff>50800</xdr:colOff>
      <xdr:row>40</xdr:row>
      <xdr:rowOff>89916</xdr:rowOff>
    </xdr:to>
    <xdr:cxnSp macro="">
      <xdr:nvCxnSpPr>
        <xdr:cNvPr id="138" name="直線コネクタ 137">
          <a:extLst>
            <a:ext uri="{FF2B5EF4-FFF2-40B4-BE49-F238E27FC236}">
              <a16:creationId xmlns:a16="http://schemas.microsoft.com/office/drawing/2014/main" id="{886227FE-F638-4A14-865F-602054CE6274}"/>
            </a:ext>
          </a:extLst>
        </xdr:cNvPr>
        <xdr:cNvCxnSpPr/>
      </xdr:nvCxnSpPr>
      <xdr:spPr>
        <a:xfrm flipV="1">
          <a:off x="6286500" y="657504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33799</xdr:rowOff>
    </xdr:from>
    <xdr:ext cx="469744" cy="259045"/>
    <xdr:sp macro="" textlink="">
      <xdr:nvSpPr>
        <xdr:cNvPr id="139" name="n_1aveValue【図書館】&#10;一人当たり面積">
          <a:extLst>
            <a:ext uri="{FF2B5EF4-FFF2-40B4-BE49-F238E27FC236}">
              <a16:creationId xmlns:a16="http://schemas.microsoft.com/office/drawing/2014/main" id="{E4E28109-E803-45E0-BA84-9020D0963038}"/>
            </a:ext>
          </a:extLst>
        </xdr:cNvPr>
        <xdr:cNvSpPr txBox="1"/>
      </xdr:nvSpPr>
      <xdr:spPr>
        <a:xfrm>
          <a:off x="8458277" y="619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24655</xdr:rowOff>
    </xdr:from>
    <xdr:ext cx="469744" cy="259045"/>
    <xdr:sp macro="" textlink="">
      <xdr:nvSpPr>
        <xdr:cNvPr id="140" name="n_2aveValue【図書館】&#10;一人当たり面積">
          <a:extLst>
            <a:ext uri="{FF2B5EF4-FFF2-40B4-BE49-F238E27FC236}">
              <a16:creationId xmlns:a16="http://schemas.microsoft.com/office/drawing/2014/main" id="{9C0BA105-9CE0-4C6E-909A-506A7394D290}"/>
            </a:ext>
          </a:extLst>
        </xdr:cNvPr>
        <xdr:cNvSpPr txBox="1"/>
      </xdr:nvSpPr>
      <xdr:spPr>
        <a:xfrm>
          <a:off x="7677227" y="61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145813</xdr:rowOff>
    </xdr:from>
    <xdr:ext cx="469744" cy="259045"/>
    <xdr:sp macro="" textlink="">
      <xdr:nvSpPr>
        <xdr:cNvPr id="141" name="n_3aveValue【図書館】&#10;一人当たり面積">
          <a:extLst>
            <a:ext uri="{FF2B5EF4-FFF2-40B4-BE49-F238E27FC236}">
              <a16:creationId xmlns:a16="http://schemas.microsoft.com/office/drawing/2014/main" id="{678987E0-5932-4223-A743-B5E746FA4A19}"/>
            </a:ext>
          </a:extLst>
        </xdr:cNvPr>
        <xdr:cNvSpPr txBox="1"/>
      </xdr:nvSpPr>
      <xdr:spPr>
        <a:xfrm>
          <a:off x="6867602" y="614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159529</xdr:rowOff>
    </xdr:from>
    <xdr:ext cx="469744" cy="259045"/>
    <xdr:sp macro="" textlink="">
      <xdr:nvSpPr>
        <xdr:cNvPr id="142" name="n_4aveValue【図書館】&#10;一人当たり面積">
          <a:extLst>
            <a:ext uri="{FF2B5EF4-FFF2-40B4-BE49-F238E27FC236}">
              <a16:creationId xmlns:a16="http://schemas.microsoft.com/office/drawing/2014/main" id="{06B59E98-F65D-4595-83B2-A06D0CF3556B}"/>
            </a:ext>
          </a:extLst>
        </xdr:cNvPr>
        <xdr:cNvSpPr txBox="1"/>
      </xdr:nvSpPr>
      <xdr:spPr>
        <a:xfrm>
          <a:off x="6067502" y="61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127271</xdr:rowOff>
    </xdr:from>
    <xdr:ext cx="469744" cy="259045"/>
    <xdr:sp macro="" textlink="">
      <xdr:nvSpPr>
        <xdr:cNvPr id="143" name="n_1mainValue【図書館】&#10;一人当たり面積">
          <a:extLst>
            <a:ext uri="{FF2B5EF4-FFF2-40B4-BE49-F238E27FC236}">
              <a16:creationId xmlns:a16="http://schemas.microsoft.com/office/drawing/2014/main" id="{05EB0F48-1B31-4533-A0BE-95ED350B30F8}"/>
            </a:ext>
          </a:extLst>
        </xdr:cNvPr>
        <xdr:cNvSpPr txBox="1"/>
      </xdr:nvSpPr>
      <xdr:spPr>
        <a:xfrm>
          <a:off x="8458277" y="66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127271</xdr:rowOff>
    </xdr:from>
    <xdr:ext cx="469744" cy="259045"/>
    <xdr:sp macro="" textlink="">
      <xdr:nvSpPr>
        <xdr:cNvPr id="144" name="n_2mainValue【図書館】&#10;一人当たり面積">
          <a:extLst>
            <a:ext uri="{FF2B5EF4-FFF2-40B4-BE49-F238E27FC236}">
              <a16:creationId xmlns:a16="http://schemas.microsoft.com/office/drawing/2014/main" id="{7451B690-4CD6-41F0-BDF8-760940ED405F}"/>
            </a:ext>
          </a:extLst>
        </xdr:cNvPr>
        <xdr:cNvSpPr txBox="1"/>
      </xdr:nvSpPr>
      <xdr:spPr>
        <a:xfrm>
          <a:off x="7677227" y="66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127271</xdr:rowOff>
    </xdr:from>
    <xdr:ext cx="469744" cy="259045"/>
    <xdr:sp macro="" textlink="">
      <xdr:nvSpPr>
        <xdr:cNvPr id="145" name="n_3mainValue【図書館】&#10;一人当たり面積">
          <a:extLst>
            <a:ext uri="{FF2B5EF4-FFF2-40B4-BE49-F238E27FC236}">
              <a16:creationId xmlns:a16="http://schemas.microsoft.com/office/drawing/2014/main" id="{157E558A-122A-41E2-B981-A905619F4E31}"/>
            </a:ext>
          </a:extLst>
        </xdr:cNvPr>
        <xdr:cNvSpPr txBox="1"/>
      </xdr:nvSpPr>
      <xdr:spPr>
        <a:xfrm>
          <a:off x="6867602" y="66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131843</xdr:rowOff>
    </xdr:from>
    <xdr:ext cx="469744" cy="259045"/>
    <xdr:sp macro="" textlink="">
      <xdr:nvSpPr>
        <xdr:cNvPr id="146" name="n_4mainValue【図書館】&#10;一人当たり面積">
          <a:extLst>
            <a:ext uri="{FF2B5EF4-FFF2-40B4-BE49-F238E27FC236}">
              <a16:creationId xmlns:a16="http://schemas.microsoft.com/office/drawing/2014/main" id="{229A2B8A-7C73-4AB7-91B6-A54E92D235AE}"/>
            </a:ext>
          </a:extLst>
        </xdr:cNvPr>
        <xdr:cNvSpPr txBox="1"/>
      </xdr:nvSpPr>
      <xdr:spPr>
        <a:xfrm>
          <a:off x="6067502" y="661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6723E7EE-8BC2-434D-82FD-C88809A544C2}"/>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233D2CB-A572-42CD-9BCB-DA356DA62678}"/>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B8CB1C3-7B9A-4DD3-813D-5B90AE51CC1C}"/>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6367489-E609-4BC1-80A5-B074C99CCBEF}"/>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E4235FA-28D7-4490-8400-26F16BE2D8B5}"/>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748044D-28D3-4F73-8FB2-B94CD27B15A3}"/>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D66FF76-7B6F-4CC4-9C85-7A1113D846CC}"/>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54A9EF02-3B62-461B-9DE1-15B006407172}"/>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E6808FB-1CD9-4706-9977-9498F9A2F5D9}"/>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6DCDCC5-BC0B-4535-A299-70CBC38D1BFD}"/>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E0E14326-138D-4B21-840A-7751FF9F2497}"/>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6AEBEFE9-B942-4B98-9B2B-018BDDB5349A}"/>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FE3C7FE5-03F1-497D-B2A1-8D8D595E3D1D}"/>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7C0D677F-109B-4A1E-92B5-9F7C655975F2}"/>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525AFF83-B83E-48CC-BCEB-3E8F294E049C}"/>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681C5964-5A7F-4FFD-8773-D41CFC349BDB}"/>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A49AD67-FAA1-45E1-91A7-A51012FFA165}"/>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9286DFD2-3643-4F25-BAFD-F19D476E5A3A}"/>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B409361C-0EF1-4801-9503-083EEC8B4C8A}"/>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348790C1-59D6-404D-A749-2D3959B8E22C}"/>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C33AC1FA-3149-428D-B465-48E6B37C2806}"/>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58A1DB81-FEE3-486E-89AB-6264A37974A3}"/>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25E6DFFD-FF61-43DB-A9CB-ECACF30B20F9}"/>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2F3BF6B3-7045-4024-8FC6-0ED59852A6F4}"/>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B4C4AC9E-33F0-4C2B-8574-BAF9DBD41F50}"/>
            </a:ext>
          </a:extLst>
        </xdr:cNvPr>
        <xdr:cNvCxnSpPr/>
      </xdr:nvCxnSpPr>
      <xdr:spPr>
        <a:xfrm flipV="1">
          <a:off x="4180840" y="8961755"/>
          <a:ext cx="0"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CF7A1C7E-84EB-4D76-AB81-DEC4FB37889A}"/>
            </a:ext>
          </a:extLst>
        </xdr:cNvPr>
        <xdr:cNvSpPr txBox="1"/>
      </xdr:nvSpPr>
      <xdr:spPr>
        <a:xfrm>
          <a:off x="4219575"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B88C1FB7-CC97-4133-AE85-DCDEF92C3FF6}"/>
            </a:ext>
          </a:extLst>
        </xdr:cNvPr>
        <xdr:cNvCxnSpPr/>
      </xdr:nvCxnSpPr>
      <xdr:spPr>
        <a:xfrm>
          <a:off x="4105275" y="10448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E5028909-B8B9-4A59-B66D-24EF1DA8794E}"/>
            </a:ext>
          </a:extLst>
        </xdr:cNvPr>
        <xdr:cNvSpPr txBox="1"/>
      </xdr:nvSpPr>
      <xdr:spPr>
        <a:xfrm>
          <a:off x="4219575" y="875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75" name="直線コネクタ 174">
          <a:extLst>
            <a:ext uri="{FF2B5EF4-FFF2-40B4-BE49-F238E27FC236}">
              <a16:creationId xmlns:a16="http://schemas.microsoft.com/office/drawing/2014/main" id="{17216BB2-87CD-46C9-B539-C954055F0ECC}"/>
            </a:ext>
          </a:extLst>
        </xdr:cNvPr>
        <xdr:cNvCxnSpPr/>
      </xdr:nvCxnSpPr>
      <xdr:spPr>
        <a:xfrm>
          <a:off x="4105275" y="89617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93997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C2F5FA23-B84A-4954-98AF-E815CF6FD895}"/>
            </a:ext>
          </a:extLst>
        </xdr:cNvPr>
        <xdr:cNvSpPr txBox="1"/>
      </xdr:nvSpPr>
      <xdr:spPr>
        <a:xfrm>
          <a:off x="4219575" y="9657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7" name="フローチャート: 判断 176">
          <a:extLst>
            <a:ext uri="{FF2B5EF4-FFF2-40B4-BE49-F238E27FC236}">
              <a16:creationId xmlns:a16="http://schemas.microsoft.com/office/drawing/2014/main" id="{DE7426DF-03D3-478B-894E-AA03DB879C49}"/>
            </a:ext>
          </a:extLst>
        </xdr:cNvPr>
        <xdr:cNvSpPr/>
      </xdr:nvSpPr>
      <xdr:spPr>
        <a:xfrm>
          <a:off x="4124325" y="97929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178" name="フローチャート: 判断 177">
          <a:extLst>
            <a:ext uri="{FF2B5EF4-FFF2-40B4-BE49-F238E27FC236}">
              <a16:creationId xmlns:a16="http://schemas.microsoft.com/office/drawing/2014/main" id="{AB0D53CB-06AB-4ABA-8233-CAB11E143659}"/>
            </a:ext>
          </a:extLst>
        </xdr:cNvPr>
        <xdr:cNvSpPr/>
      </xdr:nvSpPr>
      <xdr:spPr>
        <a:xfrm>
          <a:off x="3381375" y="97599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a:extLst>
            <a:ext uri="{FF2B5EF4-FFF2-40B4-BE49-F238E27FC236}">
              <a16:creationId xmlns:a16="http://schemas.microsoft.com/office/drawing/2014/main" id="{B3BAA8D0-24B4-4A67-9588-601D3BEEA9FC}"/>
            </a:ext>
          </a:extLst>
        </xdr:cNvPr>
        <xdr:cNvSpPr/>
      </xdr:nvSpPr>
      <xdr:spPr>
        <a:xfrm>
          <a:off x="2571750" y="9734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80" name="フローチャート: 判断 179">
          <a:extLst>
            <a:ext uri="{FF2B5EF4-FFF2-40B4-BE49-F238E27FC236}">
              <a16:creationId xmlns:a16="http://schemas.microsoft.com/office/drawing/2014/main" id="{6F1657BC-F37F-44F9-8841-E1F9D884BE8E}"/>
            </a:ext>
          </a:extLst>
        </xdr:cNvPr>
        <xdr:cNvSpPr/>
      </xdr:nvSpPr>
      <xdr:spPr>
        <a:xfrm>
          <a:off x="1781175" y="97358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1" name="フローチャート: 判断 180">
          <a:extLst>
            <a:ext uri="{FF2B5EF4-FFF2-40B4-BE49-F238E27FC236}">
              <a16:creationId xmlns:a16="http://schemas.microsoft.com/office/drawing/2014/main" id="{F6ECAC13-1629-4570-99D1-D81F9D5F7B01}"/>
            </a:ext>
          </a:extLst>
        </xdr:cNvPr>
        <xdr:cNvSpPr/>
      </xdr:nvSpPr>
      <xdr:spPr>
        <a:xfrm>
          <a:off x="981075" y="9772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CFA2D3C-0971-4F6F-AFAF-F2D3F91C3E3E}"/>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59F19CB-17D6-4E54-9445-5D1590A2455A}"/>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A6D3751-79A9-4E00-8553-7AE6D7F82476}"/>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8B96B15-17CA-4978-B0A3-0D8237694D14}"/>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DE4CB60-C8B4-411C-9B99-153A66B845FD}"/>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19685</xdr:rowOff>
    </xdr:from>
    <xdr:to>
      <xdr:col>24</xdr:col>
      <xdr:colOff>114300</xdr:colOff>
      <xdr:row>64</xdr:row>
      <xdr:rowOff>121285</xdr:rowOff>
    </xdr:to>
    <xdr:sp macro="" textlink="">
      <xdr:nvSpPr>
        <xdr:cNvPr id="187" name="楕円 186">
          <a:extLst>
            <a:ext uri="{FF2B5EF4-FFF2-40B4-BE49-F238E27FC236}">
              <a16:creationId xmlns:a16="http://schemas.microsoft.com/office/drawing/2014/main" id="{D0C2D8C2-E33D-4B11-BEFA-A1DF71EEE355}"/>
            </a:ext>
          </a:extLst>
        </xdr:cNvPr>
        <xdr:cNvSpPr/>
      </xdr:nvSpPr>
      <xdr:spPr>
        <a:xfrm>
          <a:off x="4124325" y="103924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106062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EB04D29C-1E2C-46ED-8589-18538C3C70C7}"/>
            </a:ext>
          </a:extLst>
        </xdr:cNvPr>
        <xdr:cNvSpPr txBox="1"/>
      </xdr:nvSpPr>
      <xdr:spPr>
        <a:xfrm>
          <a:off x="4219575"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19685</xdr:rowOff>
    </xdr:from>
    <xdr:to>
      <xdr:col>20</xdr:col>
      <xdr:colOff>38100</xdr:colOff>
      <xdr:row>64</xdr:row>
      <xdr:rowOff>121285</xdr:rowOff>
    </xdr:to>
    <xdr:sp macro="" textlink="">
      <xdr:nvSpPr>
        <xdr:cNvPr id="189" name="楕円 188">
          <a:extLst>
            <a:ext uri="{FF2B5EF4-FFF2-40B4-BE49-F238E27FC236}">
              <a16:creationId xmlns:a16="http://schemas.microsoft.com/office/drawing/2014/main" id="{EA6531DE-81FD-460A-9EC0-E9BADC6062D1}"/>
            </a:ext>
          </a:extLst>
        </xdr:cNvPr>
        <xdr:cNvSpPr/>
      </xdr:nvSpPr>
      <xdr:spPr>
        <a:xfrm>
          <a:off x="3381375" y="103924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70485</xdr:rowOff>
    </xdr:from>
    <xdr:to>
      <xdr:col>24</xdr:col>
      <xdr:colOff>63500</xdr:colOff>
      <xdr:row>64</xdr:row>
      <xdr:rowOff>70485</xdr:rowOff>
    </xdr:to>
    <xdr:cxnSp macro="">
      <xdr:nvCxnSpPr>
        <xdr:cNvPr id="190" name="直線コネクタ 189">
          <a:extLst>
            <a:ext uri="{FF2B5EF4-FFF2-40B4-BE49-F238E27FC236}">
              <a16:creationId xmlns:a16="http://schemas.microsoft.com/office/drawing/2014/main" id="{01C0FD67-2F74-464D-AC31-6EFE36BEF384}"/>
            </a:ext>
          </a:extLst>
        </xdr:cNvPr>
        <xdr:cNvCxnSpPr/>
      </xdr:nvCxnSpPr>
      <xdr:spPr>
        <a:xfrm>
          <a:off x="3429000" y="1044003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168275</xdr:rowOff>
    </xdr:from>
    <xdr:to>
      <xdr:col>15</xdr:col>
      <xdr:colOff>101600</xdr:colOff>
      <xdr:row>64</xdr:row>
      <xdr:rowOff>98425</xdr:rowOff>
    </xdr:to>
    <xdr:sp macro="" textlink="">
      <xdr:nvSpPr>
        <xdr:cNvPr id="191" name="楕円 190">
          <a:extLst>
            <a:ext uri="{FF2B5EF4-FFF2-40B4-BE49-F238E27FC236}">
              <a16:creationId xmlns:a16="http://schemas.microsoft.com/office/drawing/2014/main" id="{6CA05148-6EDD-498A-AD75-C1C603A7E3B0}"/>
            </a:ext>
          </a:extLst>
        </xdr:cNvPr>
        <xdr:cNvSpPr/>
      </xdr:nvSpPr>
      <xdr:spPr>
        <a:xfrm>
          <a:off x="2571750" y="103695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47625</xdr:rowOff>
    </xdr:from>
    <xdr:to>
      <xdr:col>19</xdr:col>
      <xdr:colOff>177800</xdr:colOff>
      <xdr:row>64</xdr:row>
      <xdr:rowOff>70485</xdr:rowOff>
    </xdr:to>
    <xdr:cxnSp macro="">
      <xdr:nvCxnSpPr>
        <xdr:cNvPr id="192" name="直線コネクタ 191">
          <a:extLst>
            <a:ext uri="{FF2B5EF4-FFF2-40B4-BE49-F238E27FC236}">
              <a16:creationId xmlns:a16="http://schemas.microsoft.com/office/drawing/2014/main" id="{A09FF9FF-8EFE-4169-AC85-529796B54F2C}"/>
            </a:ext>
          </a:extLst>
        </xdr:cNvPr>
        <xdr:cNvCxnSpPr/>
      </xdr:nvCxnSpPr>
      <xdr:spPr>
        <a:xfrm>
          <a:off x="2619375" y="10417175"/>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149225</xdr:rowOff>
    </xdr:from>
    <xdr:to>
      <xdr:col>10</xdr:col>
      <xdr:colOff>165100</xdr:colOff>
      <xdr:row>64</xdr:row>
      <xdr:rowOff>79375</xdr:rowOff>
    </xdr:to>
    <xdr:sp macro="" textlink="">
      <xdr:nvSpPr>
        <xdr:cNvPr id="193" name="楕円 192">
          <a:extLst>
            <a:ext uri="{FF2B5EF4-FFF2-40B4-BE49-F238E27FC236}">
              <a16:creationId xmlns:a16="http://schemas.microsoft.com/office/drawing/2014/main" id="{53EAD67B-7E0F-452A-A1E3-52DCEDE8A7D2}"/>
            </a:ext>
          </a:extLst>
        </xdr:cNvPr>
        <xdr:cNvSpPr/>
      </xdr:nvSpPr>
      <xdr:spPr>
        <a:xfrm>
          <a:off x="1781175" y="10360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28575</xdr:rowOff>
    </xdr:from>
    <xdr:to>
      <xdr:col>15</xdr:col>
      <xdr:colOff>50800</xdr:colOff>
      <xdr:row>64</xdr:row>
      <xdr:rowOff>47625</xdr:rowOff>
    </xdr:to>
    <xdr:cxnSp macro="">
      <xdr:nvCxnSpPr>
        <xdr:cNvPr id="194" name="直線コネクタ 193">
          <a:extLst>
            <a:ext uri="{FF2B5EF4-FFF2-40B4-BE49-F238E27FC236}">
              <a16:creationId xmlns:a16="http://schemas.microsoft.com/office/drawing/2014/main" id="{A2382167-C202-454F-9F16-B8A14FA66C54}"/>
            </a:ext>
          </a:extLst>
        </xdr:cNvPr>
        <xdr:cNvCxnSpPr/>
      </xdr:nvCxnSpPr>
      <xdr:spPr>
        <a:xfrm>
          <a:off x="1828800" y="1039812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130175</xdr:rowOff>
    </xdr:from>
    <xdr:to>
      <xdr:col>6</xdr:col>
      <xdr:colOff>38100</xdr:colOff>
      <xdr:row>64</xdr:row>
      <xdr:rowOff>60325</xdr:rowOff>
    </xdr:to>
    <xdr:sp macro="" textlink="">
      <xdr:nvSpPr>
        <xdr:cNvPr id="195" name="楕円 194">
          <a:extLst>
            <a:ext uri="{FF2B5EF4-FFF2-40B4-BE49-F238E27FC236}">
              <a16:creationId xmlns:a16="http://schemas.microsoft.com/office/drawing/2014/main" id="{BE6673F5-C563-4EF5-BB94-BE380491F567}"/>
            </a:ext>
          </a:extLst>
        </xdr:cNvPr>
        <xdr:cNvSpPr/>
      </xdr:nvSpPr>
      <xdr:spPr>
        <a:xfrm>
          <a:off x="981075" y="10340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9525</xdr:rowOff>
    </xdr:from>
    <xdr:to>
      <xdr:col>10</xdr:col>
      <xdr:colOff>114300</xdr:colOff>
      <xdr:row>64</xdr:row>
      <xdr:rowOff>28575</xdr:rowOff>
    </xdr:to>
    <xdr:cxnSp macro="">
      <xdr:nvCxnSpPr>
        <xdr:cNvPr id="196" name="直線コネクタ 195">
          <a:extLst>
            <a:ext uri="{FF2B5EF4-FFF2-40B4-BE49-F238E27FC236}">
              <a16:creationId xmlns:a16="http://schemas.microsoft.com/office/drawing/2014/main" id="{DCAD7CC3-A6CE-4958-8C78-1F4C4DD136AA}"/>
            </a:ext>
          </a:extLst>
        </xdr:cNvPr>
        <xdr:cNvCxnSpPr/>
      </xdr:nvCxnSpPr>
      <xdr:spPr>
        <a:xfrm>
          <a:off x="1028700" y="1037907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153052</xdr:rowOff>
    </xdr:from>
    <xdr:ext cx="405111" cy="259045"/>
    <xdr:sp macro="" textlink="">
      <xdr:nvSpPr>
        <xdr:cNvPr id="197" name="n_1aveValue【体育館・プール】&#10;有形固定資産減価償却率">
          <a:extLst>
            <a:ext uri="{FF2B5EF4-FFF2-40B4-BE49-F238E27FC236}">
              <a16:creationId xmlns:a16="http://schemas.microsoft.com/office/drawing/2014/main" id="{7C789C0C-9281-4673-A938-7D6D3A1EEE51}"/>
            </a:ext>
          </a:extLst>
        </xdr:cNvPr>
        <xdr:cNvSpPr txBox="1"/>
      </xdr:nvSpPr>
      <xdr:spPr>
        <a:xfrm>
          <a:off x="32391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98" name="n_2aveValue【体育館・プール】&#10;有形固定資産減価償却率">
          <a:extLst>
            <a:ext uri="{FF2B5EF4-FFF2-40B4-BE49-F238E27FC236}">
              <a16:creationId xmlns:a16="http://schemas.microsoft.com/office/drawing/2014/main" id="{BF8A2514-3D33-48E3-89EF-159EE42BC906}"/>
            </a:ext>
          </a:extLst>
        </xdr:cNvPr>
        <xdr:cNvSpPr txBox="1"/>
      </xdr:nvSpPr>
      <xdr:spPr>
        <a:xfrm>
          <a:off x="2439044" y="952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132097</xdr:rowOff>
    </xdr:from>
    <xdr:ext cx="405111" cy="259045"/>
    <xdr:sp macro="" textlink="">
      <xdr:nvSpPr>
        <xdr:cNvPr id="199" name="n_3aveValue【体育館・プール】&#10;有形固定資産減価償却率">
          <a:extLst>
            <a:ext uri="{FF2B5EF4-FFF2-40B4-BE49-F238E27FC236}">
              <a16:creationId xmlns:a16="http://schemas.microsoft.com/office/drawing/2014/main" id="{3C977A69-0683-41C6-934D-DF8C077A38B3}"/>
            </a:ext>
          </a:extLst>
        </xdr:cNvPr>
        <xdr:cNvSpPr txBox="1"/>
      </xdr:nvSpPr>
      <xdr:spPr>
        <a:xfrm>
          <a:off x="1648469"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200" name="n_4aveValue【体育館・プール】&#10;有形固定資産減価償却率">
          <a:extLst>
            <a:ext uri="{FF2B5EF4-FFF2-40B4-BE49-F238E27FC236}">
              <a16:creationId xmlns:a16="http://schemas.microsoft.com/office/drawing/2014/main" id="{97A8FD5A-0BF7-41C3-8AF4-BF168E0EC07C}"/>
            </a:ext>
          </a:extLst>
        </xdr:cNvPr>
        <xdr:cNvSpPr txBox="1"/>
      </xdr:nvSpPr>
      <xdr:spPr>
        <a:xfrm>
          <a:off x="848369"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112412</xdr:rowOff>
    </xdr:from>
    <xdr:ext cx="405111" cy="259045"/>
    <xdr:sp macro="" textlink="">
      <xdr:nvSpPr>
        <xdr:cNvPr id="201" name="n_1mainValue【体育館・プール】&#10;有形固定資産減価償却率">
          <a:extLst>
            <a:ext uri="{FF2B5EF4-FFF2-40B4-BE49-F238E27FC236}">
              <a16:creationId xmlns:a16="http://schemas.microsoft.com/office/drawing/2014/main" id="{C859C300-7B2E-4DD4-9D78-75195359F51E}"/>
            </a:ext>
          </a:extLst>
        </xdr:cNvPr>
        <xdr:cNvSpPr txBox="1"/>
      </xdr:nvSpPr>
      <xdr:spPr>
        <a:xfrm>
          <a:off x="32391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89552</xdr:rowOff>
    </xdr:from>
    <xdr:ext cx="405111" cy="259045"/>
    <xdr:sp macro="" textlink="">
      <xdr:nvSpPr>
        <xdr:cNvPr id="202" name="n_2mainValue【体育館・プール】&#10;有形固定資産減価償却率">
          <a:extLst>
            <a:ext uri="{FF2B5EF4-FFF2-40B4-BE49-F238E27FC236}">
              <a16:creationId xmlns:a16="http://schemas.microsoft.com/office/drawing/2014/main" id="{2E158C8C-B319-4B86-B6A3-900EC4503654}"/>
            </a:ext>
          </a:extLst>
        </xdr:cNvPr>
        <xdr:cNvSpPr txBox="1"/>
      </xdr:nvSpPr>
      <xdr:spPr>
        <a:xfrm>
          <a:off x="2439044" y="1045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70502</xdr:rowOff>
    </xdr:from>
    <xdr:ext cx="405111" cy="259045"/>
    <xdr:sp macro="" textlink="">
      <xdr:nvSpPr>
        <xdr:cNvPr id="203" name="n_3mainValue【体育館・プール】&#10;有形固定資産減価償却率">
          <a:extLst>
            <a:ext uri="{FF2B5EF4-FFF2-40B4-BE49-F238E27FC236}">
              <a16:creationId xmlns:a16="http://schemas.microsoft.com/office/drawing/2014/main" id="{8C60DFFA-002A-4B7C-A8F6-D23C70ABE5D6}"/>
            </a:ext>
          </a:extLst>
        </xdr:cNvPr>
        <xdr:cNvSpPr txBox="1"/>
      </xdr:nvSpPr>
      <xdr:spPr>
        <a:xfrm>
          <a:off x="1648469" y="1044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51452</xdr:rowOff>
    </xdr:from>
    <xdr:ext cx="405111" cy="259045"/>
    <xdr:sp macro="" textlink="">
      <xdr:nvSpPr>
        <xdr:cNvPr id="204" name="n_4mainValue【体育館・プール】&#10;有形固定資産減価償却率">
          <a:extLst>
            <a:ext uri="{FF2B5EF4-FFF2-40B4-BE49-F238E27FC236}">
              <a16:creationId xmlns:a16="http://schemas.microsoft.com/office/drawing/2014/main" id="{943F900A-2F58-4087-BD90-96AF1B025E9B}"/>
            </a:ext>
          </a:extLst>
        </xdr:cNvPr>
        <xdr:cNvSpPr txBox="1"/>
      </xdr:nvSpPr>
      <xdr:spPr>
        <a:xfrm>
          <a:off x="848369" y="1042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FAB3144-8A8E-49D1-A763-59B19B7EEB7F}"/>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6D603D0-267E-4CEC-BBBF-4EB910622B4A}"/>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FDB427D-E7F7-4821-90B5-CBE81E37768B}"/>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0AFF27E-1A31-4381-83A6-DBDB9F10AA92}"/>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3A15262-40C8-46E9-8427-EB9788F3E9F4}"/>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30F0EEE-4610-4372-B4B3-8E8A0DCA0B66}"/>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5D026CC-DC41-4A80-A258-B7D7B4CDA10A}"/>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8910047-593E-4CA1-8FF4-C75E34276B97}"/>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C699E72-65CA-4B5E-B85B-9EFD74173069}"/>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6C7AF1D-2478-4A65-B632-72612CE843F0}"/>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A4203D37-E4C8-49F9-A2F5-EF0572C7BA50}"/>
            </a:ext>
          </a:extLst>
        </xdr:cNvPr>
        <xdr:cNvCxnSpPr/>
      </xdr:nvCxnSpPr>
      <xdr:spPr>
        <a:xfrm>
          <a:off x="5953125" y="105033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E197AE7C-48A1-4092-BA67-F9E11C932619}"/>
            </a:ext>
          </a:extLst>
        </xdr:cNvPr>
        <xdr:cNvSpPr txBox="1"/>
      </xdr:nvSpPr>
      <xdr:spPr>
        <a:xfrm>
          <a:off x="5527221"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5D6A0C60-4E6A-4A77-BD5B-22637EB265F9}"/>
            </a:ext>
          </a:extLst>
        </xdr:cNvPr>
        <xdr:cNvCxnSpPr/>
      </xdr:nvCxnSpPr>
      <xdr:spPr>
        <a:xfrm>
          <a:off x="5953125" y="101926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A6E914AB-D35D-484F-B53B-54BF52B27466}"/>
            </a:ext>
          </a:extLst>
        </xdr:cNvPr>
        <xdr:cNvSpPr txBox="1"/>
      </xdr:nvSpPr>
      <xdr:spPr>
        <a:xfrm>
          <a:off x="5527221"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F7372A86-AF89-4050-BAC7-77A4E61A0C6F}"/>
            </a:ext>
          </a:extLst>
        </xdr:cNvPr>
        <xdr:cNvCxnSpPr/>
      </xdr:nvCxnSpPr>
      <xdr:spPr>
        <a:xfrm>
          <a:off x="5953125" y="98851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004E2C4A-BF77-4F75-BBB3-2025D02F7C68}"/>
            </a:ext>
          </a:extLst>
        </xdr:cNvPr>
        <xdr:cNvSpPr txBox="1"/>
      </xdr:nvSpPr>
      <xdr:spPr>
        <a:xfrm>
          <a:off x="5527221"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1AE4F337-9144-4A04-BAEB-370B08BEB56B}"/>
            </a:ext>
          </a:extLst>
        </xdr:cNvPr>
        <xdr:cNvCxnSpPr/>
      </xdr:nvCxnSpPr>
      <xdr:spPr>
        <a:xfrm>
          <a:off x="5953125" y="9574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957AE1CF-7C9A-4425-B7C7-D92F168E1C7C}"/>
            </a:ext>
          </a:extLst>
        </xdr:cNvPr>
        <xdr:cNvSpPr txBox="1"/>
      </xdr:nvSpPr>
      <xdr:spPr>
        <a:xfrm>
          <a:off x="5527221"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CD3DC93D-E475-46FB-A2BA-0306F82E0F9E}"/>
            </a:ext>
          </a:extLst>
        </xdr:cNvPr>
        <xdr:cNvCxnSpPr/>
      </xdr:nvCxnSpPr>
      <xdr:spPr>
        <a:xfrm>
          <a:off x="5953125" y="92669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3CF83F50-611D-4D5B-91C9-DB6AF36476FF}"/>
            </a:ext>
          </a:extLst>
        </xdr:cNvPr>
        <xdr:cNvSpPr txBox="1"/>
      </xdr:nvSpPr>
      <xdr:spPr>
        <a:xfrm>
          <a:off x="5527221"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255ED354-7963-451A-AD58-D195FB4695C8}"/>
            </a:ext>
          </a:extLst>
        </xdr:cNvPr>
        <xdr:cNvCxnSpPr/>
      </xdr:nvCxnSpPr>
      <xdr:spPr>
        <a:xfrm>
          <a:off x="5953125" y="89562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0C5C4799-042E-4D15-A428-28A8A2E9E5BD}"/>
            </a:ext>
          </a:extLst>
        </xdr:cNvPr>
        <xdr:cNvSpPr txBox="1"/>
      </xdr:nvSpPr>
      <xdr:spPr>
        <a:xfrm>
          <a:off x="5527221"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7E2BD7E-65F9-4C6A-A3B3-E8A2AED122F8}"/>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B2539DC2-337F-4B69-BB67-FAEBDABA7907}"/>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F8C7B96B-898C-4674-8831-51AFF3C70FCA}"/>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230" name="直線コネクタ 229">
          <a:extLst>
            <a:ext uri="{FF2B5EF4-FFF2-40B4-BE49-F238E27FC236}">
              <a16:creationId xmlns:a16="http://schemas.microsoft.com/office/drawing/2014/main" id="{6DA79CC6-4C74-49BD-98AD-FD6401407357}"/>
            </a:ext>
          </a:extLst>
        </xdr:cNvPr>
        <xdr:cNvCxnSpPr/>
      </xdr:nvCxnSpPr>
      <xdr:spPr>
        <a:xfrm flipV="1">
          <a:off x="9429115" y="9000762"/>
          <a:ext cx="0" cy="1476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31" name="【体育館・プール】&#10;一人当たり面積最小値テキスト">
          <a:extLst>
            <a:ext uri="{FF2B5EF4-FFF2-40B4-BE49-F238E27FC236}">
              <a16:creationId xmlns:a16="http://schemas.microsoft.com/office/drawing/2014/main" id="{8A765440-742A-4BFE-B85C-DCCA15BE7976}"/>
            </a:ext>
          </a:extLst>
        </xdr:cNvPr>
        <xdr:cNvSpPr txBox="1"/>
      </xdr:nvSpPr>
      <xdr:spPr>
        <a:xfrm>
          <a:off x="9467850" y="1048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32" name="直線コネクタ 231">
          <a:extLst>
            <a:ext uri="{FF2B5EF4-FFF2-40B4-BE49-F238E27FC236}">
              <a16:creationId xmlns:a16="http://schemas.microsoft.com/office/drawing/2014/main" id="{578AF3EA-0370-489D-A749-E94FFFF4E75D}"/>
            </a:ext>
          </a:extLst>
        </xdr:cNvPr>
        <xdr:cNvCxnSpPr/>
      </xdr:nvCxnSpPr>
      <xdr:spPr>
        <a:xfrm>
          <a:off x="9363075" y="104773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233" name="【体育館・プール】&#10;一人当たり面積最大値テキスト">
          <a:extLst>
            <a:ext uri="{FF2B5EF4-FFF2-40B4-BE49-F238E27FC236}">
              <a16:creationId xmlns:a16="http://schemas.microsoft.com/office/drawing/2014/main" id="{651657FC-4213-489A-9183-226A1D9AFC0A}"/>
            </a:ext>
          </a:extLst>
        </xdr:cNvPr>
        <xdr:cNvSpPr txBox="1"/>
      </xdr:nvSpPr>
      <xdr:spPr>
        <a:xfrm>
          <a:off x="9467850" y="877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234" name="直線コネクタ 233">
          <a:extLst>
            <a:ext uri="{FF2B5EF4-FFF2-40B4-BE49-F238E27FC236}">
              <a16:creationId xmlns:a16="http://schemas.microsoft.com/office/drawing/2014/main" id="{CDB29265-39CE-4093-8E02-7F30CF90C007}"/>
            </a:ext>
          </a:extLst>
        </xdr:cNvPr>
        <xdr:cNvCxnSpPr/>
      </xdr:nvCxnSpPr>
      <xdr:spPr>
        <a:xfrm>
          <a:off x="9363075" y="900076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35214</xdr:rowOff>
    </xdr:from>
    <xdr:ext cx="469744" cy="259045"/>
    <xdr:sp macro="" textlink="">
      <xdr:nvSpPr>
        <xdr:cNvPr id="235" name="【体育館・プール】&#10;一人当たり面積平均値テキスト">
          <a:extLst>
            <a:ext uri="{FF2B5EF4-FFF2-40B4-BE49-F238E27FC236}">
              <a16:creationId xmlns:a16="http://schemas.microsoft.com/office/drawing/2014/main" id="{9A526362-5AC9-484F-A5C9-F912129391F4}"/>
            </a:ext>
          </a:extLst>
        </xdr:cNvPr>
        <xdr:cNvSpPr txBox="1"/>
      </xdr:nvSpPr>
      <xdr:spPr>
        <a:xfrm>
          <a:off x="9467850" y="9922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236" name="フローチャート: 判断 235">
          <a:extLst>
            <a:ext uri="{FF2B5EF4-FFF2-40B4-BE49-F238E27FC236}">
              <a16:creationId xmlns:a16="http://schemas.microsoft.com/office/drawing/2014/main" id="{3F1B9F47-8239-4943-86C9-69F970BBC1D1}"/>
            </a:ext>
          </a:extLst>
        </xdr:cNvPr>
        <xdr:cNvSpPr/>
      </xdr:nvSpPr>
      <xdr:spPr>
        <a:xfrm>
          <a:off x="9401175" y="1005803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37" name="フローチャート: 判断 236">
          <a:extLst>
            <a:ext uri="{FF2B5EF4-FFF2-40B4-BE49-F238E27FC236}">
              <a16:creationId xmlns:a16="http://schemas.microsoft.com/office/drawing/2014/main" id="{7D500729-2B6D-49AE-BA3A-4614E7A9FDCC}"/>
            </a:ext>
          </a:extLst>
        </xdr:cNvPr>
        <xdr:cNvSpPr/>
      </xdr:nvSpPr>
      <xdr:spPr>
        <a:xfrm>
          <a:off x="8639175" y="100578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238" name="フローチャート: 判断 237">
          <a:extLst>
            <a:ext uri="{FF2B5EF4-FFF2-40B4-BE49-F238E27FC236}">
              <a16:creationId xmlns:a16="http://schemas.microsoft.com/office/drawing/2014/main" id="{3F3B15FB-703B-4FFA-8CD7-8F5160313310}"/>
            </a:ext>
          </a:extLst>
        </xdr:cNvPr>
        <xdr:cNvSpPr/>
      </xdr:nvSpPr>
      <xdr:spPr>
        <a:xfrm>
          <a:off x="7839075" y="100510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239" name="フローチャート: 判断 238">
          <a:extLst>
            <a:ext uri="{FF2B5EF4-FFF2-40B4-BE49-F238E27FC236}">
              <a16:creationId xmlns:a16="http://schemas.microsoft.com/office/drawing/2014/main" id="{3095997C-E38F-4F5D-8206-39E1650B3F6D}"/>
            </a:ext>
          </a:extLst>
        </xdr:cNvPr>
        <xdr:cNvSpPr/>
      </xdr:nvSpPr>
      <xdr:spPr>
        <a:xfrm>
          <a:off x="7029450" y="100481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240" name="フローチャート: 判断 239">
          <a:extLst>
            <a:ext uri="{FF2B5EF4-FFF2-40B4-BE49-F238E27FC236}">
              <a16:creationId xmlns:a16="http://schemas.microsoft.com/office/drawing/2014/main" id="{FAA132A8-BFCB-487C-B413-73EABB905CC8}"/>
            </a:ext>
          </a:extLst>
        </xdr:cNvPr>
        <xdr:cNvSpPr/>
      </xdr:nvSpPr>
      <xdr:spPr>
        <a:xfrm>
          <a:off x="6238875" y="100752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EF49969-62D5-4B96-810B-E53217BB7205}"/>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4FA4673-A643-459D-9B8E-85ACB21AF9D9}"/>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6E65C92-0094-45CC-B0D2-A1948560BF59}"/>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94DC0B3-DF68-41C9-93BE-F2B4CA7B00E5}"/>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C5C3F82-E25F-4B5B-85ED-BB2AB5CF59D5}"/>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122827</xdr:rowOff>
    </xdr:from>
    <xdr:to>
      <xdr:col>55</xdr:col>
      <xdr:colOff>50800</xdr:colOff>
      <xdr:row>64</xdr:row>
      <xdr:rowOff>52977</xdr:rowOff>
    </xdr:to>
    <xdr:sp macro="" textlink="">
      <xdr:nvSpPr>
        <xdr:cNvPr id="246" name="楕円 245">
          <a:extLst>
            <a:ext uri="{FF2B5EF4-FFF2-40B4-BE49-F238E27FC236}">
              <a16:creationId xmlns:a16="http://schemas.microsoft.com/office/drawing/2014/main" id="{A959FEA4-4DAB-4262-81B9-ECC6A446F808}"/>
            </a:ext>
          </a:extLst>
        </xdr:cNvPr>
        <xdr:cNvSpPr/>
      </xdr:nvSpPr>
      <xdr:spPr>
        <a:xfrm>
          <a:off x="9401175" y="10336802"/>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37754</xdr:rowOff>
    </xdr:from>
    <xdr:ext cx="469744" cy="259045"/>
    <xdr:sp macro="" textlink="">
      <xdr:nvSpPr>
        <xdr:cNvPr id="247" name="【体育館・プール】&#10;一人当たり面積該当値テキスト">
          <a:extLst>
            <a:ext uri="{FF2B5EF4-FFF2-40B4-BE49-F238E27FC236}">
              <a16:creationId xmlns:a16="http://schemas.microsoft.com/office/drawing/2014/main" id="{36CB6C6C-9166-4BC0-B46F-84D8E85F82EA}"/>
            </a:ext>
          </a:extLst>
        </xdr:cNvPr>
        <xdr:cNvSpPr txBox="1"/>
      </xdr:nvSpPr>
      <xdr:spPr>
        <a:xfrm>
          <a:off x="9467850" y="1024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123916</xdr:rowOff>
    </xdr:from>
    <xdr:to>
      <xdr:col>50</xdr:col>
      <xdr:colOff>165100</xdr:colOff>
      <xdr:row>64</xdr:row>
      <xdr:rowOff>54066</xdr:rowOff>
    </xdr:to>
    <xdr:sp macro="" textlink="">
      <xdr:nvSpPr>
        <xdr:cNvPr id="248" name="楕円 247">
          <a:extLst>
            <a:ext uri="{FF2B5EF4-FFF2-40B4-BE49-F238E27FC236}">
              <a16:creationId xmlns:a16="http://schemas.microsoft.com/office/drawing/2014/main" id="{B3A83B34-0514-4C65-A8C6-6FB307DC5B6B}"/>
            </a:ext>
          </a:extLst>
        </xdr:cNvPr>
        <xdr:cNvSpPr/>
      </xdr:nvSpPr>
      <xdr:spPr>
        <a:xfrm>
          <a:off x="8639175" y="103315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2177</xdr:rowOff>
    </xdr:from>
    <xdr:to>
      <xdr:col>55</xdr:col>
      <xdr:colOff>0</xdr:colOff>
      <xdr:row>64</xdr:row>
      <xdr:rowOff>3266</xdr:rowOff>
    </xdr:to>
    <xdr:cxnSp macro="">
      <xdr:nvCxnSpPr>
        <xdr:cNvPr id="249" name="直線コネクタ 248">
          <a:extLst>
            <a:ext uri="{FF2B5EF4-FFF2-40B4-BE49-F238E27FC236}">
              <a16:creationId xmlns:a16="http://schemas.microsoft.com/office/drawing/2014/main" id="{80224A6E-34E0-4210-849D-1D7689584EF7}"/>
            </a:ext>
          </a:extLst>
        </xdr:cNvPr>
        <xdr:cNvCxnSpPr/>
      </xdr:nvCxnSpPr>
      <xdr:spPr>
        <a:xfrm flipV="1">
          <a:off x="8686800" y="10374902"/>
          <a:ext cx="742950" cy="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125004</xdr:rowOff>
    </xdr:from>
    <xdr:to>
      <xdr:col>46</xdr:col>
      <xdr:colOff>38100</xdr:colOff>
      <xdr:row>64</xdr:row>
      <xdr:rowOff>55154</xdr:rowOff>
    </xdr:to>
    <xdr:sp macro="" textlink="">
      <xdr:nvSpPr>
        <xdr:cNvPr id="250" name="楕円 249">
          <a:extLst>
            <a:ext uri="{FF2B5EF4-FFF2-40B4-BE49-F238E27FC236}">
              <a16:creationId xmlns:a16="http://schemas.microsoft.com/office/drawing/2014/main" id="{A1887953-D963-4323-9D75-2274A94AC8D1}"/>
            </a:ext>
          </a:extLst>
        </xdr:cNvPr>
        <xdr:cNvSpPr/>
      </xdr:nvSpPr>
      <xdr:spPr>
        <a:xfrm>
          <a:off x="7839075" y="103326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3266</xdr:rowOff>
    </xdr:from>
    <xdr:to>
      <xdr:col>50</xdr:col>
      <xdr:colOff>114300</xdr:colOff>
      <xdr:row>64</xdr:row>
      <xdr:rowOff>4354</xdr:rowOff>
    </xdr:to>
    <xdr:cxnSp macro="">
      <xdr:nvCxnSpPr>
        <xdr:cNvPr id="251" name="直線コネクタ 250">
          <a:extLst>
            <a:ext uri="{FF2B5EF4-FFF2-40B4-BE49-F238E27FC236}">
              <a16:creationId xmlns:a16="http://schemas.microsoft.com/office/drawing/2014/main" id="{0A1598C9-7B49-4D49-A719-8899294DE724}"/>
            </a:ext>
          </a:extLst>
        </xdr:cNvPr>
        <xdr:cNvCxnSpPr/>
      </xdr:nvCxnSpPr>
      <xdr:spPr>
        <a:xfrm flipV="1">
          <a:off x="7886700" y="10379166"/>
          <a:ext cx="8001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125004</xdr:rowOff>
    </xdr:from>
    <xdr:to>
      <xdr:col>41</xdr:col>
      <xdr:colOff>101600</xdr:colOff>
      <xdr:row>64</xdr:row>
      <xdr:rowOff>55154</xdr:rowOff>
    </xdr:to>
    <xdr:sp macro="" textlink="">
      <xdr:nvSpPr>
        <xdr:cNvPr id="252" name="楕円 251">
          <a:extLst>
            <a:ext uri="{FF2B5EF4-FFF2-40B4-BE49-F238E27FC236}">
              <a16:creationId xmlns:a16="http://schemas.microsoft.com/office/drawing/2014/main" id="{1B04CF5C-B2ED-401C-818E-6A60E2C28DF3}"/>
            </a:ext>
          </a:extLst>
        </xdr:cNvPr>
        <xdr:cNvSpPr/>
      </xdr:nvSpPr>
      <xdr:spPr>
        <a:xfrm>
          <a:off x="7029450" y="103326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4354</xdr:rowOff>
    </xdr:from>
    <xdr:to>
      <xdr:col>45</xdr:col>
      <xdr:colOff>177800</xdr:colOff>
      <xdr:row>64</xdr:row>
      <xdr:rowOff>4354</xdr:rowOff>
    </xdr:to>
    <xdr:cxnSp macro="">
      <xdr:nvCxnSpPr>
        <xdr:cNvPr id="253" name="直線コネクタ 252">
          <a:extLst>
            <a:ext uri="{FF2B5EF4-FFF2-40B4-BE49-F238E27FC236}">
              <a16:creationId xmlns:a16="http://schemas.microsoft.com/office/drawing/2014/main" id="{831D550E-2E16-4DBB-9C9B-8926D9ED1C23}"/>
            </a:ext>
          </a:extLst>
        </xdr:cNvPr>
        <xdr:cNvCxnSpPr/>
      </xdr:nvCxnSpPr>
      <xdr:spPr>
        <a:xfrm>
          <a:off x="7077075" y="1038025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126093</xdr:rowOff>
    </xdr:from>
    <xdr:to>
      <xdr:col>36</xdr:col>
      <xdr:colOff>165100</xdr:colOff>
      <xdr:row>64</xdr:row>
      <xdr:rowOff>56243</xdr:rowOff>
    </xdr:to>
    <xdr:sp macro="" textlink="">
      <xdr:nvSpPr>
        <xdr:cNvPr id="254" name="楕円 253">
          <a:extLst>
            <a:ext uri="{FF2B5EF4-FFF2-40B4-BE49-F238E27FC236}">
              <a16:creationId xmlns:a16="http://schemas.microsoft.com/office/drawing/2014/main" id="{021DBFB8-BB04-44D4-8DF8-27DA62F4197D}"/>
            </a:ext>
          </a:extLst>
        </xdr:cNvPr>
        <xdr:cNvSpPr/>
      </xdr:nvSpPr>
      <xdr:spPr>
        <a:xfrm>
          <a:off x="6238875" y="103337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4354</xdr:rowOff>
    </xdr:from>
    <xdr:to>
      <xdr:col>41</xdr:col>
      <xdr:colOff>50800</xdr:colOff>
      <xdr:row>64</xdr:row>
      <xdr:rowOff>5443</xdr:rowOff>
    </xdr:to>
    <xdr:cxnSp macro="">
      <xdr:nvCxnSpPr>
        <xdr:cNvPr id="255" name="直線コネクタ 254">
          <a:extLst>
            <a:ext uri="{FF2B5EF4-FFF2-40B4-BE49-F238E27FC236}">
              <a16:creationId xmlns:a16="http://schemas.microsoft.com/office/drawing/2014/main" id="{ECAA88A3-2C00-4C94-A7A8-9E615DCC6B67}"/>
            </a:ext>
          </a:extLst>
        </xdr:cNvPr>
        <xdr:cNvCxnSpPr/>
      </xdr:nvCxnSpPr>
      <xdr:spPr>
        <a:xfrm flipV="1">
          <a:off x="6286500" y="10380254"/>
          <a:ext cx="790575"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123933</xdr:rowOff>
    </xdr:from>
    <xdr:ext cx="469744" cy="259045"/>
    <xdr:sp macro="" textlink="">
      <xdr:nvSpPr>
        <xdr:cNvPr id="256" name="n_1aveValue【体育館・プール】&#10;一人当たり面積">
          <a:extLst>
            <a:ext uri="{FF2B5EF4-FFF2-40B4-BE49-F238E27FC236}">
              <a16:creationId xmlns:a16="http://schemas.microsoft.com/office/drawing/2014/main" id="{3375EF5C-BC23-46A7-A06D-65DFA431AF88}"/>
            </a:ext>
          </a:extLst>
        </xdr:cNvPr>
        <xdr:cNvSpPr txBox="1"/>
      </xdr:nvSpPr>
      <xdr:spPr>
        <a:xfrm>
          <a:off x="8458277" y="984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107604</xdr:rowOff>
    </xdr:from>
    <xdr:ext cx="469744" cy="259045"/>
    <xdr:sp macro="" textlink="">
      <xdr:nvSpPr>
        <xdr:cNvPr id="257" name="n_2aveValue【体育館・プール】&#10;一人当たり面積">
          <a:extLst>
            <a:ext uri="{FF2B5EF4-FFF2-40B4-BE49-F238E27FC236}">
              <a16:creationId xmlns:a16="http://schemas.microsoft.com/office/drawing/2014/main" id="{A6EC808F-C733-4C2D-95F0-1359428D0D8F}"/>
            </a:ext>
          </a:extLst>
        </xdr:cNvPr>
        <xdr:cNvSpPr txBox="1"/>
      </xdr:nvSpPr>
      <xdr:spPr>
        <a:xfrm>
          <a:off x="7677227" y="982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117401</xdr:rowOff>
    </xdr:from>
    <xdr:ext cx="469744" cy="259045"/>
    <xdr:sp macro="" textlink="">
      <xdr:nvSpPr>
        <xdr:cNvPr id="258" name="n_3aveValue【体育館・プール】&#10;一人当たり面積">
          <a:extLst>
            <a:ext uri="{FF2B5EF4-FFF2-40B4-BE49-F238E27FC236}">
              <a16:creationId xmlns:a16="http://schemas.microsoft.com/office/drawing/2014/main" id="{4EF0DAF4-930B-4470-9052-DC0D46C5C4AF}"/>
            </a:ext>
          </a:extLst>
        </xdr:cNvPr>
        <xdr:cNvSpPr txBox="1"/>
      </xdr:nvSpPr>
      <xdr:spPr>
        <a:xfrm>
          <a:off x="6867602" y="984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141350</xdr:rowOff>
    </xdr:from>
    <xdr:ext cx="469744" cy="259045"/>
    <xdr:sp macro="" textlink="">
      <xdr:nvSpPr>
        <xdr:cNvPr id="259" name="n_4aveValue【体育館・プール】&#10;一人当たり面積">
          <a:extLst>
            <a:ext uri="{FF2B5EF4-FFF2-40B4-BE49-F238E27FC236}">
              <a16:creationId xmlns:a16="http://schemas.microsoft.com/office/drawing/2014/main" id="{E870FA7B-B789-471B-85F0-BA8138D9D0FE}"/>
            </a:ext>
          </a:extLst>
        </xdr:cNvPr>
        <xdr:cNvSpPr txBox="1"/>
      </xdr:nvSpPr>
      <xdr:spPr>
        <a:xfrm>
          <a:off x="6067502" y="986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45193</xdr:rowOff>
    </xdr:from>
    <xdr:ext cx="469744" cy="259045"/>
    <xdr:sp macro="" textlink="">
      <xdr:nvSpPr>
        <xdr:cNvPr id="260" name="n_1mainValue【体育館・プール】&#10;一人当たり面積">
          <a:extLst>
            <a:ext uri="{FF2B5EF4-FFF2-40B4-BE49-F238E27FC236}">
              <a16:creationId xmlns:a16="http://schemas.microsoft.com/office/drawing/2014/main" id="{9B556180-6681-40C6-B55F-4DC862A4F4DA}"/>
            </a:ext>
          </a:extLst>
        </xdr:cNvPr>
        <xdr:cNvSpPr txBox="1"/>
      </xdr:nvSpPr>
      <xdr:spPr>
        <a:xfrm>
          <a:off x="8458277" y="1042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46281</xdr:rowOff>
    </xdr:from>
    <xdr:ext cx="469744" cy="259045"/>
    <xdr:sp macro="" textlink="">
      <xdr:nvSpPr>
        <xdr:cNvPr id="261" name="n_2mainValue【体育館・プール】&#10;一人当たり面積">
          <a:extLst>
            <a:ext uri="{FF2B5EF4-FFF2-40B4-BE49-F238E27FC236}">
              <a16:creationId xmlns:a16="http://schemas.microsoft.com/office/drawing/2014/main" id="{AD21916D-79D6-4C71-8102-35D77EE4C69E}"/>
            </a:ext>
          </a:extLst>
        </xdr:cNvPr>
        <xdr:cNvSpPr txBox="1"/>
      </xdr:nvSpPr>
      <xdr:spPr>
        <a:xfrm>
          <a:off x="7677227" y="1042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46281</xdr:rowOff>
    </xdr:from>
    <xdr:ext cx="469744" cy="259045"/>
    <xdr:sp macro="" textlink="">
      <xdr:nvSpPr>
        <xdr:cNvPr id="262" name="n_3mainValue【体育館・プール】&#10;一人当たり面積">
          <a:extLst>
            <a:ext uri="{FF2B5EF4-FFF2-40B4-BE49-F238E27FC236}">
              <a16:creationId xmlns:a16="http://schemas.microsoft.com/office/drawing/2014/main" id="{597D05AE-A7A4-468C-A6A2-89C848D71A2D}"/>
            </a:ext>
          </a:extLst>
        </xdr:cNvPr>
        <xdr:cNvSpPr txBox="1"/>
      </xdr:nvSpPr>
      <xdr:spPr>
        <a:xfrm>
          <a:off x="6867602" y="1042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47370</xdr:rowOff>
    </xdr:from>
    <xdr:ext cx="469744" cy="259045"/>
    <xdr:sp macro="" textlink="">
      <xdr:nvSpPr>
        <xdr:cNvPr id="263" name="n_4mainValue【体育館・プール】&#10;一人当たり面積">
          <a:extLst>
            <a:ext uri="{FF2B5EF4-FFF2-40B4-BE49-F238E27FC236}">
              <a16:creationId xmlns:a16="http://schemas.microsoft.com/office/drawing/2014/main" id="{20BFDB15-84D9-40CF-ADE2-065C9A7D7EC4}"/>
            </a:ext>
          </a:extLst>
        </xdr:cNvPr>
        <xdr:cNvSpPr txBox="1"/>
      </xdr:nvSpPr>
      <xdr:spPr>
        <a:xfrm>
          <a:off x="6067502" y="1042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0650357-F603-4E5D-B88D-4C4E475FBEC1}"/>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3F79C90-0E33-41E2-BE93-F5A493F692F1}"/>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55DBB34-2288-406D-9DAE-F86E3892275C}"/>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3AD6964-C6A5-41E8-B778-900ADE2A7781}"/>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9429384-00C6-439F-81DC-FEAA75EFB49F}"/>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0D356DA-35F2-4F00-9ADF-4DBEF68DE991}"/>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AF775DB-A466-4934-8041-55C51AF73F6B}"/>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86DA475-5366-4DDD-92B1-9EB2CBF283D9}"/>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774D4A49-D475-407F-8932-613786C353D5}"/>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C57442A-2CAB-4F71-A04E-9289FB9DA6D7}"/>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975DC77-895D-4857-A5D0-6EC8A94A344E}"/>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813F709A-ED63-4BFA-824F-2689E2224398}"/>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465BA7FC-2DE8-4800-B5A1-2E713C53A4E2}"/>
            </a:ext>
          </a:extLst>
        </xdr:cNvPr>
        <xdr:cNvSpPr txBox="1"/>
      </xdr:nvSpPr>
      <xdr:spPr>
        <a:xfrm>
          <a:off x="2789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EC0E6794-0AB5-4D46-A5FE-2EC9FE426743}"/>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BAA7F025-C4BF-433B-9E13-A7F765D2804A}"/>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1C6B413A-8802-4E6C-950A-F044DFBC2DA5}"/>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9ECC7ECE-A01B-4A74-A126-FDB6BCCC6216}"/>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1033FCF4-467A-407D-A871-028474331E56}"/>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ECA5002-F365-423D-A581-0BE89777B409}"/>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7699C62C-DFB2-4424-BC31-D928B7133139}"/>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2B41C2D1-AA83-4859-A1BD-D6D197B9AB35}"/>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FC55110B-6299-4A05-B638-4FE7F8666E9A}"/>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E20E5C44-6CA4-48FE-9D47-AE5F84D1EE7B}"/>
            </a:ext>
          </a:extLst>
        </xdr:cNvPr>
        <xdr:cNvSpPr txBox="1"/>
      </xdr:nvSpPr>
      <xdr:spPr>
        <a:xfrm>
          <a:off x="3881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3A42DA9B-875F-442F-B486-F300AE8717CB}"/>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E8A89C1E-9C56-456B-A2DE-14AC24990F14}"/>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158931</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7A8C781A-341F-4C96-A3F2-EE0803FFBD31}"/>
            </a:ext>
          </a:extLst>
        </xdr:cNvPr>
        <xdr:cNvCxnSpPr/>
      </xdr:nvCxnSpPr>
      <xdr:spPr>
        <a:xfrm flipV="1">
          <a:off x="4180840" y="12639856"/>
          <a:ext cx="0" cy="145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BF0F76D8-0E79-4A28-A10E-8C54156D8FB5}"/>
            </a:ext>
          </a:extLst>
        </xdr:cNvPr>
        <xdr:cNvSpPr txBox="1"/>
      </xdr:nvSpPr>
      <xdr:spPr>
        <a:xfrm>
          <a:off x="42195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E4C9792-5CF7-4C06-A2E7-E142753BF580}"/>
            </a:ext>
          </a:extLst>
        </xdr:cNvPr>
        <xdr:cNvCxnSpPr/>
      </xdr:nvCxnSpPr>
      <xdr:spPr>
        <a:xfrm>
          <a:off x="4105275"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105608</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24394800-4401-4BB7-A4BC-EC502F68F2BD}"/>
            </a:ext>
          </a:extLst>
        </xdr:cNvPr>
        <xdr:cNvSpPr txBox="1"/>
      </xdr:nvSpPr>
      <xdr:spPr>
        <a:xfrm>
          <a:off x="4219575" y="124182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158931</xdr:rowOff>
    </xdr:from>
    <xdr:to>
      <xdr:col>24</xdr:col>
      <xdr:colOff>152400</xdr:colOff>
      <xdr:row>77</xdr:row>
      <xdr:rowOff>158931</xdr:rowOff>
    </xdr:to>
    <xdr:cxnSp macro="">
      <xdr:nvCxnSpPr>
        <xdr:cNvPr id="293" name="直線コネクタ 292">
          <a:extLst>
            <a:ext uri="{FF2B5EF4-FFF2-40B4-BE49-F238E27FC236}">
              <a16:creationId xmlns:a16="http://schemas.microsoft.com/office/drawing/2014/main" id="{7AFCF262-92B7-463D-99AE-DDBA7094F4C2}"/>
            </a:ext>
          </a:extLst>
        </xdr:cNvPr>
        <xdr:cNvCxnSpPr/>
      </xdr:nvCxnSpPr>
      <xdr:spPr>
        <a:xfrm>
          <a:off x="4105275" y="126398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158766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495AFC00-A962-4D91-8263-7F3D3916CF27}"/>
            </a:ext>
          </a:extLst>
        </xdr:cNvPr>
        <xdr:cNvSpPr txBox="1"/>
      </xdr:nvSpPr>
      <xdr:spPr>
        <a:xfrm>
          <a:off x="4219575" y="13287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295" name="フローチャート: 判断 294">
          <a:extLst>
            <a:ext uri="{FF2B5EF4-FFF2-40B4-BE49-F238E27FC236}">
              <a16:creationId xmlns:a16="http://schemas.microsoft.com/office/drawing/2014/main" id="{3D21B617-7EC4-4710-BDB0-2860B501C530}"/>
            </a:ext>
          </a:extLst>
        </xdr:cNvPr>
        <xdr:cNvSpPr/>
      </xdr:nvSpPr>
      <xdr:spPr>
        <a:xfrm>
          <a:off x="4124325" y="134232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AD0BF3DB-2709-405E-A92F-D2AE1CC77B84}"/>
            </a:ext>
          </a:extLst>
        </xdr:cNvPr>
        <xdr:cNvSpPr/>
      </xdr:nvSpPr>
      <xdr:spPr>
        <a:xfrm>
          <a:off x="3381375" y="133923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28121</xdr:rowOff>
    </xdr:from>
    <xdr:to>
      <xdr:col>15</xdr:col>
      <xdr:colOff>101600</xdr:colOff>
      <xdr:row>82</xdr:row>
      <xdr:rowOff>129721</xdr:rowOff>
    </xdr:to>
    <xdr:sp macro="" textlink="">
      <xdr:nvSpPr>
        <xdr:cNvPr id="297" name="フローチャート: 判断 296">
          <a:extLst>
            <a:ext uri="{FF2B5EF4-FFF2-40B4-BE49-F238E27FC236}">
              <a16:creationId xmlns:a16="http://schemas.microsoft.com/office/drawing/2014/main" id="{662B34A3-309D-4A04-9821-C11E9F17B635}"/>
            </a:ext>
          </a:extLst>
        </xdr:cNvPr>
        <xdr:cNvSpPr/>
      </xdr:nvSpPr>
      <xdr:spPr>
        <a:xfrm>
          <a:off x="2571750" y="1331867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108131</xdr:rowOff>
    </xdr:from>
    <xdr:to>
      <xdr:col>10</xdr:col>
      <xdr:colOff>165100</xdr:colOff>
      <xdr:row>83</xdr:row>
      <xdr:rowOff>38281</xdr:rowOff>
    </xdr:to>
    <xdr:sp macro="" textlink="">
      <xdr:nvSpPr>
        <xdr:cNvPr id="298" name="フローチャート: 判断 297">
          <a:extLst>
            <a:ext uri="{FF2B5EF4-FFF2-40B4-BE49-F238E27FC236}">
              <a16:creationId xmlns:a16="http://schemas.microsoft.com/office/drawing/2014/main" id="{609A4F99-F9EE-4CFC-B09D-04A752501E4E}"/>
            </a:ext>
          </a:extLst>
        </xdr:cNvPr>
        <xdr:cNvSpPr/>
      </xdr:nvSpPr>
      <xdr:spPr>
        <a:xfrm>
          <a:off x="1781175" y="133923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54248</xdr:rowOff>
    </xdr:from>
    <xdr:to>
      <xdr:col>6</xdr:col>
      <xdr:colOff>38100</xdr:colOff>
      <xdr:row>82</xdr:row>
      <xdr:rowOff>155848</xdr:rowOff>
    </xdr:to>
    <xdr:sp macro="" textlink="">
      <xdr:nvSpPr>
        <xdr:cNvPr id="299" name="フローチャート: 判断 298">
          <a:extLst>
            <a:ext uri="{FF2B5EF4-FFF2-40B4-BE49-F238E27FC236}">
              <a16:creationId xmlns:a16="http://schemas.microsoft.com/office/drawing/2014/main" id="{1D930D44-F483-4995-92A9-E551679C7CC5}"/>
            </a:ext>
          </a:extLst>
        </xdr:cNvPr>
        <xdr:cNvSpPr/>
      </xdr:nvSpPr>
      <xdr:spPr>
        <a:xfrm>
          <a:off x="981075" y="1334162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3A5C972-B9D1-4D3C-96DF-41F5AD9DA8E5}"/>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2E541E5-F5F4-4351-927A-7BD926FDB624}"/>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4BDD216-5C66-42ED-82DD-42B3164DB3FD}"/>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75DDB20-DFE7-4A20-9F12-7EF87CC42252}"/>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42A85DC-620C-436C-B09A-A791ED5FF9C2}"/>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36286</xdr:rowOff>
    </xdr:from>
    <xdr:to>
      <xdr:col>24</xdr:col>
      <xdr:colOff>114300</xdr:colOff>
      <xdr:row>83</xdr:row>
      <xdr:rowOff>137886</xdr:rowOff>
    </xdr:to>
    <xdr:sp macro="" textlink="">
      <xdr:nvSpPr>
        <xdr:cNvPr id="305" name="楕円 304">
          <a:extLst>
            <a:ext uri="{FF2B5EF4-FFF2-40B4-BE49-F238E27FC236}">
              <a16:creationId xmlns:a16="http://schemas.microsoft.com/office/drawing/2014/main" id="{DDBAAF0B-04FA-4EEB-BDB5-94DDF00B65C4}"/>
            </a:ext>
          </a:extLst>
        </xdr:cNvPr>
        <xdr:cNvSpPr/>
      </xdr:nvSpPr>
      <xdr:spPr>
        <a:xfrm>
          <a:off x="4124325" y="134855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14713</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88E571EE-670E-42FD-9FBE-F46B72949388}"/>
            </a:ext>
          </a:extLst>
        </xdr:cNvPr>
        <xdr:cNvSpPr txBox="1"/>
      </xdr:nvSpPr>
      <xdr:spPr>
        <a:xfrm>
          <a:off x="4219575" y="1346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6894</xdr:rowOff>
    </xdr:from>
    <xdr:to>
      <xdr:col>20</xdr:col>
      <xdr:colOff>38100</xdr:colOff>
      <xdr:row>83</xdr:row>
      <xdr:rowOff>108494</xdr:rowOff>
    </xdr:to>
    <xdr:sp macro="" textlink="">
      <xdr:nvSpPr>
        <xdr:cNvPr id="307" name="楕円 306">
          <a:extLst>
            <a:ext uri="{FF2B5EF4-FFF2-40B4-BE49-F238E27FC236}">
              <a16:creationId xmlns:a16="http://schemas.microsoft.com/office/drawing/2014/main" id="{8162200F-1CFF-4B04-A2F9-1F30B0EDBD6F}"/>
            </a:ext>
          </a:extLst>
        </xdr:cNvPr>
        <xdr:cNvSpPr/>
      </xdr:nvSpPr>
      <xdr:spPr>
        <a:xfrm>
          <a:off x="3381375" y="134593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57694</xdr:rowOff>
    </xdr:from>
    <xdr:to>
      <xdr:col>24</xdr:col>
      <xdr:colOff>63500</xdr:colOff>
      <xdr:row>83</xdr:row>
      <xdr:rowOff>87086</xdr:rowOff>
    </xdr:to>
    <xdr:cxnSp macro="">
      <xdr:nvCxnSpPr>
        <xdr:cNvPr id="308" name="直線コネクタ 307">
          <a:extLst>
            <a:ext uri="{FF2B5EF4-FFF2-40B4-BE49-F238E27FC236}">
              <a16:creationId xmlns:a16="http://schemas.microsoft.com/office/drawing/2014/main" id="{0307DF55-14A6-41C6-95A9-38D7EF035C89}"/>
            </a:ext>
          </a:extLst>
        </xdr:cNvPr>
        <xdr:cNvCxnSpPr/>
      </xdr:nvCxnSpPr>
      <xdr:spPr>
        <a:xfrm>
          <a:off x="3429000" y="13506994"/>
          <a:ext cx="752475"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152219</xdr:rowOff>
    </xdr:from>
    <xdr:to>
      <xdr:col>15</xdr:col>
      <xdr:colOff>101600</xdr:colOff>
      <xdr:row>83</xdr:row>
      <xdr:rowOff>82369</xdr:rowOff>
    </xdr:to>
    <xdr:sp macro="" textlink="">
      <xdr:nvSpPr>
        <xdr:cNvPr id="309" name="楕円 308">
          <a:extLst>
            <a:ext uri="{FF2B5EF4-FFF2-40B4-BE49-F238E27FC236}">
              <a16:creationId xmlns:a16="http://schemas.microsoft.com/office/drawing/2014/main" id="{C4858293-7F22-4DF7-8512-4DE5B8A02FC3}"/>
            </a:ext>
          </a:extLst>
        </xdr:cNvPr>
        <xdr:cNvSpPr/>
      </xdr:nvSpPr>
      <xdr:spPr>
        <a:xfrm>
          <a:off x="2571750" y="134395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31569</xdr:rowOff>
    </xdr:from>
    <xdr:to>
      <xdr:col>19</xdr:col>
      <xdr:colOff>177800</xdr:colOff>
      <xdr:row>83</xdr:row>
      <xdr:rowOff>57694</xdr:rowOff>
    </xdr:to>
    <xdr:cxnSp macro="">
      <xdr:nvCxnSpPr>
        <xdr:cNvPr id="310" name="直線コネクタ 309">
          <a:extLst>
            <a:ext uri="{FF2B5EF4-FFF2-40B4-BE49-F238E27FC236}">
              <a16:creationId xmlns:a16="http://schemas.microsoft.com/office/drawing/2014/main" id="{976FB7E4-8601-4ED6-8CD9-3FB3FE70F0CE}"/>
            </a:ext>
          </a:extLst>
        </xdr:cNvPr>
        <xdr:cNvCxnSpPr/>
      </xdr:nvCxnSpPr>
      <xdr:spPr>
        <a:xfrm>
          <a:off x="2619375" y="13477694"/>
          <a:ext cx="809625"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119562</xdr:rowOff>
    </xdr:from>
    <xdr:to>
      <xdr:col>10</xdr:col>
      <xdr:colOff>165100</xdr:colOff>
      <xdr:row>83</xdr:row>
      <xdr:rowOff>49712</xdr:rowOff>
    </xdr:to>
    <xdr:sp macro="" textlink="">
      <xdr:nvSpPr>
        <xdr:cNvPr id="311" name="楕円 310">
          <a:extLst>
            <a:ext uri="{FF2B5EF4-FFF2-40B4-BE49-F238E27FC236}">
              <a16:creationId xmlns:a16="http://schemas.microsoft.com/office/drawing/2014/main" id="{835DB832-0FC3-42F4-A232-ECCBA1A39999}"/>
            </a:ext>
          </a:extLst>
        </xdr:cNvPr>
        <xdr:cNvSpPr/>
      </xdr:nvSpPr>
      <xdr:spPr>
        <a:xfrm>
          <a:off x="1781175" y="1341011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170362</xdr:rowOff>
    </xdr:from>
    <xdr:to>
      <xdr:col>15</xdr:col>
      <xdr:colOff>50800</xdr:colOff>
      <xdr:row>83</xdr:row>
      <xdr:rowOff>31569</xdr:rowOff>
    </xdr:to>
    <xdr:cxnSp macro="">
      <xdr:nvCxnSpPr>
        <xdr:cNvPr id="312" name="直線コネクタ 311">
          <a:extLst>
            <a:ext uri="{FF2B5EF4-FFF2-40B4-BE49-F238E27FC236}">
              <a16:creationId xmlns:a16="http://schemas.microsoft.com/office/drawing/2014/main" id="{3FF59DB7-2162-4EB3-9D4F-BCAE4820BFDC}"/>
            </a:ext>
          </a:extLst>
        </xdr:cNvPr>
        <xdr:cNvCxnSpPr/>
      </xdr:nvCxnSpPr>
      <xdr:spPr>
        <a:xfrm>
          <a:off x="1828800" y="13448212"/>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99968</xdr:rowOff>
    </xdr:from>
    <xdr:to>
      <xdr:col>6</xdr:col>
      <xdr:colOff>38100</xdr:colOff>
      <xdr:row>83</xdr:row>
      <xdr:rowOff>30118</xdr:rowOff>
    </xdr:to>
    <xdr:sp macro="" textlink="">
      <xdr:nvSpPr>
        <xdr:cNvPr id="313" name="楕円 312">
          <a:extLst>
            <a:ext uri="{FF2B5EF4-FFF2-40B4-BE49-F238E27FC236}">
              <a16:creationId xmlns:a16="http://schemas.microsoft.com/office/drawing/2014/main" id="{E1150C29-87D4-4D90-9F73-C82C7CB4AF95}"/>
            </a:ext>
          </a:extLst>
        </xdr:cNvPr>
        <xdr:cNvSpPr/>
      </xdr:nvSpPr>
      <xdr:spPr>
        <a:xfrm>
          <a:off x="981075" y="1339051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150768</xdr:rowOff>
    </xdr:from>
    <xdr:to>
      <xdr:col>10</xdr:col>
      <xdr:colOff>114300</xdr:colOff>
      <xdr:row>82</xdr:row>
      <xdr:rowOff>170362</xdr:rowOff>
    </xdr:to>
    <xdr:cxnSp macro="">
      <xdr:nvCxnSpPr>
        <xdr:cNvPr id="314" name="直線コネクタ 313">
          <a:extLst>
            <a:ext uri="{FF2B5EF4-FFF2-40B4-BE49-F238E27FC236}">
              <a16:creationId xmlns:a16="http://schemas.microsoft.com/office/drawing/2014/main" id="{BC0DEDF0-E136-4DC0-A330-794CA701531B}"/>
            </a:ext>
          </a:extLst>
        </xdr:cNvPr>
        <xdr:cNvCxnSpPr/>
      </xdr:nvCxnSpPr>
      <xdr:spPr>
        <a:xfrm>
          <a:off x="1028700" y="13438143"/>
          <a:ext cx="80010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a:extLst>
            <a:ext uri="{FF2B5EF4-FFF2-40B4-BE49-F238E27FC236}">
              <a16:creationId xmlns:a16="http://schemas.microsoft.com/office/drawing/2014/main" id="{DEBFE5FD-4E0D-4964-ABD8-D70D0ADD72D2}"/>
            </a:ext>
          </a:extLst>
        </xdr:cNvPr>
        <xdr:cNvSpPr txBox="1"/>
      </xdr:nvSpPr>
      <xdr:spPr>
        <a:xfrm>
          <a:off x="3239144" y="13180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146248</xdr:rowOff>
    </xdr:from>
    <xdr:ext cx="405111" cy="259045"/>
    <xdr:sp macro="" textlink="">
      <xdr:nvSpPr>
        <xdr:cNvPr id="316" name="n_2aveValue【福祉施設】&#10;有形固定資産減価償却率">
          <a:extLst>
            <a:ext uri="{FF2B5EF4-FFF2-40B4-BE49-F238E27FC236}">
              <a16:creationId xmlns:a16="http://schemas.microsoft.com/office/drawing/2014/main" id="{474A8F0A-222D-41CA-A23F-4E4B94D36896}"/>
            </a:ext>
          </a:extLst>
        </xdr:cNvPr>
        <xdr:cNvSpPr txBox="1"/>
      </xdr:nvSpPr>
      <xdr:spPr>
        <a:xfrm>
          <a:off x="2439044" y="1310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54808</xdr:rowOff>
    </xdr:from>
    <xdr:ext cx="405111" cy="259045"/>
    <xdr:sp macro="" textlink="">
      <xdr:nvSpPr>
        <xdr:cNvPr id="317" name="n_3aveValue【福祉施設】&#10;有形固定資産減価償却率">
          <a:extLst>
            <a:ext uri="{FF2B5EF4-FFF2-40B4-BE49-F238E27FC236}">
              <a16:creationId xmlns:a16="http://schemas.microsoft.com/office/drawing/2014/main" id="{7C649B4A-9735-47F9-880A-23651F0E426B}"/>
            </a:ext>
          </a:extLst>
        </xdr:cNvPr>
        <xdr:cNvSpPr txBox="1"/>
      </xdr:nvSpPr>
      <xdr:spPr>
        <a:xfrm>
          <a:off x="1648469" y="13180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925</xdr:rowOff>
    </xdr:from>
    <xdr:ext cx="405111" cy="259045"/>
    <xdr:sp macro="" textlink="">
      <xdr:nvSpPr>
        <xdr:cNvPr id="318" name="n_4aveValue【福祉施設】&#10;有形固定資産減価償却率">
          <a:extLst>
            <a:ext uri="{FF2B5EF4-FFF2-40B4-BE49-F238E27FC236}">
              <a16:creationId xmlns:a16="http://schemas.microsoft.com/office/drawing/2014/main" id="{B480AE98-6D25-4FA1-9867-8F8BFB9EAA80}"/>
            </a:ext>
          </a:extLst>
        </xdr:cNvPr>
        <xdr:cNvSpPr txBox="1"/>
      </xdr:nvSpPr>
      <xdr:spPr>
        <a:xfrm>
          <a:off x="848369" y="13126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99621</xdr:rowOff>
    </xdr:from>
    <xdr:ext cx="405111" cy="259045"/>
    <xdr:sp macro="" textlink="">
      <xdr:nvSpPr>
        <xdr:cNvPr id="319" name="n_1mainValue【福祉施設】&#10;有形固定資産減価償却率">
          <a:extLst>
            <a:ext uri="{FF2B5EF4-FFF2-40B4-BE49-F238E27FC236}">
              <a16:creationId xmlns:a16="http://schemas.microsoft.com/office/drawing/2014/main" id="{B5094000-D73F-4553-856C-633B2C044B45}"/>
            </a:ext>
          </a:extLst>
        </xdr:cNvPr>
        <xdr:cNvSpPr txBox="1"/>
      </xdr:nvSpPr>
      <xdr:spPr>
        <a:xfrm>
          <a:off x="3239144" y="13552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73496</xdr:rowOff>
    </xdr:from>
    <xdr:ext cx="405111" cy="259045"/>
    <xdr:sp macro="" textlink="">
      <xdr:nvSpPr>
        <xdr:cNvPr id="320" name="n_2mainValue【福祉施設】&#10;有形固定資産減価償却率">
          <a:extLst>
            <a:ext uri="{FF2B5EF4-FFF2-40B4-BE49-F238E27FC236}">
              <a16:creationId xmlns:a16="http://schemas.microsoft.com/office/drawing/2014/main" id="{AB7CB314-F0EB-4816-9760-735310493A57}"/>
            </a:ext>
          </a:extLst>
        </xdr:cNvPr>
        <xdr:cNvSpPr txBox="1"/>
      </xdr:nvSpPr>
      <xdr:spPr>
        <a:xfrm>
          <a:off x="2439044" y="1352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40839</xdr:rowOff>
    </xdr:from>
    <xdr:ext cx="405111" cy="259045"/>
    <xdr:sp macro="" textlink="">
      <xdr:nvSpPr>
        <xdr:cNvPr id="321" name="n_3mainValue【福祉施設】&#10;有形固定資産減価償却率">
          <a:extLst>
            <a:ext uri="{FF2B5EF4-FFF2-40B4-BE49-F238E27FC236}">
              <a16:creationId xmlns:a16="http://schemas.microsoft.com/office/drawing/2014/main" id="{74CD4256-0CE6-4EB6-84DC-7CC5E50763CE}"/>
            </a:ext>
          </a:extLst>
        </xdr:cNvPr>
        <xdr:cNvSpPr txBox="1"/>
      </xdr:nvSpPr>
      <xdr:spPr>
        <a:xfrm>
          <a:off x="1648469" y="13490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21245</xdr:rowOff>
    </xdr:from>
    <xdr:ext cx="405111" cy="259045"/>
    <xdr:sp macro="" textlink="">
      <xdr:nvSpPr>
        <xdr:cNvPr id="322" name="n_4mainValue【福祉施設】&#10;有形固定資産減価償却率">
          <a:extLst>
            <a:ext uri="{FF2B5EF4-FFF2-40B4-BE49-F238E27FC236}">
              <a16:creationId xmlns:a16="http://schemas.microsoft.com/office/drawing/2014/main" id="{E8865945-3AD3-4AA0-9528-68B9519E67E4}"/>
            </a:ext>
          </a:extLst>
        </xdr:cNvPr>
        <xdr:cNvSpPr txBox="1"/>
      </xdr:nvSpPr>
      <xdr:spPr>
        <a:xfrm>
          <a:off x="848369" y="1347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DE087CA-C29B-4974-8B91-E99A8DE2D844}"/>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2A01FF9B-0BD0-475C-ABB1-20C65DAA371E}"/>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624F5ED-9BA4-4066-9FCC-58A8106E8C47}"/>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CCBF930-E8CE-430D-BF95-A05F7F556A2C}"/>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3F6F7485-885C-4895-B0BA-B53E66A3B3D2}"/>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C3DCE423-12D2-4B6E-B744-F0543E6D4E83}"/>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7B802416-F433-4E75-B84F-1603FBF59B9B}"/>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B163D5F-F0CB-4E08-AA4E-32FDD0930DAE}"/>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312A10B7-4287-47D2-B261-B820C820AAB8}"/>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30CBFC7-3ED4-4D83-82DF-FECDC6590786}"/>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D4C92554-3EAC-42B8-AECA-07ECBC5E187C}"/>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1391E6B7-E3E3-4989-B288-431A64C9436C}"/>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C6F6F899-BF42-4BE1-9E21-315BB9427EA3}"/>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4215A312-A937-4D69-AE65-79602DEF8677}"/>
            </a:ext>
          </a:extLst>
        </xdr:cNvPr>
        <xdr:cNvSpPr txBox="1"/>
      </xdr:nvSpPr>
      <xdr:spPr>
        <a:xfrm>
          <a:off x="5527221"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8CE41F30-4EBF-4D22-9FDE-EE468FF2200C}"/>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E1434C2C-E789-4D21-9F0D-302FE758E7E1}"/>
            </a:ext>
          </a:extLst>
        </xdr:cNvPr>
        <xdr:cNvSpPr txBox="1"/>
      </xdr:nvSpPr>
      <xdr:spPr>
        <a:xfrm>
          <a:off x="55272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69BBD9AB-925D-4F95-B447-28D6AFC30711}"/>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EF04F066-F022-4E91-9A67-17F646CEB323}"/>
            </a:ext>
          </a:extLst>
        </xdr:cNvPr>
        <xdr:cNvSpPr txBox="1"/>
      </xdr:nvSpPr>
      <xdr:spPr>
        <a:xfrm>
          <a:off x="5527221"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D16FF5DA-23BA-4804-AF0A-24683E5B14AB}"/>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268E5ACB-4710-426E-BF1A-F378B4807085}"/>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9860CE09-3AAC-4F26-B180-D89FC1526909}"/>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344" name="直線コネクタ 343">
          <a:extLst>
            <a:ext uri="{FF2B5EF4-FFF2-40B4-BE49-F238E27FC236}">
              <a16:creationId xmlns:a16="http://schemas.microsoft.com/office/drawing/2014/main" id="{BB467A0D-0E8D-41F8-AE9C-CA2A9944858C}"/>
            </a:ext>
          </a:extLst>
        </xdr:cNvPr>
        <xdr:cNvCxnSpPr/>
      </xdr:nvCxnSpPr>
      <xdr:spPr>
        <a:xfrm flipV="1">
          <a:off x="9429115" y="12760961"/>
          <a:ext cx="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5" name="【福祉施設】&#10;一人当たり面積最小値テキスト">
          <a:extLst>
            <a:ext uri="{FF2B5EF4-FFF2-40B4-BE49-F238E27FC236}">
              <a16:creationId xmlns:a16="http://schemas.microsoft.com/office/drawing/2014/main" id="{C6BFB078-9DE3-4C0C-8E66-248044A82F5E}"/>
            </a:ext>
          </a:extLst>
        </xdr:cNvPr>
        <xdr:cNvSpPr txBox="1"/>
      </xdr:nvSpPr>
      <xdr:spPr>
        <a:xfrm>
          <a:off x="9467850" y="1394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6" name="直線コネクタ 345">
          <a:extLst>
            <a:ext uri="{FF2B5EF4-FFF2-40B4-BE49-F238E27FC236}">
              <a16:creationId xmlns:a16="http://schemas.microsoft.com/office/drawing/2014/main" id="{0CBB93F2-3A5A-4F2B-B3DE-8CA466C2D453}"/>
            </a:ext>
          </a:extLst>
        </xdr:cNvPr>
        <xdr:cNvCxnSpPr/>
      </xdr:nvCxnSpPr>
      <xdr:spPr>
        <a:xfrm>
          <a:off x="9363075" y="1393659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347" name="【福祉施設】&#10;一人当たり面積最大値テキスト">
          <a:extLst>
            <a:ext uri="{FF2B5EF4-FFF2-40B4-BE49-F238E27FC236}">
              <a16:creationId xmlns:a16="http://schemas.microsoft.com/office/drawing/2014/main" id="{3BD36EFD-411B-45D1-A1E6-B97512A09C95}"/>
            </a:ext>
          </a:extLst>
        </xdr:cNvPr>
        <xdr:cNvSpPr txBox="1"/>
      </xdr:nvSpPr>
      <xdr:spPr>
        <a:xfrm>
          <a:off x="9467850" y="1254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348" name="直線コネクタ 347">
          <a:extLst>
            <a:ext uri="{FF2B5EF4-FFF2-40B4-BE49-F238E27FC236}">
              <a16:creationId xmlns:a16="http://schemas.microsoft.com/office/drawing/2014/main" id="{CEF510B6-ACDB-4E42-BDAC-D683AAF0ACC7}"/>
            </a:ext>
          </a:extLst>
        </xdr:cNvPr>
        <xdr:cNvCxnSpPr/>
      </xdr:nvCxnSpPr>
      <xdr:spPr>
        <a:xfrm>
          <a:off x="9363075" y="127609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113047</xdr:rowOff>
    </xdr:from>
    <xdr:ext cx="469744" cy="259045"/>
    <xdr:sp macro="" textlink="">
      <xdr:nvSpPr>
        <xdr:cNvPr id="349" name="【福祉施設】&#10;一人当たり面積平均値テキスト">
          <a:extLst>
            <a:ext uri="{FF2B5EF4-FFF2-40B4-BE49-F238E27FC236}">
              <a16:creationId xmlns:a16="http://schemas.microsoft.com/office/drawing/2014/main" id="{E02684CE-46AA-4F95-8420-6707F74A5FB0}"/>
            </a:ext>
          </a:extLst>
        </xdr:cNvPr>
        <xdr:cNvSpPr txBox="1"/>
      </xdr:nvSpPr>
      <xdr:spPr>
        <a:xfrm>
          <a:off x="9467850" y="1340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50" name="フローチャート: 判断 349">
          <a:extLst>
            <a:ext uri="{FF2B5EF4-FFF2-40B4-BE49-F238E27FC236}">
              <a16:creationId xmlns:a16="http://schemas.microsoft.com/office/drawing/2014/main" id="{9BF75EBF-3405-4563-855D-A60246EF3F26}"/>
            </a:ext>
          </a:extLst>
        </xdr:cNvPr>
        <xdr:cNvSpPr/>
      </xdr:nvSpPr>
      <xdr:spPr>
        <a:xfrm>
          <a:off x="9401175" y="1353629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351" name="フローチャート: 判断 350">
          <a:extLst>
            <a:ext uri="{FF2B5EF4-FFF2-40B4-BE49-F238E27FC236}">
              <a16:creationId xmlns:a16="http://schemas.microsoft.com/office/drawing/2014/main" id="{98410F86-9B73-492B-9A31-F06398ED53D1}"/>
            </a:ext>
          </a:extLst>
        </xdr:cNvPr>
        <xdr:cNvSpPr/>
      </xdr:nvSpPr>
      <xdr:spPr>
        <a:xfrm>
          <a:off x="8639175" y="135174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352" name="フローチャート: 判断 351">
          <a:extLst>
            <a:ext uri="{FF2B5EF4-FFF2-40B4-BE49-F238E27FC236}">
              <a16:creationId xmlns:a16="http://schemas.microsoft.com/office/drawing/2014/main" id="{54028725-2CE8-4032-A38A-2B5AA56D2F77}"/>
            </a:ext>
          </a:extLst>
        </xdr:cNvPr>
        <xdr:cNvSpPr/>
      </xdr:nvSpPr>
      <xdr:spPr>
        <a:xfrm>
          <a:off x="7839075" y="1354404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353" name="フローチャート: 判断 352">
          <a:extLst>
            <a:ext uri="{FF2B5EF4-FFF2-40B4-BE49-F238E27FC236}">
              <a16:creationId xmlns:a16="http://schemas.microsoft.com/office/drawing/2014/main" id="{8BCB41CA-8BCB-4CC4-986C-E57C8E8A1BD7}"/>
            </a:ext>
          </a:extLst>
        </xdr:cNvPr>
        <xdr:cNvSpPr/>
      </xdr:nvSpPr>
      <xdr:spPr>
        <a:xfrm>
          <a:off x="7029450" y="135646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138176</xdr:rowOff>
    </xdr:from>
    <xdr:to>
      <xdr:col>36</xdr:col>
      <xdr:colOff>165100</xdr:colOff>
      <xdr:row>84</xdr:row>
      <xdr:rowOff>68326</xdr:rowOff>
    </xdr:to>
    <xdr:sp macro="" textlink="">
      <xdr:nvSpPr>
        <xdr:cNvPr id="354" name="フローチャート: 判断 353">
          <a:extLst>
            <a:ext uri="{FF2B5EF4-FFF2-40B4-BE49-F238E27FC236}">
              <a16:creationId xmlns:a16="http://schemas.microsoft.com/office/drawing/2014/main" id="{C45C6617-2622-4B08-949D-D545E33E8218}"/>
            </a:ext>
          </a:extLst>
        </xdr:cNvPr>
        <xdr:cNvSpPr/>
      </xdr:nvSpPr>
      <xdr:spPr>
        <a:xfrm>
          <a:off x="6238875" y="1359065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48859D3-BAF4-4D06-A1C8-DFB5541916B6}"/>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1B2F90F-3E67-4EC5-A65A-6C0E2D52CD0F}"/>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6F5F672-B8E8-4874-8794-D03430E5CA16}"/>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762A0F2-F1BB-40C1-BD7F-E5CA791CA2E7}"/>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B6DFFA7-E08D-49B1-8BED-8FC6B37E5EE3}"/>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53594</xdr:rowOff>
    </xdr:from>
    <xdr:to>
      <xdr:col>55</xdr:col>
      <xdr:colOff>50800</xdr:colOff>
      <xdr:row>84</xdr:row>
      <xdr:rowOff>155194</xdr:rowOff>
    </xdr:to>
    <xdr:sp macro="" textlink="">
      <xdr:nvSpPr>
        <xdr:cNvPr id="360" name="楕円 359">
          <a:extLst>
            <a:ext uri="{FF2B5EF4-FFF2-40B4-BE49-F238E27FC236}">
              <a16:creationId xmlns:a16="http://schemas.microsoft.com/office/drawing/2014/main" id="{E19D9BA5-D3D0-4649-AC81-D5A79D2ED1F8}"/>
            </a:ext>
          </a:extLst>
        </xdr:cNvPr>
        <xdr:cNvSpPr/>
      </xdr:nvSpPr>
      <xdr:spPr>
        <a:xfrm>
          <a:off x="9401175" y="1366164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32021</xdr:rowOff>
    </xdr:from>
    <xdr:ext cx="469744" cy="259045"/>
    <xdr:sp macro="" textlink="">
      <xdr:nvSpPr>
        <xdr:cNvPr id="361" name="【福祉施設】&#10;一人当たり面積該当値テキスト">
          <a:extLst>
            <a:ext uri="{FF2B5EF4-FFF2-40B4-BE49-F238E27FC236}">
              <a16:creationId xmlns:a16="http://schemas.microsoft.com/office/drawing/2014/main" id="{CC8C2F2F-1271-4DBD-A99C-1A734BCA95FB}"/>
            </a:ext>
          </a:extLst>
        </xdr:cNvPr>
        <xdr:cNvSpPr txBox="1"/>
      </xdr:nvSpPr>
      <xdr:spPr>
        <a:xfrm>
          <a:off x="9467850" y="1364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55880</xdr:rowOff>
    </xdr:from>
    <xdr:to>
      <xdr:col>50</xdr:col>
      <xdr:colOff>165100</xdr:colOff>
      <xdr:row>84</xdr:row>
      <xdr:rowOff>157480</xdr:rowOff>
    </xdr:to>
    <xdr:sp macro="" textlink="">
      <xdr:nvSpPr>
        <xdr:cNvPr id="362" name="楕円 361">
          <a:extLst>
            <a:ext uri="{FF2B5EF4-FFF2-40B4-BE49-F238E27FC236}">
              <a16:creationId xmlns:a16="http://schemas.microsoft.com/office/drawing/2014/main" id="{DBD19A0E-A6C4-409C-A4B1-BE016294BE47}"/>
            </a:ext>
          </a:extLst>
        </xdr:cNvPr>
        <xdr:cNvSpPr/>
      </xdr:nvSpPr>
      <xdr:spPr>
        <a:xfrm>
          <a:off x="8639175" y="136671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104394</xdr:rowOff>
    </xdr:from>
    <xdr:to>
      <xdr:col>55</xdr:col>
      <xdr:colOff>0</xdr:colOff>
      <xdr:row>84</xdr:row>
      <xdr:rowOff>106680</xdr:rowOff>
    </xdr:to>
    <xdr:cxnSp macro="">
      <xdr:nvCxnSpPr>
        <xdr:cNvPr id="363" name="直線コネクタ 362">
          <a:extLst>
            <a:ext uri="{FF2B5EF4-FFF2-40B4-BE49-F238E27FC236}">
              <a16:creationId xmlns:a16="http://schemas.microsoft.com/office/drawing/2014/main" id="{238F5D37-C9DD-43C2-B74E-5A091D05A5A0}"/>
            </a:ext>
          </a:extLst>
        </xdr:cNvPr>
        <xdr:cNvCxnSpPr/>
      </xdr:nvCxnSpPr>
      <xdr:spPr>
        <a:xfrm flipV="1">
          <a:off x="8686800" y="1371879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64" name="楕円 363">
          <a:extLst>
            <a:ext uri="{FF2B5EF4-FFF2-40B4-BE49-F238E27FC236}">
              <a16:creationId xmlns:a16="http://schemas.microsoft.com/office/drawing/2014/main" id="{F5C9EA89-BE95-4FF9-998F-924DEEF2FDD1}"/>
            </a:ext>
          </a:extLst>
        </xdr:cNvPr>
        <xdr:cNvSpPr/>
      </xdr:nvSpPr>
      <xdr:spPr>
        <a:xfrm>
          <a:off x="7839075" y="136671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106680</xdr:rowOff>
    </xdr:from>
    <xdr:to>
      <xdr:col>50</xdr:col>
      <xdr:colOff>114300</xdr:colOff>
      <xdr:row>84</xdr:row>
      <xdr:rowOff>106680</xdr:rowOff>
    </xdr:to>
    <xdr:cxnSp macro="">
      <xdr:nvCxnSpPr>
        <xdr:cNvPr id="365" name="直線コネクタ 364">
          <a:extLst>
            <a:ext uri="{FF2B5EF4-FFF2-40B4-BE49-F238E27FC236}">
              <a16:creationId xmlns:a16="http://schemas.microsoft.com/office/drawing/2014/main" id="{9F394479-9148-412A-A257-96B53035F9D3}"/>
            </a:ext>
          </a:extLst>
        </xdr:cNvPr>
        <xdr:cNvCxnSpPr/>
      </xdr:nvCxnSpPr>
      <xdr:spPr>
        <a:xfrm>
          <a:off x="7886700" y="137147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58165</xdr:rowOff>
    </xdr:from>
    <xdr:to>
      <xdr:col>41</xdr:col>
      <xdr:colOff>101600</xdr:colOff>
      <xdr:row>84</xdr:row>
      <xdr:rowOff>159765</xdr:rowOff>
    </xdr:to>
    <xdr:sp macro="" textlink="">
      <xdr:nvSpPr>
        <xdr:cNvPr id="366" name="楕円 365">
          <a:extLst>
            <a:ext uri="{FF2B5EF4-FFF2-40B4-BE49-F238E27FC236}">
              <a16:creationId xmlns:a16="http://schemas.microsoft.com/office/drawing/2014/main" id="{70F0CC47-60CB-4DC7-B0D8-58FDF44C602A}"/>
            </a:ext>
          </a:extLst>
        </xdr:cNvPr>
        <xdr:cNvSpPr/>
      </xdr:nvSpPr>
      <xdr:spPr>
        <a:xfrm>
          <a:off x="7029450" y="136693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106680</xdr:rowOff>
    </xdr:from>
    <xdr:to>
      <xdr:col>45</xdr:col>
      <xdr:colOff>177800</xdr:colOff>
      <xdr:row>84</xdr:row>
      <xdr:rowOff>108965</xdr:rowOff>
    </xdr:to>
    <xdr:cxnSp macro="">
      <xdr:nvCxnSpPr>
        <xdr:cNvPr id="367" name="直線コネクタ 366">
          <a:extLst>
            <a:ext uri="{FF2B5EF4-FFF2-40B4-BE49-F238E27FC236}">
              <a16:creationId xmlns:a16="http://schemas.microsoft.com/office/drawing/2014/main" id="{73F87E84-30C3-473B-9E40-FAAA285E274F}"/>
            </a:ext>
          </a:extLst>
        </xdr:cNvPr>
        <xdr:cNvCxnSpPr/>
      </xdr:nvCxnSpPr>
      <xdr:spPr>
        <a:xfrm flipV="1">
          <a:off x="7077075" y="13714730"/>
          <a:ext cx="80962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60452</xdr:rowOff>
    </xdr:from>
    <xdr:to>
      <xdr:col>36</xdr:col>
      <xdr:colOff>165100</xdr:colOff>
      <xdr:row>84</xdr:row>
      <xdr:rowOff>162052</xdr:rowOff>
    </xdr:to>
    <xdr:sp macro="" textlink="">
      <xdr:nvSpPr>
        <xdr:cNvPr id="368" name="楕円 367">
          <a:extLst>
            <a:ext uri="{FF2B5EF4-FFF2-40B4-BE49-F238E27FC236}">
              <a16:creationId xmlns:a16="http://schemas.microsoft.com/office/drawing/2014/main" id="{E9747993-D639-42B4-B90E-B5D8750CE49F}"/>
            </a:ext>
          </a:extLst>
        </xdr:cNvPr>
        <xdr:cNvSpPr/>
      </xdr:nvSpPr>
      <xdr:spPr>
        <a:xfrm>
          <a:off x="6238875" y="136748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108965</xdr:rowOff>
    </xdr:from>
    <xdr:to>
      <xdr:col>41</xdr:col>
      <xdr:colOff>50800</xdr:colOff>
      <xdr:row>84</xdr:row>
      <xdr:rowOff>111252</xdr:rowOff>
    </xdr:to>
    <xdr:cxnSp macro="">
      <xdr:nvCxnSpPr>
        <xdr:cNvPr id="369" name="直線コネクタ 368">
          <a:extLst>
            <a:ext uri="{FF2B5EF4-FFF2-40B4-BE49-F238E27FC236}">
              <a16:creationId xmlns:a16="http://schemas.microsoft.com/office/drawing/2014/main" id="{F246ECEC-E703-4AF2-8D93-6D92BF03F6A0}"/>
            </a:ext>
          </a:extLst>
        </xdr:cNvPr>
        <xdr:cNvCxnSpPr/>
      </xdr:nvCxnSpPr>
      <xdr:spPr>
        <a:xfrm flipV="1">
          <a:off x="6286500" y="13717015"/>
          <a:ext cx="790575"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11701</xdr:rowOff>
    </xdr:from>
    <xdr:ext cx="469744" cy="259045"/>
    <xdr:sp macro="" textlink="">
      <xdr:nvSpPr>
        <xdr:cNvPr id="370" name="n_1aveValue【福祉施設】&#10;一人当たり面積">
          <a:extLst>
            <a:ext uri="{FF2B5EF4-FFF2-40B4-BE49-F238E27FC236}">
              <a16:creationId xmlns:a16="http://schemas.microsoft.com/office/drawing/2014/main" id="{8ED77AAF-B5A1-47B6-908C-1AB5638228B7}"/>
            </a:ext>
          </a:extLst>
        </xdr:cNvPr>
        <xdr:cNvSpPr txBox="1"/>
      </xdr:nvSpPr>
      <xdr:spPr>
        <a:xfrm>
          <a:off x="8458277" y="1329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371" name="n_2aveValue【福祉施設】&#10;一人当たり面積">
          <a:extLst>
            <a:ext uri="{FF2B5EF4-FFF2-40B4-BE49-F238E27FC236}">
              <a16:creationId xmlns:a16="http://schemas.microsoft.com/office/drawing/2014/main" id="{C320C160-C65C-4FB7-8161-3A3F2637940B}"/>
            </a:ext>
          </a:extLst>
        </xdr:cNvPr>
        <xdr:cNvSpPr txBox="1"/>
      </xdr:nvSpPr>
      <xdr:spPr>
        <a:xfrm>
          <a:off x="7677227"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61992</xdr:rowOff>
    </xdr:from>
    <xdr:ext cx="469744" cy="259045"/>
    <xdr:sp macro="" textlink="">
      <xdr:nvSpPr>
        <xdr:cNvPr id="372" name="n_3aveValue【福祉施設】&#10;一人当たり面積">
          <a:extLst>
            <a:ext uri="{FF2B5EF4-FFF2-40B4-BE49-F238E27FC236}">
              <a16:creationId xmlns:a16="http://schemas.microsoft.com/office/drawing/2014/main" id="{647230E4-318B-4E97-81B6-6E179F17B360}"/>
            </a:ext>
          </a:extLst>
        </xdr:cNvPr>
        <xdr:cNvSpPr txBox="1"/>
      </xdr:nvSpPr>
      <xdr:spPr>
        <a:xfrm>
          <a:off x="6867602"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84853</xdr:rowOff>
    </xdr:from>
    <xdr:ext cx="469744" cy="259045"/>
    <xdr:sp macro="" textlink="">
      <xdr:nvSpPr>
        <xdr:cNvPr id="373" name="n_4aveValue【福祉施設】&#10;一人当たり面積">
          <a:extLst>
            <a:ext uri="{FF2B5EF4-FFF2-40B4-BE49-F238E27FC236}">
              <a16:creationId xmlns:a16="http://schemas.microsoft.com/office/drawing/2014/main" id="{E886D44D-BF86-4C57-922D-09A484D2EC88}"/>
            </a:ext>
          </a:extLst>
        </xdr:cNvPr>
        <xdr:cNvSpPr txBox="1"/>
      </xdr:nvSpPr>
      <xdr:spPr>
        <a:xfrm>
          <a:off x="6067502" y="133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148607</xdr:rowOff>
    </xdr:from>
    <xdr:ext cx="469744" cy="259045"/>
    <xdr:sp macro="" textlink="">
      <xdr:nvSpPr>
        <xdr:cNvPr id="374" name="n_1mainValue【福祉施設】&#10;一人当たり面積">
          <a:extLst>
            <a:ext uri="{FF2B5EF4-FFF2-40B4-BE49-F238E27FC236}">
              <a16:creationId xmlns:a16="http://schemas.microsoft.com/office/drawing/2014/main" id="{B2A59E06-4422-4266-BEB7-3907422C3B2C}"/>
            </a:ext>
          </a:extLst>
        </xdr:cNvPr>
        <xdr:cNvSpPr txBox="1"/>
      </xdr:nvSpPr>
      <xdr:spPr>
        <a:xfrm>
          <a:off x="845827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148607</xdr:rowOff>
    </xdr:from>
    <xdr:ext cx="469744" cy="259045"/>
    <xdr:sp macro="" textlink="">
      <xdr:nvSpPr>
        <xdr:cNvPr id="375" name="n_2mainValue【福祉施設】&#10;一人当たり面積">
          <a:extLst>
            <a:ext uri="{FF2B5EF4-FFF2-40B4-BE49-F238E27FC236}">
              <a16:creationId xmlns:a16="http://schemas.microsoft.com/office/drawing/2014/main" id="{828B91F3-E3BB-43F1-B3F5-2C07974A8538}"/>
            </a:ext>
          </a:extLst>
        </xdr:cNvPr>
        <xdr:cNvSpPr txBox="1"/>
      </xdr:nvSpPr>
      <xdr:spPr>
        <a:xfrm>
          <a:off x="767722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150892</xdr:rowOff>
    </xdr:from>
    <xdr:ext cx="469744" cy="259045"/>
    <xdr:sp macro="" textlink="">
      <xdr:nvSpPr>
        <xdr:cNvPr id="376" name="n_3mainValue【福祉施設】&#10;一人当たり面積">
          <a:extLst>
            <a:ext uri="{FF2B5EF4-FFF2-40B4-BE49-F238E27FC236}">
              <a16:creationId xmlns:a16="http://schemas.microsoft.com/office/drawing/2014/main" id="{3D67673F-71A7-43C1-9C5F-6FDDC1385779}"/>
            </a:ext>
          </a:extLst>
        </xdr:cNvPr>
        <xdr:cNvSpPr txBox="1"/>
      </xdr:nvSpPr>
      <xdr:spPr>
        <a:xfrm>
          <a:off x="6867602" y="1376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153179</xdr:rowOff>
    </xdr:from>
    <xdr:ext cx="469744" cy="259045"/>
    <xdr:sp macro="" textlink="">
      <xdr:nvSpPr>
        <xdr:cNvPr id="377" name="n_4mainValue【福祉施設】&#10;一人当たり面積">
          <a:extLst>
            <a:ext uri="{FF2B5EF4-FFF2-40B4-BE49-F238E27FC236}">
              <a16:creationId xmlns:a16="http://schemas.microsoft.com/office/drawing/2014/main" id="{350CBF01-FEA8-4049-953C-F294E331AEAF}"/>
            </a:ext>
          </a:extLst>
        </xdr:cNvPr>
        <xdr:cNvSpPr txBox="1"/>
      </xdr:nvSpPr>
      <xdr:spPr>
        <a:xfrm>
          <a:off x="6067502" y="1376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30A37D1C-33C9-4234-86CA-AE547CC0E1CD}"/>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7272A25D-48A0-4546-BC07-EB34394B010D}"/>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1601EA48-9C6A-4585-9104-3431492095C7}"/>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418888A5-A3F7-4C7C-BDE8-35E9123165DA}"/>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652FB916-0BD7-4B14-9B0C-5E39D1D7CE1A}"/>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61194E6F-5026-42BF-BB0D-B6DC9CEE80A1}"/>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CFD87716-6C95-43EE-8C2B-F5F14A7E3C2C}"/>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A04D5C63-0A43-45A3-807C-65FEA6A03B87}"/>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CF36A94A-58F4-4EA1-8E15-93637F759BA2}"/>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F537BCCE-97C5-4B95-AB5E-30FBFAE4E12B}"/>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CC527B40-2C3E-4674-BF97-BBD112152C6D}"/>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D8447F17-3BF3-4274-92E3-E60E44156FF3}"/>
            </a:ext>
          </a:extLst>
        </xdr:cNvPr>
        <xdr:cNvCxnSpPr/>
      </xdr:nvCxnSpPr>
      <xdr:spPr>
        <a:xfrm>
          <a:off x="6858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542412AA-70DF-43C0-A417-56A3297C5D7A}"/>
            </a:ext>
          </a:extLst>
        </xdr:cNvPr>
        <xdr:cNvSpPr txBox="1"/>
      </xdr:nvSpPr>
      <xdr:spPr>
        <a:xfrm>
          <a:off x="2789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5500653F-C794-49BB-B5EA-41793AA1DFDF}"/>
            </a:ext>
          </a:extLst>
        </xdr:cNvPr>
        <xdr:cNvCxnSpPr/>
      </xdr:nvCxnSpPr>
      <xdr:spPr>
        <a:xfrm>
          <a:off x="6858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83161353-E8E7-464E-ADD9-DB66A1C92C3A}"/>
            </a:ext>
          </a:extLst>
        </xdr:cNvPr>
        <xdr:cNvSpPr txBox="1"/>
      </xdr:nvSpPr>
      <xdr:spPr>
        <a:xfrm>
          <a:off x="339891"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AE81C425-4964-40F3-BDBB-522A12BCC8FB}"/>
            </a:ext>
          </a:extLst>
        </xdr:cNvPr>
        <xdr:cNvCxnSpPr/>
      </xdr:nvCxnSpPr>
      <xdr:spPr>
        <a:xfrm>
          <a:off x="6858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482E3DBD-8F00-473C-8112-6E7F97365A54}"/>
            </a:ext>
          </a:extLst>
        </xdr:cNvPr>
        <xdr:cNvSpPr txBox="1"/>
      </xdr:nvSpPr>
      <xdr:spPr>
        <a:xfrm>
          <a:off x="33989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A41827E9-DAA6-44E3-837C-EF3EA2304B38}"/>
            </a:ext>
          </a:extLst>
        </xdr:cNvPr>
        <xdr:cNvCxnSpPr/>
      </xdr:nvCxnSpPr>
      <xdr:spPr>
        <a:xfrm>
          <a:off x="6858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DC8B9697-11E5-4C86-88F1-E1FB12F9AEB3}"/>
            </a:ext>
          </a:extLst>
        </xdr:cNvPr>
        <xdr:cNvSpPr txBox="1"/>
      </xdr:nvSpPr>
      <xdr:spPr>
        <a:xfrm>
          <a:off x="33989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D22BE2E6-8488-4206-8842-3002C52BB4F0}"/>
            </a:ext>
          </a:extLst>
        </xdr:cNvPr>
        <xdr:cNvCxnSpPr/>
      </xdr:nvCxnSpPr>
      <xdr:spPr>
        <a:xfrm>
          <a:off x="6858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27BD6ED-7710-4DB5-BDBE-2DDCE8D3CA62}"/>
            </a:ext>
          </a:extLst>
        </xdr:cNvPr>
        <xdr:cNvSpPr txBox="1"/>
      </xdr:nvSpPr>
      <xdr:spPr>
        <a:xfrm>
          <a:off x="339891"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1297A1CB-8AEC-4457-ACA5-4DCF4204CF0C}"/>
            </a:ext>
          </a:extLst>
        </xdr:cNvPr>
        <xdr:cNvCxnSpPr/>
      </xdr:nvCxnSpPr>
      <xdr:spPr>
        <a:xfrm>
          <a:off x="6858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BABE2C35-417A-4AE5-B171-D71742E218B9}"/>
            </a:ext>
          </a:extLst>
        </xdr:cNvPr>
        <xdr:cNvSpPr txBox="1"/>
      </xdr:nvSpPr>
      <xdr:spPr>
        <a:xfrm>
          <a:off x="3881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D4173EBF-DD8C-4D1F-8E18-C15532B65BF1}"/>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B0B9B45F-191F-4D15-9E54-7BDB518E80DB}"/>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33F29B77-AB70-44E2-8CED-3D8EC9D6A69D}"/>
            </a:ext>
          </a:extLst>
        </xdr:cNvPr>
        <xdr:cNvCxnSpPr/>
      </xdr:nvCxnSpPr>
      <xdr:spPr>
        <a:xfrm flipV="1">
          <a:off x="4180840" y="16394883"/>
          <a:ext cx="0" cy="1471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6E70D20E-895F-49B1-9CF7-A670682C905F}"/>
            </a:ext>
          </a:extLst>
        </xdr:cNvPr>
        <xdr:cNvSpPr txBox="1"/>
      </xdr:nvSpPr>
      <xdr:spPr>
        <a:xfrm>
          <a:off x="42195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DD2A3101-6A36-49E4-AD3D-157D76116A62}"/>
            </a:ext>
          </a:extLst>
        </xdr:cNvPr>
        <xdr:cNvCxnSpPr/>
      </xdr:nvCxnSpPr>
      <xdr:spPr>
        <a:xfrm>
          <a:off x="4105275"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0286A3F6-F021-41EB-B268-628B901E17FB}"/>
            </a:ext>
          </a:extLst>
        </xdr:cNvPr>
        <xdr:cNvSpPr txBox="1"/>
      </xdr:nvSpPr>
      <xdr:spPr>
        <a:xfrm>
          <a:off x="4219575" y="161637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407" name="直線コネクタ 406">
          <a:extLst>
            <a:ext uri="{FF2B5EF4-FFF2-40B4-BE49-F238E27FC236}">
              <a16:creationId xmlns:a16="http://schemas.microsoft.com/office/drawing/2014/main" id="{8E711E4E-C961-4AA6-8311-2962A8B29EFB}"/>
            </a:ext>
          </a:extLst>
        </xdr:cNvPr>
        <xdr:cNvCxnSpPr/>
      </xdr:nvCxnSpPr>
      <xdr:spPr>
        <a:xfrm>
          <a:off x="4105275" y="163948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4D7B2C93-59A9-4D27-AB23-D56706AD9630}"/>
            </a:ext>
          </a:extLst>
        </xdr:cNvPr>
        <xdr:cNvSpPr txBox="1"/>
      </xdr:nvSpPr>
      <xdr:spPr>
        <a:xfrm>
          <a:off x="4219575" y="16847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09" name="フローチャート: 判断 408">
          <a:extLst>
            <a:ext uri="{FF2B5EF4-FFF2-40B4-BE49-F238E27FC236}">
              <a16:creationId xmlns:a16="http://schemas.microsoft.com/office/drawing/2014/main" id="{07DA43C8-6DFB-402C-B44D-5DF9E1B081FD}"/>
            </a:ext>
          </a:extLst>
        </xdr:cNvPr>
        <xdr:cNvSpPr/>
      </xdr:nvSpPr>
      <xdr:spPr>
        <a:xfrm>
          <a:off x="4124325" y="17002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410" name="フローチャート: 判断 409">
          <a:extLst>
            <a:ext uri="{FF2B5EF4-FFF2-40B4-BE49-F238E27FC236}">
              <a16:creationId xmlns:a16="http://schemas.microsoft.com/office/drawing/2014/main" id="{1A83A520-9E97-4E3B-824D-397FAB807E15}"/>
            </a:ext>
          </a:extLst>
        </xdr:cNvPr>
        <xdr:cNvSpPr/>
      </xdr:nvSpPr>
      <xdr:spPr>
        <a:xfrm>
          <a:off x="3381375" y="1697119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411" name="フローチャート: 判断 410">
          <a:extLst>
            <a:ext uri="{FF2B5EF4-FFF2-40B4-BE49-F238E27FC236}">
              <a16:creationId xmlns:a16="http://schemas.microsoft.com/office/drawing/2014/main" id="{74A63447-9783-4863-9CA9-F17051AB1003}"/>
            </a:ext>
          </a:extLst>
        </xdr:cNvPr>
        <xdr:cNvSpPr/>
      </xdr:nvSpPr>
      <xdr:spPr>
        <a:xfrm>
          <a:off x="2571750" y="170903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412" name="フローチャート: 判断 411">
          <a:extLst>
            <a:ext uri="{FF2B5EF4-FFF2-40B4-BE49-F238E27FC236}">
              <a16:creationId xmlns:a16="http://schemas.microsoft.com/office/drawing/2014/main" id="{AFB8B82B-9E5E-4C67-9436-D2B1F0B291AF}"/>
            </a:ext>
          </a:extLst>
        </xdr:cNvPr>
        <xdr:cNvSpPr/>
      </xdr:nvSpPr>
      <xdr:spPr>
        <a:xfrm>
          <a:off x="1781175" y="170903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3" name="フローチャート: 判断 412">
          <a:extLst>
            <a:ext uri="{FF2B5EF4-FFF2-40B4-BE49-F238E27FC236}">
              <a16:creationId xmlns:a16="http://schemas.microsoft.com/office/drawing/2014/main" id="{9A9D3086-71FF-4D43-8AFD-A98C85D8914E}"/>
            </a:ext>
          </a:extLst>
        </xdr:cNvPr>
        <xdr:cNvSpPr/>
      </xdr:nvSpPr>
      <xdr:spPr>
        <a:xfrm>
          <a:off x="981075" y="1708712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C9CE983-9951-4BCD-9AFE-456668453AC6}"/>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5E585CC-430D-4D19-8462-89CB5CF87D1F}"/>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EC942DA-2E0D-4A51-B990-C66171162F67}"/>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2E59188-4821-4980-BA62-674EF12D9FCE}"/>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7CD6A2A-1A58-4BFA-B739-A02C36357AE0}"/>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84182</xdr:rowOff>
    </xdr:from>
    <xdr:to>
      <xdr:col>24</xdr:col>
      <xdr:colOff>114300</xdr:colOff>
      <xdr:row>107</xdr:row>
      <xdr:rowOff>14332</xdr:rowOff>
    </xdr:to>
    <xdr:sp macro="" textlink="">
      <xdr:nvSpPr>
        <xdr:cNvPr id="419" name="楕円 418">
          <a:extLst>
            <a:ext uri="{FF2B5EF4-FFF2-40B4-BE49-F238E27FC236}">
              <a16:creationId xmlns:a16="http://schemas.microsoft.com/office/drawing/2014/main" id="{3E173D1B-0D46-4D7B-8A9D-5B516A5A0678}"/>
            </a:ext>
          </a:extLst>
        </xdr:cNvPr>
        <xdr:cNvSpPr/>
      </xdr:nvSpPr>
      <xdr:spPr>
        <a:xfrm>
          <a:off x="4124325" y="174038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62609</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A7E8FDD0-1524-4665-98D3-EF10A7AB0203}"/>
            </a:ext>
          </a:extLst>
        </xdr:cNvPr>
        <xdr:cNvSpPr txBox="1"/>
      </xdr:nvSpPr>
      <xdr:spPr>
        <a:xfrm>
          <a:off x="4219575" y="1738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61323</xdr:rowOff>
    </xdr:from>
    <xdr:to>
      <xdr:col>20</xdr:col>
      <xdr:colOff>38100</xdr:colOff>
      <xdr:row>106</xdr:row>
      <xdr:rowOff>162923</xdr:rowOff>
    </xdr:to>
    <xdr:sp macro="" textlink="">
      <xdr:nvSpPr>
        <xdr:cNvPr id="421" name="楕円 420">
          <a:extLst>
            <a:ext uri="{FF2B5EF4-FFF2-40B4-BE49-F238E27FC236}">
              <a16:creationId xmlns:a16="http://schemas.microsoft.com/office/drawing/2014/main" id="{0A2AEEDC-20B9-43CD-B55A-9FD7F2C37618}"/>
            </a:ext>
          </a:extLst>
        </xdr:cNvPr>
        <xdr:cNvSpPr/>
      </xdr:nvSpPr>
      <xdr:spPr>
        <a:xfrm>
          <a:off x="3381375" y="173809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112123</xdr:rowOff>
    </xdr:from>
    <xdr:to>
      <xdr:col>24</xdr:col>
      <xdr:colOff>63500</xdr:colOff>
      <xdr:row>106</xdr:row>
      <xdr:rowOff>134982</xdr:rowOff>
    </xdr:to>
    <xdr:cxnSp macro="">
      <xdr:nvCxnSpPr>
        <xdr:cNvPr id="422" name="直線コネクタ 421">
          <a:extLst>
            <a:ext uri="{FF2B5EF4-FFF2-40B4-BE49-F238E27FC236}">
              <a16:creationId xmlns:a16="http://schemas.microsoft.com/office/drawing/2014/main" id="{55398B4B-8E1F-4ADB-B4A6-F02FF4309166}"/>
            </a:ext>
          </a:extLst>
        </xdr:cNvPr>
        <xdr:cNvCxnSpPr/>
      </xdr:nvCxnSpPr>
      <xdr:spPr>
        <a:xfrm>
          <a:off x="3429000" y="17428573"/>
          <a:ext cx="7524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54792</xdr:rowOff>
    </xdr:from>
    <xdr:to>
      <xdr:col>15</xdr:col>
      <xdr:colOff>101600</xdr:colOff>
      <xdr:row>106</xdr:row>
      <xdr:rowOff>156392</xdr:rowOff>
    </xdr:to>
    <xdr:sp macro="" textlink="">
      <xdr:nvSpPr>
        <xdr:cNvPr id="423" name="楕円 422">
          <a:extLst>
            <a:ext uri="{FF2B5EF4-FFF2-40B4-BE49-F238E27FC236}">
              <a16:creationId xmlns:a16="http://schemas.microsoft.com/office/drawing/2014/main" id="{56CB6B47-EF40-4FE7-A1F0-3B4BD6B735F1}"/>
            </a:ext>
          </a:extLst>
        </xdr:cNvPr>
        <xdr:cNvSpPr/>
      </xdr:nvSpPr>
      <xdr:spPr>
        <a:xfrm>
          <a:off x="2571750" y="1737124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105592</xdr:rowOff>
    </xdr:from>
    <xdr:to>
      <xdr:col>19</xdr:col>
      <xdr:colOff>177800</xdr:colOff>
      <xdr:row>106</xdr:row>
      <xdr:rowOff>112123</xdr:rowOff>
    </xdr:to>
    <xdr:cxnSp macro="">
      <xdr:nvCxnSpPr>
        <xdr:cNvPr id="424" name="直線コネクタ 423">
          <a:extLst>
            <a:ext uri="{FF2B5EF4-FFF2-40B4-BE49-F238E27FC236}">
              <a16:creationId xmlns:a16="http://schemas.microsoft.com/office/drawing/2014/main" id="{6D26257C-0C65-4ED2-8B21-C97A95406888}"/>
            </a:ext>
          </a:extLst>
        </xdr:cNvPr>
        <xdr:cNvCxnSpPr/>
      </xdr:nvCxnSpPr>
      <xdr:spPr>
        <a:xfrm>
          <a:off x="2619375" y="17418867"/>
          <a:ext cx="80962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33564</xdr:rowOff>
    </xdr:from>
    <xdr:to>
      <xdr:col>10</xdr:col>
      <xdr:colOff>165100</xdr:colOff>
      <xdr:row>106</xdr:row>
      <xdr:rowOff>135164</xdr:rowOff>
    </xdr:to>
    <xdr:sp macro="" textlink="">
      <xdr:nvSpPr>
        <xdr:cNvPr id="425" name="楕円 424">
          <a:extLst>
            <a:ext uri="{FF2B5EF4-FFF2-40B4-BE49-F238E27FC236}">
              <a16:creationId xmlns:a16="http://schemas.microsoft.com/office/drawing/2014/main" id="{5728C902-0091-4AC5-BC78-0DC570EF5482}"/>
            </a:ext>
          </a:extLst>
        </xdr:cNvPr>
        <xdr:cNvSpPr/>
      </xdr:nvSpPr>
      <xdr:spPr>
        <a:xfrm>
          <a:off x="1781175" y="173468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84364</xdr:rowOff>
    </xdr:from>
    <xdr:to>
      <xdr:col>15</xdr:col>
      <xdr:colOff>50800</xdr:colOff>
      <xdr:row>106</xdr:row>
      <xdr:rowOff>105592</xdr:rowOff>
    </xdr:to>
    <xdr:cxnSp macro="">
      <xdr:nvCxnSpPr>
        <xdr:cNvPr id="426" name="直線コネクタ 425">
          <a:extLst>
            <a:ext uri="{FF2B5EF4-FFF2-40B4-BE49-F238E27FC236}">
              <a16:creationId xmlns:a16="http://schemas.microsoft.com/office/drawing/2014/main" id="{B435A374-0B54-426B-BF14-0E22486D2666}"/>
            </a:ext>
          </a:extLst>
        </xdr:cNvPr>
        <xdr:cNvCxnSpPr/>
      </xdr:nvCxnSpPr>
      <xdr:spPr>
        <a:xfrm>
          <a:off x="1828800" y="17403989"/>
          <a:ext cx="790575"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28666</xdr:rowOff>
    </xdr:from>
    <xdr:to>
      <xdr:col>6</xdr:col>
      <xdr:colOff>38100</xdr:colOff>
      <xdr:row>106</xdr:row>
      <xdr:rowOff>130266</xdr:rowOff>
    </xdr:to>
    <xdr:sp macro="" textlink="">
      <xdr:nvSpPr>
        <xdr:cNvPr id="427" name="楕円 426">
          <a:extLst>
            <a:ext uri="{FF2B5EF4-FFF2-40B4-BE49-F238E27FC236}">
              <a16:creationId xmlns:a16="http://schemas.microsoft.com/office/drawing/2014/main" id="{93958842-F115-4F4B-8CC9-989D4D60FF95}"/>
            </a:ext>
          </a:extLst>
        </xdr:cNvPr>
        <xdr:cNvSpPr/>
      </xdr:nvSpPr>
      <xdr:spPr>
        <a:xfrm>
          <a:off x="981075" y="1734194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79466</xdr:rowOff>
    </xdr:from>
    <xdr:to>
      <xdr:col>10</xdr:col>
      <xdr:colOff>114300</xdr:colOff>
      <xdr:row>106</xdr:row>
      <xdr:rowOff>84364</xdr:rowOff>
    </xdr:to>
    <xdr:cxnSp macro="">
      <xdr:nvCxnSpPr>
        <xdr:cNvPr id="428" name="直線コネクタ 427">
          <a:extLst>
            <a:ext uri="{FF2B5EF4-FFF2-40B4-BE49-F238E27FC236}">
              <a16:creationId xmlns:a16="http://schemas.microsoft.com/office/drawing/2014/main" id="{CF07F04A-F373-483A-81D1-495B5ECECD87}"/>
            </a:ext>
          </a:extLst>
        </xdr:cNvPr>
        <xdr:cNvCxnSpPr/>
      </xdr:nvCxnSpPr>
      <xdr:spPr>
        <a:xfrm>
          <a:off x="1028700" y="17399091"/>
          <a:ext cx="8001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115769</xdr:rowOff>
    </xdr:from>
    <xdr:ext cx="405111" cy="259045"/>
    <xdr:sp macro="" textlink="">
      <xdr:nvSpPr>
        <xdr:cNvPr id="429" name="n_1aveValue【市民会館】&#10;有形固定資産減価償却率">
          <a:extLst>
            <a:ext uri="{FF2B5EF4-FFF2-40B4-BE49-F238E27FC236}">
              <a16:creationId xmlns:a16="http://schemas.microsoft.com/office/drawing/2014/main" id="{26D97BA9-933A-47A1-B75E-F428DD3A2389}"/>
            </a:ext>
          </a:extLst>
        </xdr:cNvPr>
        <xdr:cNvSpPr txBox="1"/>
      </xdr:nvSpPr>
      <xdr:spPr>
        <a:xfrm>
          <a:off x="3239144" y="1674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430" name="n_2aveValue【市民会館】&#10;有形固定資産減価償却率">
          <a:extLst>
            <a:ext uri="{FF2B5EF4-FFF2-40B4-BE49-F238E27FC236}">
              <a16:creationId xmlns:a16="http://schemas.microsoft.com/office/drawing/2014/main" id="{2E449B93-36B3-443D-9421-9F6E8CFC81D5}"/>
            </a:ext>
          </a:extLst>
        </xdr:cNvPr>
        <xdr:cNvSpPr txBox="1"/>
      </xdr:nvSpPr>
      <xdr:spPr>
        <a:xfrm>
          <a:off x="2439044" y="1686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63516</xdr:rowOff>
    </xdr:from>
    <xdr:ext cx="405111" cy="259045"/>
    <xdr:sp macro="" textlink="">
      <xdr:nvSpPr>
        <xdr:cNvPr id="431" name="n_3aveValue【市民会館】&#10;有形固定資産減価償却率">
          <a:extLst>
            <a:ext uri="{FF2B5EF4-FFF2-40B4-BE49-F238E27FC236}">
              <a16:creationId xmlns:a16="http://schemas.microsoft.com/office/drawing/2014/main" id="{09A86017-EC1A-4CC8-B719-E5E1E17A68B1}"/>
            </a:ext>
          </a:extLst>
        </xdr:cNvPr>
        <xdr:cNvSpPr txBox="1"/>
      </xdr:nvSpPr>
      <xdr:spPr>
        <a:xfrm>
          <a:off x="1648469" y="1686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432" name="n_4aveValue【市民会館】&#10;有形固定資産減価償却率">
          <a:extLst>
            <a:ext uri="{FF2B5EF4-FFF2-40B4-BE49-F238E27FC236}">
              <a16:creationId xmlns:a16="http://schemas.microsoft.com/office/drawing/2014/main" id="{052CC418-B349-45D5-8787-A124B421522A}"/>
            </a:ext>
          </a:extLst>
        </xdr:cNvPr>
        <xdr:cNvSpPr txBox="1"/>
      </xdr:nvSpPr>
      <xdr:spPr>
        <a:xfrm>
          <a:off x="848369" y="1686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154050</xdr:rowOff>
    </xdr:from>
    <xdr:ext cx="405111" cy="259045"/>
    <xdr:sp macro="" textlink="">
      <xdr:nvSpPr>
        <xdr:cNvPr id="433" name="n_1mainValue【市民会館】&#10;有形固定資産減価償却率">
          <a:extLst>
            <a:ext uri="{FF2B5EF4-FFF2-40B4-BE49-F238E27FC236}">
              <a16:creationId xmlns:a16="http://schemas.microsoft.com/office/drawing/2014/main" id="{93373434-7924-484B-A3FE-0DE2E898AF4E}"/>
            </a:ext>
          </a:extLst>
        </xdr:cNvPr>
        <xdr:cNvSpPr txBox="1"/>
      </xdr:nvSpPr>
      <xdr:spPr>
        <a:xfrm>
          <a:off x="3239144" y="1747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147519</xdr:rowOff>
    </xdr:from>
    <xdr:ext cx="405111" cy="259045"/>
    <xdr:sp macro="" textlink="">
      <xdr:nvSpPr>
        <xdr:cNvPr id="434" name="n_2mainValue【市民会館】&#10;有形固定資産減価償却率">
          <a:extLst>
            <a:ext uri="{FF2B5EF4-FFF2-40B4-BE49-F238E27FC236}">
              <a16:creationId xmlns:a16="http://schemas.microsoft.com/office/drawing/2014/main" id="{BEFD6516-978C-46B3-9195-9BE8A4AAB409}"/>
            </a:ext>
          </a:extLst>
        </xdr:cNvPr>
        <xdr:cNvSpPr txBox="1"/>
      </xdr:nvSpPr>
      <xdr:spPr>
        <a:xfrm>
          <a:off x="2439044" y="17460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126291</xdr:rowOff>
    </xdr:from>
    <xdr:ext cx="405111" cy="259045"/>
    <xdr:sp macro="" textlink="">
      <xdr:nvSpPr>
        <xdr:cNvPr id="435" name="n_3mainValue【市民会館】&#10;有形固定資産減価償却率">
          <a:extLst>
            <a:ext uri="{FF2B5EF4-FFF2-40B4-BE49-F238E27FC236}">
              <a16:creationId xmlns:a16="http://schemas.microsoft.com/office/drawing/2014/main" id="{6E04A2D8-0B6F-4CFA-94EF-5019D8DDA690}"/>
            </a:ext>
          </a:extLst>
        </xdr:cNvPr>
        <xdr:cNvSpPr txBox="1"/>
      </xdr:nvSpPr>
      <xdr:spPr>
        <a:xfrm>
          <a:off x="1648469" y="1743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121393</xdr:rowOff>
    </xdr:from>
    <xdr:ext cx="405111" cy="259045"/>
    <xdr:sp macro="" textlink="">
      <xdr:nvSpPr>
        <xdr:cNvPr id="436" name="n_4mainValue【市民会館】&#10;有形固定資産減価償却率">
          <a:extLst>
            <a:ext uri="{FF2B5EF4-FFF2-40B4-BE49-F238E27FC236}">
              <a16:creationId xmlns:a16="http://schemas.microsoft.com/office/drawing/2014/main" id="{793B8DEF-BF65-4415-A11A-66FB60C214E5}"/>
            </a:ext>
          </a:extLst>
        </xdr:cNvPr>
        <xdr:cNvSpPr txBox="1"/>
      </xdr:nvSpPr>
      <xdr:spPr>
        <a:xfrm>
          <a:off x="848369" y="17441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98044749-224F-4C85-9B36-AF45C25D87D2}"/>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D60FC214-F210-420E-ABCC-1EF0A67A8B98}"/>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FB9103A3-F81E-4425-B2F5-EA5E15D520B3}"/>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A9480720-FF89-4CD5-B316-C5DB7886FCFB}"/>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7C6BD752-B40B-4CC5-AA82-83838772EB41}"/>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44C6A98-0778-4E92-A3DA-463286C3B069}"/>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9FF50E85-4F67-479D-A6DD-A294AC602602}"/>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47847B94-0F66-43FE-BBA0-3050BE007253}"/>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1618A7A9-F482-4D29-8303-2F690452B9B5}"/>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73C0A8B-4761-48B9-858C-114457D346D4}"/>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3CA2311E-12A5-4F9C-B952-D1ADA38CEF1A}"/>
            </a:ext>
          </a:extLst>
        </xdr:cNvPr>
        <xdr:cNvCxnSpPr/>
      </xdr:nvCxnSpPr>
      <xdr:spPr>
        <a:xfrm>
          <a:off x="5953125" y="178661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E824E1A2-19F9-4751-9A7A-9E1EBF801FE8}"/>
            </a:ext>
          </a:extLst>
        </xdr:cNvPr>
        <xdr:cNvSpPr txBox="1"/>
      </xdr:nvSpPr>
      <xdr:spPr>
        <a:xfrm>
          <a:off x="5527221"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8439B1AC-0410-4474-814B-FE6FDFB3CC1D}"/>
            </a:ext>
          </a:extLst>
        </xdr:cNvPr>
        <xdr:cNvCxnSpPr/>
      </xdr:nvCxnSpPr>
      <xdr:spPr>
        <a:xfrm>
          <a:off x="5953125" y="175364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a:extLst>
            <a:ext uri="{FF2B5EF4-FFF2-40B4-BE49-F238E27FC236}">
              <a16:creationId xmlns:a16="http://schemas.microsoft.com/office/drawing/2014/main" id="{B301543F-540A-4BF6-ADC1-D654EB68D4F6}"/>
            </a:ext>
          </a:extLst>
        </xdr:cNvPr>
        <xdr:cNvSpPr txBox="1"/>
      </xdr:nvSpPr>
      <xdr:spPr>
        <a:xfrm>
          <a:off x="5527221"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D72662D7-D40B-484E-8106-12E92D385C01}"/>
            </a:ext>
          </a:extLst>
        </xdr:cNvPr>
        <xdr:cNvCxnSpPr/>
      </xdr:nvCxnSpPr>
      <xdr:spPr>
        <a:xfrm>
          <a:off x="5953125" y="172098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a:extLst>
            <a:ext uri="{FF2B5EF4-FFF2-40B4-BE49-F238E27FC236}">
              <a16:creationId xmlns:a16="http://schemas.microsoft.com/office/drawing/2014/main" id="{04C953F0-EEF3-4E39-964C-EA2DC0556D96}"/>
            </a:ext>
          </a:extLst>
        </xdr:cNvPr>
        <xdr:cNvSpPr txBox="1"/>
      </xdr:nvSpPr>
      <xdr:spPr>
        <a:xfrm>
          <a:off x="5527221"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87B13B8B-18F3-4A9A-ADF2-405A6CF0AEC3}"/>
            </a:ext>
          </a:extLst>
        </xdr:cNvPr>
        <xdr:cNvCxnSpPr/>
      </xdr:nvCxnSpPr>
      <xdr:spPr>
        <a:xfrm>
          <a:off x="5953125" y="168896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a:extLst>
            <a:ext uri="{FF2B5EF4-FFF2-40B4-BE49-F238E27FC236}">
              <a16:creationId xmlns:a16="http://schemas.microsoft.com/office/drawing/2014/main" id="{A7DF5B4E-494D-4B1D-9871-A795F29ACB2E}"/>
            </a:ext>
          </a:extLst>
        </xdr:cNvPr>
        <xdr:cNvSpPr txBox="1"/>
      </xdr:nvSpPr>
      <xdr:spPr>
        <a:xfrm>
          <a:off x="5527221"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4BDE8029-F2DA-4BAC-9E4C-56AA50BA746E}"/>
            </a:ext>
          </a:extLst>
        </xdr:cNvPr>
        <xdr:cNvCxnSpPr/>
      </xdr:nvCxnSpPr>
      <xdr:spPr>
        <a:xfrm>
          <a:off x="5953125" y="165630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a:extLst>
            <a:ext uri="{FF2B5EF4-FFF2-40B4-BE49-F238E27FC236}">
              <a16:creationId xmlns:a16="http://schemas.microsoft.com/office/drawing/2014/main" id="{7405D11F-A0C4-4393-9DF7-DF31DD3D1C26}"/>
            </a:ext>
          </a:extLst>
        </xdr:cNvPr>
        <xdr:cNvSpPr txBox="1"/>
      </xdr:nvSpPr>
      <xdr:spPr>
        <a:xfrm>
          <a:off x="5527221"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7777E83C-A8BF-4B4D-9F45-837AB52F9B75}"/>
            </a:ext>
          </a:extLst>
        </xdr:cNvPr>
        <xdr:cNvCxnSpPr/>
      </xdr:nvCxnSpPr>
      <xdr:spPr>
        <a:xfrm>
          <a:off x="5953125" y="162333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a:extLst>
            <a:ext uri="{FF2B5EF4-FFF2-40B4-BE49-F238E27FC236}">
              <a16:creationId xmlns:a16="http://schemas.microsoft.com/office/drawing/2014/main" id="{FC2FA347-5C07-40CF-8158-219B2616BCDA}"/>
            </a:ext>
          </a:extLst>
        </xdr:cNvPr>
        <xdr:cNvSpPr txBox="1"/>
      </xdr:nvSpPr>
      <xdr:spPr>
        <a:xfrm>
          <a:off x="5527221"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A4F92B22-D854-40DD-993D-617D238CA8D7}"/>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AA7B9519-8C4F-428E-826B-340B4D213518}"/>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A2515D8A-05F5-414C-B75B-A8DAD07569AD}"/>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462" name="直線コネクタ 461">
          <a:extLst>
            <a:ext uri="{FF2B5EF4-FFF2-40B4-BE49-F238E27FC236}">
              <a16:creationId xmlns:a16="http://schemas.microsoft.com/office/drawing/2014/main" id="{53E153A2-8CCE-49C4-B43F-A39358B3148C}"/>
            </a:ext>
          </a:extLst>
        </xdr:cNvPr>
        <xdr:cNvCxnSpPr/>
      </xdr:nvCxnSpPr>
      <xdr:spPr>
        <a:xfrm flipV="1">
          <a:off x="9429115" y="16231688"/>
          <a:ext cx="0" cy="162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63" name="【市民会館】&#10;一人当たり面積最小値テキスト">
          <a:extLst>
            <a:ext uri="{FF2B5EF4-FFF2-40B4-BE49-F238E27FC236}">
              <a16:creationId xmlns:a16="http://schemas.microsoft.com/office/drawing/2014/main" id="{61003BAB-746E-4786-8217-9BC1C32C1F35}"/>
            </a:ext>
          </a:extLst>
        </xdr:cNvPr>
        <xdr:cNvSpPr txBox="1"/>
      </xdr:nvSpPr>
      <xdr:spPr>
        <a:xfrm>
          <a:off x="9467850" y="1786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64" name="直線コネクタ 463">
          <a:extLst>
            <a:ext uri="{FF2B5EF4-FFF2-40B4-BE49-F238E27FC236}">
              <a16:creationId xmlns:a16="http://schemas.microsoft.com/office/drawing/2014/main" id="{6E67CE69-D2D0-4F84-BFEA-80BE0FBCCDF9}"/>
            </a:ext>
          </a:extLst>
        </xdr:cNvPr>
        <xdr:cNvCxnSpPr/>
      </xdr:nvCxnSpPr>
      <xdr:spPr>
        <a:xfrm>
          <a:off x="9363075" y="1785629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465" name="【市民会館】&#10;一人当たり面積最大値テキスト">
          <a:extLst>
            <a:ext uri="{FF2B5EF4-FFF2-40B4-BE49-F238E27FC236}">
              <a16:creationId xmlns:a16="http://schemas.microsoft.com/office/drawing/2014/main" id="{35736B4D-77B0-46AF-87B9-729ADF65385E}"/>
            </a:ext>
          </a:extLst>
        </xdr:cNvPr>
        <xdr:cNvSpPr txBox="1"/>
      </xdr:nvSpPr>
      <xdr:spPr>
        <a:xfrm>
          <a:off x="9467850" y="1601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466" name="直線コネクタ 465">
          <a:extLst>
            <a:ext uri="{FF2B5EF4-FFF2-40B4-BE49-F238E27FC236}">
              <a16:creationId xmlns:a16="http://schemas.microsoft.com/office/drawing/2014/main" id="{2C73D370-31E3-423A-8C5A-3A12932141DD}"/>
            </a:ext>
          </a:extLst>
        </xdr:cNvPr>
        <xdr:cNvCxnSpPr/>
      </xdr:nvCxnSpPr>
      <xdr:spPr>
        <a:xfrm>
          <a:off x="9363075" y="162316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90732</xdr:rowOff>
    </xdr:from>
    <xdr:ext cx="469744" cy="259045"/>
    <xdr:sp macro="" textlink="">
      <xdr:nvSpPr>
        <xdr:cNvPr id="467" name="【市民会館】&#10;一人当たり面積平均値テキスト">
          <a:extLst>
            <a:ext uri="{FF2B5EF4-FFF2-40B4-BE49-F238E27FC236}">
              <a16:creationId xmlns:a16="http://schemas.microsoft.com/office/drawing/2014/main" id="{356ED8B4-537C-42E0-96E6-7A9B61D1E641}"/>
            </a:ext>
          </a:extLst>
        </xdr:cNvPr>
        <xdr:cNvSpPr txBox="1"/>
      </xdr:nvSpPr>
      <xdr:spPr>
        <a:xfrm>
          <a:off x="9467850" y="17232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468" name="フローチャート: 判断 467">
          <a:extLst>
            <a:ext uri="{FF2B5EF4-FFF2-40B4-BE49-F238E27FC236}">
              <a16:creationId xmlns:a16="http://schemas.microsoft.com/office/drawing/2014/main" id="{118CDF5D-9FB9-4168-8357-C665B2455948}"/>
            </a:ext>
          </a:extLst>
        </xdr:cNvPr>
        <xdr:cNvSpPr/>
      </xdr:nvSpPr>
      <xdr:spPr>
        <a:xfrm>
          <a:off x="9401175" y="1738113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469" name="フローチャート: 判断 468">
          <a:extLst>
            <a:ext uri="{FF2B5EF4-FFF2-40B4-BE49-F238E27FC236}">
              <a16:creationId xmlns:a16="http://schemas.microsoft.com/office/drawing/2014/main" id="{2DFDE8C8-3F4F-4C3E-A36F-1B0B7E21EB09}"/>
            </a:ext>
          </a:extLst>
        </xdr:cNvPr>
        <xdr:cNvSpPr/>
      </xdr:nvSpPr>
      <xdr:spPr>
        <a:xfrm>
          <a:off x="8639175" y="173908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470" name="フローチャート: 判断 469">
          <a:extLst>
            <a:ext uri="{FF2B5EF4-FFF2-40B4-BE49-F238E27FC236}">
              <a16:creationId xmlns:a16="http://schemas.microsoft.com/office/drawing/2014/main" id="{694439DE-4977-402A-B0EB-9AD9FFD91645}"/>
            </a:ext>
          </a:extLst>
        </xdr:cNvPr>
        <xdr:cNvSpPr/>
      </xdr:nvSpPr>
      <xdr:spPr>
        <a:xfrm>
          <a:off x="7839075" y="1739909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471" name="フローチャート: 判断 470">
          <a:extLst>
            <a:ext uri="{FF2B5EF4-FFF2-40B4-BE49-F238E27FC236}">
              <a16:creationId xmlns:a16="http://schemas.microsoft.com/office/drawing/2014/main" id="{4C9E3CF2-F78C-43C2-9CDB-B52C04943BD9}"/>
            </a:ext>
          </a:extLst>
        </xdr:cNvPr>
        <xdr:cNvSpPr/>
      </xdr:nvSpPr>
      <xdr:spPr>
        <a:xfrm>
          <a:off x="7029450" y="174756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472" name="フローチャート: 判断 471">
          <a:extLst>
            <a:ext uri="{FF2B5EF4-FFF2-40B4-BE49-F238E27FC236}">
              <a16:creationId xmlns:a16="http://schemas.microsoft.com/office/drawing/2014/main" id="{62F63945-6E4C-4F86-B5EE-C86D6B1BE8FB}"/>
            </a:ext>
          </a:extLst>
        </xdr:cNvPr>
        <xdr:cNvSpPr/>
      </xdr:nvSpPr>
      <xdr:spPr>
        <a:xfrm>
          <a:off x="6238875" y="174968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EB3FA27-8ED2-4C42-9643-A136BE8B6529}"/>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583270A-7126-4258-BD96-E1F22BED0438}"/>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6DEC109-7777-48E1-A0FB-6B77CAA19607}"/>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9AACA98-F194-449A-85EC-F7128CAEF44B}"/>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666B7F0B-446F-478C-9B44-D0E9D56F2591}"/>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110308</xdr:rowOff>
    </xdr:from>
    <xdr:to>
      <xdr:col>55</xdr:col>
      <xdr:colOff>50800</xdr:colOff>
      <xdr:row>107</xdr:row>
      <xdr:rowOff>40458</xdr:rowOff>
    </xdr:to>
    <xdr:sp macro="" textlink="">
      <xdr:nvSpPr>
        <xdr:cNvPr id="478" name="楕円 477">
          <a:extLst>
            <a:ext uri="{FF2B5EF4-FFF2-40B4-BE49-F238E27FC236}">
              <a16:creationId xmlns:a16="http://schemas.microsoft.com/office/drawing/2014/main" id="{2C953C66-8205-437E-9085-EFCC36364493}"/>
            </a:ext>
          </a:extLst>
        </xdr:cNvPr>
        <xdr:cNvSpPr/>
      </xdr:nvSpPr>
      <xdr:spPr>
        <a:xfrm>
          <a:off x="9401175" y="1742358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88735</xdr:rowOff>
    </xdr:from>
    <xdr:ext cx="469744" cy="259045"/>
    <xdr:sp macro="" textlink="">
      <xdr:nvSpPr>
        <xdr:cNvPr id="479" name="【市民会館】&#10;一人当たり面積該当値テキスト">
          <a:extLst>
            <a:ext uri="{FF2B5EF4-FFF2-40B4-BE49-F238E27FC236}">
              <a16:creationId xmlns:a16="http://schemas.microsoft.com/office/drawing/2014/main" id="{40CC8479-2CDF-4C2F-891E-64B389A05C4F}"/>
            </a:ext>
          </a:extLst>
        </xdr:cNvPr>
        <xdr:cNvSpPr txBox="1"/>
      </xdr:nvSpPr>
      <xdr:spPr>
        <a:xfrm>
          <a:off x="9467850" y="1740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113574</xdr:rowOff>
    </xdr:from>
    <xdr:to>
      <xdr:col>50</xdr:col>
      <xdr:colOff>165100</xdr:colOff>
      <xdr:row>107</xdr:row>
      <xdr:rowOff>43724</xdr:rowOff>
    </xdr:to>
    <xdr:sp macro="" textlink="">
      <xdr:nvSpPr>
        <xdr:cNvPr id="480" name="楕円 479">
          <a:extLst>
            <a:ext uri="{FF2B5EF4-FFF2-40B4-BE49-F238E27FC236}">
              <a16:creationId xmlns:a16="http://schemas.microsoft.com/office/drawing/2014/main" id="{B3326C23-41ED-487A-BEE5-A49A908E1B95}"/>
            </a:ext>
          </a:extLst>
        </xdr:cNvPr>
        <xdr:cNvSpPr/>
      </xdr:nvSpPr>
      <xdr:spPr>
        <a:xfrm>
          <a:off x="8639175" y="1743002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161108</xdr:rowOff>
    </xdr:from>
    <xdr:to>
      <xdr:col>55</xdr:col>
      <xdr:colOff>0</xdr:colOff>
      <xdr:row>106</xdr:row>
      <xdr:rowOff>164374</xdr:rowOff>
    </xdr:to>
    <xdr:cxnSp macro="">
      <xdr:nvCxnSpPr>
        <xdr:cNvPr id="481" name="直線コネクタ 480">
          <a:extLst>
            <a:ext uri="{FF2B5EF4-FFF2-40B4-BE49-F238E27FC236}">
              <a16:creationId xmlns:a16="http://schemas.microsoft.com/office/drawing/2014/main" id="{2384F1D8-4C99-4E7E-B2AD-F60F213EB238}"/>
            </a:ext>
          </a:extLst>
        </xdr:cNvPr>
        <xdr:cNvCxnSpPr/>
      </xdr:nvCxnSpPr>
      <xdr:spPr>
        <a:xfrm flipV="1">
          <a:off x="8686800" y="1748073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482" name="楕円 481">
          <a:extLst>
            <a:ext uri="{FF2B5EF4-FFF2-40B4-BE49-F238E27FC236}">
              <a16:creationId xmlns:a16="http://schemas.microsoft.com/office/drawing/2014/main" id="{4F27A28E-8786-4658-9533-D80744491F4C}"/>
            </a:ext>
          </a:extLst>
        </xdr:cNvPr>
        <xdr:cNvSpPr/>
      </xdr:nvSpPr>
      <xdr:spPr>
        <a:xfrm>
          <a:off x="7839075" y="174332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164374</xdr:rowOff>
    </xdr:from>
    <xdr:to>
      <xdr:col>50</xdr:col>
      <xdr:colOff>114300</xdr:colOff>
      <xdr:row>106</xdr:row>
      <xdr:rowOff>167639</xdr:rowOff>
    </xdr:to>
    <xdr:cxnSp macro="">
      <xdr:nvCxnSpPr>
        <xdr:cNvPr id="483" name="直線コネクタ 482">
          <a:extLst>
            <a:ext uri="{FF2B5EF4-FFF2-40B4-BE49-F238E27FC236}">
              <a16:creationId xmlns:a16="http://schemas.microsoft.com/office/drawing/2014/main" id="{F143382F-6511-46A8-BC81-DA205A588A62}"/>
            </a:ext>
          </a:extLst>
        </xdr:cNvPr>
        <xdr:cNvCxnSpPr/>
      </xdr:nvCxnSpPr>
      <xdr:spPr>
        <a:xfrm flipV="1">
          <a:off x="7886700" y="17477649"/>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118473</xdr:rowOff>
    </xdr:from>
    <xdr:to>
      <xdr:col>41</xdr:col>
      <xdr:colOff>101600</xdr:colOff>
      <xdr:row>107</xdr:row>
      <xdr:rowOff>48623</xdr:rowOff>
    </xdr:to>
    <xdr:sp macro="" textlink="">
      <xdr:nvSpPr>
        <xdr:cNvPr id="484" name="楕円 483">
          <a:extLst>
            <a:ext uri="{FF2B5EF4-FFF2-40B4-BE49-F238E27FC236}">
              <a16:creationId xmlns:a16="http://schemas.microsoft.com/office/drawing/2014/main" id="{1D505812-A6BB-49A5-A7C8-74A8C328F3B0}"/>
            </a:ext>
          </a:extLst>
        </xdr:cNvPr>
        <xdr:cNvSpPr/>
      </xdr:nvSpPr>
      <xdr:spPr>
        <a:xfrm>
          <a:off x="7029450" y="174380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106</xdr:row>
      <xdr:rowOff>169273</xdr:rowOff>
    </xdr:to>
    <xdr:cxnSp macro="">
      <xdr:nvCxnSpPr>
        <xdr:cNvPr id="485" name="直線コネクタ 484">
          <a:extLst>
            <a:ext uri="{FF2B5EF4-FFF2-40B4-BE49-F238E27FC236}">
              <a16:creationId xmlns:a16="http://schemas.microsoft.com/office/drawing/2014/main" id="{AB53F41F-48DB-41F8-A223-7F84179AFEC3}"/>
            </a:ext>
          </a:extLst>
        </xdr:cNvPr>
        <xdr:cNvCxnSpPr/>
      </xdr:nvCxnSpPr>
      <xdr:spPr>
        <a:xfrm flipV="1">
          <a:off x="7077075" y="17480914"/>
          <a:ext cx="809625"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121738</xdr:rowOff>
    </xdr:from>
    <xdr:to>
      <xdr:col>36</xdr:col>
      <xdr:colOff>165100</xdr:colOff>
      <xdr:row>107</xdr:row>
      <xdr:rowOff>51888</xdr:rowOff>
    </xdr:to>
    <xdr:sp macro="" textlink="">
      <xdr:nvSpPr>
        <xdr:cNvPr id="486" name="楕円 485">
          <a:extLst>
            <a:ext uri="{FF2B5EF4-FFF2-40B4-BE49-F238E27FC236}">
              <a16:creationId xmlns:a16="http://schemas.microsoft.com/office/drawing/2014/main" id="{6F5E906C-A2FF-480A-9195-3FA4802FF940}"/>
            </a:ext>
          </a:extLst>
        </xdr:cNvPr>
        <xdr:cNvSpPr/>
      </xdr:nvSpPr>
      <xdr:spPr>
        <a:xfrm>
          <a:off x="6238875" y="174413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169273</xdr:rowOff>
    </xdr:from>
    <xdr:to>
      <xdr:col>41</xdr:col>
      <xdr:colOff>50800</xdr:colOff>
      <xdr:row>107</xdr:row>
      <xdr:rowOff>1088</xdr:rowOff>
    </xdr:to>
    <xdr:cxnSp macro="">
      <xdr:nvCxnSpPr>
        <xdr:cNvPr id="487" name="直線コネクタ 486">
          <a:extLst>
            <a:ext uri="{FF2B5EF4-FFF2-40B4-BE49-F238E27FC236}">
              <a16:creationId xmlns:a16="http://schemas.microsoft.com/office/drawing/2014/main" id="{7030685D-DB73-4F38-AD1E-1F3E937D27A8}"/>
            </a:ext>
          </a:extLst>
        </xdr:cNvPr>
        <xdr:cNvCxnSpPr/>
      </xdr:nvCxnSpPr>
      <xdr:spPr>
        <a:xfrm flipV="1">
          <a:off x="6286500" y="17485723"/>
          <a:ext cx="7905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21063</xdr:rowOff>
    </xdr:from>
    <xdr:ext cx="469744" cy="259045"/>
    <xdr:sp macro="" textlink="">
      <xdr:nvSpPr>
        <xdr:cNvPr id="488" name="n_1aveValue【市民会館】&#10;一人当たり面積">
          <a:extLst>
            <a:ext uri="{FF2B5EF4-FFF2-40B4-BE49-F238E27FC236}">
              <a16:creationId xmlns:a16="http://schemas.microsoft.com/office/drawing/2014/main" id="{B2D4EEE0-4082-4FAE-82EA-759C58FFD127}"/>
            </a:ext>
          </a:extLst>
        </xdr:cNvPr>
        <xdr:cNvSpPr txBox="1"/>
      </xdr:nvSpPr>
      <xdr:spPr>
        <a:xfrm>
          <a:off x="8458277" y="1716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32493</xdr:rowOff>
    </xdr:from>
    <xdr:ext cx="469744" cy="259045"/>
    <xdr:sp macro="" textlink="">
      <xdr:nvSpPr>
        <xdr:cNvPr id="489" name="n_2aveValue【市民会館】&#10;一人当たり面積">
          <a:extLst>
            <a:ext uri="{FF2B5EF4-FFF2-40B4-BE49-F238E27FC236}">
              <a16:creationId xmlns:a16="http://schemas.microsoft.com/office/drawing/2014/main" id="{66774EF6-FA0A-459F-87B8-178CA5FBEDA3}"/>
            </a:ext>
          </a:extLst>
        </xdr:cNvPr>
        <xdr:cNvSpPr txBox="1"/>
      </xdr:nvSpPr>
      <xdr:spPr>
        <a:xfrm>
          <a:off x="7677227" y="1717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77306</xdr:rowOff>
    </xdr:from>
    <xdr:ext cx="469744" cy="259045"/>
    <xdr:sp macro="" textlink="">
      <xdr:nvSpPr>
        <xdr:cNvPr id="490" name="n_3aveValue【市民会館】&#10;一人当たり面積">
          <a:extLst>
            <a:ext uri="{FF2B5EF4-FFF2-40B4-BE49-F238E27FC236}">
              <a16:creationId xmlns:a16="http://schemas.microsoft.com/office/drawing/2014/main" id="{C08363CD-75B5-4781-A1E0-1ECC0EAEE065}"/>
            </a:ext>
          </a:extLst>
        </xdr:cNvPr>
        <xdr:cNvSpPr txBox="1"/>
      </xdr:nvSpPr>
      <xdr:spPr>
        <a:xfrm>
          <a:off x="6867602" y="1756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98533</xdr:rowOff>
    </xdr:from>
    <xdr:ext cx="469744" cy="259045"/>
    <xdr:sp macro="" textlink="">
      <xdr:nvSpPr>
        <xdr:cNvPr id="491" name="n_4aveValue【市民会館】&#10;一人当たり面積">
          <a:extLst>
            <a:ext uri="{FF2B5EF4-FFF2-40B4-BE49-F238E27FC236}">
              <a16:creationId xmlns:a16="http://schemas.microsoft.com/office/drawing/2014/main" id="{F3C9C79C-603E-49D4-BDDD-75D8CBC96822}"/>
            </a:ext>
          </a:extLst>
        </xdr:cNvPr>
        <xdr:cNvSpPr txBox="1"/>
      </xdr:nvSpPr>
      <xdr:spPr>
        <a:xfrm>
          <a:off x="6067502" y="1758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34851</xdr:rowOff>
    </xdr:from>
    <xdr:ext cx="469744" cy="259045"/>
    <xdr:sp macro="" textlink="">
      <xdr:nvSpPr>
        <xdr:cNvPr id="492" name="n_1mainValue【市民会館】&#10;一人当たり面積">
          <a:extLst>
            <a:ext uri="{FF2B5EF4-FFF2-40B4-BE49-F238E27FC236}">
              <a16:creationId xmlns:a16="http://schemas.microsoft.com/office/drawing/2014/main" id="{5F88665A-7ABE-49A3-BBF2-E144F66DDCA2}"/>
            </a:ext>
          </a:extLst>
        </xdr:cNvPr>
        <xdr:cNvSpPr txBox="1"/>
      </xdr:nvSpPr>
      <xdr:spPr>
        <a:xfrm>
          <a:off x="8458277" y="1751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93" name="n_2mainValue【市民会館】&#10;一人当たり面積">
          <a:extLst>
            <a:ext uri="{FF2B5EF4-FFF2-40B4-BE49-F238E27FC236}">
              <a16:creationId xmlns:a16="http://schemas.microsoft.com/office/drawing/2014/main" id="{DB384910-AF39-4EF7-AFBF-B42A0BC43C17}"/>
            </a:ext>
          </a:extLst>
        </xdr:cNvPr>
        <xdr:cNvSpPr txBox="1"/>
      </xdr:nvSpPr>
      <xdr:spPr>
        <a:xfrm>
          <a:off x="7677227" y="1752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65150</xdr:rowOff>
    </xdr:from>
    <xdr:ext cx="469744" cy="259045"/>
    <xdr:sp macro="" textlink="">
      <xdr:nvSpPr>
        <xdr:cNvPr id="494" name="n_3mainValue【市民会館】&#10;一人当たり面積">
          <a:extLst>
            <a:ext uri="{FF2B5EF4-FFF2-40B4-BE49-F238E27FC236}">
              <a16:creationId xmlns:a16="http://schemas.microsoft.com/office/drawing/2014/main" id="{5B6C1C55-B225-4E6D-9430-0BAFF0FC21F6}"/>
            </a:ext>
          </a:extLst>
        </xdr:cNvPr>
        <xdr:cNvSpPr txBox="1"/>
      </xdr:nvSpPr>
      <xdr:spPr>
        <a:xfrm>
          <a:off x="6867602" y="1721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68415</xdr:rowOff>
    </xdr:from>
    <xdr:ext cx="469744" cy="259045"/>
    <xdr:sp macro="" textlink="">
      <xdr:nvSpPr>
        <xdr:cNvPr id="495" name="n_4mainValue【市民会館】&#10;一人当たり面積">
          <a:extLst>
            <a:ext uri="{FF2B5EF4-FFF2-40B4-BE49-F238E27FC236}">
              <a16:creationId xmlns:a16="http://schemas.microsoft.com/office/drawing/2014/main" id="{1A12F99E-88A5-4B33-AC1B-13B52CC6CB52}"/>
            </a:ext>
          </a:extLst>
        </xdr:cNvPr>
        <xdr:cNvSpPr txBox="1"/>
      </xdr:nvSpPr>
      <xdr:spPr>
        <a:xfrm>
          <a:off x="6067502" y="172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B232505B-1437-4FD2-8EBB-16C3FF219EE7}"/>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5005A822-3D8A-4AC5-BD8A-06032F82FC08}"/>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6BE747C4-B212-4E64-BE8A-9D4D33AEB1BC}"/>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838F37AF-A97E-42B4-9D60-DB644B726007}"/>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346CD731-B696-4699-95AE-C1042C27D81E}"/>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EF523CA6-21BA-4A9D-95EC-CA108CD313AB}"/>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11372C8D-1012-4E6D-854D-9748ABE62076}"/>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15049D1-B7FF-4B35-A0EE-7D70BEC64CAA}"/>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925FEE75-F4B4-4FBD-8346-63C1FD667046}"/>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7779FD4B-9116-4ADE-870B-21720F91E086}"/>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B1D21841-82A5-4485-AB2F-CF79841FFD5F}"/>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B8AF934B-EFA8-4770-BDA2-446280688006}"/>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8B54DF75-894B-4B7C-8045-F462C35D9AD7}"/>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550910C9-A129-41A1-9D58-1DDB66A3F40D}"/>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65807C9F-DD35-4CA2-909E-D06EAA8F63F7}"/>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F49E58C4-E982-43E5-87EF-DDB4374801CC}"/>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928F2C9C-7787-4AE5-854B-B22D5CC2F924}"/>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57343B5E-E76C-469A-B39B-00CB405D38A8}"/>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810A9059-D273-4030-8483-5B0263D8FC33}"/>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8C4BFDC2-51A9-44C2-9A91-F19818BC55E7}"/>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7E9D9865-BA9F-4BF3-BAF0-8A3CB69C73FF}"/>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D603518B-C4E4-4CC1-BC4E-F78928845F15}"/>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14AFDFA1-87ED-4CC5-A611-91B6519E463A}"/>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47A4DAE8-1F3A-4702-99E5-F79406A6F7A5}"/>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26867DBB-8A9D-40C2-9042-A6EA7C894C14}"/>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521" name="直線コネクタ 520">
          <a:extLst>
            <a:ext uri="{FF2B5EF4-FFF2-40B4-BE49-F238E27FC236}">
              <a16:creationId xmlns:a16="http://schemas.microsoft.com/office/drawing/2014/main" id="{783AC882-3637-4D21-BCC0-FE6ADDBB85C0}"/>
            </a:ext>
          </a:extLst>
        </xdr:cNvPr>
        <xdr:cNvCxnSpPr/>
      </xdr:nvCxnSpPr>
      <xdr:spPr>
        <a:xfrm flipV="1">
          <a:off x="14696439" y="5542280"/>
          <a:ext cx="0" cy="129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425F704B-64EA-4BA7-B690-449E9FA3303C}"/>
            </a:ext>
          </a:extLst>
        </xdr:cNvPr>
        <xdr:cNvSpPr txBox="1"/>
      </xdr:nvSpPr>
      <xdr:spPr>
        <a:xfrm>
          <a:off x="14735175" y="68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523" name="直線コネクタ 522">
          <a:extLst>
            <a:ext uri="{FF2B5EF4-FFF2-40B4-BE49-F238E27FC236}">
              <a16:creationId xmlns:a16="http://schemas.microsoft.com/office/drawing/2014/main" id="{C3314119-4C55-4812-9184-659DDC283F21}"/>
            </a:ext>
          </a:extLst>
        </xdr:cNvPr>
        <xdr:cNvCxnSpPr/>
      </xdr:nvCxnSpPr>
      <xdr:spPr>
        <a:xfrm>
          <a:off x="14611350" y="68393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139333C3-422E-4FB8-8FF9-E00EC31D7334}"/>
            </a:ext>
          </a:extLst>
        </xdr:cNvPr>
        <xdr:cNvSpPr txBox="1"/>
      </xdr:nvSpPr>
      <xdr:spPr>
        <a:xfrm>
          <a:off x="14735175" y="53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525" name="直線コネクタ 524">
          <a:extLst>
            <a:ext uri="{FF2B5EF4-FFF2-40B4-BE49-F238E27FC236}">
              <a16:creationId xmlns:a16="http://schemas.microsoft.com/office/drawing/2014/main" id="{79330E1B-7F8E-4DBE-B010-DD2539D3509D}"/>
            </a:ext>
          </a:extLst>
        </xdr:cNvPr>
        <xdr:cNvCxnSpPr/>
      </xdr:nvCxnSpPr>
      <xdr:spPr>
        <a:xfrm>
          <a:off x="14611350" y="55422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27050</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C9C5DF19-D7DF-40C0-BFDC-8DEF7F8188C1}"/>
            </a:ext>
          </a:extLst>
        </xdr:cNvPr>
        <xdr:cNvSpPr txBox="1"/>
      </xdr:nvSpPr>
      <xdr:spPr>
        <a:xfrm>
          <a:off x="14735175" y="61929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527" name="フローチャート: 判断 526">
          <a:extLst>
            <a:ext uri="{FF2B5EF4-FFF2-40B4-BE49-F238E27FC236}">
              <a16:creationId xmlns:a16="http://schemas.microsoft.com/office/drawing/2014/main" id="{66D7D279-CD42-4C65-9B96-013B2C45E9EB}"/>
            </a:ext>
          </a:extLst>
        </xdr:cNvPr>
        <xdr:cNvSpPr/>
      </xdr:nvSpPr>
      <xdr:spPr>
        <a:xfrm>
          <a:off x="14649450" y="63319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528" name="フローチャート: 判断 527">
          <a:extLst>
            <a:ext uri="{FF2B5EF4-FFF2-40B4-BE49-F238E27FC236}">
              <a16:creationId xmlns:a16="http://schemas.microsoft.com/office/drawing/2014/main" id="{537AB1DA-7F28-4696-9C52-C467194E71E9}"/>
            </a:ext>
          </a:extLst>
        </xdr:cNvPr>
        <xdr:cNvSpPr/>
      </xdr:nvSpPr>
      <xdr:spPr>
        <a:xfrm>
          <a:off x="13887450" y="63121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529" name="フローチャート: 判断 528">
          <a:extLst>
            <a:ext uri="{FF2B5EF4-FFF2-40B4-BE49-F238E27FC236}">
              <a16:creationId xmlns:a16="http://schemas.microsoft.com/office/drawing/2014/main" id="{1E0FB2CC-20C3-4526-BBDA-9849E8B757C8}"/>
            </a:ext>
          </a:extLst>
        </xdr:cNvPr>
        <xdr:cNvSpPr/>
      </xdr:nvSpPr>
      <xdr:spPr>
        <a:xfrm>
          <a:off x="13096875" y="630391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530" name="フローチャート: 判断 529">
          <a:extLst>
            <a:ext uri="{FF2B5EF4-FFF2-40B4-BE49-F238E27FC236}">
              <a16:creationId xmlns:a16="http://schemas.microsoft.com/office/drawing/2014/main" id="{1BF031E4-398F-4AFA-B5F5-1A8861CF8C6E}"/>
            </a:ext>
          </a:extLst>
        </xdr:cNvPr>
        <xdr:cNvSpPr/>
      </xdr:nvSpPr>
      <xdr:spPr>
        <a:xfrm>
          <a:off x="12296775" y="63352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531" name="フローチャート: 判断 530">
          <a:extLst>
            <a:ext uri="{FF2B5EF4-FFF2-40B4-BE49-F238E27FC236}">
              <a16:creationId xmlns:a16="http://schemas.microsoft.com/office/drawing/2014/main" id="{88470E1B-B590-47B0-9741-884D924D425D}"/>
            </a:ext>
          </a:extLst>
        </xdr:cNvPr>
        <xdr:cNvSpPr/>
      </xdr:nvSpPr>
      <xdr:spPr>
        <a:xfrm>
          <a:off x="11487150" y="62942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480AC6D-6A71-42C8-BC4F-588EE0278B40}"/>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335CEFC4-0ED6-4829-ACD1-DE7C711B5854}"/>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3FE4FDA-7E67-4DF9-AA94-98E67AA4E297}"/>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462FF5A9-F62B-40ED-81FD-5D8EEE7A0A78}"/>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592B5A32-87D0-4DD6-94AE-763CF71E3B51}"/>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56424</xdr:rowOff>
    </xdr:from>
    <xdr:to>
      <xdr:col>85</xdr:col>
      <xdr:colOff>177800</xdr:colOff>
      <xdr:row>40</xdr:row>
      <xdr:rowOff>158024</xdr:rowOff>
    </xdr:to>
    <xdr:sp macro="" textlink="">
      <xdr:nvSpPr>
        <xdr:cNvPr id="537" name="楕円 536">
          <a:extLst>
            <a:ext uri="{FF2B5EF4-FFF2-40B4-BE49-F238E27FC236}">
              <a16:creationId xmlns:a16="http://schemas.microsoft.com/office/drawing/2014/main" id="{70FC7674-2BA0-4159-9D88-386777F2F1A5}"/>
            </a:ext>
          </a:extLst>
        </xdr:cNvPr>
        <xdr:cNvSpPr/>
      </xdr:nvSpPr>
      <xdr:spPr>
        <a:xfrm>
          <a:off x="14649450" y="654294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34851</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31CE4DD7-CDE5-4AEB-920F-806E0F1474B9}"/>
            </a:ext>
          </a:extLst>
        </xdr:cNvPr>
        <xdr:cNvSpPr txBox="1"/>
      </xdr:nvSpPr>
      <xdr:spPr>
        <a:xfrm>
          <a:off x="14735175" y="651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27033</xdr:rowOff>
    </xdr:from>
    <xdr:to>
      <xdr:col>81</xdr:col>
      <xdr:colOff>101600</xdr:colOff>
      <xdr:row>40</xdr:row>
      <xdr:rowOff>128633</xdr:rowOff>
    </xdr:to>
    <xdr:sp macro="" textlink="">
      <xdr:nvSpPr>
        <xdr:cNvPr id="539" name="楕円 538">
          <a:extLst>
            <a:ext uri="{FF2B5EF4-FFF2-40B4-BE49-F238E27FC236}">
              <a16:creationId xmlns:a16="http://schemas.microsoft.com/office/drawing/2014/main" id="{E9D760EE-F4EE-494A-9A33-6C00D9FBE4C9}"/>
            </a:ext>
          </a:extLst>
        </xdr:cNvPr>
        <xdr:cNvSpPr/>
      </xdr:nvSpPr>
      <xdr:spPr>
        <a:xfrm>
          <a:off x="13887450" y="65167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77833</xdr:rowOff>
    </xdr:from>
    <xdr:to>
      <xdr:col>85</xdr:col>
      <xdr:colOff>127000</xdr:colOff>
      <xdr:row>40</xdr:row>
      <xdr:rowOff>107224</xdr:rowOff>
    </xdr:to>
    <xdr:cxnSp macro="">
      <xdr:nvCxnSpPr>
        <xdr:cNvPr id="540" name="直線コネクタ 539">
          <a:extLst>
            <a:ext uri="{FF2B5EF4-FFF2-40B4-BE49-F238E27FC236}">
              <a16:creationId xmlns:a16="http://schemas.microsoft.com/office/drawing/2014/main" id="{FC2E03B5-373F-43A2-A461-44EDF6238546}"/>
            </a:ext>
          </a:extLst>
        </xdr:cNvPr>
        <xdr:cNvCxnSpPr/>
      </xdr:nvCxnSpPr>
      <xdr:spPr>
        <a:xfrm>
          <a:off x="13935075" y="6564358"/>
          <a:ext cx="762000" cy="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164193</xdr:rowOff>
    </xdr:from>
    <xdr:to>
      <xdr:col>76</xdr:col>
      <xdr:colOff>165100</xdr:colOff>
      <xdr:row>40</xdr:row>
      <xdr:rowOff>94343</xdr:rowOff>
    </xdr:to>
    <xdr:sp macro="" textlink="">
      <xdr:nvSpPr>
        <xdr:cNvPr id="541" name="楕円 540">
          <a:extLst>
            <a:ext uri="{FF2B5EF4-FFF2-40B4-BE49-F238E27FC236}">
              <a16:creationId xmlns:a16="http://schemas.microsoft.com/office/drawing/2014/main" id="{D4D6E424-ECF9-443E-A09D-DE055182035F}"/>
            </a:ext>
          </a:extLst>
        </xdr:cNvPr>
        <xdr:cNvSpPr/>
      </xdr:nvSpPr>
      <xdr:spPr>
        <a:xfrm>
          <a:off x="13096875" y="64856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43543</xdr:rowOff>
    </xdr:from>
    <xdr:to>
      <xdr:col>81</xdr:col>
      <xdr:colOff>50800</xdr:colOff>
      <xdr:row>40</xdr:row>
      <xdr:rowOff>77833</xdr:rowOff>
    </xdr:to>
    <xdr:cxnSp macro="">
      <xdr:nvCxnSpPr>
        <xdr:cNvPr id="542" name="直線コネクタ 541">
          <a:extLst>
            <a:ext uri="{FF2B5EF4-FFF2-40B4-BE49-F238E27FC236}">
              <a16:creationId xmlns:a16="http://schemas.microsoft.com/office/drawing/2014/main" id="{A9824A89-DEDA-4BE9-B0EE-30F811D0E8A9}"/>
            </a:ext>
          </a:extLst>
        </xdr:cNvPr>
        <xdr:cNvCxnSpPr/>
      </xdr:nvCxnSpPr>
      <xdr:spPr>
        <a:xfrm>
          <a:off x="13144500" y="6533243"/>
          <a:ext cx="7905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144599</xdr:rowOff>
    </xdr:from>
    <xdr:to>
      <xdr:col>72</xdr:col>
      <xdr:colOff>38100</xdr:colOff>
      <xdr:row>41</xdr:row>
      <xdr:rowOff>74749</xdr:rowOff>
    </xdr:to>
    <xdr:sp macro="" textlink="">
      <xdr:nvSpPr>
        <xdr:cNvPr id="543" name="楕円 542">
          <a:extLst>
            <a:ext uri="{FF2B5EF4-FFF2-40B4-BE49-F238E27FC236}">
              <a16:creationId xmlns:a16="http://schemas.microsoft.com/office/drawing/2014/main" id="{B90BDC73-B1AD-44AD-ADB3-87F2A5749819}"/>
            </a:ext>
          </a:extLst>
        </xdr:cNvPr>
        <xdr:cNvSpPr/>
      </xdr:nvSpPr>
      <xdr:spPr>
        <a:xfrm>
          <a:off x="12296775" y="66279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43543</xdr:rowOff>
    </xdr:from>
    <xdr:to>
      <xdr:col>76</xdr:col>
      <xdr:colOff>114300</xdr:colOff>
      <xdr:row>41</xdr:row>
      <xdr:rowOff>23949</xdr:rowOff>
    </xdr:to>
    <xdr:cxnSp macro="">
      <xdr:nvCxnSpPr>
        <xdr:cNvPr id="544" name="直線コネクタ 543">
          <a:extLst>
            <a:ext uri="{FF2B5EF4-FFF2-40B4-BE49-F238E27FC236}">
              <a16:creationId xmlns:a16="http://schemas.microsoft.com/office/drawing/2014/main" id="{D7C10AC2-4526-4B91-A233-767A5F598258}"/>
            </a:ext>
          </a:extLst>
        </xdr:cNvPr>
        <xdr:cNvCxnSpPr/>
      </xdr:nvCxnSpPr>
      <xdr:spPr>
        <a:xfrm flipV="1">
          <a:off x="12344400" y="6533243"/>
          <a:ext cx="800100" cy="14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111941</xdr:rowOff>
    </xdr:from>
    <xdr:to>
      <xdr:col>67</xdr:col>
      <xdr:colOff>101600</xdr:colOff>
      <xdr:row>41</xdr:row>
      <xdr:rowOff>42091</xdr:rowOff>
    </xdr:to>
    <xdr:sp macro="" textlink="">
      <xdr:nvSpPr>
        <xdr:cNvPr id="545" name="楕円 544">
          <a:extLst>
            <a:ext uri="{FF2B5EF4-FFF2-40B4-BE49-F238E27FC236}">
              <a16:creationId xmlns:a16="http://schemas.microsoft.com/office/drawing/2014/main" id="{BD282F1B-2233-4C99-9488-C0AA87879FA7}"/>
            </a:ext>
          </a:extLst>
        </xdr:cNvPr>
        <xdr:cNvSpPr/>
      </xdr:nvSpPr>
      <xdr:spPr>
        <a:xfrm>
          <a:off x="11487150" y="65984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162741</xdr:rowOff>
    </xdr:from>
    <xdr:to>
      <xdr:col>71</xdr:col>
      <xdr:colOff>177800</xdr:colOff>
      <xdr:row>41</xdr:row>
      <xdr:rowOff>23949</xdr:rowOff>
    </xdr:to>
    <xdr:cxnSp macro="">
      <xdr:nvCxnSpPr>
        <xdr:cNvPr id="546" name="直線コネクタ 545">
          <a:extLst>
            <a:ext uri="{FF2B5EF4-FFF2-40B4-BE49-F238E27FC236}">
              <a16:creationId xmlns:a16="http://schemas.microsoft.com/office/drawing/2014/main" id="{99294191-A783-41BD-9F1B-266C48386974}"/>
            </a:ext>
          </a:extLst>
        </xdr:cNvPr>
        <xdr:cNvCxnSpPr/>
      </xdr:nvCxnSpPr>
      <xdr:spPr>
        <a:xfrm>
          <a:off x="11534775" y="6646091"/>
          <a:ext cx="809625"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96174</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AF5C6FE7-BE23-4EC8-8907-C58473F6799C}"/>
            </a:ext>
          </a:extLst>
        </xdr:cNvPr>
        <xdr:cNvSpPr txBox="1"/>
      </xdr:nvSpPr>
      <xdr:spPr>
        <a:xfrm>
          <a:off x="13745219"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84744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6B1205AE-C8F5-473B-8DD9-141CB1DE1668}"/>
            </a:ext>
          </a:extLst>
        </xdr:cNvPr>
        <xdr:cNvSpPr txBox="1"/>
      </xdr:nvSpPr>
      <xdr:spPr>
        <a:xfrm>
          <a:off x="12964169" y="6088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6F73FB12-262F-41D7-B037-3D65BB4A83CE}"/>
            </a:ext>
          </a:extLst>
        </xdr:cNvPr>
        <xdr:cNvSpPr txBox="1"/>
      </xdr:nvSpPr>
      <xdr:spPr>
        <a:xfrm>
          <a:off x="12164069" y="612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50D10759-964F-4387-B05E-876A13B637D7}"/>
            </a:ext>
          </a:extLst>
        </xdr:cNvPr>
        <xdr:cNvSpPr txBox="1"/>
      </xdr:nvSpPr>
      <xdr:spPr>
        <a:xfrm>
          <a:off x="113544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119760</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97254942-F0AF-448D-8538-A97953308E96}"/>
            </a:ext>
          </a:extLst>
        </xdr:cNvPr>
        <xdr:cNvSpPr txBox="1"/>
      </xdr:nvSpPr>
      <xdr:spPr>
        <a:xfrm>
          <a:off x="13745219" y="6609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85470</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A53196C4-2BB8-4AE8-A94F-DBF84328AE90}"/>
            </a:ext>
          </a:extLst>
        </xdr:cNvPr>
        <xdr:cNvSpPr txBox="1"/>
      </xdr:nvSpPr>
      <xdr:spPr>
        <a:xfrm>
          <a:off x="12964169" y="6575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65876</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18BA0914-89F0-4AB3-A4CB-26A1BF5D0B7A}"/>
            </a:ext>
          </a:extLst>
        </xdr:cNvPr>
        <xdr:cNvSpPr txBox="1"/>
      </xdr:nvSpPr>
      <xdr:spPr>
        <a:xfrm>
          <a:off x="12164069" y="671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33218</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42F906B-2496-4559-A1B6-DAEF311C4262}"/>
            </a:ext>
          </a:extLst>
        </xdr:cNvPr>
        <xdr:cNvSpPr txBox="1"/>
      </xdr:nvSpPr>
      <xdr:spPr>
        <a:xfrm>
          <a:off x="11354444" y="6678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47EB5724-52D7-4F67-8114-6F1466E30246}"/>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9C0F5523-3E3B-4607-B4C9-B37FF7B86F3D}"/>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980F0C88-EB4A-4F12-AF5A-641E9DC8FA61}"/>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DECAC4E4-45CB-4860-B9CA-480154006047}"/>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4D2FF91B-6B57-41B5-BB8A-BDF02474F747}"/>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1090314E-061E-4EBF-B2DF-0542EC0831B3}"/>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8D2DAFEB-4A08-4B1C-BC54-E1D75C2DBABC}"/>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1E258538-7DB8-4583-B2CE-0A35F5660F5C}"/>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A2C6CF91-7274-415A-9823-2AB239390D0B}"/>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6B82E0BF-46D0-4F12-9F2A-6A5BF58A6E52}"/>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5" name="直線コネクタ 564">
          <a:extLst>
            <a:ext uri="{FF2B5EF4-FFF2-40B4-BE49-F238E27FC236}">
              <a16:creationId xmlns:a16="http://schemas.microsoft.com/office/drawing/2014/main" id="{17AD9203-8E96-4F9D-9F89-BE1E1E6231CF}"/>
            </a:ext>
          </a:extLst>
        </xdr:cNvPr>
        <xdr:cNvCxnSpPr/>
      </xdr:nvCxnSpPr>
      <xdr:spPr>
        <a:xfrm>
          <a:off x="164592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6" name="テキスト ボックス 565">
          <a:extLst>
            <a:ext uri="{FF2B5EF4-FFF2-40B4-BE49-F238E27FC236}">
              <a16:creationId xmlns:a16="http://schemas.microsoft.com/office/drawing/2014/main" id="{9FC2CAF5-E6BE-4C8B-867D-57E3F26E6B81}"/>
            </a:ext>
          </a:extLst>
        </xdr:cNvPr>
        <xdr:cNvSpPr txBox="1"/>
      </xdr:nvSpPr>
      <xdr:spPr>
        <a:xfrm>
          <a:off x="16248514" y="677338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7" name="直線コネクタ 566">
          <a:extLst>
            <a:ext uri="{FF2B5EF4-FFF2-40B4-BE49-F238E27FC236}">
              <a16:creationId xmlns:a16="http://schemas.microsoft.com/office/drawing/2014/main" id="{09FCBD8E-188E-4A2B-812B-0838AC502935}"/>
            </a:ext>
          </a:extLst>
        </xdr:cNvPr>
        <xdr:cNvCxnSpPr/>
      </xdr:nvCxnSpPr>
      <xdr:spPr>
        <a:xfrm>
          <a:off x="164592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8" name="テキスト ボックス 567">
          <a:extLst>
            <a:ext uri="{FF2B5EF4-FFF2-40B4-BE49-F238E27FC236}">
              <a16:creationId xmlns:a16="http://schemas.microsoft.com/office/drawing/2014/main" id="{0F7FD122-DCA8-4D0F-B409-5255D091F726}"/>
            </a:ext>
          </a:extLst>
        </xdr:cNvPr>
        <xdr:cNvSpPr txBox="1"/>
      </xdr:nvSpPr>
      <xdr:spPr>
        <a:xfrm>
          <a:off x="15936806" y="6465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9" name="直線コネクタ 568">
          <a:extLst>
            <a:ext uri="{FF2B5EF4-FFF2-40B4-BE49-F238E27FC236}">
              <a16:creationId xmlns:a16="http://schemas.microsoft.com/office/drawing/2014/main" id="{D00176EB-53E8-4986-B129-BC407757CCAD}"/>
            </a:ext>
          </a:extLst>
        </xdr:cNvPr>
        <xdr:cNvCxnSpPr/>
      </xdr:nvCxnSpPr>
      <xdr:spPr>
        <a:xfrm>
          <a:off x="164592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0" name="テキスト ボックス 569">
          <a:extLst>
            <a:ext uri="{FF2B5EF4-FFF2-40B4-BE49-F238E27FC236}">
              <a16:creationId xmlns:a16="http://schemas.microsoft.com/office/drawing/2014/main" id="{E4165C60-0FDB-4205-9A7E-3D30FD8E0748}"/>
            </a:ext>
          </a:extLst>
        </xdr:cNvPr>
        <xdr:cNvSpPr txBox="1"/>
      </xdr:nvSpPr>
      <xdr:spPr>
        <a:xfrm>
          <a:off x="15936806" y="61551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1" name="直線コネクタ 570">
          <a:extLst>
            <a:ext uri="{FF2B5EF4-FFF2-40B4-BE49-F238E27FC236}">
              <a16:creationId xmlns:a16="http://schemas.microsoft.com/office/drawing/2014/main" id="{89C41450-8D85-4564-99BB-5065FE2D873D}"/>
            </a:ext>
          </a:extLst>
        </xdr:cNvPr>
        <xdr:cNvCxnSpPr/>
      </xdr:nvCxnSpPr>
      <xdr:spPr>
        <a:xfrm>
          <a:off x="164592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2" name="テキスト ボックス 571">
          <a:extLst>
            <a:ext uri="{FF2B5EF4-FFF2-40B4-BE49-F238E27FC236}">
              <a16:creationId xmlns:a16="http://schemas.microsoft.com/office/drawing/2014/main" id="{FA04B28F-BDB8-4D9F-A8F9-E715B37DBD91}"/>
            </a:ext>
          </a:extLst>
        </xdr:cNvPr>
        <xdr:cNvSpPr txBox="1"/>
      </xdr:nvSpPr>
      <xdr:spPr>
        <a:xfrm>
          <a:off x="15936806" y="583811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3" name="直線コネクタ 572">
          <a:extLst>
            <a:ext uri="{FF2B5EF4-FFF2-40B4-BE49-F238E27FC236}">
              <a16:creationId xmlns:a16="http://schemas.microsoft.com/office/drawing/2014/main" id="{944D50A4-4F52-4A14-8800-089A26BBA4FB}"/>
            </a:ext>
          </a:extLst>
        </xdr:cNvPr>
        <xdr:cNvCxnSpPr/>
      </xdr:nvCxnSpPr>
      <xdr:spPr>
        <a:xfrm>
          <a:off x="164592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4" name="テキスト ボックス 573">
          <a:extLst>
            <a:ext uri="{FF2B5EF4-FFF2-40B4-BE49-F238E27FC236}">
              <a16:creationId xmlns:a16="http://schemas.microsoft.com/office/drawing/2014/main" id="{7BB6E1FD-44E1-4B72-A88A-171514064068}"/>
            </a:ext>
          </a:extLst>
        </xdr:cNvPr>
        <xdr:cNvSpPr txBox="1"/>
      </xdr:nvSpPr>
      <xdr:spPr>
        <a:xfrm>
          <a:off x="15936806" y="5527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5" name="直線コネクタ 574">
          <a:extLst>
            <a:ext uri="{FF2B5EF4-FFF2-40B4-BE49-F238E27FC236}">
              <a16:creationId xmlns:a16="http://schemas.microsoft.com/office/drawing/2014/main" id="{511F94C4-C149-4E3D-AC89-C4F225A74299}"/>
            </a:ext>
          </a:extLst>
        </xdr:cNvPr>
        <xdr:cNvCxnSpPr/>
      </xdr:nvCxnSpPr>
      <xdr:spPr>
        <a:xfrm>
          <a:off x="164592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6" name="テキスト ボックス 575">
          <a:extLst>
            <a:ext uri="{FF2B5EF4-FFF2-40B4-BE49-F238E27FC236}">
              <a16:creationId xmlns:a16="http://schemas.microsoft.com/office/drawing/2014/main" id="{DBFA3379-6244-4026-B435-48E58E5D5A5F}"/>
            </a:ext>
          </a:extLst>
        </xdr:cNvPr>
        <xdr:cNvSpPr txBox="1"/>
      </xdr:nvSpPr>
      <xdr:spPr>
        <a:xfrm>
          <a:off x="15936806" y="52198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a:extLst>
            <a:ext uri="{FF2B5EF4-FFF2-40B4-BE49-F238E27FC236}">
              <a16:creationId xmlns:a16="http://schemas.microsoft.com/office/drawing/2014/main" id="{21BE6E66-5F13-43DA-BEC5-C6A3366584DB}"/>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8" name="テキスト ボックス 577">
          <a:extLst>
            <a:ext uri="{FF2B5EF4-FFF2-40B4-BE49-F238E27FC236}">
              <a16:creationId xmlns:a16="http://schemas.microsoft.com/office/drawing/2014/main" id="{6EF5BD85-E5EF-4C51-8DDE-1B79E025BFC9}"/>
            </a:ext>
          </a:extLst>
        </xdr:cNvPr>
        <xdr:cNvSpPr txBox="1"/>
      </xdr:nvSpPr>
      <xdr:spPr>
        <a:xfrm>
          <a:off x="159368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一般廃棄物処理施設】&#10;一人当たり有形固定資産（償却資産）額グラフ枠">
          <a:extLst>
            <a:ext uri="{FF2B5EF4-FFF2-40B4-BE49-F238E27FC236}">
              <a16:creationId xmlns:a16="http://schemas.microsoft.com/office/drawing/2014/main" id="{751EF75C-6F61-427F-9D93-EE8DA78CDD28}"/>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580" name="直線コネクタ 579">
          <a:extLst>
            <a:ext uri="{FF2B5EF4-FFF2-40B4-BE49-F238E27FC236}">
              <a16:creationId xmlns:a16="http://schemas.microsoft.com/office/drawing/2014/main" id="{5DE9EFE2-D9F4-4C73-92F6-9666F1B43D31}"/>
            </a:ext>
          </a:extLst>
        </xdr:cNvPr>
        <xdr:cNvCxnSpPr/>
      </xdr:nvCxnSpPr>
      <xdr:spPr>
        <a:xfrm flipV="1">
          <a:off x="19954239" y="5464784"/>
          <a:ext cx="0" cy="143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581" name="【一般廃棄物処理施設】&#10;一人当たり有形固定資産（償却資産）額最小値テキスト">
          <a:extLst>
            <a:ext uri="{FF2B5EF4-FFF2-40B4-BE49-F238E27FC236}">
              <a16:creationId xmlns:a16="http://schemas.microsoft.com/office/drawing/2014/main" id="{FB11B4A6-FD70-49FA-8EB1-809089BD0F76}"/>
            </a:ext>
          </a:extLst>
        </xdr:cNvPr>
        <xdr:cNvSpPr txBox="1"/>
      </xdr:nvSpPr>
      <xdr:spPr>
        <a:xfrm>
          <a:off x="19992975" y="689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582" name="直線コネクタ 581">
          <a:extLst>
            <a:ext uri="{FF2B5EF4-FFF2-40B4-BE49-F238E27FC236}">
              <a16:creationId xmlns:a16="http://schemas.microsoft.com/office/drawing/2014/main" id="{3D05E128-DCA7-410C-AC68-088430449A41}"/>
            </a:ext>
          </a:extLst>
        </xdr:cNvPr>
        <xdr:cNvCxnSpPr/>
      </xdr:nvCxnSpPr>
      <xdr:spPr>
        <a:xfrm>
          <a:off x="19878675" y="68976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583" name="【一般廃棄物処理施設】&#10;一人当たり有形固定資産（償却資産）額最大値テキスト">
          <a:extLst>
            <a:ext uri="{FF2B5EF4-FFF2-40B4-BE49-F238E27FC236}">
              <a16:creationId xmlns:a16="http://schemas.microsoft.com/office/drawing/2014/main" id="{1B97E2CF-AEB8-4D43-B270-E7AEE4B89745}"/>
            </a:ext>
          </a:extLst>
        </xdr:cNvPr>
        <xdr:cNvSpPr txBox="1"/>
      </xdr:nvSpPr>
      <xdr:spPr>
        <a:xfrm>
          <a:off x="19992975" y="524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584" name="直線コネクタ 583">
          <a:extLst>
            <a:ext uri="{FF2B5EF4-FFF2-40B4-BE49-F238E27FC236}">
              <a16:creationId xmlns:a16="http://schemas.microsoft.com/office/drawing/2014/main" id="{CFB7A88D-274C-45FC-817D-EA63E11FF4F2}"/>
            </a:ext>
          </a:extLst>
        </xdr:cNvPr>
        <xdr:cNvCxnSpPr/>
      </xdr:nvCxnSpPr>
      <xdr:spPr>
        <a:xfrm>
          <a:off x="19878675" y="54647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148286</xdr:rowOff>
    </xdr:from>
    <xdr:ext cx="599010" cy="259045"/>
    <xdr:sp macro="" textlink="">
      <xdr:nvSpPr>
        <xdr:cNvPr id="585" name="【一般廃棄物処理施設】&#10;一人当たり有形固定資産（償却資産）額平均値テキスト">
          <a:extLst>
            <a:ext uri="{FF2B5EF4-FFF2-40B4-BE49-F238E27FC236}">
              <a16:creationId xmlns:a16="http://schemas.microsoft.com/office/drawing/2014/main" id="{D4AAE21A-8EEB-4B0E-A00E-A9CD3EA00976}"/>
            </a:ext>
          </a:extLst>
        </xdr:cNvPr>
        <xdr:cNvSpPr txBox="1"/>
      </xdr:nvSpPr>
      <xdr:spPr>
        <a:xfrm>
          <a:off x="19992975" y="64697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586" name="フローチャート: 判断 585">
          <a:extLst>
            <a:ext uri="{FF2B5EF4-FFF2-40B4-BE49-F238E27FC236}">
              <a16:creationId xmlns:a16="http://schemas.microsoft.com/office/drawing/2014/main" id="{41EDE184-5E9A-4E0D-892F-529668E934B0}"/>
            </a:ext>
          </a:extLst>
        </xdr:cNvPr>
        <xdr:cNvSpPr/>
      </xdr:nvSpPr>
      <xdr:spPr>
        <a:xfrm>
          <a:off x="19897725" y="648493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587" name="フローチャート: 判断 586">
          <a:extLst>
            <a:ext uri="{FF2B5EF4-FFF2-40B4-BE49-F238E27FC236}">
              <a16:creationId xmlns:a16="http://schemas.microsoft.com/office/drawing/2014/main" id="{00DE0B61-FF9D-4DC1-9E33-5D0FF50A3D9D}"/>
            </a:ext>
          </a:extLst>
        </xdr:cNvPr>
        <xdr:cNvSpPr/>
      </xdr:nvSpPr>
      <xdr:spPr>
        <a:xfrm>
          <a:off x="19154775" y="64931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588" name="フローチャート: 判断 587">
          <a:extLst>
            <a:ext uri="{FF2B5EF4-FFF2-40B4-BE49-F238E27FC236}">
              <a16:creationId xmlns:a16="http://schemas.microsoft.com/office/drawing/2014/main" id="{5847245D-95E5-42CE-805D-F407B946FD42}"/>
            </a:ext>
          </a:extLst>
        </xdr:cNvPr>
        <xdr:cNvSpPr/>
      </xdr:nvSpPr>
      <xdr:spPr>
        <a:xfrm>
          <a:off x="18345150" y="648505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11508</xdr:rowOff>
    </xdr:from>
    <xdr:to>
      <xdr:col>102</xdr:col>
      <xdr:colOff>165100</xdr:colOff>
      <xdr:row>40</xdr:row>
      <xdr:rowOff>113108</xdr:rowOff>
    </xdr:to>
    <xdr:sp macro="" textlink="">
      <xdr:nvSpPr>
        <xdr:cNvPr id="589" name="フローチャート: 判断 588">
          <a:extLst>
            <a:ext uri="{FF2B5EF4-FFF2-40B4-BE49-F238E27FC236}">
              <a16:creationId xmlns:a16="http://schemas.microsoft.com/office/drawing/2014/main" id="{E33F38F9-B75B-405B-9A6B-1165096D240F}"/>
            </a:ext>
          </a:extLst>
        </xdr:cNvPr>
        <xdr:cNvSpPr/>
      </xdr:nvSpPr>
      <xdr:spPr>
        <a:xfrm>
          <a:off x="17554575" y="649485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17706</xdr:rowOff>
    </xdr:from>
    <xdr:to>
      <xdr:col>98</xdr:col>
      <xdr:colOff>38100</xdr:colOff>
      <xdr:row>40</xdr:row>
      <xdr:rowOff>119306</xdr:rowOff>
    </xdr:to>
    <xdr:sp macro="" textlink="">
      <xdr:nvSpPr>
        <xdr:cNvPr id="590" name="フローチャート: 判断 589">
          <a:extLst>
            <a:ext uri="{FF2B5EF4-FFF2-40B4-BE49-F238E27FC236}">
              <a16:creationId xmlns:a16="http://schemas.microsoft.com/office/drawing/2014/main" id="{7BA7D925-5E38-4516-8C41-4874044F60A5}"/>
            </a:ext>
          </a:extLst>
        </xdr:cNvPr>
        <xdr:cNvSpPr/>
      </xdr:nvSpPr>
      <xdr:spPr>
        <a:xfrm>
          <a:off x="16754475" y="65042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EEF13BED-47FC-473B-B9BB-162B515C19EC}"/>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FB340951-225E-44AA-B003-7E2DE78C464E}"/>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8C13ACFB-AEF5-46AE-B5FE-E68CC2B9F151}"/>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AE1D3051-7E94-455C-B27D-0D884724CB9D}"/>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7A2F25BF-0C39-450A-9F02-CFC69CC47AB4}"/>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111696</xdr:rowOff>
    </xdr:from>
    <xdr:to>
      <xdr:col>116</xdr:col>
      <xdr:colOff>114300</xdr:colOff>
      <xdr:row>39</xdr:row>
      <xdr:rowOff>41846</xdr:rowOff>
    </xdr:to>
    <xdr:sp macro="" textlink="">
      <xdr:nvSpPr>
        <xdr:cNvPr id="596" name="楕円 595">
          <a:extLst>
            <a:ext uri="{FF2B5EF4-FFF2-40B4-BE49-F238E27FC236}">
              <a16:creationId xmlns:a16="http://schemas.microsoft.com/office/drawing/2014/main" id="{A13A4942-59FE-4E75-AAEF-57DA54CF308D}"/>
            </a:ext>
          </a:extLst>
        </xdr:cNvPr>
        <xdr:cNvSpPr/>
      </xdr:nvSpPr>
      <xdr:spPr>
        <a:xfrm>
          <a:off x="19897725" y="62743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134573</xdr:rowOff>
    </xdr:from>
    <xdr:ext cx="599010" cy="259045"/>
    <xdr:sp macro="" textlink="">
      <xdr:nvSpPr>
        <xdr:cNvPr id="597" name="【一般廃棄物処理施設】&#10;一人当たり有形固定資産（償却資産）額該当値テキスト">
          <a:extLst>
            <a:ext uri="{FF2B5EF4-FFF2-40B4-BE49-F238E27FC236}">
              <a16:creationId xmlns:a16="http://schemas.microsoft.com/office/drawing/2014/main" id="{CEB939FA-CCC6-4710-AA20-6B26F11AEA7B}"/>
            </a:ext>
          </a:extLst>
        </xdr:cNvPr>
        <xdr:cNvSpPr txBox="1"/>
      </xdr:nvSpPr>
      <xdr:spPr>
        <a:xfrm>
          <a:off x="19992975" y="613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134948</xdr:rowOff>
    </xdr:from>
    <xdr:to>
      <xdr:col>112</xdr:col>
      <xdr:colOff>38100</xdr:colOff>
      <xdr:row>39</xdr:row>
      <xdr:rowOff>65098</xdr:rowOff>
    </xdr:to>
    <xdr:sp macro="" textlink="">
      <xdr:nvSpPr>
        <xdr:cNvPr id="598" name="楕円 597">
          <a:extLst>
            <a:ext uri="{FF2B5EF4-FFF2-40B4-BE49-F238E27FC236}">
              <a16:creationId xmlns:a16="http://schemas.microsoft.com/office/drawing/2014/main" id="{D158CBFD-9256-4787-88E5-F9EBA6AD348D}"/>
            </a:ext>
          </a:extLst>
        </xdr:cNvPr>
        <xdr:cNvSpPr/>
      </xdr:nvSpPr>
      <xdr:spPr>
        <a:xfrm>
          <a:off x="19154775" y="62976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162496</xdr:rowOff>
    </xdr:from>
    <xdr:to>
      <xdr:col>116</xdr:col>
      <xdr:colOff>63500</xdr:colOff>
      <xdr:row>39</xdr:row>
      <xdr:rowOff>14298</xdr:rowOff>
    </xdr:to>
    <xdr:cxnSp macro="">
      <xdr:nvCxnSpPr>
        <xdr:cNvPr id="599" name="直線コネクタ 598">
          <a:extLst>
            <a:ext uri="{FF2B5EF4-FFF2-40B4-BE49-F238E27FC236}">
              <a16:creationId xmlns:a16="http://schemas.microsoft.com/office/drawing/2014/main" id="{209F3205-F656-40FE-927E-469D461478DB}"/>
            </a:ext>
          </a:extLst>
        </xdr:cNvPr>
        <xdr:cNvCxnSpPr/>
      </xdr:nvCxnSpPr>
      <xdr:spPr>
        <a:xfrm flipV="1">
          <a:off x="19202400" y="6321996"/>
          <a:ext cx="752475" cy="1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151597</xdr:rowOff>
    </xdr:from>
    <xdr:to>
      <xdr:col>107</xdr:col>
      <xdr:colOff>101600</xdr:colOff>
      <xdr:row>39</xdr:row>
      <xdr:rowOff>81747</xdr:rowOff>
    </xdr:to>
    <xdr:sp macro="" textlink="">
      <xdr:nvSpPr>
        <xdr:cNvPr id="600" name="楕円 599">
          <a:extLst>
            <a:ext uri="{FF2B5EF4-FFF2-40B4-BE49-F238E27FC236}">
              <a16:creationId xmlns:a16="http://schemas.microsoft.com/office/drawing/2014/main" id="{36DB5884-14FE-4C3C-9F6D-E4E2B370C339}"/>
            </a:ext>
          </a:extLst>
        </xdr:cNvPr>
        <xdr:cNvSpPr/>
      </xdr:nvSpPr>
      <xdr:spPr>
        <a:xfrm>
          <a:off x="18345150" y="63142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14298</xdr:rowOff>
    </xdr:from>
    <xdr:to>
      <xdr:col>111</xdr:col>
      <xdr:colOff>177800</xdr:colOff>
      <xdr:row>39</xdr:row>
      <xdr:rowOff>30947</xdr:rowOff>
    </xdr:to>
    <xdr:cxnSp macro="">
      <xdr:nvCxnSpPr>
        <xdr:cNvPr id="601" name="直線コネクタ 600">
          <a:extLst>
            <a:ext uri="{FF2B5EF4-FFF2-40B4-BE49-F238E27FC236}">
              <a16:creationId xmlns:a16="http://schemas.microsoft.com/office/drawing/2014/main" id="{576342A3-D0FE-4F41-8BBB-42AA87983BCA}"/>
            </a:ext>
          </a:extLst>
        </xdr:cNvPr>
        <xdr:cNvCxnSpPr/>
      </xdr:nvCxnSpPr>
      <xdr:spPr>
        <a:xfrm flipV="1">
          <a:off x="18392775" y="6335723"/>
          <a:ext cx="809625"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29894</xdr:rowOff>
    </xdr:from>
    <xdr:to>
      <xdr:col>102</xdr:col>
      <xdr:colOff>165100</xdr:colOff>
      <xdr:row>39</xdr:row>
      <xdr:rowOff>131494</xdr:rowOff>
    </xdr:to>
    <xdr:sp macro="" textlink="">
      <xdr:nvSpPr>
        <xdr:cNvPr id="602" name="楕円 601">
          <a:extLst>
            <a:ext uri="{FF2B5EF4-FFF2-40B4-BE49-F238E27FC236}">
              <a16:creationId xmlns:a16="http://schemas.microsoft.com/office/drawing/2014/main" id="{E2CC6808-E774-4BE3-961D-A755E52A7E40}"/>
            </a:ext>
          </a:extLst>
        </xdr:cNvPr>
        <xdr:cNvSpPr/>
      </xdr:nvSpPr>
      <xdr:spPr>
        <a:xfrm>
          <a:off x="17554575" y="635131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30947</xdr:rowOff>
    </xdr:from>
    <xdr:to>
      <xdr:col>107</xdr:col>
      <xdr:colOff>50800</xdr:colOff>
      <xdr:row>39</xdr:row>
      <xdr:rowOff>80694</xdr:rowOff>
    </xdr:to>
    <xdr:cxnSp macro="">
      <xdr:nvCxnSpPr>
        <xdr:cNvPr id="603" name="直線コネクタ 602">
          <a:extLst>
            <a:ext uri="{FF2B5EF4-FFF2-40B4-BE49-F238E27FC236}">
              <a16:creationId xmlns:a16="http://schemas.microsoft.com/office/drawing/2014/main" id="{B6160350-5674-4104-8F5A-EE075E78C211}"/>
            </a:ext>
          </a:extLst>
        </xdr:cNvPr>
        <xdr:cNvCxnSpPr/>
      </xdr:nvCxnSpPr>
      <xdr:spPr>
        <a:xfrm flipV="1">
          <a:off x="17602200" y="6352372"/>
          <a:ext cx="790575" cy="5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44315</xdr:rowOff>
    </xdr:from>
    <xdr:to>
      <xdr:col>98</xdr:col>
      <xdr:colOff>38100</xdr:colOff>
      <xdr:row>39</xdr:row>
      <xdr:rowOff>145915</xdr:rowOff>
    </xdr:to>
    <xdr:sp macro="" textlink="">
      <xdr:nvSpPr>
        <xdr:cNvPr id="604" name="楕円 603">
          <a:extLst>
            <a:ext uri="{FF2B5EF4-FFF2-40B4-BE49-F238E27FC236}">
              <a16:creationId xmlns:a16="http://schemas.microsoft.com/office/drawing/2014/main" id="{44504784-E489-4FD3-A18E-87FDB7B7252B}"/>
            </a:ext>
          </a:extLst>
        </xdr:cNvPr>
        <xdr:cNvSpPr/>
      </xdr:nvSpPr>
      <xdr:spPr>
        <a:xfrm>
          <a:off x="16754475" y="63720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80694</xdr:rowOff>
    </xdr:from>
    <xdr:to>
      <xdr:col>102</xdr:col>
      <xdr:colOff>114300</xdr:colOff>
      <xdr:row>39</xdr:row>
      <xdr:rowOff>95115</xdr:rowOff>
    </xdr:to>
    <xdr:cxnSp macro="">
      <xdr:nvCxnSpPr>
        <xdr:cNvPr id="605" name="直線コネクタ 604">
          <a:extLst>
            <a:ext uri="{FF2B5EF4-FFF2-40B4-BE49-F238E27FC236}">
              <a16:creationId xmlns:a16="http://schemas.microsoft.com/office/drawing/2014/main" id="{79F60E80-5351-4F24-997E-0532CBA1A054}"/>
            </a:ext>
          </a:extLst>
        </xdr:cNvPr>
        <xdr:cNvCxnSpPr/>
      </xdr:nvCxnSpPr>
      <xdr:spPr>
        <a:xfrm flipV="1">
          <a:off x="16802100" y="6408469"/>
          <a:ext cx="800100" cy="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96188</xdr:rowOff>
    </xdr:from>
    <xdr:ext cx="599010" cy="259045"/>
    <xdr:sp macro="" textlink="">
      <xdr:nvSpPr>
        <xdr:cNvPr id="606" name="n_1aveValue【一般廃棄物処理施設】&#10;一人当たり有形固定資産（償却資産）額">
          <a:extLst>
            <a:ext uri="{FF2B5EF4-FFF2-40B4-BE49-F238E27FC236}">
              <a16:creationId xmlns:a16="http://schemas.microsoft.com/office/drawing/2014/main" id="{BAC46CC4-589E-46AF-B099-C3248576E2ED}"/>
            </a:ext>
          </a:extLst>
        </xdr:cNvPr>
        <xdr:cNvSpPr txBox="1"/>
      </xdr:nvSpPr>
      <xdr:spPr>
        <a:xfrm>
          <a:off x="18915595" y="658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78560</xdr:rowOff>
    </xdr:from>
    <xdr:ext cx="599010" cy="259045"/>
    <xdr:sp macro="" textlink="">
      <xdr:nvSpPr>
        <xdr:cNvPr id="607" name="n_2aveValue【一般廃棄物処理施設】&#10;一人当たり有形固定資産（償却資産）額">
          <a:extLst>
            <a:ext uri="{FF2B5EF4-FFF2-40B4-BE49-F238E27FC236}">
              <a16:creationId xmlns:a16="http://schemas.microsoft.com/office/drawing/2014/main" id="{920E8D19-6AAE-4240-AC17-564F25AC8DE9}"/>
            </a:ext>
          </a:extLst>
        </xdr:cNvPr>
        <xdr:cNvSpPr txBox="1"/>
      </xdr:nvSpPr>
      <xdr:spPr>
        <a:xfrm>
          <a:off x="18134545" y="656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104235</xdr:rowOff>
    </xdr:from>
    <xdr:ext cx="599010" cy="259045"/>
    <xdr:sp macro="" textlink="">
      <xdr:nvSpPr>
        <xdr:cNvPr id="608" name="n_3aveValue【一般廃棄物処理施設】&#10;一人当たり有形固定資産（償却資産）額">
          <a:extLst>
            <a:ext uri="{FF2B5EF4-FFF2-40B4-BE49-F238E27FC236}">
              <a16:creationId xmlns:a16="http://schemas.microsoft.com/office/drawing/2014/main" id="{6717C249-23E5-4007-B964-9B45D07D212E}"/>
            </a:ext>
          </a:extLst>
        </xdr:cNvPr>
        <xdr:cNvSpPr txBox="1"/>
      </xdr:nvSpPr>
      <xdr:spPr>
        <a:xfrm>
          <a:off x="17324920" y="659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110433</xdr:rowOff>
    </xdr:from>
    <xdr:ext cx="599010" cy="259045"/>
    <xdr:sp macro="" textlink="">
      <xdr:nvSpPr>
        <xdr:cNvPr id="609" name="n_4aveValue【一般廃棄物処理施設】&#10;一人当たり有形固定資産（償却資産）額">
          <a:extLst>
            <a:ext uri="{FF2B5EF4-FFF2-40B4-BE49-F238E27FC236}">
              <a16:creationId xmlns:a16="http://schemas.microsoft.com/office/drawing/2014/main" id="{9EBC345B-53BB-4B92-99F6-578029E8D5BC}"/>
            </a:ext>
          </a:extLst>
        </xdr:cNvPr>
        <xdr:cNvSpPr txBox="1"/>
      </xdr:nvSpPr>
      <xdr:spPr>
        <a:xfrm>
          <a:off x="16524820" y="659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81625</xdr:rowOff>
    </xdr:from>
    <xdr:ext cx="599010" cy="259045"/>
    <xdr:sp macro="" textlink="">
      <xdr:nvSpPr>
        <xdr:cNvPr id="610" name="n_1mainValue【一般廃棄物処理施設】&#10;一人当たり有形固定資産（償却資産）額">
          <a:extLst>
            <a:ext uri="{FF2B5EF4-FFF2-40B4-BE49-F238E27FC236}">
              <a16:creationId xmlns:a16="http://schemas.microsoft.com/office/drawing/2014/main" id="{FC7A004D-5B36-477D-9A05-A7C813A0860B}"/>
            </a:ext>
          </a:extLst>
        </xdr:cNvPr>
        <xdr:cNvSpPr txBox="1"/>
      </xdr:nvSpPr>
      <xdr:spPr>
        <a:xfrm>
          <a:off x="18915595" y="608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98274</xdr:rowOff>
    </xdr:from>
    <xdr:ext cx="599010" cy="259045"/>
    <xdr:sp macro="" textlink="">
      <xdr:nvSpPr>
        <xdr:cNvPr id="611" name="n_2mainValue【一般廃棄物処理施設】&#10;一人当たり有形固定資産（償却資産）額">
          <a:extLst>
            <a:ext uri="{FF2B5EF4-FFF2-40B4-BE49-F238E27FC236}">
              <a16:creationId xmlns:a16="http://schemas.microsoft.com/office/drawing/2014/main" id="{AFFAE444-653B-47C0-A851-FF969905C3B1}"/>
            </a:ext>
          </a:extLst>
        </xdr:cNvPr>
        <xdr:cNvSpPr txBox="1"/>
      </xdr:nvSpPr>
      <xdr:spPr>
        <a:xfrm>
          <a:off x="18134545" y="609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148021</xdr:rowOff>
    </xdr:from>
    <xdr:ext cx="599010" cy="259045"/>
    <xdr:sp macro="" textlink="">
      <xdr:nvSpPr>
        <xdr:cNvPr id="612" name="n_3mainValue【一般廃棄物処理施設】&#10;一人当たり有形固定資産（償却資産）額">
          <a:extLst>
            <a:ext uri="{FF2B5EF4-FFF2-40B4-BE49-F238E27FC236}">
              <a16:creationId xmlns:a16="http://schemas.microsoft.com/office/drawing/2014/main" id="{B67822DA-4242-4BF5-ABE8-9E441099A6C9}"/>
            </a:ext>
          </a:extLst>
        </xdr:cNvPr>
        <xdr:cNvSpPr txBox="1"/>
      </xdr:nvSpPr>
      <xdr:spPr>
        <a:xfrm>
          <a:off x="17324920" y="614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162442</xdr:rowOff>
    </xdr:from>
    <xdr:ext cx="599010" cy="259045"/>
    <xdr:sp macro="" textlink="">
      <xdr:nvSpPr>
        <xdr:cNvPr id="613" name="n_4mainValue【一般廃棄物処理施設】&#10;一人当たり有形固定資産（償却資産）額">
          <a:extLst>
            <a:ext uri="{FF2B5EF4-FFF2-40B4-BE49-F238E27FC236}">
              <a16:creationId xmlns:a16="http://schemas.microsoft.com/office/drawing/2014/main" id="{373B9CBD-4354-45BA-BA13-D3639C3FC588}"/>
            </a:ext>
          </a:extLst>
        </xdr:cNvPr>
        <xdr:cNvSpPr txBox="1"/>
      </xdr:nvSpPr>
      <xdr:spPr>
        <a:xfrm>
          <a:off x="16524820" y="616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a:extLst>
            <a:ext uri="{FF2B5EF4-FFF2-40B4-BE49-F238E27FC236}">
              <a16:creationId xmlns:a16="http://schemas.microsoft.com/office/drawing/2014/main" id="{F7DC411A-1346-4445-89FA-1B5498E50BB8}"/>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a:extLst>
            <a:ext uri="{FF2B5EF4-FFF2-40B4-BE49-F238E27FC236}">
              <a16:creationId xmlns:a16="http://schemas.microsoft.com/office/drawing/2014/main" id="{3428218C-A309-44CF-A7D8-304630468D42}"/>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a:extLst>
            <a:ext uri="{FF2B5EF4-FFF2-40B4-BE49-F238E27FC236}">
              <a16:creationId xmlns:a16="http://schemas.microsoft.com/office/drawing/2014/main" id="{2266C9E9-01D3-47B0-A01B-B5A213412679}"/>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a:extLst>
            <a:ext uri="{FF2B5EF4-FFF2-40B4-BE49-F238E27FC236}">
              <a16:creationId xmlns:a16="http://schemas.microsoft.com/office/drawing/2014/main" id="{6FDB6FA8-E94C-4C9C-9676-EA3F47CB6AD1}"/>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a:extLst>
            <a:ext uri="{FF2B5EF4-FFF2-40B4-BE49-F238E27FC236}">
              <a16:creationId xmlns:a16="http://schemas.microsoft.com/office/drawing/2014/main" id="{50ABCB15-02C8-4E41-9B2B-9310DE247555}"/>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a:extLst>
            <a:ext uri="{FF2B5EF4-FFF2-40B4-BE49-F238E27FC236}">
              <a16:creationId xmlns:a16="http://schemas.microsoft.com/office/drawing/2014/main" id="{1DB7E100-E10E-4945-8FF1-3CFE5228FC93}"/>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a:extLst>
            <a:ext uri="{FF2B5EF4-FFF2-40B4-BE49-F238E27FC236}">
              <a16:creationId xmlns:a16="http://schemas.microsoft.com/office/drawing/2014/main" id="{D82EE05C-27EF-4DBC-86BB-571C306BC8EE}"/>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a:extLst>
            <a:ext uri="{FF2B5EF4-FFF2-40B4-BE49-F238E27FC236}">
              <a16:creationId xmlns:a16="http://schemas.microsoft.com/office/drawing/2014/main" id="{F567DF23-02EE-40EA-A98B-F00942B1F08B}"/>
            </a:ext>
          </a:extLst>
        </xdr:cNvPr>
        <xdr:cNvSpPr/>
      </xdr:nvSpPr>
      <xdr:spPr>
        <a:xfrm>
          <a:off x="11210925" y="864870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2" name="正方形/長方形 621">
          <a:extLst>
            <a:ext uri="{FF2B5EF4-FFF2-40B4-BE49-F238E27FC236}">
              <a16:creationId xmlns:a16="http://schemas.microsoft.com/office/drawing/2014/main" id="{3914D35F-6CB8-48B4-A0AD-8CB1154AAB54}"/>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3" name="正方形/長方形 622">
          <a:extLst>
            <a:ext uri="{FF2B5EF4-FFF2-40B4-BE49-F238E27FC236}">
              <a16:creationId xmlns:a16="http://schemas.microsoft.com/office/drawing/2014/main" id="{9B4056F9-D656-41B9-8ADD-4AFFAAB9426F}"/>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4" name="正方形/長方形 623">
          <a:extLst>
            <a:ext uri="{FF2B5EF4-FFF2-40B4-BE49-F238E27FC236}">
              <a16:creationId xmlns:a16="http://schemas.microsoft.com/office/drawing/2014/main" id="{8F76E6AC-2627-4482-BCC4-82728103F2B3}"/>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5" name="正方形/長方形 624">
          <a:extLst>
            <a:ext uri="{FF2B5EF4-FFF2-40B4-BE49-F238E27FC236}">
              <a16:creationId xmlns:a16="http://schemas.microsoft.com/office/drawing/2014/main" id="{2749099B-CDFC-4291-B75B-C0F173E3B70A}"/>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6" name="正方形/長方形 625">
          <a:extLst>
            <a:ext uri="{FF2B5EF4-FFF2-40B4-BE49-F238E27FC236}">
              <a16:creationId xmlns:a16="http://schemas.microsoft.com/office/drawing/2014/main" id="{8745FABC-AB48-42D6-AC70-52A8A1A08A63}"/>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7" name="正方形/長方形 626">
          <a:extLst>
            <a:ext uri="{FF2B5EF4-FFF2-40B4-BE49-F238E27FC236}">
              <a16:creationId xmlns:a16="http://schemas.microsoft.com/office/drawing/2014/main" id="{82780BDF-3180-4EAF-97FD-E5224CB4F4AC}"/>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8" name="正方形/長方形 627">
          <a:extLst>
            <a:ext uri="{FF2B5EF4-FFF2-40B4-BE49-F238E27FC236}">
              <a16:creationId xmlns:a16="http://schemas.microsoft.com/office/drawing/2014/main" id="{6F102E8E-C81C-45A2-8B46-D8CDCF9AC322}"/>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9" name="正方形/長方形 628">
          <a:extLst>
            <a:ext uri="{FF2B5EF4-FFF2-40B4-BE49-F238E27FC236}">
              <a16:creationId xmlns:a16="http://schemas.microsoft.com/office/drawing/2014/main" id="{9A5E3648-7592-49EA-A3BC-9B8DD009BD79}"/>
            </a:ext>
          </a:extLst>
        </xdr:cNvPr>
        <xdr:cNvSpPr/>
      </xdr:nvSpPr>
      <xdr:spPr>
        <a:xfrm>
          <a:off x="16459200" y="864870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A1616802-6F84-4019-85B5-E234EE49EDB1}"/>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53EAE5AA-F5B7-4793-9680-C9C3622A82D3}"/>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0A27D766-1215-41BA-941E-D21AAFD1E9D5}"/>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B30AE92C-C90D-440B-8B1C-FFE745B6248C}"/>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0DE94455-EF7C-42E8-8079-5BCA5C13E350}"/>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C0B358EB-95B6-405F-86E4-69E4F3B84C53}"/>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06478EE7-E6FB-45ED-8388-496590AFEC58}"/>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54F48336-DF31-48CA-960F-AC7EEB596CFA}"/>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BD7928FA-0661-4017-BC9E-ED8D2CFBF09B}"/>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7FAE4499-3B5A-4BAD-A5F5-F38FEB01A752}"/>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3DD5D3BB-35E1-44E7-9C7D-CC3DF768EBBE}"/>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a:extLst>
            <a:ext uri="{FF2B5EF4-FFF2-40B4-BE49-F238E27FC236}">
              <a16:creationId xmlns:a16="http://schemas.microsoft.com/office/drawing/2014/main" id="{5DFF5168-BD9F-48E1-8B5D-6E7FA1E9E14C}"/>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id="{2D245D6A-DA04-4DE2-BD49-76F87734ECE5}"/>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a:extLst>
            <a:ext uri="{FF2B5EF4-FFF2-40B4-BE49-F238E27FC236}">
              <a16:creationId xmlns:a16="http://schemas.microsoft.com/office/drawing/2014/main" id="{78906014-2EA5-41BE-8432-4232ADD615A2}"/>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4" name="テキスト ボックス 643">
          <a:extLst>
            <a:ext uri="{FF2B5EF4-FFF2-40B4-BE49-F238E27FC236}">
              <a16:creationId xmlns:a16="http://schemas.microsoft.com/office/drawing/2014/main" id="{7725E4C8-C054-47F2-8E20-B612F1E4A1F4}"/>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a:extLst>
            <a:ext uri="{FF2B5EF4-FFF2-40B4-BE49-F238E27FC236}">
              <a16:creationId xmlns:a16="http://schemas.microsoft.com/office/drawing/2014/main" id="{52643C70-BA95-4A72-B29F-DD5CB5A4BA85}"/>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6" name="テキスト ボックス 645">
          <a:extLst>
            <a:ext uri="{FF2B5EF4-FFF2-40B4-BE49-F238E27FC236}">
              <a16:creationId xmlns:a16="http://schemas.microsoft.com/office/drawing/2014/main" id="{F1FF879F-C3F9-4A94-B38E-079179565C61}"/>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a:extLst>
            <a:ext uri="{FF2B5EF4-FFF2-40B4-BE49-F238E27FC236}">
              <a16:creationId xmlns:a16="http://schemas.microsoft.com/office/drawing/2014/main" id="{4D4F828D-4D77-48F1-9677-B47115B01501}"/>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8" name="テキスト ボックス 647">
          <a:extLst>
            <a:ext uri="{FF2B5EF4-FFF2-40B4-BE49-F238E27FC236}">
              <a16:creationId xmlns:a16="http://schemas.microsoft.com/office/drawing/2014/main" id="{3239A4F2-F5A8-42E6-8722-DDEC192FBAA4}"/>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a:extLst>
            <a:ext uri="{FF2B5EF4-FFF2-40B4-BE49-F238E27FC236}">
              <a16:creationId xmlns:a16="http://schemas.microsoft.com/office/drawing/2014/main" id="{108A3979-ABE0-4607-A909-EDF74817CBF3}"/>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0" name="テキスト ボックス 649">
          <a:extLst>
            <a:ext uri="{FF2B5EF4-FFF2-40B4-BE49-F238E27FC236}">
              <a16:creationId xmlns:a16="http://schemas.microsoft.com/office/drawing/2014/main" id="{F4458457-E225-4806-8FAC-79FEC8E1B1EF}"/>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19294863-9F49-4B4B-8B93-29829E9B79AA}"/>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2" name="テキスト ボックス 651">
          <a:extLst>
            <a:ext uri="{FF2B5EF4-FFF2-40B4-BE49-F238E27FC236}">
              <a16:creationId xmlns:a16="http://schemas.microsoft.com/office/drawing/2014/main" id="{F211F868-E884-4B24-BA76-2CD496A767CD}"/>
            </a:ext>
          </a:extLst>
        </xdr:cNvPr>
        <xdr:cNvSpPr txBox="1"/>
      </xdr:nvSpPr>
      <xdr:spPr>
        <a:xfrm>
          <a:off x="109037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a:extLst>
            <a:ext uri="{FF2B5EF4-FFF2-40B4-BE49-F238E27FC236}">
              <a16:creationId xmlns:a16="http://schemas.microsoft.com/office/drawing/2014/main" id="{FEB362BA-90F3-4E10-94A0-954D2CFF5850}"/>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654" name="直線コネクタ 653">
          <a:extLst>
            <a:ext uri="{FF2B5EF4-FFF2-40B4-BE49-F238E27FC236}">
              <a16:creationId xmlns:a16="http://schemas.microsoft.com/office/drawing/2014/main" id="{3BEF7C3D-7817-41EC-960D-52B60CDAAEC0}"/>
            </a:ext>
          </a:extLst>
        </xdr:cNvPr>
        <xdr:cNvCxnSpPr/>
      </xdr:nvCxnSpPr>
      <xdr:spPr>
        <a:xfrm flipV="1">
          <a:off x="14696439" y="12505689"/>
          <a:ext cx="0" cy="15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5" name="【消防施設】&#10;有形固定資産減価償却率最小値テキスト">
          <a:extLst>
            <a:ext uri="{FF2B5EF4-FFF2-40B4-BE49-F238E27FC236}">
              <a16:creationId xmlns:a16="http://schemas.microsoft.com/office/drawing/2014/main" id="{5F728F95-7071-4C91-B75F-4540A7CF5D8E}"/>
            </a:ext>
          </a:extLst>
        </xdr:cNvPr>
        <xdr:cNvSpPr txBox="1"/>
      </xdr:nvSpPr>
      <xdr:spPr>
        <a:xfrm>
          <a:off x="14735175"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6" name="直線コネクタ 655">
          <a:extLst>
            <a:ext uri="{FF2B5EF4-FFF2-40B4-BE49-F238E27FC236}">
              <a16:creationId xmlns:a16="http://schemas.microsoft.com/office/drawing/2014/main" id="{55E7F9E7-0D96-4EE2-BE21-9F814C7F0BF5}"/>
            </a:ext>
          </a:extLst>
        </xdr:cNvPr>
        <xdr:cNvCxnSpPr/>
      </xdr:nvCxnSpPr>
      <xdr:spPr>
        <a:xfrm>
          <a:off x="14611350" y="1404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657" name="【消防施設】&#10;有形固定資産減価償却率最大値テキスト">
          <a:extLst>
            <a:ext uri="{FF2B5EF4-FFF2-40B4-BE49-F238E27FC236}">
              <a16:creationId xmlns:a16="http://schemas.microsoft.com/office/drawing/2014/main" id="{8A658F22-723E-4A7F-84A1-1DC6624525B2}"/>
            </a:ext>
          </a:extLst>
        </xdr:cNvPr>
        <xdr:cNvSpPr txBox="1"/>
      </xdr:nvSpPr>
      <xdr:spPr>
        <a:xfrm>
          <a:off x="14735175" y="1229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658" name="直線コネクタ 657">
          <a:extLst>
            <a:ext uri="{FF2B5EF4-FFF2-40B4-BE49-F238E27FC236}">
              <a16:creationId xmlns:a16="http://schemas.microsoft.com/office/drawing/2014/main" id="{B56F5E12-EEDB-4DAD-B027-6AACEA35F55B}"/>
            </a:ext>
          </a:extLst>
        </xdr:cNvPr>
        <xdr:cNvCxnSpPr/>
      </xdr:nvCxnSpPr>
      <xdr:spPr>
        <a:xfrm>
          <a:off x="14611350" y="125056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659" name="【消防施設】&#10;有形固定資産減価償却率平均値テキスト">
          <a:extLst>
            <a:ext uri="{FF2B5EF4-FFF2-40B4-BE49-F238E27FC236}">
              <a16:creationId xmlns:a16="http://schemas.microsoft.com/office/drawing/2014/main" id="{4B6B2E3A-CB1F-49E3-9E34-8227AE37C872}"/>
            </a:ext>
          </a:extLst>
        </xdr:cNvPr>
        <xdr:cNvSpPr txBox="1"/>
      </xdr:nvSpPr>
      <xdr:spPr>
        <a:xfrm>
          <a:off x="14735175" y="1314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60" name="フローチャート: 判断 659">
          <a:extLst>
            <a:ext uri="{FF2B5EF4-FFF2-40B4-BE49-F238E27FC236}">
              <a16:creationId xmlns:a16="http://schemas.microsoft.com/office/drawing/2014/main" id="{169C37BD-E0FF-4B4D-B4AC-A5530965E613}"/>
            </a:ext>
          </a:extLst>
        </xdr:cNvPr>
        <xdr:cNvSpPr/>
      </xdr:nvSpPr>
      <xdr:spPr>
        <a:xfrm>
          <a:off x="14649450" y="132886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661" name="フローチャート: 判断 660">
          <a:extLst>
            <a:ext uri="{FF2B5EF4-FFF2-40B4-BE49-F238E27FC236}">
              <a16:creationId xmlns:a16="http://schemas.microsoft.com/office/drawing/2014/main" id="{53BADCC2-B8EB-4842-AD21-E5B973D9044A}"/>
            </a:ext>
          </a:extLst>
        </xdr:cNvPr>
        <xdr:cNvSpPr/>
      </xdr:nvSpPr>
      <xdr:spPr>
        <a:xfrm>
          <a:off x="13887450" y="132486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662" name="フローチャート: 判断 661">
          <a:extLst>
            <a:ext uri="{FF2B5EF4-FFF2-40B4-BE49-F238E27FC236}">
              <a16:creationId xmlns:a16="http://schemas.microsoft.com/office/drawing/2014/main" id="{87A7959C-5E5C-4B65-B702-C44D3254CD53}"/>
            </a:ext>
          </a:extLst>
        </xdr:cNvPr>
        <xdr:cNvSpPr/>
      </xdr:nvSpPr>
      <xdr:spPr>
        <a:xfrm>
          <a:off x="13096875" y="132003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663" name="フローチャート: 判断 662">
          <a:extLst>
            <a:ext uri="{FF2B5EF4-FFF2-40B4-BE49-F238E27FC236}">
              <a16:creationId xmlns:a16="http://schemas.microsoft.com/office/drawing/2014/main" id="{847BC400-34CC-49C6-97AC-634A4AA8DA15}"/>
            </a:ext>
          </a:extLst>
        </xdr:cNvPr>
        <xdr:cNvSpPr/>
      </xdr:nvSpPr>
      <xdr:spPr>
        <a:xfrm>
          <a:off x="12296775" y="1313433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4" name="フローチャート: 判断 663">
          <a:extLst>
            <a:ext uri="{FF2B5EF4-FFF2-40B4-BE49-F238E27FC236}">
              <a16:creationId xmlns:a16="http://schemas.microsoft.com/office/drawing/2014/main" id="{4F40A043-045A-4077-BF31-41B1B68AB9E9}"/>
            </a:ext>
          </a:extLst>
        </xdr:cNvPr>
        <xdr:cNvSpPr/>
      </xdr:nvSpPr>
      <xdr:spPr>
        <a:xfrm>
          <a:off x="11487150" y="13192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746A5D7C-90BD-4F0E-B320-02DA409F6B93}"/>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A27EBAD1-B16F-4ADE-B629-C61073C44373}"/>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8C5907D7-5964-489A-A47C-46FC539A3F00}"/>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9C64112D-2714-4CE1-A913-E8EEE93D08DC}"/>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C4428641-482F-4EC3-B45A-F83233812C51}"/>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74930</xdr:rowOff>
    </xdr:from>
    <xdr:to>
      <xdr:col>85</xdr:col>
      <xdr:colOff>177800</xdr:colOff>
      <xdr:row>83</xdr:row>
      <xdr:rowOff>5080</xdr:rowOff>
    </xdr:to>
    <xdr:sp macro="" textlink="">
      <xdr:nvSpPr>
        <xdr:cNvPr id="670" name="楕円 669">
          <a:extLst>
            <a:ext uri="{FF2B5EF4-FFF2-40B4-BE49-F238E27FC236}">
              <a16:creationId xmlns:a16="http://schemas.microsoft.com/office/drawing/2014/main" id="{226F5074-6C5D-4353-9DD1-BF098384FC2F}"/>
            </a:ext>
          </a:extLst>
        </xdr:cNvPr>
        <xdr:cNvSpPr/>
      </xdr:nvSpPr>
      <xdr:spPr>
        <a:xfrm>
          <a:off x="14649450" y="133623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53357</xdr:rowOff>
    </xdr:from>
    <xdr:ext cx="405111" cy="259045"/>
    <xdr:sp macro="" textlink="">
      <xdr:nvSpPr>
        <xdr:cNvPr id="671" name="【消防施設】&#10;有形固定資産減価償却率該当値テキスト">
          <a:extLst>
            <a:ext uri="{FF2B5EF4-FFF2-40B4-BE49-F238E27FC236}">
              <a16:creationId xmlns:a16="http://schemas.microsoft.com/office/drawing/2014/main" id="{C9E704CF-B9C6-4BB4-85BB-73BF0FC479D5}"/>
            </a:ext>
          </a:extLst>
        </xdr:cNvPr>
        <xdr:cNvSpPr txBox="1"/>
      </xdr:nvSpPr>
      <xdr:spPr>
        <a:xfrm>
          <a:off x="14735175"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149225</xdr:rowOff>
    </xdr:from>
    <xdr:to>
      <xdr:col>81</xdr:col>
      <xdr:colOff>101600</xdr:colOff>
      <xdr:row>82</xdr:row>
      <xdr:rowOff>79375</xdr:rowOff>
    </xdr:to>
    <xdr:sp macro="" textlink="">
      <xdr:nvSpPr>
        <xdr:cNvPr id="672" name="楕円 671">
          <a:extLst>
            <a:ext uri="{FF2B5EF4-FFF2-40B4-BE49-F238E27FC236}">
              <a16:creationId xmlns:a16="http://schemas.microsoft.com/office/drawing/2014/main" id="{A5D3575B-804A-4806-9F37-A568C0496204}"/>
            </a:ext>
          </a:extLst>
        </xdr:cNvPr>
        <xdr:cNvSpPr/>
      </xdr:nvSpPr>
      <xdr:spPr>
        <a:xfrm>
          <a:off x="13887450" y="13274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28575</xdr:rowOff>
    </xdr:from>
    <xdr:to>
      <xdr:col>85</xdr:col>
      <xdr:colOff>127000</xdr:colOff>
      <xdr:row>82</xdr:row>
      <xdr:rowOff>125730</xdr:rowOff>
    </xdr:to>
    <xdr:cxnSp macro="">
      <xdr:nvCxnSpPr>
        <xdr:cNvPr id="673" name="直線コネクタ 672">
          <a:extLst>
            <a:ext uri="{FF2B5EF4-FFF2-40B4-BE49-F238E27FC236}">
              <a16:creationId xmlns:a16="http://schemas.microsoft.com/office/drawing/2014/main" id="{6B9B01C0-9951-4F31-9EB4-B49528AF104D}"/>
            </a:ext>
          </a:extLst>
        </xdr:cNvPr>
        <xdr:cNvCxnSpPr/>
      </xdr:nvCxnSpPr>
      <xdr:spPr>
        <a:xfrm>
          <a:off x="13935075" y="13312775"/>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52070</xdr:rowOff>
    </xdr:from>
    <xdr:to>
      <xdr:col>76</xdr:col>
      <xdr:colOff>165100</xdr:colOff>
      <xdr:row>81</xdr:row>
      <xdr:rowOff>153670</xdr:rowOff>
    </xdr:to>
    <xdr:sp macro="" textlink="">
      <xdr:nvSpPr>
        <xdr:cNvPr id="674" name="楕円 673">
          <a:extLst>
            <a:ext uri="{FF2B5EF4-FFF2-40B4-BE49-F238E27FC236}">
              <a16:creationId xmlns:a16="http://schemas.microsoft.com/office/drawing/2014/main" id="{4E153F21-78D0-4E6D-924E-DA0AB9A5ABCE}"/>
            </a:ext>
          </a:extLst>
        </xdr:cNvPr>
        <xdr:cNvSpPr/>
      </xdr:nvSpPr>
      <xdr:spPr>
        <a:xfrm>
          <a:off x="13096875" y="131743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102870</xdr:rowOff>
    </xdr:from>
    <xdr:to>
      <xdr:col>81</xdr:col>
      <xdr:colOff>50800</xdr:colOff>
      <xdr:row>82</xdr:row>
      <xdr:rowOff>28575</xdr:rowOff>
    </xdr:to>
    <xdr:cxnSp macro="">
      <xdr:nvCxnSpPr>
        <xdr:cNvPr id="675" name="直線コネクタ 674">
          <a:extLst>
            <a:ext uri="{FF2B5EF4-FFF2-40B4-BE49-F238E27FC236}">
              <a16:creationId xmlns:a16="http://schemas.microsoft.com/office/drawing/2014/main" id="{A4CA28BF-5406-4229-A0CD-E83953708F6E}"/>
            </a:ext>
          </a:extLst>
        </xdr:cNvPr>
        <xdr:cNvCxnSpPr/>
      </xdr:nvCxnSpPr>
      <xdr:spPr>
        <a:xfrm>
          <a:off x="13144500" y="13231495"/>
          <a:ext cx="790575"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124461</xdr:rowOff>
    </xdr:from>
    <xdr:to>
      <xdr:col>72</xdr:col>
      <xdr:colOff>38100</xdr:colOff>
      <xdr:row>81</xdr:row>
      <xdr:rowOff>54611</xdr:rowOff>
    </xdr:to>
    <xdr:sp macro="" textlink="">
      <xdr:nvSpPr>
        <xdr:cNvPr id="676" name="楕円 675">
          <a:extLst>
            <a:ext uri="{FF2B5EF4-FFF2-40B4-BE49-F238E27FC236}">
              <a16:creationId xmlns:a16="http://schemas.microsoft.com/office/drawing/2014/main" id="{46735D4F-A1B1-4560-B3EE-7054A4AE8E42}"/>
            </a:ext>
          </a:extLst>
        </xdr:cNvPr>
        <xdr:cNvSpPr/>
      </xdr:nvSpPr>
      <xdr:spPr>
        <a:xfrm>
          <a:off x="12296775" y="130848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3811</xdr:rowOff>
    </xdr:from>
    <xdr:to>
      <xdr:col>76</xdr:col>
      <xdr:colOff>114300</xdr:colOff>
      <xdr:row>81</xdr:row>
      <xdr:rowOff>102870</xdr:rowOff>
    </xdr:to>
    <xdr:cxnSp macro="">
      <xdr:nvCxnSpPr>
        <xdr:cNvPr id="677" name="直線コネクタ 676">
          <a:extLst>
            <a:ext uri="{FF2B5EF4-FFF2-40B4-BE49-F238E27FC236}">
              <a16:creationId xmlns:a16="http://schemas.microsoft.com/office/drawing/2014/main" id="{C61424C3-CE1C-41AD-B0F2-8A746DDA9B4D}"/>
            </a:ext>
          </a:extLst>
        </xdr:cNvPr>
        <xdr:cNvCxnSpPr/>
      </xdr:nvCxnSpPr>
      <xdr:spPr>
        <a:xfrm>
          <a:off x="12344400" y="13132436"/>
          <a:ext cx="8001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86361</xdr:rowOff>
    </xdr:from>
    <xdr:to>
      <xdr:col>67</xdr:col>
      <xdr:colOff>101600</xdr:colOff>
      <xdr:row>81</xdr:row>
      <xdr:rowOff>16511</xdr:rowOff>
    </xdr:to>
    <xdr:sp macro="" textlink="">
      <xdr:nvSpPr>
        <xdr:cNvPr id="678" name="楕円 677">
          <a:extLst>
            <a:ext uri="{FF2B5EF4-FFF2-40B4-BE49-F238E27FC236}">
              <a16:creationId xmlns:a16="http://schemas.microsoft.com/office/drawing/2014/main" id="{DD1D5D76-B604-4BC3-BF71-22A04A2651D1}"/>
            </a:ext>
          </a:extLst>
        </xdr:cNvPr>
        <xdr:cNvSpPr/>
      </xdr:nvSpPr>
      <xdr:spPr>
        <a:xfrm>
          <a:off x="11487150" y="130467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137161</xdr:rowOff>
    </xdr:from>
    <xdr:to>
      <xdr:col>71</xdr:col>
      <xdr:colOff>177800</xdr:colOff>
      <xdr:row>81</xdr:row>
      <xdr:rowOff>3811</xdr:rowOff>
    </xdr:to>
    <xdr:cxnSp macro="">
      <xdr:nvCxnSpPr>
        <xdr:cNvPr id="679" name="直線コネクタ 678">
          <a:extLst>
            <a:ext uri="{FF2B5EF4-FFF2-40B4-BE49-F238E27FC236}">
              <a16:creationId xmlns:a16="http://schemas.microsoft.com/office/drawing/2014/main" id="{684364CF-4529-4DB9-B6FC-1854D3FF455D}"/>
            </a:ext>
          </a:extLst>
        </xdr:cNvPr>
        <xdr:cNvCxnSpPr/>
      </xdr:nvCxnSpPr>
      <xdr:spPr>
        <a:xfrm>
          <a:off x="11534775" y="13103861"/>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680" name="n_1aveValue【消防施設】&#10;有形固定資産減価償却率">
          <a:extLst>
            <a:ext uri="{FF2B5EF4-FFF2-40B4-BE49-F238E27FC236}">
              <a16:creationId xmlns:a16="http://schemas.microsoft.com/office/drawing/2014/main" id="{FB16C647-0946-49A4-8424-EF072CE3529C}"/>
            </a:ext>
          </a:extLst>
        </xdr:cNvPr>
        <xdr:cNvSpPr txBox="1"/>
      </xdr:nvSpPr>
      <xdr:spPr>
        <a:xfrm>
          <a:off x="13745219" y="1303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167657</xdr:rowOff>
    </xdr:from>
    <xdr:ext cx="405111" cy="259045"/>
    <xdr:sp macro="" textlink="">
      <xdr:nvSpPr>
        <xdr:cNvPr id="681" name="n_2aveValue【消防施設】&#10;有形固定資産減価償却率">
          <a:extLst>
            <a:ext uri="{FF2B5EF4-FFF2-40B4-BE49-F238E27FC236}">
              <a16:creationId xmlns:a16="http://schemas.microsoft.com/office/drawing/2014/main" id="{446A66B8-E3C7-469C-AA1D-E27EFC41F166}"/>
            </a:ext>
          </a:extLst>
        </xdr:cNvPr>
        <xdr:cNvSpPr txBox="1"/>
      </xdr:nvSpPr>
      <xdr:spPr>
        <a:xfrm>
          <a:off x="12964169" y="1328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104791</xdr:rowOff>
    </xdr:from>
    <xdr:ext cx="405111" cy="259045"/>
    <xdr:sp macro="" textlink="">
      <xdr:nvSpPr>
        <xdr:cNvPr id="682" name="n_3aveValue【消防施設】&#10;有形固定資産減価償却率">
          <a:extLst>
            <a:ext uri="{FF2B5EF4-FFF2-40B4-BE49-F238E27FC236}">
              <a16:creationId xmlns:a16="http://schemas.microsoft.com/office/drawing/2014/main" id="{FC68E96B-FE7A-4E77-9BE7-A1D37BF94F17}"/>
            </a:ext>
          </a:extLst>
        </xdr:cNvPr>
        <xdr:cNvSpPr txBox="1"/>
      </xdr:nvSpPr>
      <xdr:spPr>
        <a:xfrm>
          <a:off x="12164069"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683" name="n_4aveValue【消防施設】&#10;有形固定資産減価償却率">
          <a:extLst>
            <a:ext uri="{FF2B5EF4-FFF2-40B4-BE49-F238E27FC236}">
              <a16:creationId xmlns:a16="http://schemas.microsoft.com/office/drawing/2014/main" id="{41A1E83F-FF74-4FEB-BF6B-6106EA285D85}"/>
            </a:ext>
          </a:extLst>
        </xdr:cNvPr>
        <xdr:cNvSpPr txBox="1"/>
      </xdr:nvSpPr>
      <xdr:spPr>
        <a:xfrm>
          <a:off x="11354444" y="1328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70502</xdr:rowOff>
    </xdr:from>
    <xdr:ext cx="405111" cy="259045"/>
    <xdr:sp macro="" textlink="">
      <xdr:nvSpPr>
        <xdr:cNvPr id="684" name="n_1mainValue【消防施設】&#10;有形固定資産減価償却率">
          <a:extLst>
            <a:ext uri="{FF2B5EF4-FFF2-40B4-BE49-F238E27FC236}">
              <a16:creationId xmlns:a16="http://schemas.microsoft.com/office/drawing/2014/main" id="{36AE7A98-D492-4265-897D-D6FE7E063F05}"/>
            </a:ext>
          </a:extLst>
        </xdr:cNvPr>
        <xdr:cNvSpPr txBox="1"/>
      </xdr:nvSpPr>
      <xdr:spPr>
        <a:xfrm>
          <a:off x="13745219"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170197</xdr:rowOff>
    </xdr:from>
    <xdr:ext cx="405111" cy="259045"/>
    <xdr:sp macro="" textlink="">
      <xdr:nvSpPr>
        <xdr:cNvPr id="685" name="n_2mainValue【消防施設】&#10;有形固定資産減価償却率">
          <a:extLst>
            <a:ext uri="{FF2B5EF4-FFF2-40B4-BE49-F238E27FC236}">
              <a16:creationId xmlns:a16="http://schemas.microsoft.com/office/drawing/2014/main" id="{7AB27D6B-04F7-4A3B-A453-B13AE3E04907}"/>
            </a:ext>
          </a:extLst>
        </xdr:cNvPr>
        <xdr:cNvSpPr txBox="1"/>
      </xdr:nvSpPr>
      <xdr:spPr>
        <a:xfrm>
          <a:off x="12964169" y="1296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686" name="n_3mainValue【消防施設】&#10;有形固定資産減価償却率">
          <a:extLst>
            <a:ext uri="{FF2B5EF4-FFF2-40B4-BE49-F238E27FC236}">
              <a16:creationId xmlns:a16="http://schemas.microsoft.com/office/drawing/2014/main" id="{CEBBA9EA-E0EB-4ED0-AA44-5357603A0ED6}"/>
            </a:ext>
          </a:extLst>
        </xdr:cNvPr>
        <xdr:cNvSpPr txBox="1"/>
      </xdr:nvSpPr>
      <xdr:spPr>
        <a:xfrm>
          <a:off x="12164069" y="1286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33038</xdr:rowOff>
    </xdr:from>
    <xdr:ext cx="405111" cy="259045"/>
    <xdr:sp macro="" textlink="">
      <xdr:nvSpPr>
        <xdr:cNvPr id="687" name="n_4mainValue【消防施設】&#10;有形固定資産減価償却率">
          <a:extLst>
            <a:ext uri="{FF2B5EF4-FFF2-40B4-BE49-F238E27FC236}">
              <a16:creationId xmlns:a16="http://schemas.microsoft.com/office/drawing/2014/main" id="{B742902C-2306-4F0E-B0E4-462542EA3E70}"/>
            </a:ext>
          </a:extLst>
        </xdr:cNvPr>
        <xdr:cNvSpPr txBox="1"/>
      </xdr:nvSpPr>
      <xdr:spPr>
        <a:xfrm>
          <a:off x="11354444" y="1283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EE804B41-BD8C-4C29-BDF2-AEB1CBB7A8EF}"/>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4F24B314-DCA0-4C65-AAF2-A9D5E8A9D6A0}"/>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DF4382B9-77A0-40D4-AFBA-1735648E2E3D}"/>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8D9CAD1C-8BA5-45D2-B4EE-DD4D3EBB9F86}"/>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6057D193-3ACC-44B8-9B6D-5F737017FA7E}"/>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EB7E4F63-2688-4839-82E4-1262984EF5A4}"/>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9A092FB7-22EA-4D10-B842-5D3DB2A7E43B}"/>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BCDC020A-80C8-4A32-8108-368158D18752}"/>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1AD14E9A-1E6E-40D2-966A-14BC6EED925B}"/>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4C570D0F-6FB6-460D-8D0F-64119D952F72}"/>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a:extLst>
            <a:ext uri="{FF2B5EF4-FFF2-40B4-BE49-F238E27FC236}">
              <a16:creationId xmlns:a16="http://schemas.microsoft.com/office/drawing/2014/main" id="{14A40D23-3C94-441D-9037-9885DF2AB421}"/>
            </a:ext>
          </a:extLst>
        </xdr:cNvPr>
        <xdr:cNvCxnSpPr/>
      </xdr:nvCxnSpPr>
      <xdr:spPr>
        <a:xfrm>
          <a:off x="164592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a:extLst>
            <a:ext uri="{FF2B5EF4-FFF2-40B4-BE49-F238E27FC236}">
              <a16:creationId xmlns:a16="http://schemas.microsoft.com/office/drawing/2014/main" id="{F25C77AE-1250-455C-B935-7419CFE88935}"/>
            </a:ext>
          </a:extLst>
        </xdr:cNvPr>
        <xdr:cNvSpPr txBox="1"/>
      </xdr:nvSpPr>
      <xdr:spPr>
        <a:xfrm>
          <a:off x="160523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a:extLst>
            <a:ext uri="{FF2B5EF4-FFF2-40B4-BE49-F238E27FC236}">
              <a16:creationId xmlns:a16="http://schemas.microsoft.com/office/drawing/2014/main" id="{ACDD2C23-84DC-41EB-8374-A156011E4739}"/>
            </a:ext>
          </a:extLst>
        </xdr:cNvPr>
        <xdr:cNvCxnSpPr/>
      </xdr:nvCxnSpPr>
      <xdr:spPr>
        <a:xfrm>
          <a:off x="164592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a:extLst>
            <a:ext uri="{FF2B5EF4-FFF2-40B4-BE49-F238E27FC236}">
              <a16:creationId xmlns:a16="http://schemas.microsoft.com/office/drawing/2014/main" id="{423DBDA6-B940-48D9-B8C5-68A660C526ED}"/>
            </a:ext>
          </a:extLst>
        </xdr:cNvPr>
        <xdr:cNvSpPr txBox="1"/>
      </xdr:nvSpPr>
      <xdr:spPr>
        <a:xfrm>
          <a:off x="16052346"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a:extLst>
            <a:ext uri="{FF2B5EF4-FFF2-40B4-BE49-F238E27FC236}">
              <a16:creationId xmlns:a16="http://schemas.microsoft.com/office/drawing/2014/main" id="{2BF5A629-150A-4A8E-91F6-7771275DD794}"/>
            </a:ext>
          </a:extLst>
        </xdr:cNvPr>
        <xdr:cNvCxnSpPr/>
      </xdr:nvCxnSpPr>
      <xdr:spPr>
        <a:xfrm>
          <a:off x="164592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a:extLst>
            <a:ext uri="{FF2B5EF4-FFF2-40B4-BE49-F238E27FC236}">
              <a16:creationId xmlns:a16="http://schemas.microsoft.com/office/drawing/2014/main" id="{0DE936FE-B9E4-4775-88D1-983654265925}"/>
            </a:ext>
          </a:extLst>
        </xdr:cNvPr>
        <xdr:cNvSpPr txBox="1"/>
      </xdr:nvSpPr>
      <xdr:spPr>
        <a:xfrm>
          <a:off x="16052346"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a:extLst>
            <a:ext uri="{FF2B5EF4-FFF2-40B4-BE49-F238E27FC236}">
              <a16:creationId xmlns:a16="http://schemas.microsoft.com/office/drawing/2014/main" id="{073B1654-558A-4798-A3C2-2A9D1414E7ED}"/>
            </a:ext>
          </a:extLst>
        </xdr:cNvPr>
        <xdr:cNvCxnSpPr/>
      </xdr:nvCxnSpPr>
      <xdr:spPr>
        <a:xfrm>
          <a:off x="164592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a:extLst>
            <a:ext uri="{FF2B5EF4-FFF2-40B4-BE49-F238E27FC236}">
              <a16:creationId xmlns:a16="http://schemas.microsoft.com/office/drawing/2014/main" id="{A2E4398A-5251-42AC-8175-3BD1535226DE}"/>
            </a:ext>
          </a:extLst>
        </xdr:cNvPr>
        <xdr:cNvSpPr txBox="1"/>
      </xdr:nvSpPr>
      <xdr:spPr>
        <a:xfrm>
          <a:off x="16052346"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C0BBC6D1-3995-4043-9865-51C4A2551640}"/>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7BECB05E-BCDB-4E05-AADE-FE14C3A349DF}"/>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99548845-AD32-4E0A-8C22-BA8EF21E3694}"/>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709" name="直線コネクタ 708">
          <a:extLst>
            <a:ext uri="{FF2B5EF4-FFF2-40B4-BE49-F238E27FC236}">
              <a16:creationId xmlns:a16="http://schemas.microsoft.com/office/drawing/2014/main" id="{398DC272-7CC5-4579-973F-048F722F55CF}"/>
            </a:ext>
          </a:extLst>
        </xdr:cNvPr>
        <xdr:cNvCxnSpPr/>
      </xdr:nvCxnSpPr>
      <xdr:spPr>
        <a:xfrm flipV="1">
          <a:off x="19954239" y="12560681"/>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10" name="【消防施設】&#10;一人当たり面積最小値テキスト">
          <a:extLst>
            <a:ext uri="{FF2B5EF4-FFF2-40B4-BE49-F238E27FC236}">
              <a16:creationId xmlns:a16="http://schemas.microsoft.com/office/drawing/2014/main" id="{A6EB2496-8335-47E3-B89B-1D6A99C5F7B6}"/>
            </a:ext>
          </a:extLst>
        </xdr:cNvPr>
        <xdr:cNvSpPr txBox="1"/>
      </xdr:nvSpPr>
      <xdr:spPr>
        <a:xfrm>
          <a:off x="19992975" y="1396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11" name="直線コネクタ 710">
          <a:extLst>
            <a:ext uri="{FF2B5EF4-FFF2-40B4-BE49-F238E27FC236}">
              <a16:creationId xmlns:a16="http://schemas.microsoft.com/office/drawing/2014/main" id="{3B83CE3E-23E3-4378-A3B2-1192CD1720A1}"/>
            </a:ext>
          </a:extLst>
        </xdr:cNvPr>
        <xdr:cNvCxnSpPr/>
      </xdr:nvCxnSpPr>
      <xdr:spPr>
        <a:xfrm>
          <a:off x="19878675" y="139608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12" name="【消防施設】&#10;一人当たり面積最大値テキスト">
          <a:extLst>
            <a:ext uri="{FF2B5EF4-FFF2-40B4-BE49-F238E27FC236}">
              <a16:creationId xmlns:a16="http://schemas.microsoft.com/office/drawing/2014/main" id="{74F9E81A-025C-450B-A09A-E63E7A912E81}"/>
            </a:ext>
          </a:extLst>
        </xdr:cNvPr>
        <xdr:cNvSpPr txBox="1"/>
      </xdr:nvSpPr>
      <xdr:spPr>
        <a:xfrm>
          <a:off x="19992975" y="1234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13" name="直線コネクタ 712">
          <a:extLst>
            <a:ext uri="{FF2B5EF4-FFF2-40B4-BE49-F238E27FC236}">
              <a16:creationId xmlns:a16="http://schemas.microsoft.com/office/drawing/2014/main" id="{2B737D37-E56C-42E8-8B1D-19799E7B2416}"/>
            </a:ext>
          </a:extLst>
        </xdr:cNvPr>
        <xdr:cNvCxnSpPr/>
      </xdr:nvCxnSpPr>
      <xdr:spPr>
        <a:xfrm>
          <a:off x="19878675" y="125606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94759</xdr:rowOff>
    </xdr:from>
    <xdr:ext cx="469744" cy="259045"/>
    <xdr:sp macro="" textlink="">
      <xdr:nvSpPr>
        <xdr:cNvPr id="714" name="【消防施設】&#10;一人当たり面積平均値テキスト">
          <a:extLst>
            <a:ext uri="{FF2B5EF4-FFF2-40B4-BE49-F238E27FC236}">
              <a16:creationId xmlns:a16="http://schemas.microsoft.com/office/drawing/2014/main" id="{FA6C3315-4DA9-4184-AB3C-1435AE64E01D}"/>
            </a:ext>
          </a:extLst>
        </xdr:cNvPr>
        <xdr:cNvSpPr txBox="1"/>
      </xdr:nvSpPr>
      <xdr:spPr>
        <a:xfrm>
          <a:off x="19992975" y="13544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715" name="フローチャート: 判断 714">
          <a:extLst>
            <a:ext uri="{FF2B5EF4-FFF2-40B4-BE49-F238E27FC236}">
              <a16:creationId xmlns:a16="http://schemas.microsoft.com/office/drawing/2014/main" id="{41AEE1F1-C56B-4C75-BA21-9BDB8B177521}"/>
            </a:ext>
          </a:extLst>
        </xdr:cNvPr>
        <xdr:cNvSpPr/>
      </xdr:nvSpPr>
      <xdr:spPr>
        <a:xfrm>
          <a:off x="19897725" y="136799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716" name="フローチャート: 判断 715">
          <a:extLst>
            <a:ext uri="{FF2B5EF4-FFF2-40B4-BE49-F238E27FC236}">
              <a16:creationId xmlns:a16="http://schemas.microsoft.com/office/drawing/2014/main" id="{F0161932-E840-4BA2-A65D-41D3BCDAC524}"/>
            </a:ext>
          </a:extLst>
        </xdr:cNvPr>
        <xdr:cNvSpPr/>
      </xdr:nvSpPr>
      <xdr:spPr>
        <a:xfrm>
          <a:off x="19154775" y="136753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717" name="フローチャート: 判断 716">
          <a:extLst>
            <a:ext uri="{FF2B5EF4-FFF2-40B4-BE49-F238E27FC236}">
              <a16:creationId xmlns:a16="http://schemas.microsoft.com/office/drawing/2014/main" id="{4854EBEF-D0F2-4C10-AF63-D81A3B8FA481}"/>
            </a:ext>
          </a:extLst>
        </xdr:cNvPr>
        <xdr:cNvSpPr/>
      </xdr:nvSpPr>
      <xdr:spPr>
        <a:xfrm>
          <a:off x="18345150" y="1369542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718" name="フローチャート: 判断 717">
          <a:extLst>
            <a:ext uri="{FF2B5EF4-FFF2-40B4-BE49-F238E27FC236}">
              <a16:creationId xmlns:a16="http://schemas.microsoft.com/office/drawing/2014/main" id="{830C64FC-A2F8-4C6B-A781-62239FD0E12D}"/>
            </a:ext>
          </a:extLst>
        </xdr:cNvPr>
        <xdr:cNvSpPr/>
      </xdr:nvSpPr>
      <xdr:spPr>
        <a:xfrm>
          <a:off x="17554575" y="136199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19" name="フローチャート: 判断 718">
          <a:extLst>
            <a:ext uri="{FF2B5EF4-FFF2-40B4-BE49-F238E27FC236}">
              <a16:creationId xmlns:a16="http://schemas.microsoft.com/office/drawing/2014/main" id="{9BC45CCD-2AF6-4254-AA29-CF430E336329}"/>
            </a:ext>
          </a:extLst>
        </xdr:cNvPr>
        <xdr:cNvSpPr/>
      </xdr:nvSpPr>
      <xdr:spPr>
        <a:xfrm>
          <a:off x="16754475" y="13658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5767930-1315-480A-9BB5-630EA52BA063}"/>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837D1FB-CFF2-4445-B80F-D024DDEBC89C}"/>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2F568D50-4201-4BFC-9756-D0D0F35969CE}"/>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D0CBE5F9-B30C-4B5E-A605-6DAC84626624}"/>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DA3250B3-01CC-421D-A230-BA3ADAE3F0FF}"/>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725" name="楕円 724">
          <a:extLst>
            <a:ext uri="{FF2B5EF4-FFF2-40B4-BE49-F238E27FC236}">
              <a16:creationId xmlns:a16="http://schemas.microsoft.com/office/drawing/2014/main" id="{2BD8E417-F0C5-4AD4-922E-730EAE3C52F4}"/>
            </a:ext>
          </a:extLst>
        </xdr:cNvPr>
        <xdr:cNvSpPr/>
      </xdr:nvSpPr>
      <xdr:spPr>
        <a:xfrm>
          <a:off x="19897725" y="136799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50309</xdr:rowOff>
    </xdr:from>
    <xdr:ext cx="469744" cy="259045"/>
    <xdr:sp macro="" textlink="">
      <xdr:nvSpPr>
        <xdr:cNvPr id="726" name="【消防施設】&#10;一人当たり面積該当値テキスト">
          <a:extLst>
            <a:ext uri="{FF2B5EF4-FFF2-40B4-BE49-F238E27FC236}">
              <a16:creationId xmlns:a16="http://schemas.microsoft.com/office/drawing/2014/main" id="{505E3F1E-FE7F-4976-A39B-0242E5317D5D}"/>
            </a:ext>
          </a:extLst>
        </xdr:cNvPr>
        <xdr:cNvSpPr txBox="1"/>
      </xdr:nvSpPr>
      <xdr:spPr>
        <a:xfrm>
          <a:off x="19992975" y="1365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115315</xdr:rowOff>
    </xdr:from>
    <xdr:to>
      <xdr:col>112</xdr:col>
      <xdr:colOff>38100</xdr:colOff>
      <xdr:row>84</xdr:row>
      <xdr:rowOff>45465</xdr:rowOff>
    </xdr:to>
    <xdr:sp macro="" textlink="">
      <xdr:nvSpPr>
        <xdr:cNvPr id="727" name="楕円 726">
          <a:extLst>
            <a:ext uri="{FF2B5EF4-FFF2-40B4-BE49-F238E27FC236}">
              <a16:creationId xmlns:a16="http://schemas.microsoft.com/office/drawing/2014/main" id="{F5F81BBA-3240-4F3C-8088-3BBF4A62AD1E}"/>
            </a:ext>
          </a:extLst>
        </xdr:cNvPr>
        <xdr:cNvSpPr/>
      </xdr:nvSpPr>
      <xdr:spPr>
        <a:xfrm>
          <a:off x="19154775" y="135646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166115</xdr:rowOff>
    </xdr:from>
    <xdr:to>
      <xdr:col>116</xdr:col>
      <xdr:colOff>63500</xdr:colOff>
      <xdr:row>84</xdr:row>
      <xdr:rowOff>122682</xdr:rowOff>
    </xdr:to>
    <xdr:cxnSp macro="">
      <xdr:nvCxnSpPr>
        <xdr:cNvPr id="728" name="直線コネクタ 727">
          <a:extLst>
            <a:ext uri="{FF2B5EF4-FFF2-40B4-BE49-F238E27FC236}">
              <a16:creationId xmlns:a16="http://schemas.microsoft.com/office/drawing/2014/main" id="{0ADC554F-DB40-4536-826A-FF9D2D2C3789}"/>
            </a:ext>
          </a:extLst>
        </xdr:cNvPr>
        <xdr:cNvCxnSpPr/>
      </xdr:nvCxnSpPr>
      <xdr:spPr>
        <a:xfrm>
          <a:off x="19202400" y="13612240"/>
          <a:ext cx="752475" cy="1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115315</xdr:rowOff>
    </xdr:from>
    <xdr:to>
      <xdr:col>107</xdr:col>
      <xdr:colOff>101600</xdr:colOff>
      <xdr:row>84</xdr:row>
      <xdr:rowOff>45465</xdr:rowOff>
    </xdr:to>
    <xdr:sp macro="" textlink="">
      <xdr:nvSpPr>
        <xdr:cNvPr id="729" name="楕円 728">
          <a:extLst>
            <a:ext uri="{FF2B5EF4-FFF2-40B4-BE49-F238E27FC236}">
              <a16:creationId xmlns:a16="http://schemas.microsoft.com/office/drawing/2014/main" id="{86F60B47-A62B-4002-BEF8-2CC67DED3D64}"/>
            </a:ext>
          </a:extLst>
        </xdr:cNvPr>
        <xdr:cNvSpPr/>
      </xdr:nvSpPr>
      <xdr:spPr>
        <a:xfrm>
          <a:off x="18345150" y="135646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166115</xdr:rowOff>
    </xdr:from>
    <xdr:to>
      <xdr:col>111</xdr:col>
      <xdr:colOff>177800</xdr:colOff>
      <xdr:row>83</xdr:row>
      <xdr:rowOff>166115</xdr:rowOff>
    </xdr:to>
    <xdr:cxnSp macro="">
      <xdr:nvCxnSpPr>
        <xdr:cNvPr id="730" name="直線コネクタ 729">
          <a:extLst>
            <a:ext uri="{FF2B5EF4-FFF2-40B4-BE49-F238E27FC236}">
              <a16:creationId xmlns:a16="http://schemas.microsoft.com/office/drawing/2014/main" id="{601103D0-4E3D-4035-A729-69EB99CD292F}"/>
            </a:ext>
          </a:extLst>
        </xdr:cNvPr>
        <xdr:cNvCxnSpPr/>
      </xdr:nvCxnSpPr>
      <xdr:spPr>
        <a:xfrm>
          <a:off x="18392775" y="1361224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115315</xdr:rowOff>
    </xdr:from>
    <xdr:to>
      <xdr:col>102</xdr:col>
      <xdr:colOff>165100</xdr:colOff>
      <xdr:row>84</xdr:row>
      <xdr:rowOff>45465</xdr:rowOff>
    </xdr:to>
    <xdr:sp macro="" textlink="">
      <xdr:nvSpPr>
        <xdr:cNvPr id="731" name="楕円 730">
          <a:extLst>
            <a:ext uri="{FF2B5EF4-FFF2-40B4-BE49-F238E27FC236}">
              <a16:creationId xmlns:a16="http://schemas.microsoft.com/office/drawing/2014/main" id="{72DE068B-AAA5-41A7-85A6-B58861150460}"/>
            </a:ext>
          </a:extLst>
        </xdr:cNvPr>
        <xdr:cNvSpPr/>
      </xdr:nvSpPr>
      <xdr:spPr>
        <a:xfrm>
          <a:off x="17554575" y="135646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166115</xdr:rowOff>
    </xdr:from>
    <xdr:to>
      <xdr:col>107</xdr:col>
      <xdr:colOff>50800</xdr:colOff>
      <xdr:row>83</xdr:row>
      <xdr:rowOff>166115</xdr:rowOff>
    </xdr:to>
    <xdr:cxnSp macro="">
      <xdr:nvCxnSpPr>
        <xdr:cNvPr id="732" name="直線コネクタ 731">
          <a:extLst>
            <a:ext uri="{FF2B5EF4-FFF2-40B4-BE49-F238E27FC236}">
              <a16:creationId xmlns:a16="http://schemas.microsoft.com/office/drawing/2014/main" id="{58E672F2-D5D4-4490-B9A8-34633AAD7A68}"/>
            </a:ext>
          </a:extLst>
        </xdr:cNvPr>
        <xdr:cNvCxnSpPr/>
      </xdr:nvCxnSpPr>
      <xdr:spPr>
        <a:xfrm>
          <a:off x="17602200" y="1361224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126746</xdr:rowOff>
    </xdr:from>
    <xdr:to>
      <xdr:col>98</xdr:col>
      <xdr:colOff>38100</xdr:colOff>
      <xdr:row>84</xdr:row>
      <xdr:rowOff>56896</xdr:rowOff>
    </xdr:to>
    <xdr:sp macro="" textlink="">
      <xdr:nvSpPr>
        <xdr:cNvPr id="733" name="楕円 732">
          <a:extLst>
            <a:ext uri="{FF2B5EF4-FFF2-40B4-BE49-F238E27FC236}">
              <a16:creationId xmlns:a16="http://schemas.microsoft.com/office/drawing/2014/main" id="{293BA8D2-830A-4609-B2D4-3E22CE5B03BC}"/>
            </a:ext>
          </a:extLst>
        </xdr:cNvPr>
        <xdr:cNvSpPr/>
      </xdr:nvSpPr>
      <xdr:spPr>
        <a:xfrm>
          <a:off x="16754475" y="135728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166115</xdr:rowOff>
    </xdr:from>
    <xdr:to>
      <xdr:col>102</xdr:col>
      <xdr:colOff>114300</xdr:colOff>
      <xdr:row>84</xdr:row>
      <xdr:rowOff>6096</xdr:rowOff>
    </xdr:to>
    <xdr:cxnSp macro="">
      <xdr:nvCxnSpPr>
        <xdr:cNvPr id="734" name="直線コネクタ 733">
          <a:extLst>
            <a:ext uri="{FF2B5EF4-FFF2-40B4-BE49-F238E27FC236}">
              <a16:creationId xmlns:a16="http://schemas.microsoft.com/office/drawing/2014/main" id="{41C5315C-36F4-419F-B3DD-95AC3AFA08C7}"/>
            </a:ext>
          </a:extLst>
        </xdr:cNvPr>
        <xdr:cNvCxnSpPr/>
      </xdr:nvCxnSpPr>
      <xdr:spPr>
        <a:xfrm flipV="1">
          <a:off x="16802100" y="13612240"/>
          <a:ext cx="8001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160038</xdr:rowOff>
    </xdr:from>
    <xdr:ext cx="469744" cy="259045"/>
    <xdr:sp macro="" textlink="">
      <xdr:nvSpPr>
        <xdr:cNvPr id="735" name="n_1aveValue【消防施設】&#10;一人当たり面積">
          <a:extLst>
            <a:ext uri="{FF2B5EF4-FFF2-40B4-BE49-F238E27FC236}">
              <a16:creationId xmlns:a16="http://schemas.microsoft.com/office/drawing/2014/main" id="{E7C3042E-73E8-4862-980A-BACACD5A83C9}"/>
            </a:ext>
          </a:extLst>
        </xdr:cNvPr>
        <xdr:cNvSpPr txBox="1"/>
      </xdr:nvSpPr>
      <xdr:spPr>
        <a:xfrm>
          <a:off x="18983402" y="1377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2303</xdr:rowOff>
    </xdr:from>
    <xdr:ext cx="469744" cy="259045"/>
    <xdr:sp macro="" textlink="">
      <xdr:nvSpPr>
        <xdr:cNvPr id="736" name="n_2aveValue【消防施設】&#10;一人当たり面積">
          <a:extLst>
            <a:ext uri="{FF2B5EF4-FFF2-40B4-BE49-F238E27FC236}">
              <a16:creationId xmlns:a16="http://schemas.microsoft.com/office/drawing/2014/main" id="{71DC350E-6AE4-43D7-A78B-F79ED83CD367}"/>
            </a:ext>
          </a:extLst>
        </xdr:cNvPr>
        <xdr:cNvSpPr txBox="1"/>
      </xdr:nvSpPr>
      <xdr:spPr>
        <a:xfrm>
          <a:off x="18183302" y="1377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98314</xdr:rowOff>
    </xdr:from>
    <xdr:ext cx="469744" cy="259045"/>
    <xdr:sp macro="" textlink="">
      <xdr:nvSpPr>
        <xdr:cNvPr id="737" name="n_3aveValue【消防施設】&#10;一人当たり面積">
          <a:extLst>
            <a:ext uri="{FF2B5EF4-FFF2-40B4-BE49-F238E27FC236}">
              <a16:creationId xmlns:a16="http://schemas.microsoft.com/office/drawing/2014/main" id="{21439051-DEA6-4623-9075-AECFA11AB921}"/>
            </a:ext>
          </a:extLst>
        </xdr:cNvPr>
        <xdr:cNvSpPr txBox="1"/>
      </xdr:nvSpPr>
      <xdr:spPr>
        <a:xfrm>
          <a:off x="17383202" y="1370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137177</xdr:rowOff>
    </xdr:from>
    <xdr:ext cx="469744" cy="259045"/>
    <xdr:sp macro="" textlink="">
      <xdr:nvSpPr>
        <xdr:cNvPr id="738" name="n_4aveValue【消防施設】&#10;一人当たり面積">
          <a:extLst>
            <a:ext uri="{FF2B5EF4-FFF2-40B4-BE49-F238E27FC236}">
              <a16:creationId xmlns:a16="http://schemas.microsoft.com/office/drawing/2014/main" id="{7DA2C4BA-6EAF-4A21-9689-BF6B6F355C5C}"/>
            </a:ext>
          </a:extLst>
        </xdr:cNvPr>
        <xdr:cNvSpPr txBox="1"/>
      </xdr:nvSpPr>
      <xdr:spPr>
        <a:xfrm>
          <a:off x="16592627" y="1375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61992</xdr:rowOff>
    </xdr:from>
    <xdr:ext cx="469744" cy="259045"/>
    <xdr:sp macro="" textlink="">
      <xdr:nvSpPr>
        <xdr:cNvPr id="739" name="n_1mainValue【消防施設】&#10;一人当たり面積">
          <a:extLst>
            <a:ext uri="{FF2B5EF4-FFF2-40B4-BE49-F238E27FC236}">
              <a16:creationId xmlns:a16="http://schemas.microsoft.com/office/drawing/2014/main" id="{A2D0AED3-0F88-4042-A6B9-911566130726}"/>
            </a:ext>
          </a:extLst>
        </xdr:cNvPr>
        <xdr:cNvSpPr txBox="1"/>
      </xdr:nvSpPr>
      <xdr:spPr>
        <a:xfrm>
          <a:off x="18983402"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61992</xdr:rowOff>
    </xdr:from>
    <xdr:ext cx="469744" cy="259045"/>
    <xdr:sp macro="" textlink="">
      <xdr:nvSpPr>
        <xdr:cNvPr id="740" name="n_2mainValue【消防施設】&#10;一人当たり面積">
          <a:extLst>
            <a:ext uri="{FF2B5EF4-FFF2-40B4-BE49-F238E27FC236}">
              <a16:creationId xmlns:a16="http://schemas.microsoft.com/office/drawing/2014/main" id="{BEBEBBB9-1783-41E9-B2B0-CF958B1C7578}"/>
            </a:ext>
          </a:extLst>
        </xdr:cNvPr>
        <xdr:cNvSpPr txBox="1"/>
      </xdr:nvSpPr>
      <xdr:spPr>
        <a:xfrm>
          <a:off x="18183302"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61992</xdr:rowOff>
    </xdr:from>
    <xdr:ext cx="469744" cy="259045"/>
    <xdr:sp macro="" textlink="">
      <xdr:nvSpPr>
        <xdr:cNvPr id="741" name="n_3mainValue【消防施設】&#10;一人当たり面積">
          <a:extLst>
            <a:ext uri="{FF2B5EF4-FFF2-40B4-BE49-F238E27FC236}">
              <a16:creationId xmlns:a16="http://schemas.microsoft.com/office/drawing/2014/main" id="{6F3E401C-6C11-4BDE-958D-209BD297BFCB}"/>
            </a:ext>
          </a:extLst>
        </xdr:cNvPr>
        <xdr:cNvSpPr txBox="1"/>
      </xdr:nvSpPr>
      <xdr:spPr>
        <a:xfrm>
          <a:off x="17383202"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73423</xdr:rowOff>
    </xdr:from>
    <xdr:ext cx="469744" cy="259045"/>
    <xdr:sp macro="" textlink="">
      <xdr:nvSpPr>
        <xdr:cNvPr id="742" name="n_4mainValue【消防施設】&#10;一人当たり面積">
          <a:extLst>
            <a:ext uri="{FF2B5EF4-FFF2-40B4-BE49-F238E27FC236}">
              <a16:creationId xmlns:a16="http://schemas.microsoft.com/office/drawing/2014/main" id="{F0111952-5310-46A3-A531-0EDCE1F9EF0F}"/>
            </a:ext>
          </a:extLst>
        </xdr:cNvPr>
        <xdr:cNvSpPr txBox="1"/>
      </xdr:nvSpPr>
      <xdr:spPr>
        <a:xfrm>
          <a:off x="16592627" y="1336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98906CF4-03B1-4862-B3CB-17D4332DD196}"/>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10C2A687-EF1F-4A51-91AB-D22432FB5D71}"/>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BC291549-3505-427D-A39F-6A639964478C}"/>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6C1B4A67-3ED7-43B2-9361-0F6C6E804BDA}"/>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B9AC8039-DE22-45CD-A69F-4C344E25E329}"/>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918870C0-F86E-4256-9D69-3E64FC68A78A}"/>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2CADDD8B-DE06-4976-9C4E-B572FF878E25}"/>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F1AD0F44-3E47-4943-9C67-8078BE315317}"/>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06C7DC6D-BDC6-45AC-824B-6B7BA250FB72}"/>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A987DEE3-CFFD-400D-BBD5-483DCD2F4ADC}"/>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FC5E5DAA-9EF7-4C2E-BBEF-2C4A125B9E71}"/>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9565977D-D2F1-495D-BCAF-C17804237CE9}"/>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59BEC279-976C-461E-95A8-AFEEA60C8FDB}"/>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215FDCFC-6931-453D-9E4C-E62239E873C3}"/>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4F8275B2-B90F-4020-BC3C-5CEF6F36F6BF}"/>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6DDBA2D0-9336-4942-9D0D-8F28BDEA94C5}"/>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86D292C1-E745-453A-BCF9-C678FDEDEC6C}"/>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5222E961-C39C-4414-952D-1CBAC4B2EA83}"/>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DEAE4AE1-C8CC-4C28-AAAA-C12F9474EFF0}"/>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8AA86411-82EA-4BF6-A19E-2FFAE4EBB372}"/>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A8CF5E56-C4AB-4E23-AA23-DFA50AFA3CFB}"/>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62E8CE66-58C2-43D0-925F-99415559177B}"/>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B804AF06-DA74-45F3-B98B-C768FF8159FA}"/>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CD341879-343C-46A0-99BD-DAFC4A7069B7}"/>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89C2CD34-CA9D-441D-A01B-A6222CE140C0}"/>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768" name="直線コネクタ 767">
          <a:extLst>
            <a:ext uri="{FF2B5EF4-FFF2-40B4-BE49-F238E27FC236}">
              <a16:creationId xmlns:a16="http://schemas.microsoft.com/office/drawing/2014/main" id="{6F5AF9FA-4B0F-416D-9E61-72EBA7075F11}"/>
            </a:ext>
          </a:extLst>
        </xdr:cNvPr>
        <xdr:cNvCxnSpPr/>
      </xdr:nvCxnSpPr>
      <xdr:spPr>
        <a:xfrm flipV="1">
          <a:off x="14696439" y="16239762"/>
          <a:ext cx="0" cy="1626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庁舎】&#10;有形固定資産減価償却率最小値テキスト">
          <a:extLst>
            <a:ext uri="{FF2B5EF4-FFF2-40B4-BE49-F238E27FC236}">
              <a16:creationId xmlns:a16="http://schemas.microsoft.com/office/drawing/2014/main" id="{0DD4FDB0-1900-4DD6-9B68-5F0A970BAA0E}"/>
            </a:ext>
          </a:extLst>
        </xdr:cNvPr>
        <xdr:cNvSpPr txBox="1"/>
      </xdr:nvSpPr>
      <xdr:spPr>
        <a:xfrm>
          <a:off x="147351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a:extLst>
            <a:ext uri="{FF2B5EF4-FFF2-40B4-BE49-F238E27FC236}">
              <a16:creationId xmlns:a16="http://schemas.microsoft.com/office/drawing/2014/main" id="{B7A57537-28E3-4ED8-85EB-045EFD3697EE}"/>
            </a:ext>
          </a:extLst>
        </xdr:cNvPr>
        <xdr:cNvCxnSpPr/>
      </xdr:nvCxnSpPr>
      <xdr:spPr>
        <a:xfrm>
          <a:off x="14611350"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771" name="【庁舎】&#10;有形固定資産減価償却率最大値テキスト">
          <a:extLst>
            <a:ext uri="{FF2B5EF4-FFF2-40B4-BE49-F238E27FC236}">
              <a16:creationId xmlns:a16="http://schemas.microsoft.com/office/drawing/2014/main" id="{6A1B004D-6F2D-49AC-95D4-6140815D4B67}"/>
            </a:ext>
          </a:extLst>
        </xdr:cNvPr>
        <xdr:cNvSpPr txBox="1"/>
      </xdr:nvSpPr>
      <xdr:spPr>
        <a:xfrm>
          <a:off x="14735175" y="160086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72" name="直線コネクタ 771">
          <a:extLst>
            <a:ext uri="{FF2B5EF4-FFF2-40B4-BE49-F238E27FC236}">
              <a16:creationId xmlns:a16="http://schemas.microsoft.com/office/drawing/2014/main" id="{33FB2EE6-6027-4BB5-A5B7-5EFBD34379AF}"/>
            </a:ext>
          </a:extLst>
        </xdr:cNvPr>
        <xdr:cNvCxnSpPr/>
      </xdr:nvCxnSpPr>
      <xdr:spPr>
        <a:xfrm>
          <a:off x="14611350" y="162397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773" name="【庁舎】&#10;有形固定資産減価償却率平均値テキスト">
          <a:extLst>
            <a:ext uri="{FF2B5EF4-FFF2-40B4-BE49-F238E27FC236}">
              <a16:creationId xmlns:a16="http://schemas.microsoft.com/office/drawing/2014/main" id="{8E9C696E-CF15-48DA-975E-8DB2726EABBD}"/>
            </a:ext>
          </a:extLst>
        </xdr:cNvPr>
        <xdr:cNvSpPr txBox="1"/>
      </xdr:nvSpPr>
      <xdr:spPr>
        <a:xfrm>
          <a:off x="14735175" y="168145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774" name="フローチャート: 判断 773">
          <a:extLst>
            <a:ext uri="{FF2B5EF4-FFF2-40B4-BE49-F238E27FC236}">
              <a16:creationId xmlns:a16="http://schemas.microsoft.com/office/drawing/2014/main" id="{30870AC5-F7D1-42B4-990E-8DE26C2529F3}"/>
            </a:ext>
          </a:extLst>
        </xdr:cNvPr>
        <xdr:cNvSpPr/>
      </xdr:nvSpPr>
      <xdr:spPr>
        <a:xfrm>
          <a:off x="14649450" y="1696311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775" name="フローチャート: 判断 774">
          <a:extLst>
            <a:ext uri="{FF2B5EF4-FFF2-40B4-BE49-F238E27FC236}">
              <a16:creationId xmlns:a16="http://schemas.microsoft.com/office/drawing/2014/main" id="{0960393D-3AA0-4A6D-BB26-B71C8DC886D0}"/>
            </a:ext>
          </a:extLst>
        </xdr:cNvPr>
        <xdr:cNvSpPr/>
      </xdr:nvSpPr>
      <xdr:spPr>
        <a:xfrm>
          <a:off x="13887450" y="1697282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76" name="フローチャート: 判断 775">
          <a:extLst>
            <a:ext uri="{FF2B5EF4-FFF2-40B4-BE49-F238E27FC236}">
              <a16:creationId xmlns:a16="http://schemas.microsoft.com/office/drawing/2014/main" id="{AD2304C3-0D63-4245-9B9A-1217FF531BAD}"/>
            </a:ext>
          </a:extLst>
        </xdr:cNvPr>
        <xdr:cNvSpPr/>
      </xdr:nvSpPr>
      <xdr:spPr>
        <a:xfrm>
          <a:off x="13096875" y="170594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777" name="フローチャート: 判断 776">
          <a:extLst>
            <a:ext uri="{FF2B5EF4-FFF2-40B4-BE49-F238E27FC236}">
              <a16:creationId xmlns:a16="http://schemas.microsoft.com/office/drawing/2014/main" id="{52BC9A47-8B5A-4BCB-9F5A-7DD9D60E9CC7}"/>
            </a:ext>
          </a:extLst>
        </xdr:cNvPr>
        <xdr:cNvSpPr/>
      </xdr:nvSpPr>
      <xdr:spPr>
        <a:xfrm>
          <a:off x="12296775" y="171329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78" name="フローチャート: 判断 777">
          <a:extLst>
            <a:ext uri="{FF2B5EF4-FFF2-40B4-BE49-F238E27FC236}">
              <a16:creationId xmlns:a16="http://schemas.microsoft.com/office/drawing/2014/main" id="{03C4707A-03A6-47F8-A6FE-A90A59042E78}"/>
            </a:ext>
          </a:extLst>
        </xdr:cNvPr>
        <xdr:cNvSpPr/>
      </xdr:nvSpPr>
      <xdr:spPr>
        <a:xfrm>
          <a:off x="11487150" y="171752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1AC74DBB-F810-4D21-A57D-677C004DA511}"/>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FB81DAAD-D1EB-4E3C-8A25-16D838CC72EB}"/>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45749393-3BF2-4875-B043-6927C79A014B}"/>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BD0FAE4C-44A6-4C89-A89D-26A9CDC29E10}"/>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8B77A2EB-9077-4CF3-BD5D-99952B349729}"/>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43362</xdr:rowOff>
    </xdr:from>
    <xdr:to>
      <xdr:col>85</xdr:col>
      <xdr:colOff>177800</xdr:colOff>
      <xdr:row>105</xdr:row>
      <xdr:rowOff>144962</xdr:rowOff>
    </xdr:to>
    <xdr:sp macro="" textlink="">
      <xdr:nvSpPr>
        <xdr:cNvPr id="784" name="楕円 783">
          <a:extLst>
            <a:ext uri="{FF2B5EF4-FFF2-40B4-BE49-F238E27FC236}">
              <a16:creationId xmlns:a16="http://schemas.microsoft.com/office/drawing/2014/main" id="{E8211572-EEE3-4D3F-958F-7B0B0EDC2AF4}"/>
            </a:ext>
          </a:extLst>
        </xdr:cNvPr>
        <xdr:cNvSpPr/>
      </xdr:nvSpPr>
      <xdr:spPr>
        <a:xfrm>
          <a:off x="14649450" y="171915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21789</xdr:rowOff>
    </xdr:from>
    <xdr:ext cx="405111" cy="259045"/>
    <xdr:sp macro="" textlink="">
      <xdr:nvSpPr>
        <xdr:cNvPr id="785" name="【庁舎】&#10;有形固定資産減価償却率該当値テキスト">
          <a:extLst>
            <a:ext uri="{FF2B5EF4-FFF2-40B4-BE49-F238E27FC236}">
              <a16:creationId xmlns:a16="http://schemas.microsoft.com/office/drawing/2014/main" id="{EDF38D70-D27A-45DB-B54F-69826A3872FF}"/>
            </a:ext>
          </a:extLst>
        </xdr:cNvPr>
        <xdr:cNvSpPr txBox="1"/>
      </xdr:nvSpPr>
      <xdr:spPr>
        <a:xfrm>
          <a:off x="14735175" y="17166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17236</xdr:rowOff>
    </xdr:from>
    <xdr:to>
      <xdr:col>81</xdr:col>
      <xdr:colOff>101600</xdr:colOff>
      <xdr:row>105</xdr:row>
      <xdr:rowOff>118836</xdr:rowOff>
    </xdr:to>
    <xdr:sp macro="" textlink="">
      <xdr:nvSpPr>
        <xdr:cNvPr id="786" name="楕円 785">
          <a:extLst>
            <a:ext uri="{FF2B5EF4-FFF2-40B4-BE49-F238E27FC236}">
              <a16:creationId xmlns:a16="http://schemas.microsoft.com/office/drawing/2014/main" id="{CBECC609-AE5D-4167-B941-3206F38E4170}"/>
            </a:ext>
          </a:extLst>
        </xdr:cNvPr>
        <xdr:cNvSpPr/>
      </xdr:nvSpPr>
      <xdr:spPr>
        <a:xfrm>
          <a:off x="13887450" y="171622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68036</xdr:rowOff>
    </xdr:from>
    <xdr:to>
      <xdr:col>85</xdr:col>
      <xdr:colOff>127000</xdr:colOff>
      <xdr:row>105</xdr:row>
      <xdr:rowOff>94162</xdr:rowOff>
    </xdr:to>
    <xdr:cxnSp macro="">
      <xdr:nvCxnSpPr>
        <xdr:cNvPr id="787" name="直線コネクタ 786">
          <a:extLst>
            <a:ext uri="{FF2B5EF4-FFF2-40B4-BE49-F238E27FC236}">
              <a16:creationId xmlns:a16="http://schemas.microsoft.com/office/drawing/2014/main" id="{38F166F9-D406-4F3C-AAF1-6DE79D972396}"/>
            </a:ext>
          </a:extLst>
        </xdr:cNvPr>
        <xdr:cNvCxnSpPr/>
      </xdr:nvCxnSpPr>
      <xdr:spPr>
        <a:xfrm>
          <a:off x="13935075" y="17209861"/>
          <a:ext cx="762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88" name="楕円 787">
          <a:extLst>
            <a:ext uri="{FF2B5EF4-FFF2-40B4-BE49-F238E27FC236}">
              <a16:creationId xmlns:a16="http://schemas.microsoft.com/office/drawing/2014/main" id="{70BBB035-23F2-4F3F-B760-F0EB54F18CBE}"/>
            </a:ext>
          </a:extLst>
        </xdr:cNvPr>
        <xdr:cNvSpPr/>
      </xdr:nvSpPr>
      <xdr:spPr>
        <a:xfrm>
          <a:off x="13096875" y="1722265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68036</xdr:rowOff>
    </xdr:from>
    <xdr:to>
      <xdr:col>81</xdr:col>
      <xdr:colOff>50800</xdr:colOff>
      <xdr:row>105</xdr:row>
      <xdr:rowOff>128451</xdr:rowOff>
    </xdr:to>
    <xdr:cxnSp macro="">
      <xdr:nvCxnSpPr>
        <xdr:cNvPr id="789" name="直線コネクタ 788">
          <a:extLst>
            <a:ext uri="{FF2B5EF4-FFF2-40B4-BE49-F238E27FC236}">
              <a16:creationId xmlns:a16="http://schemas.microsoft.com/office/drawing/2014/main" id="{CE8F1AF1-0CCC-4521-AE49-AF08973344B3}"/>
            </a:ext>
          </a:extLst>
        </xdr:cNvPr>
        <xdr:cNvCxnSpPr/>
      </xdr:nvCxnSpPr>
      <xdr:spPr>
        <a:xfrm flipV="1">
          <a:off x="13144500" y="17209861"/>
          <a:ext cx="790575"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90" name="楕円 789">
          <a:extLst>
            <a:ext uri="{FF2B5EF4-FFF2-40B4-BE49-F238E27FC236}">
              <a16:creationId xmlns:a16="http://schemas.microsoft.com/office/drawing/2014/main" id="{4152EE5A-56B4-4D2C-8824-6D8081998D92}"/>
            </a:ext>
          </a:extLst>
        </xdr:cNvPr>
        <xdr:cNvSpPr/>
      </xdr:nvSpPr>
      <xdr:spPr>
        <a:xfrm>
          <a:off x="12296775" y="171850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90895</xdr:rowOff>
    </xdr:from>
    <xdr:to>
      <xdr:col>76</xdr:col>
      <xdr:colOff>114300</xdr:colOff>
      <xdr:row>105</xdr:row>
      <xdr:rowOff>128451</xdr:rowOff>
    </xdr:to>
    <xdr:cxnSp macro="">
      <xdr:nvCxnSpPr>
        <xdr:cNvPr id="791" name="直線コネクタ 790">
          <a:extLst>
            <a:ext uri="{FF2B5EF4-FFF2-40B4-BE49-F238E27FC236}">
              <a16:creationId xmlns:a16="http://schemas.microsoft.com/office/drawing/2014/main" id="{A8791DDB-DEDF-4C4E-9FA1-9A0F258A9B3B}"/>
            </a:ext>
          </a:extLst>
        </xdr:cNvPr>
        <xdr:cNvCxnSpPr/>
      </xdr:nvCxnSpPr>
      <xdr:spPr>
        <a:xfrm>
          <a:off x="12344400" y="17232720"/>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110308</xdr:rowOff>
    </xdr:from>
    <xdr:to>
      <xdr:col>67</xdr:col>
      <xdr:colOff>101600</xdr:colOff>
      <xdr:row>105</xdr:row>
      <xdr:rowOff>40458</xdr:rowOff>
    </xdr:to>
    <xdr:sp macro="" textlink="">
      <xdr:nvSpPr>
        <xdr:cNvPr id="792" name="楕円 791">
          <a:extLst>
            <a:ext uri="{FF2B5EF4-FFF2-40B4-BE49-F238E27FC236}">
              <a16:creationId xmlns:a16="http://schemas.microsoft.com/office/drawing/2014/main" id="{AB486175-78CB-49D6-B831-DDB0B9FC5021}"/>
            </a:ext>
          </a:extLst>
        </xdr:cNvPr>
        <xdr:cNvSpPr/>
      </xdr:nvSpPr>
      <xdr:spPr>
        <a:xfrm>
          <a:off x="11487150" y="1708068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161108</xdr:rowOff>
    </xdr:from>
    <xdr:to>
      <xdr:col>71</xdr:col>
      <xdr:colOff>177800</xdr:colOff>
      <xdr:row>105</xdr:row>
      <xdr:rowOff>90895</xdr:rowOff>
    </xdr:to>
    <xdr:cxnSp macro="">
      <xdr:nvCxnSpPr>
        <xdr:cNvPr id="793" name="直線コネクタ 792">
          <a:extLst>
            <a:ext uri="{FF2B5EF4-FFF2-40B4-BE49-F238E27FC236}">
              <a16:creationId xmlns:a16="http://schemas.microsoft.com/office/drawing/2014/main" id="{45101295-0563-45CB-802F-7214A5A8BA3B}"/>
            </a:ext>
          </a:extLst>
        </xdr:cNvPr>
        <xdr:cNvCxnSpPr/>
      </xdr:nvCxnSpPr>
      <xdr:spPr>
        <a:xfrm>
          <a:off x="11534775" y="17137833"/>
          <a:ext cx="809625" cy="9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794" name="n_1aveValue【庁舎】&#10;有形固定資産減価償却率">
          <a:extLst>
            <a:ext uri="{FF2B5EF4-FFF2-40B4-BE49-F238E27FC236}">
              <a16:creationId xmlns:a16="http://schemas.microsoft.com/office/drawing/2014/main" id="{2356132B-FCE3-4C8C-BC3A-98ED1291EE48}"/>
            </a:ext>
          </a:extLst>
        </xdr:cNvPr>
        <xdr:cNvSpPr txBox="1"/>
      </xdr:nvSpPr>
      <xdr:spPr>
        <a:xfrm>
          <a:off x="13745219" y="1674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95" name="n_2aveValue【庁舎】&#10;有形固定資産減価償却率">
          <a:extLst>
            <a:ext uri="{FF2B5EF4-FFF2-40B4-BE49-F238E27FC236}">
              <a16:creationId xmlns:a16="http://schemas.microsoft.com/office/drawing/2014/main" id="{C388C5E1-6440-4D1C-B704-A9159F8C3802}"/>
            </a:ext>
          </a:extLst>
        </xdr:cNvPr>
        <xdr:cNvSpPr txBox="1"/>
      </xdr:nvSpPr>
      <xdr:spPr>
        <a:xfrm>
          <a:off x="12964169" y="1683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796" name="n_3aveValue【庁舎】&#10;有形固定資産減価償却率">
          <a:extLst>
            <a:ext uri="{FF2B5EF4-FFF2-40B4-BE49-F238E27FC236}">
              <a16:creationId xmlns:a16="http://schemas.microsoft.com/office/drawing/2014/main" id="{50FBC0F1-E134-4FC0-BAB6-D44B51B2F263}"/>
            </a:ext>
          </a:extLst>
        </xdr:cNvPr>
        <xdr:cNvSpPr txBox="1"/>
      </xdr:nvSpPr>
      <xdr:spPr>
        <a:xfrm>
          <a:off x="12164069" y="16908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797" name="n_4aveValue【庁舎】&#10;有形固定資産減価償却率">
          <a:extLst>
            <a:ext uri="{FF2B5EF4-FFF2-40B4-BE49-F238E27FC236}">
              <a16:creationId xmlns:a16="http://schemas.microsoft.com/office/drawing/2014/main" id="{3BEB160B-2C62-463E-B7AD-8C23CD19F912}"/>
            </a:ext>
          </a:extLst>
        </xdr:cNvPr>
        <xdr:cNvSpPr txBox="1"/>
      </xdr:nvSpPr>
      <xdr:spPr>
        <a:xfrm>
          <a:off x="11354444" y="17267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109963</xdr:rowOff>
    </xdr:from>
    <xdr:ext cx="405111" cy="259045"/>
    <xdr:sp macro="" textlink="">
      <xdr:nvSpPr>
        <xdr:cNvPr id="798" name="n_1mainValue【庁舎】&#10;有形固定資産減価償却率">
          <a:extLst>
            <a:ext uri="{FF2B5EF4-FFF2-40B4-BE49-F238E27FC236}">
              <a16:creationId xmlns:a16="http://schemas.microsoft.com/office/drawing/2014/main" id="{4966531A-C3B9-42C8-9E2F-4837FDAACB4E}"/>
            </a:ext>
          </a:extLst>
        </xdr:cNvPr>
        <xdr:cNvSpPr txBox="1"/>
      </xdr:nvSpPr>
      <xdr:spPr>
        <a:xfrm>
          <a:off x="13745219" y="1725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799" name="n_2mainValue【庁舎】&#10;有形固定資産減価償却率">
          <a:extLst>
            <a:ext uri="{FF2B5EF4-FFF2-40B4-BE49-F238E27FC236}">
              <a16:creationId xmlns:a16="http://schemas.microsoft.com/office/drawing/2014/main" id="{54885CC1-0533-4108-BDCC-510FD815E183}"/>
            </a:ext>
          </a:extLst>
        </xdr:cNvPr>
        <xdr:cNvSpPr txBox="1"/>
      </xdr:nvSpPr>
      <xdr:spPr>
        <a:xfrm>
          <a:off x="12964169" y="1731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800" name="n_3mainValue【庁舎】&#10;有形固定資産減価償却率">
          <a:extLst>
            <a:ext uri="{FF2B5EF4-FFF2-40B4-BE49-F238E27FC236}">
              <a16:creationId xmlns:a16="http://schemas.microsoft.com/office/drawing/2014/main" id="{6397EAD6-027A-4C5C-B762-EFAD898114AA}"/>
            </a:ext>
          </a:extLst>
        </xdr:cNvPr>
        <xdr:cNvSpPr txBox="1"/>
      </xdr:nvSpPr>
      <xdr:spPr>
        <a:xfrm>
          <a:off x="12164069" y="1727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801" name="n_4mainValue【庁舎】&#10;有形固定資産減価償却率">
          <a:extLst>
            <a:ext uri="{FF2B5EF4-FFF2-40B4-BE49-F238E27FC236}">
              <a16:creationId xmlns:a16="http://schemas.microsoft.com/office/drawing/2014/main" id="{85BA07FF-1F31-41BB-AC80-06C6474456B2}"/>
            </a:ext>
          </a:extLst>
        </xdr:cNvPr>
        <xdr:cNvSpPr txBox="1"/>
      </xdr:nvSpPr>
      <xdr:spPr>
        <a:xfrm>
          <a:off x="11354444" y="16859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4ED8919D-1DC9-4397-AE23-33400380CA6C}"/>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00A1E941-A57F-46C7-8D3C-5D73CCED7303}"/>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7BD38B74-94CD-4B5A-A433-AFBE63CF74B2}"/>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37EC7CFD-3EE9-42C6-B8B9-3D4D5D70EC39}"/>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5B171F20-77A1-4F5C-A547-559C696FAC91}"/>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679FCCB6-8101-4900-83A2-CE9632EF2A32}"/>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792F2394-77C4-4F51-A167-F598587FF3CC}"/>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32598267-ED32-4ACC-824A-BD10A7CB1331}"/>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2CE85DC0-E0F9-4C9C-BB5F-78018C159B4F}"/>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0A9EB241-04B9-4E2C-B6DE-D01D8D50896D}"/>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a:extLst>
            <a:ext uri="{FF2B5EF4-FFF2-40B4-BE49-F238E27FC236}">
              <a16:creationId xmlns:a16="http://schemas.microsoft.com/office/drawing/2014/main" id="{40F76BFE-1B35-4F09-ADE3-76C3B99EF26D}"/>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a:extLst>
            <a:ext uri="{FF2B5EF4-FFF2-40B4-BE49-F238E27FC236}">
              <a16:creationId xmlns:a16="http://schemas.microsoft.com/office/drawing/2014/main" id="{B877F7A4-0DCF-429E-8C99-59DD1500760F}"/>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a:extLst>
            <a:ext uri="{FF2B5EF4-FFF2-40B4-BE49-F238E27FC236}">
              <a16:creationId xmlns:a16="http://schemas.microsoft.com/office/drawing/2014/main" id="{B03E555F-BA8D-4B04-8F41-802577C35371}"/>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a:extLst>
            <a:ext uri="{FF2B5EF4-FFF2-40B4-BE49-F238E27FC236}">
              <a16:creationId xmlns:a16="http://schemas.microsoft.com/office/drawing/2014/main" id="{D523AEC0-3307-48B4-8663-F51FB1E5A393}"/>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a:extLst>
            <a:ext uri="{FF2B5EF4-FFF2-40B4-BE49-F238E27FC236}">
              <a16:creationId xmlns:a16="http://schemas.microsoft.com/office/drawing/2014/main" id="{5CD3049A-274D-4090-A5B5-EA14AFE78968}"/>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a:extLst>
            <a:ext uri="{FF2B5EF4-FFF2-40B4-BE49-F238E27FC236}">
              <a16:creationId xmlns:a16="http://schemas.microsoft.com/office/drawing/2014/main" id="{C68FB052-6BDC-403F-B92D-16AACEC2216A}"/>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a:extLst>
            <a:ext uri="{FF2B5EF4-FFF2-40B4-BE49-F238E27FC236}">
              <a16:creationId xmlns:a16="http://schemas.microsoft.com/office/drawing/2014/main" id="{E95891F9-D11A-42DA-A0F6-8582A2537935}"/>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a:extLst>
            <a:ext uri="{FF2B5EF4-FFF2-40B4-BE49-F238E27FC236}">
              <a16:creationId xmlns:a16="http://schemas.microsoft.com/office/drawing/2014/main" id="{0479F5F2-3FE2-44F0-9B1C-35B6B100617F}"/>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a:extLst>
            <a:ext uri="{FF2B5EF4-FFF2-40B4-BE49-F238E27FC236}">
              <a16:creationId xmlns:a16="http://schemas.microsoft.com/office/drawing/2014/main" id="{61BB8570-0723-4002-8DE4-6C6F4F14D8D1}"/>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a:extLst>
            <a:ext uri="{FF2B5EF4-FFF2-40B4-BE49-F238E27FC236}">
              <a16:creationId xmlns:a16="http://schemas.microsoft.com/office/drawing/2014/main" id="{5C113E64-9D9D-4BB2-BE76-172E005B361B}"/>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a:extLst>
            <a:ext uri="{FF2B5EF4-FFF2-40B4-BE49-F238E27FC236}">
              <a16:creationId xmlns:a16="http://schemas.microsoft.com/office/drawing/2014/main" id="{C93BD4A5-6E8B-4237-B6FE-BAE2F84B6E65}"/>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a:extLst>
            <a:ext uri="{FF2B5EF4-FFF2-40B4-BE49-F238E27FC236}">
              <a16:creationId xmlns:a16="http://schemas.microsoft.com/office/drawing/2014/main" id="{BFF49B87-77BC-4A1B-8948-750DD7782401}"/>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F545C815-C68A-4620-9FCC-3C6956555182}"/>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9FED4214-1534-4701-A407-E9B4339DD13B}"/>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162891D6-AE74-426F-8C5A-8881687DEC4A}"/>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827" name="直線コネクタ 826">
          <a:extLst>
            <a:ext uri="{FF2B5EF4-FFF2-40B4-BE49-F238E27FC236}">
              <a16:creationId xmlns:a16="http://schemas.microsoft.com/office/drawing/2014/main" id="{AC8DB85A-C92A-47A0-B236-314EE21035E4}"/>
            </a:ext>
          </a:extLst>
        </xdr:cNvPr>
        <xdr:cNvCxnSpPr/>
      </xdr:nvCxnSpPr>
      <xdr:spPr>
        <a:xfrm flipV="1">
          <a:off x="19954239" y="16257905"/>
          <a:ext cx="0" cy="139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8" name="【庁舎】&#10;一人当たり面積最小値テキスト">
          <a:extLst>
            <a:ext uri="{FF2B5EF4-FFF2-40B4-BE49-F238E27FC236}">
              <a16:creationId xmlns:a16="http://schemas.microsoft.com/office/drawing/2014/main" id="{E4288DEF-02B9-446C-A070-AAA5A76845E7}"/>
            </a:ext>
          </a:extLst>
        </xdr:cNvPr>
        <xdr:cNvSpPr txBox="1"/>
      </xdr:nvSpPr>
      <xdr:spPr>
        <a:xfrm>
          <a:off x="19992975" y="1764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29" name="直線コネクタ 828">
          <a:extLst>
            <a:ext uri="{FF2B5EF4-FFF2-40B4-BE49-F238E27FC236}">
              <a16:creationId xmlns:a16="http://schemas.microsoft.com/office/drawing/2014/main" id="{C33C97A8-42C2-4496-83C2-15DCB1F9E1AB}"/>
            </a:ext>
          </a:extLst>
        </xdr:cNvPr>
        <xdr:cNvCxnSpPr/>
      </xdr:nvCxnSpPr>
      <xdr:spPr>
        <a:xfrm>
          <a:off x="19878675" y="176521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830" name="【庁舎】&#10;一人当たり面積最大値テキスト">
          <a:extLst>
            <a:ext uri="{FF2B5EF4-FFF2-40B4-BE49-F238E27FC236}">
              <a16:creationId xmlns:a16="http://schemas.microsoft.com/office/drawing/2014/main" id="{6964D629-B71D-489E-9982-D492A6C75A00}"/>
            </a:ext>
          </a:extLst>
        </xdr:cNvPr>
        <xdr:cNvSpPr txBox="1"/>
      </xdr:nvSpPr>
      <xdr:spPr>
        <a:xfrm>
          <a:off x="19992975" y="1603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831" name="直線コネクタ 830">
          <a:extLst>
            <a:ext uri="{FF2B5EF4-FFF2-40B4-BE49-F238E27FC236}">
              <a16:creationId xmlns:a16="http://schemas.microsoft.com/office/drawing/2014/main" id="{ECC6A954-828E-4579-B028-CF3BDD0DA562}"/>
            </a:ext>
          </a:extLst>
        </xdr:cNvPr>
        <xdr:cNvCxnSpPr/>
      </xdr:nvCxnSpPr>
      <xdr:spPr>
        <a:xfrm>
          <a:off x="19878675" y="162579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832" name="【庁舎】&#10;一人当たり面積平均値テキスト">
          <a:extLst>
            <a:ext uri="{FF2B5EF4-FFF2-40B4-BE49-F238E27FC236}">
              <a16:creationId xmlns:a16="http://schemas.microsoft.com/office/drawing/2014/main" id="{C70971B8-B9E3-45FA-9A65-EB0129693B0C}"/>
            </a:ext>
          </a:extLst>
        </xdr:cNvPr>
        <xdr:cNvSpPr txBox="1"/>
      </xdr:nvSpPr>
      <xdr:spPr>
        <a:xfrm>
          <a:off x="19992975" y="17249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33" name="フローチャート: 判断 832">
          <a:extLst>
            <a:ext uri="{FF2B5EF4-FFF2-40B4-BE49-F238E27FC236}">
              <a16:creationId xmlns:a16="http://schemas.microsoft.com/office/drawing/2014/main" id="{51F80921-29F4-4833-A48D-8FDD64D54D5B}"/>
            </a:ext>
          </a:extLst>
        </xdr:cNvPr>
        <xdr:cNvSpPr/>
      </xdr:nvSpPr>
      <xdr:spPr>
        <a:xfrm>
          <a:off x="19897725" y="172715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834" name="フローチャート: 判断 833">
          <a:extLst>
            <a:ext uri="{FF2B5EF4-FFF2-40B4-BE49-F238E27FC236}">
              <a16:creationId xmlns:a16="http://schemas.microsoft.com/office/drawing/2014/main" id="{21FD515B-6D9D-454E-8482-215795A58F68}"/>
            </a:ext>
          </a:extLst>
        </xdr:cNvPr>
        <xdr:cNvSpPr/>
      </xdr:nvSpPr>
      <xdr:spPr>
        <a:xfrm>
          <a:off x="19154775" y="172699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835" name="フローチャート: 判断 834">
          <a:extLst>
            <a:ext uri="{FF2B5EF4-FFF2-40B4-BE49-F238E27FC236}">
              <a16:creationId xmlns:a16="http://schemas.microsoft.com/office/drawing/2014/main" id="{267BF13B-6126-40A6-BC52-E44C4456E64B}"/>
            </a:ext>
          </a:extLst>
        </xdr:cNvPr>
        <xdr:cNvSpPr/>
      </xdr:nvSpPr>
      <xdr:spPr>
        <a:xfrm>
          <a:off x="18345150" y="1725050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836" name="フローチャート: 判断 835">
          <a:extLst>
            <a:ext uri="{FF2B5EF4-FFF2-40B4-BE49-F238E27FC236}">
              <a16:creationId xmlns:a16="http://schemas.microsoft.com/office/drawing/2014/main" id="{27DFDA72-0FAE-44C6-8477-BC44BD24129B}"/>
            </a:ext>
          </a:extLst>
        </xdr:cNvPr>
        <xdr:cNvSpPr/>
      </xdr:nvSpPr>
      <xdr:spPr>
        <a:xfrm>
          <a:off x="17554575" y="172503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837" name="フローチャート: 判断 836">
          <a:extLst>
            <a:ext uri="{FF2B5EF4-FFF2-40B4-BE49-F238E27FC236}">
              <a16:creationId xmlns:a16="http://schemas.microsoft.com/office/drawing/2014/main" id="{84206802-620C-444B-BD40-B858829CF761}"/>
            </a:ext>
          </a:extLst>
        </xdr:cNvPr>
        <xdr:cNvSpPr/>
      </xdr:nvSpPr>
      <xdr:spPr>
        <a:xfrm>
          <a:off x="16754475" y="172668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4C0D37A1-4505-4030-9731-94EA6F088BA3}"/>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A097A66B-08BB-450E-B0A3-3BE9E3E2BCC8}"/>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51BF3E7D-84AB-4ACC-BD55-E9C03A08CBBE}"/>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4FD2FCC6-952F-4989-AC9C-DCD569199896}"/>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EC9B62B2-72D5-4CFC-9746-8BDDBB0B0B01}"/>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23768</xdr:rowOff>
    </xdr:from>
    <xdr:to>
      <xdr:col>116</xdr:col>
      <xdr:colOff>114300</xdr:colOff>
      <xdr:row>104</xdr:row>
      <xdr:rowOff>125368</xdr:rowOff>
    </xdr:to>
    <xdr:sp macro="" textlink="">
      <xdr:nvSpPr>
        <xdr:cNvPr id="843" name="楕円 842">
          <a:extLst>
            <a:ext uri="{FF2B5EF4-FFF2-40B4-BE49-F238E27FC236}">
              <a16:creationId xmlns:a16="http://schemas.microsoft.com/office/drawing/2014/main" id="{2D8535F9-0E03-434D-9C22-D40917520522}"/>
            </a:ext>
          </a:extLst>
        </xdr:cNvPr>
        <xdr:cNvSpPr/>
      </xdr:nvSpPr>
      <xdr:spPr>
        <a:xfrm>
          <a:off x="19897725" y="170004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46645</xdr:rowOff>
    </xdr:from>
    <xdr:ext cx="469744" cy="259045"/>
    <xdr:sp macro="" textlink="">
      <xdr:nvSpPr>
        <xdr:cNvPr id="844" name="【庁舎】&#10;一人当たり面積該当値テキスト">
          <a:extLst>
            <a:ext uri="{FF2B5EF4-FFF2-40B4-BE49-F238E27FC236}">
              <a16:creationId xmlns:a16="http://schemas.microsoft.com/office/drawing/2014/main" id="{C169EDD8-8BED-4E94-B6CF-DE2F1FA95882}"/>
            </a:ext>
          </a:extLst>
        </xdr:cNvPr>
        <xdr:cNvSpPr txBox="1"/>
      </xdr:nvSpPr>
      <xdr:spPr>
        <a:xfrm>
          <a:off x="19992975" y="1685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31931</xdr:rowOff>
    </xdr:from>
    <xdr:to>
      <xdr:col>112</xdr:col>
      <xdr:colOff>38100</xdr:colOff>
      <xdr:row>104</xdr:row>
      <xdr:rowOff>133531</xdr:rowOff>
    </xdr:to>
    <xdr:sp macro="" textlink="">
      <xdr:nvSpPr>
        <xdr:cNvPr id="845" name="楕円 844">
          <a:extLst>
            <a:ext uri="{FF2B5EF4-FFF2-40B4-BE49-F238E27FC236}">
              <a16:creationId xmlns:a16="http://schemas.microsoft.com/office/drawing/2014/main" id="{9DFF3FA4-FEB5-4C5F-A685-62B006D8892F}"/>
            </a:ext>
          </a:extLst>
        </xdr:cNvPr>
        <xdr:cNvSpPr/>
      </xdr:nvSpPr>
      <xdr:spPr>
        <a:xfrm>
          <a:off x="19154775" y="1700230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74568</xdr:rowOff>
    </xdr:from>
    <xdr:to>
      <xdr:col>116</xdr:col>
      <xdr:colOff>63500</xdr:colOff>
      <xdr:row>104</xdr:row>
      <xdr:rowOff>82731</xdr:rowOff>
    </xdr:to>
    <xdr:cxnSp macro="">
      <xdr:nvCxnSpPr>
        <xdr:cNvPr id="846" name="直線コネクタ 845">
          <a:extLst>
            <a:ext uri="{FF2B5EF4-FFF2-40B4-BE49-F238E27FC236}">
              <a16:creationId xmlns:a16="http://schemas.microsoft.com/office/drawing/2014/main" id="{91F3AB9F-3529-4911-AE3E-F17BD0B0AFDA}"/>
            </a:ext>
          </a:extLst>
        </xdr:cNvPr>
        <xdr:cNvCxnSpPr/>
      </xdr:nvCxnSpPr>
      <xdr:spPr>
        <a:xfrm flipV="1">
          <a:off x="19202400" y="17048118"/>
          <a:ext cx="752475"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35198</xdr:rowOff>
    </xdr:from>
    <xdr:to>
      <xdr:col>107</xdr:col>
      <xdr:colOff>101600</xdr:colOff>
      <xdr:row>104</xdr:row>
      <xdr:rowOff>136798</xdr:rowOff>
    </xdr:to>
    <xdr:sp macro="" textlink="">
      <xdr:nvSpPr>
        <xdr:cNvPr id="847" name="楕円 846">
          <a:extLst>
            <a:ext uri="{FF2B5EF4-FFF2-40B4-BE49-F238E27FC236}">
              <a16:creationId xmlns:a16="http://schemas.microsoft.com/office/drawing/2014/main" id="{5E152819-7897-4E08-9E89-E0AE61D0A7EC}"/>
            </a:ext>
          </a:extLst>
        </xdr:cNvPr>
        <xdr:cNvSpPr/>
      </xdr:nvSpPr>
      <xdr:spPr>
        <a:xfrm>
          <a:off x="18345150" y="1700874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82731</xdr:rowOff>
    </xdr:from>
    <xdr:to>
      <xdr:col>111</xdr:col>
      <xdr:colOff>177800</xdr:colOff>
      <xdr:row>104</xdr:row>
      <xdr:rowOff>85998</xdr:rowOff>
    </xdr:to>
    <xdr:cxnSp macro="">
      <xdr:nvCxnSpPr>
        <xdr:cNvPr id="848" name="直線コネクタ 847">
          <a:extLst>
            <a:ext uri="{FF2B5EF4-FFF2-40B4-BE49-F238E27FC236}">
              <a16:creationId xmlns:a16="http://schemas.microsoft.com/office/drawing/2014/main" id="{15876C34-AF79-4362-93B9-ED4BF5C0B0A4}"/>
            </a:ext>
          </a:extLst>
        </xdr:cNvPr>
        <xdr:cNvCxnSpPr/>
      </xdr:nvCxnSpPr>
      <xdr:spPr>
        <a:xfrm flipV="1">
          <a:off x="18392775" y="1705945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40095</xdr:rowOff>
    </xdr:from>
    <xdr:to>
      <xdr:col>102</xdr:col>
      <xdr:colOff>165100</xdr:colOff>
      <xdr:row>104</xdr:row>
      <xdr:rowOff>141695</xdr:rowOff>
    </xdr:to>
    <xdr:sp macro="" textlink="">
      <xdr:nvSpPr>
        <xdr:cNvPr id="849" name="楕円 848">
          <a:extLst>
            <a:ext uri="{FF2B5EF4-FFF2-40B4-BE49-F238E27FC236}">
              <a16:creationId xmlns:a16="http://schemas.microsoft.com/office/drawing/2014/main" id="{AAF9BB1A-0663-4258-836B-46BC1E76E7CE}"/>
            </a:ext>
          </a:extLst>
        </xdr:cNvPr>
        <xdr:cNvSpPr/>
      </xdr:nvSpPr>
      <xdr:spPr>
        <a:xfrm>
          <a:off x="17554575" y="170136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85998</xdr:rowOff>
    </xdr:from>
    <xdr:to>
      <xdr:col>107</xdr:col>
      <xdr:colOff>50800</xdr:colOff>
      <xdr:row>104</xdr:row>
      <xdr:rowOff>90895</xdr:rowOff>
    </xdr:to>
    <xdr:cxnSp macro="">
      <xdr:nvCxnSpPr>
        <xdr:cNvPr id="850" name="直線コネクタ 849">
          <a:extLst>
            <a:ext uri="{FF2B5EF4-FFF2-40B4-BE49-F238E27FC236}">
              <a16:creationId xmlns:a16="http://schemas.microsoft.com/office/drawing/2014/main" id="{48DC8145-F6B8-428B-A86C-E788C31CB354}"/>
            </a:ext>
          </a:extLst>
        </xdr:cNvPr>
        <xdr:cNvCxnSpPr/>
      </xdr:nvCxnSpPr>
      <xdr:spPr>
        <a:xfrm flipV="1">
          <a:off x="17602200" y="17056373"/>
          <a:ext cx="790575"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46627</xdr:rowOff>
    </xdr:from>
    <xdr:to>
      <xdr:col>98</xdr:col>
      <xdr:colOff>38100</xdr:colOff>
      <xdr:row>104</xdr:row>
      <xdr:rowOff>148227</xdr:rowOff>
    </xdr:to>
    <xdr:sp macro="" textlink="">
      <xdr:nvSpPr>
        <xdr:cNvPr id="851" name="楕円 850">
          <a:extLst>
            <a:ext uri="{FF2B5EF4-FFF2-40B4-BE49-F238E27FC236}">
              <a16:creationId xmlns:a16="http://schemas.microsoft.com/office/drawing/2014/main" id="{A1987503-8613-40B7-ACC7-7780DB7E933D}"/>
            </a:ext>
          </a:extLst>
        </xdr:cNvPr>
        <xdr:cNvSpPr/>
      </xdr:nvSpPr>
      <xdr:spPr>
        <a:xfrm>
          <a:off x="16754475" y="170233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90895</xdr:rowOff>
    </xdr:from>
    <xdr:to>
      <xdr:col>102</xdr:col>
      <xdr:colOff>114300</xdr:colOff>
      <xdr:row>104</xdr:row>
      <xdr:rowOff>97427</xdr:rowOff>
    </xdr:to>
    <xdr:cxnSp macro="">
      <xdr:nvCxnSpPr>
        <xdr:cNvPr id="852" name="直線コネクタ 851">
          <a:extLst>
            <a:ext uri="{FF2B5EF4-FFF2-40B4-BE49-F238E27FC236}">
              <a16:creationId xmlns:a16="http://schemas.microsoft.com/office/drawing/2014/main" id="{49B3E4E0-A643-4F35-87CA-02CF9D4C723E}"/>
            </a:ext>
          </a:extLst>
        </xdr:cNvPr>
        <xdr:cNvCxnSpPr/>
      </xdr:nvCxnSpPr>
      <xdr:spPr>
        <a:xfrm flipV="1">
          <a:off x="16802100" y="17061270"/>
          <a:ext cx="80010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43015</xdr:rowOff>
    </xdr:from>
    <xdr:ext cx="469744" cy="259045"/>
    <xdr:sp macro="" textlink="">
      <xdr:nvSpPr>
        <xdr:cNvPr id="853" name="n_1aveValue【庁舎】&#10;一人当たり面積">
          <a:extLst>
            <a:ext uri="{FF2B5EF4-FFF2-40B4-BE49-F238E27FC236}">
              <a16:creationId xmlns:a16="http://schemas.microsoft.com/office/drawing/2014/main" id="{F8E3B2D4-646C-4471-BA9C-57D12A2DAFF1}"/>
            </a:ext>
          </a:extLst>
        </xdr:cNvPr>
        <xdr:cNvSpPr txBox="1"/>
      </xdr:nvSpPr>
      <xdr:spPr>
        <a:xfrm>
          <a:off x="18983402" y="1736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29953</xdr:rowOff>
    </xdr:from>
    <xdr:ext cx="469744" cy="259045"/>
    <xdr:sp macro="" textlink="">
      <xdr:nvSpPr>
        <xdr:cNvPr id="854" name="n_2aveValue【庁舎】&#10;一人当たり面積">
          <a:extLst>
            <a:ext uri="{FF2B5EF4-FFF2-40B4-BE49-F238E27FC236}">
              <a16:creationId xmlns:a16="http://schemas.microsoft.com/office/drawing/2014/main" id="{EDA08BE4-2E76-46E2-9257-2252882AF6ED}"/>
            </a:ext>
          </a:extLst>
        </xdr:cNvPr>
        <xdr:cNvSpPr txBox="1"/>
      </xdr:nvSpPr>
      <xdr:spPr>
        <a:xfrm>
          <a:off x="18183302" y="1734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23421</xdr:rowOff>
    </xdr:from>
    <xdr:ext cx="469744" cy="259045"/>
    <xdr:sp macro="" textlink="">
      <xdr:nvSpPr>
        <xdr:cNvPr id="855" name="n_3aveValue【庁舎】&#10;一人当たり面積">
          <a:extLst>
            <a:ext uri="{FF2B5EF4-FFF2-40B4-BE49-F238E27FC236}">
              <a16:creationId xmlns:a16="http://schemas.microsoft.com/office/drawing/2014/main" id="{6F8F94E1-D414-4A35-B4B5-50E26B334ED7}"/>
            </a:ext>
          </a:extLst>
        </xdr:cNvPr>
        <xdr:cNvSpPr txBox="1"/>
      </xdr:nvSpPr>
      <xdr:spPr>
        <a:xfrm>
          <a:off x="17383202" y="1734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46282</xdr:rowOff>
    </xdr:from>
    <xdr:ext cx="469744" cy="259045"/>
    <xdr:sp macro="" textlink="">
      <xdr:nvSpPr>
        <xdr:cNvPr id="856" name="n_4aveValue【庁舎】&#10;一人当たり面積">
          <a:extLst>
            <a:ext uri="{FF2B5EF4-FFF2-40B4-BE49-F238E27FC236}">
              <a16:creationId xmlns:a16="http://schemas.microsoft.com/office/drawing/2014/main" id="{9B3F2037-C6F9-461C-88C5-B3206C336CA3}"/>
            </a:ext>
          </a:extLst>
        </xdr:cNvPr>
        <xdr:cNvSpPr txBox="1"/>
      </xdr:nvSpPr>
      <xdr:spPr>
        <a:xfrm>
          <a:off x="16592627" y="1736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150058</xdr:rowOff>
    </xdr:from>
    <xdr:ext cx="469744" cy="259045"/>
    <xdr:sp macro="" textlink="">
      <xdr:nvSpPr>
        <xdr:cNvPr id="857" name="n_1mainValue【庁舎】&#10;一人当たり面積">
          <a:extLst>
            <a:ext uri="{FF2B5EF4-FFF2-40B4-BE49-F238E27FC236}">
              <a16:creationId xmlns:a16="http://schemas.microsoft.com/office/drawing/2014/main" id="{315CC240-EA2D-4E01-99DC-377931E46F49}"/>
            </a:ext>
          </a:extLst>
        </xdr:cNvPr>
        <xdr:cNvSpPr txBox="1"/>
      </xdr:nvSpPr>
      <xdr:spPr>
        <a:xfrm>
          <a:off x="18983402" y="1678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153325</xdr:rowOff>
    </xdr:from>
    <xdr:ext cx="469744" cy="259045"/>
    <xdr:sp macro="" textlink="">
      <xdr:nvSpPr>
        <xdr:cNvPr id="858" name="n_2mainValue【庁舎】&#10;一人当たり面積">
          <a:extLst>
            <a:ext uri="{FF2B5EF4-FFF2-40B4-BE49-F238E27FC236}">
              <a16:creationId xmlns:a16="http://schemas.microsoft.com/office/drawing/2014/main" id="{4AD991AB-BA50-45BB-AB60-A9A11111AC22}"/>
            </a:ext>
          </a:extLst>
        </xdr:cNvPr>
        <xdr:cNvSpPr txBox="1"/>
      </xdr:nvSpPr>
      <xdr:spPr>
        <a:xfrm>
          <a:off x="18183302" y="1678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158222</xdr:rowOff>
    </xdr:from>
    <xdr:ext cx="469744" cy="259045"/>
    <xdr:sp macro="" textlink="">
      <xdr:nvSpPr>
        <xdr:cNvPr id="859" name="n_3mainValue【庁舎】&#10;一人当たり面積">
          <a:extLst>
            <a:ext uri="{FF2B5EF4-FFF2-40B4-BE49-F238E27FC236}">
              <a16:creationId xmlns:a16="http://schemas.microsoft.com/office/drawing/2014/main" id="{BBC68654-919B-4033-9B99-BEBE505F572C}"/>
            </a:ext>
          </a:extLst>
        </xdr:cNvPr>
        <xdr:cNvSpPr txBox="1"/>
      </xdr:nvSpPr>
      <xdr:spPr>
        <a:xfrm>
          <a:off x="17383202" y="1679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164754</xdr:rowOff>
    </xdr:from>
    <xdr:ext cx="469744" cy="259045"/>
    <xdr:sp macro="" textlink="">
      <xdr:nvSpPr>
        <xdr:cNvPr id="860" name="n_4mainValue【庁舎】&#10;一人当たり面積">
          <a:extLst>
            <a:ext uri="{FF2B5EF4-FFF2-40B4-BE49-F238E27FC236}">
              <a16:creationId xmlns:a16="http://schemas.microsoft.com/office/drawing/2014/main" id="{BA365DD9-32E5-4CD0-9823-3A7B7680EA07}"/>
            </a:ext>
          </a:extLst>
        </xdr:cNvPr>
        <xdr:cNvSpPr txBox="1"/>
      </xdr:nvSpPr>
      <xdr:spPr>
        <a:xfrm>
          <a:off x="16592627" y="1679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14E9E5CC-766A-4225-B08F-F5DACF7DCD5E}"/>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350D9A38-EC02-458F-B64B-A8C2C1D0C718}"/>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0F15BBCC-73D6-48F7-BCEB-E472FEFD99AB}"/>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体育館・プールについては、一部施設の解体を行っている。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図書館をはじめ、有形固定資産減価償却率が高まっている各施設については、個別施設計画の実施計画に基づき、順次必要な改修や解体を進める。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2" width="2.125" style="174" customWidth="1"/>
    <col min="13" max="17" width="2.375" style="174" customWidth="1"/>
    <col min="18" max="119" width="2.125" style="174" customWidth="1"/>
    <col min="120" max="16384" width="0" style="174" hidden="1"/>
  </cols>
  <sheetData>
    <row r="1" spans="1:119" ht="33" customHeight="1" x14ac:dyDescent="0.15">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83</v>
      </c>
      <c r="C2" s="176"/>
      <c r="D2" s="177"/>
    </row>
    <row r="3" spans="1:119" ht="18.75" customHeight="1" thickBot="1" x14ac:dyDescent="0.2">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11005142</v>
      </c>
      <c r="BO4" s="462"/>
      <c r="BP4" s="462"/>
      <c r="BQ4" s="462"/>
      <c r="BR4" s="462"/>
      <c r="BS4" s="462"/>
      <c r="BT4" s="462"/>
      <c r="BU4" s="463"/>
      <c r="BV4" s="461">
        <v>11140932</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5.0999999999999996</v>
      </c>
      <c r="CU4" s="602"/>
      <c r="CV4" s="602"/>
      <c r="CW4" s="602"/>
      <c r="CX4" s="602"/>
      <c r="CY4" s="602"/>
      <c r="CZ4" s="602"/>
      <c r="DA4" s="603"/>
      <c r="DB4" s="601">
        <v>4.8</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10622814</v>
      </c>
      <c r="BO5" s="433"/>
      <c r="BP5" s="433"/>
      <c r="BQ5" s="433"/>
      <c r="BR5" s="433"/>
      <c r="BS5" s="433"/>
      <c r="BT5" s="433"/>
      <c r="BU5" s="434"/>
      <c r="BV5" s="432">
        <v>10759547</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87.8</v>
      </c>
      <c r="CU5" s="430"/>
      <c r="CV5" s="430"/>
      <c r="CW5" s="430"/>
      <c r="CX5" s="430"/>
      <c r="CY5" s="430"/>
      <c r="CZ5" s="430"/>
      <c r="DA5" s="431"/>
      <c r="DB5" s="429">
        <v>85.3</v>
      </c>
      <c r="DC5" s="430"/>
      <c r="DD5" s="430"/>
      <c r="DE5" s="430"/>
      <c r="DF5" s="430"/>
      <c r="DG5" s="430"/>
      <c r="DH5" s="430"/>
      <c r="DI5" s="431"/>
    </row>
    <row r="6" spans="1:119" ht="18.75" customHeight="1" x14ac:dyDescent="0.15">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104</v>
      </c>
      <c r="AV6" s="491"/>
      <c r="AW6" s="491"/>
      <c r="AX6" s="491"/>
      <c r="AY6" s="446" t="s">
        <v>105</v>
      </c>
      <c r="AZ6" s="447"/>
      <c r="BA6" s="447"/>
      <c r="BB6" s="447"/>
      <c r="BC6" s="447"/>
      <c r="BD6" s="447"/>
      <c r="BE6" s="447"/>
      <c r="BF6" s="447"/>
      <c r="BG6" s="447"/>
      <c r="BH6" s="447"/>
      <c r="BI6" s="447"/>
      <c r="BJ6" s="447"/>
      <c r="BK6" s="447"/>
      <c r="BL6" s="447"/>
      <c r="BM6" s="448"/>
      <c r="BN6" s="432">
        <v>382328</v>
      </c>
      <c r="BO6" s="433"/>
      <c r="BP6" s="433"/>
      <c r="BQ6" s="433"/>
      <c r="BR6" s="433"/>
      <c r="BS6" s="433"/>
      <c r="BT6" s="433"/>
      <c r="BU6" s="434"/>
      <c r="BV6" s="432">
        <v>381385</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88.7</v>
      </c>
      <c r="CU6" s="576"/>
      <c r="CV6" s="576"/>
      <c r="CW6" s="576"/>
      <c r="CX6" s="576"/>
      <c r="CY6" s="576"/>
      <c r="CZ6" s="576"/>
      <c r="DA6" s="577"/>
      <c r="DB6" s="575">
        <v>87.7</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104</v>
      </c>
      <c r="AV7" s="491"/>
      <c r="AW7" s="491"/>
      <c r="AX7" s="491"/>
      <c r="AY7" s="446" t="s">
        <v>108</v>
      </c>
      <c r="AZ7" s="447"/>
      <c r="BA7" s="447"/>
      <c r="BB7" s="447"/>
      <c r="BC7" s="447"/>
      <c r="BD7" s="447"/>
      <c r="BE7" s="447"/>
      <c r="BF7" s="447"/>
      <c r="BG7" s="447"/>
      <c r="BH7" s="447"/>
      <c r="BI7" s="447"/>
      <c r="BJ7" s="447"/>
      <c r="BK7" s="447"/>
      <c r="BL7" s="447"/>
      <c r="BM7" s="448"/>
      <c r="BN7" s="432">
        <v>59616</v>
      </c>
      <c r="BO7" s="433"/>
      <c r="BP7" s="433"/>
      <c r="BQ7" s="433"/>
      <c r="BR7" s="433"/>
      <c r="BS7" s="433"/>
      <c r="BT7" s="433"/>
      <c r="BU7" s="434"/>
      <c r="BV7" s="432">
        <v>74604</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6269358</v>
      </c>
      <c r="CU7" s="433"/>
      <c r="CV7" s="433"/>
      <c r="CW7" s="433"/>
      <c r="CX7" s="433"/>
      <c r="CY7" s="433"/>
      <c r="CZ7" s="433"/>
      <c r="DA7" s="434"/>
      <c r="DB7" s="432">
        <v>6379981</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104</v>
      </c>
      <c r="AV8" s="491"/>
      <c r="AW8" s="491"/>
      <c r="AX8" s="491"/>
      <c r="AY8" s="446" t="s">
        <v>111</v>
      </c>
      <c r="AZ8" s="447"/>
      <c r="BA8" s="447"/>
      <c r="BB8" s="447"/>
      <c r="BC8" s="447"/>
      <c r="BD8" s="447"/>
      <c r="BE8" s="447"/>
      <c r="BF8" s="447"/>
      <c r="BG8" s="447"/>
      <c r="BH8" s="447"/>
      <c r="BI8" s="447"/>
      <c r="BJ8" s="447"/>
      <c r="BK8" s="447"/>
      <c r="BL8" s="447"/>
      <c r="BM8" s="448"/>
      <c r="BN8" s="432">
        <v>322712</v>
      </c>
      <c r="BO8" s="433"/>
      <c r="BP8" s="433"/>
      <c r="BQ8" s="433"/>
      <c r="BR8" s="433"/>
      <c r="BS8" s="433"/>
      <c r="BT8" s="433"/>
      <c r="BU8" s="434"/>
      <c r="BV8" s="432">
        <v>306781</v>
      </c>
      <c r="BW8" s="433"/>
      <c r="BX8" s="433"/>
      <c r="BY8" s="433"/>
      <c r="BZ8" s="433"/>
      <c r="CA8" s="433"/>
      <c r="CB8" s="433"/>
      <c r="CC8" s="434"/>
      <c r="CD8" s="472" t="s">
        <v>112</v>
      </c>
      <c r="CE8" s="392"/>
      <c r="CF8" s="392"/>
      <c r="CG8" s="392"/>
      <c r="CH8" s="392"/>
      <c r="CI8" s="392"/>
      <c r="CJ8" s="392"/>
      <c r="CK8" s="392"/>
      <c r="CL8" s="392"/>
      <c r="CM8" s="392"/>
      <c r="CN8" s="392"/>
      <c r="CO8" s="392"/>
      <c r="CP8" s="392"/>
      <c r="CQ8" s="392"/>
      <c r="CR8" s="392"/>
      <c r="CS8" s="473"/>
      <c r="CT8" s="535">
        <v>0.27</v>
      </c>
      <c r="CU8" s="536"/>
      <c r="CV8" s="536"/>
      <c r="CW8" s="536"/>
      <c r="CX8" s="536"/>
      <c r="CY8" s="536"/>
      <c r="CZ8" s="536"/>
      <c r="DA8" s="537"/>
      <c r="DB8" s="535">
        <v>0.27</v>
      </c>
      <c r="DC8" s="536"/>
      <c r="DD8" s="536"/>
      <c r="DE8" s="536"/>
      <c r="DF8" s="536"/>
      <c r="DG8" s="536"/>
      <c r="DH8" s="536"/>
      <c r="DI8" s="537"/>
    </row>
    <row r="9" spans="1:119" ht="18.75" customHeight="1" thickBot="1" x14ac:dyDescent="0.2">
      <c r="A9" s="175"/>
      <c r="B9" s="564" t="s">
        <v>113</v>
      </c>
      <c r="C9" s="565"/>
      <c r="D9" s="565"/>
      <c r="E9" s="565"/>
      <c r="F9" s="565"/>
      <c r="G9" s="565"/>
      <c r="H9" s="565"/>
      <c r="I9" s="565"/>
      <c r="J9" s="565"/>
      <c r="K9" s="483"/>
      <c r="L9" s="566" t="s">
        <v>114</v>
      </c>
      <c r="M9" s="567"/>
      <c r="N9" s="567"/>
      <c r="O9" s="567"/>
      <c r="P9" s="567"/>
      <c r="Q9" s="568"/>
      <c r="R9" s="569">
        <v>16055</v>
      </c>
      <c r="S9" s="570"/>
      <c r="T9" s="570"/>
      <c r="U9" s="570"/>
      <c r="V9" s="571"/>
      <c r="W9" s="501" t="s">
        <v>115</v>
      </c>
      <c r="X9" s="502"/>
      <c r="Y9" s="502"/>
      <c r="Z9" s="502"/>
      <c r="AA9" s="502"/>
      <c r="AB9" s="502"/>
      <c r="AC9" s="502"/>
      <c r="AD9" s="502"/>
      <c r="AE9" s="502"/>
      <c r="AF9" s="502"/>
      <c r="AG9" s="502"/>
      <c r="AH9" s="502"/>
      <c r="AI9" s="502"/>
      <c r="AJ9" s="502"/>
      <c r="AK9" s="502"/>
      <c r="AL9" s="572"/>
      <c r="AM9" s="489" t="s">
        <v>116</v>
      </c>
      <c r="AN9" s="389"/>
      <c r="AO9" s="389"/>
      <c r="AP9" s="389"/>
      <c r="AQ9" s="389"/>
      <c r="AR9" s="389"/>
      <c r="AS9" s="389"/>
      <c r="AT9" s="390"/>
      <c r="AU9" s="490" t="s">
        <v>104</v>
      </c>
      <c r="AV9" s="491"/>
      <c r="AW9" s="491"/>
      <c r="AX9" s="491"/>
      <c r="AY9" s="446" t="s">
        <v>117</v>
      </c>
      <c r="AZ9" s="447"/>
      <c r="BA9" s="447"/>
      <c r="BB9" s="447"/>
      <c r="BC9" s="447"/>
      <c r="BD9" s="447"/>
      <c r="BE9" s="447"/>
      <c r="BF9" s="447"/>
      <c r="BG9" s="447"/>
      <c r="BH9" s="447"/>
      <c r="BI9" s="447"/>
      <c r="BJ9" s="447"/>
      <c r="BK9" s="447"/>
      <c r="BL9" s="447"/>
      <c r="BM9" s="448"/>
      <c r="BN9" s="432">
        <v>15931</v>
      </c>
      <c r="BO9" s="433"/>
      <c r="BP9" s="433"/>
      <c r="BQ9" s="433"/>
      <c r="BR9" s="433"/>
      <c r="BS9" s="433"/>
      <c r="BT9" s="433"/>
      <c r="BU9" s="434"/>
      <c r="BV9" s="432">
        <v>37430</v>
      </c>
      <c r="BW9" s="433"/>
      <c r="BX9" s="433"/>
      <c r="BY9" s="433"/>
      <c r="BZ9" s="433"/>
      <c r="CA9" s="433"/>
      <c r="CB9" s="433"/>
      <c r="CC9" s="434"/>
      <c r="CD9" s="472" t="s">
        <v>118</v>
      </c>
      <c r="CE9" s="392"/>
      <c r="CF9" s="392"/>
      <c r="CG9" s="392"/>
      <c r="CH9" s="392"/>
      <c r="CI9" s="392"/>
      <c r="CJ9" s="392"/>
      <c r="CK9" s="392"/>
      <c r="CL9" s="392"/>
      <c r="CM9" s="392"/>
      <c r="CN9" s="392"/>
      <c r="CO9" s="392"/>
      <c r="CP9" s="392"/>
      <c r="CQ9" s="392"/>
      <c r="CR9" s="392"/>
      <c r="CS9" s="473"/>
      <c r="CT9" s="429">
        <v>17</v>
      </c>
      <c r="CU9" s="430"/>
      <c r="CV9" s="430"/>
      <c r="CW9" s="430"/>
      <c r="CX9" s="430"/>
      <c r="CY9" s="430"/>
      <c r="CZ9" s="430"/>
      <c r="DA9" s="431"/>
      <c r="DB9" s="429">
        <v>15.8</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119</v>
      </c>
      <c r="M10" s="389"/>
      <c r="N10" s="389"/>
      <c r="O10" s="389"/>
      <c r="P10" s="389"/>
      <c r="Q10" s="390"/>
      <c r="R10" s="385">
        <v>16550</v>
      </c>
      <c r="S10" s="386"/>
      <c r="T10" s="386"/>
      <c r="U10" s="386"/>
      <c r="V10" s="445"/>
      <c r="W10" s="573"/>
      <c r="X10" s="383"/>
      <c r="Y10" s="383"/>
      <c r="Z10" s="383"/>
      <c r="AA10" s="383"/>
      <c r="AB10" s="383"/>
      <c r="AC10" s="383"/>
      <c r="AD10" s="383"/>
      <c r="AE10" s="383"/>
      <c r="AF10" s="383"/>
      <c r="AG10" s="383"/>
      <c r="AH10" s="383"/>
      <c r="AI10" s="383"/>
      <c r="AJ10" s="383"/>
      <c r="AK10" s="383"/>
      <c r="AL10" s="574"/>
      <c r="AM10" s="489" t="s">
        <v>120</v>
      </c>
      <c r="AN10" s="389"/>
      <c r="AO10" s="389"/>
      <c r="AP10" s="389"/>
      <c r="AQ10" s="389"/>
      <c r="AR10" s="389"/>
      <c r="AS10" s="389"/>
      <c r="AT10" s="390"/>
      <c r="AU10" s="490" t="s">
        <v>121</v>
      </c>
      <c r="AV10" s="491"/>
      <c r="AW10" s="491"/>
      <c r="AX10" s="491"/>
      <c r="AY10" s="446" t="s">
        <v>122</v>
      </c>
      <c r="AZ10" s="447"/>
      <c r="BA10" s="447"/>
      <c r="BB10" s="447"/>
      <c r="BC10" s="447"/>
      <c r="BD10" s="447"/>
      <c r="BE10" s="447"/>
      <c r="BF10" s="447"/>
      <c r="BG10" s="447"/>
      <c r="BH10" s="447"/>
      <c r="BI10" s="447"/>
      <c r="BJ10" s="447"/>
      <c r="BK10" s="447"/>
      <c r="BL10" s="447"/>
      <c r="BM10" s="448"/>
      <c r="BN10" s="432">
        <v>82</v>
      </c>
      <c r="BO10" s="433"/>
      <c r="BP10" s="433"/>
      <c r="BQ10" s="433"/>
      <c r="BR10" s="433"/>
      <c r="BS10" s="433"/>
      <c r="BT10" s="433"/>
      <c r="BU10" s="434"/>
      <c r="BV10" s="432">
        <v>148</v>
      </c>
      <c r="BW10" s="433"/>
      <c r="BX10" s="433"/>
      <c r="BY10" s="433"/>
      <c r="BZ10" s="433"/>
      <c r="CA10" s="433"/>
      <c r="CB10" s="433"/>
      <c r="CC10" s="434"/>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64"/>
      <c r="C11" s="565"/>
      <c r="D11" s="565"/>
      <c r="E11" s="565"/>
      <c r="F11" s="565"/>
      <c r="G11" s="565"/>
      <c r="H11" s="565"/>
      <c r="I11" s="565"/>
      <c r="J11" s="565"/>
      <c r="K11" s="483"/>
      <c r="L11" s="393" t="s">
        <v>124</v>
      </c>
      <c r="M11" s="394"/>
      <c r="N11" s="394"/>
      <c r="O11" s="394"/>
      <c r="P11" s="394"/>
      <c r="Q11" s="395"/>
      <c r="R11" s="561" t="s">
        <v>125</v>
      </c>
      <c r="S11" s="562"/>
      <c r="T11" s="562"/>
      <c r="U11" s="562"/>
      <c r="V11" s="563"/>
      <c r="W11" s="573"/>
      <c r="X11" s="383"/>
      <c r="Y11" s="383"/>
      <c r="Z11" s="383"/>
      <c r="AA11" s="383"/>
      <c r="AB11" s="383"/>
      <c r="AC11" s="383"/>
      <c r="AD11" s="383"/>
      <c r="AE11" s="383"/>
      <c r="AF11" s="383"/>
      <c r="AG11" s="383"/>
      <c r="AH11" s="383"/>
      <c r="AI11" s="383"/>
      <c r="AJ11" s="383"/>
      <c r="AK11" s="383"/>
      <c r="AL11" s="574"/>
      <c r="AM11" s="489" t="s">
        <v>126</v>
      </c>
      <c r="AN11" s="389"/>
      <c r="AO11" s="389"/>
      <c r="AP11" s="389"/>
      <c r="AQ11" s="389"/>
      <c r="AR11" s="389"/>
      <c r="AS11" s="389"/>
      <c r="AT11" s="390"/>
      <c r="AU11" s="490" t="s">
        <v>127</v>
      </c>
      <c r="AV11" s="491"/>
      <c r="AW11" s="491"/>
      <c r="AX11" s="491"/>
      <c r="AY11" s="446" t="s">
        <v>128</v>
      </c>
      <c r="AZ11" s="447"/>
      <c r="BA11" s="447"/>
      <c r="BB11" s="447"/>
      <c r="BC11" s="447"/>
      <c r="BD11" s="447"/>
      <c r="BE11" s="447"/>
      <c r="BF11" s="447"/>
      <c r="BG11" s="447"/>
      <c r="BH11" s="447"/>
      <c r="BI11" s="447"/>
      <c r="BJ11" s="447"/>
      <c r="BK11" s="447"/>
      <c r="BL11" s="447"/>
      <c r="BM11" s="448"/>
      <c r="BN11" s="432">
        <v>229141</v>
      </c>
      <c r="BO11" s="433"/>
      <c r="BP11" s="433"/>
      <c r="BQ11" s="433"/>
      <c r="BR11" s="433"/>
      <c r="BS11" s="433"/>
      <c r="BT11" s="433"/>
      <c r="BU11" s="434"/>
      <c r="BV11" s="432">
        <v>254545</v>
      </c>
      <c r="BW11" s="433"/>
      <c r="BX11" s="433"/>
      <c r="BY11" s="433"/>
      <c r="BZ11" s="433"/>
      <c r="CA11" s="433"/>
      <c r="CB11" s="433"/>
      <c r="CC11" s="434"/>
      <c r="CD11" s="472" t="s">
        <v>129</v>
      </c>
      <c r="CE11" s="392"/>
      <c r="CF11" s="392"/>
      <c r="CG11" s="392"/>
      <c r="CH11" s="392"/>
      <c r="CI11" s="392"/>
      <c r="CJ11" s="392"/>
      <c r="CK11" s="392"/>
      <c r="CL11" s="392"/>
      <c r="CM11" s="392"/>
      <c r="CN11" s="392"/>
      <c r="CO11" s="392"/>
      <c r="CP11" s="392"/>
      <c r="CQ11" s="392"/>
      <c r="CR11" s="392"/>
      <c r="CS11" s="473"/>
      <c r="CT11" s="535" t="s">
        <v>130</v>
      </c>
      <c r="CU11" s="536"/>
      <c r="CV11" s="536"/>
      <c r="CW11" s="536"/>
      <c r="CX11" s="536"/>
      <c r="CY11" s="536"/>
      <c r="CZ11" s="536"/>
      <c r="DA11" s="537"/>
      <c r="DB11" s="535" t="s">
        <v>131</v>
      </c>
      <c r="DC11" s="536"/>
      <c r="DD11" s="536"/>
      <c r="DE11" s="536"/>
      <c r="DF11" s="536"/>
      <c r="DG11" s="536"/>
      <c r="DH11" s="536"/>
      <c r="DI11" s="537"/>
    </row>
    <row r="12" spans="1:119" ht="18.75" customHeight="1" x14ac:dyDescent="0.15">
      <c r="A12" s="175"/>
      <c r="B12" s="538" t="s">
        <v>132</v>
      </c>
      <c r="C12" s="539"/>
      <c r="D12" s="539"/>
      <c r="E12" s="539"/>
      <c r="F12" s="539"/>
      <c r="G12" s="539"/>
      <c r="H12" s="539"/>
      <c r="I12" s="539"/>
      <c r="J12" s="539"/>
      <c r="K12" s="540"/>
      <c r="L12" s="547" t="s">
        <v>133</v>
      </c>
      <c r="M12" s="548"/>
      <c r="N12" s="548"/>
      <c r="O12" s="548"/>
      <c r="P12" s="548"/>
      <c r="Q12" s="549"/>
      <c r="R12" s="550">
        <v>16515</v>
      </c>
      <c r="S12" s="551"/>
      <c r="T12" s="551"/>
      <c r="U12" s="551"/>
      <c r="V12" s="552"/>
      <c r="W12" s="553" t="s">
        <v>1</v>
      </c>
      <c r="X12" s="491"/>
      <c r="Y12" s="491"/>
      <c r="Z12" s="491"/>
      <c r="AA12" s="491"/>
      <c r="AB12" s="554"/>
      <c r="AC12" s="555" t="s">
        <v>134</v>
      </c>
      <c r="AD12" s="556"/>
      <c r="AE12" s="556"/>
      <c r="AF12" s="556"/>
      <c r="AG12" s="557"/>
      <c r="AH12" s="555" t="s">
        <v>135</v>
      </c>
      <c r="AI12" s="556"/>
      <c r="AJ12" s="556"/>
      <c r="AK12" s="556"/>
      <c r="AL12" s="558"/>
      <c r="AM12" s="489" t="s">
        <v>136</v>
      </c>
      <c r="AN12" s="389"/>
      <c r="AO12" s="389"/>
      <c r="AP12" s="389"/>
      <c r="AQ12" s="389"/>
      <c r="AR12" s="389"/>
      <c r="AS12" s="389"/>
      <c r="AT12" s="390"/>
      <c r="AU12" s="490" t="s">
        <v>137</v>
      </c>
      <c r="AV12" s="491"/>
      <c r="AW12" s="491"/>
      <c r="AX12" s="491"/>
      <c r="AY12" s="446" t="s">
        <v>138</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139</v>
      </c>
      <c r="CE12" s="392"/>
      <c r="CF12" s="392"/>
      <c r="CG12" s="392"/>
      <c r="CH12" s="392"/>
      <c r="CI12" s="392"/>
      <c r="CJ12" s="392"/>
      <c r="CK12" s="392"/>
      <c r="CL12" s="392"/>
      <c r="CM12" s="392"/>
      <c r="CN12" s="392"/>
      <c r="CO12" s="392"/>
      <c r="CP12" s="392"/>
      <c r="CQ12" s="392"/>
      <c r="CR12" s="392"/>
      <c r="CS12" s="473"/>
      <c r="CT12" s="535" t="s">
        <v>140</v>
      </c>
      <c r="CU12" s="536"/>
      <c r="CV12" s="536"/>
      <c r="CW12" s="536"/>
      <c r="CX12" s="536"/>
      <c r="CY12" s="536"/>
      <c r="CZ12" s="536"/>
      <c r="DA12" s="537"/>
      <c r="DB12" s="535" t="s">
        <v>141</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84"/>
      <c r="M13" s="516" t="s">
        <v>142</v>
      </c>
      <c r="N13" s="517"/>
      <c r="O13" s="517"/>
      <c r="P13" s="517"/>
      <c r="Q13" s="518"/>
      <c r="R13" s="519">
        <v>16431</v>
      </c>
      <c r="S13" s="520"/>
      <c r="T13" s="520"/>
      <c r="U13" s="520"/>
      <c r="V13" s="521"/>
      <c r="W13" s="522" t="s">
        <v>143</v>
      </c>
      <c r="X13" s="418"/>
      <c r="Y13" s="418"/>
      <c r="Z13" s="418"/>
      <c r="AA13" s="418"/>
      <c r="AB13" s="419"/>
      <c r="AC13" s="385">
        <v>1017</v>
      </c>
      <c r="AD13" s="386"/>
      <c r="AE13" s="386"/>
      <c r="AF13" s="386"/>
      <c r="AG13" s="387"/>
      <c r="AH13" s="385">
        <v>1258</v>
      </c>
      <c r="AI13" s="386"/>
      <c r="AJ13" s="386"/>
      <c r="AK13" s="386"/>
      <c r="AL13" s="445"/>
      <c r="AM13" s="489" t="s">
        <v>144</v>
      </c>
      <c r="AN13" s="389"/>
      <c r="AO13" s="389"/>
      <c r="AP13" s="389"/>
      <c r="AQ13" s="389"/>
      <c r="AR13" s="389"/>
      <c r="AS13" s="389"/>
      <c r="AT13" s="390"/>
      <c r="AU13" s="490" t="s">
        <v>145</v>
      </c>
      <c r="AV13" s="491"/>
      <c r="AW13" s="491"/>
      <c r="AX13" s="491"/>
      <c r="AY13" s="446" t="s">
        <v>146</v>
      </c>
      <c r="AZ13" s="447"/>
      <c r="BA13" s="447"/>
      <c r="BB13" s="447"/>
      <c r="BC13" s="447"/>
      <c r="BD13" s="447"/>
      <c r="BE13" s="447"/>
      <c r="BF13" s="447"/>
      <c r="BG13" s="447"/>
      <c r="BH13" s="447"/>
      <c r="BI13" s="447"/>
      <c r="BJ13" s="447"/>
      <c r="BK13" s="447"/>
      <c r="BL13" s="447"/>
      <c r="BM13" s="448"/>
      <c r="BN13" s="432">
        <v>245154</v>
      </c>
      <c r="BO13" s="433"/>
      <c r="BP13" s="433"/>
      <c r="BQ13" s="433"/>
      <c r="BR13" s="433"/>
      <c r="BS13" s="433"/>
      <c r="BT13" s="433"/>
      <c r="BU13" s="434"/>
      <c r="BV13" s="432">
        <v>292123</v>
      </c>
      <c r="BW13" s="433"/>
      <c r="BX13" s="433"/>
      <c r="BY13" s="433"/>
      <c r="BZ13" s="433"/>
      <c r="CA13" s="433"/>
      <c r="CB13" s="433"/>
      <c r="CC13" s="434"/>
      <c r="CD13" s="472" t="s">
        <v>147</v>
      </c>
      <c r="CE13" s="392"/>
      <c r="CF13" s="392"/>
      <c r="CG13" s="392"/>
      <c r="CH13" s="392"/>
      <c r="CI13" s="392"/>
      <c r="CJ13" s="392"/>
      <c r="CK13" s="392"/>
      <c r="CL13" s="392"/>
      <c r="CM13" s="392"/>
      <c r="CN13" s="392"/>
      <c r="CO13" s="392"/>
      <c r="CP13" s="392"/>
      <c r="CQ13" s="392"/>
      <c r="CR13" s="392"/>
      <c r="CS13" s="473"/>
      <c r="CT13" s="429">
        <v>6.3</v>
      </c>
      <c r="CU13" s="430"/>
      <c r="CV13" s="430"/>
      <c r="CW13" s="430"/>
      <c r="CX13" s="430"/>
      <c r="CY13" s="430"/>
      <c r="CZ13" s="430"/>
      <c r="DA13" s="431"/>
      <c r="DB13" s="429">
        <v>7.6</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148</v>
      </c>
      <c r="M14" s="559"/>
      <c r="N14" s="559"/>
      <c r="O14" s="559"/>
      <c r="P14" s="559"/>
      <c r="Q14" s="560"/>
      <c r="R14" s="519">
        <v>16651</v>
      </c>
      <c r="S14" s="520"/>
      <c r="T14" s="520"/>
      <c r="U14" s="520"/>
      <c r="V14" s="521"/>
      <c r="W14" s="523"/>
      <c r="X14" s="421"/>
      <c r="Y14" s="421"/>
      <c r="Z14" s="421"/>
      <c r="AA14" s="421"/>
      <c r="AB14" s="422"/>
      <c r="AC14" s="512">
        <v>12.4</v>
      </c>
      <c r="AD14" s="513"/>
      <c r="AE14" s="513"/>
      <c r="AF14" s="513"/>
      <c r="AG14" s="514"/>
      <c r="AH14" s="512">
        <v>14.7</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149</v>
      </c>
      <c r="CE14" s="470"/>
      <c r="CF14" s="470"/>
      <c r="CG14" s="470"/>
      <c r="CH14" s="470"/>
      <c r="CI14" s="470"/>
      <c r="CJ14" s="470"/>
      <c r="CK14" s="470"/>
      <c r="CL14" s="470"/>
      <c r="CM14" s="470"/>
      <c r="CN14" s="470"/>
      <c r="CO14" s="470"/>
      <c r="CP14" s="470"/>
      <c r="CQ14" s="470"/>
      <c r="CR14" s="470"/>
      <c r="CS14" s="471"/>
      <c r="CT14" s="529">
        <v>3.2</v>
      </c>
      <c r="CU14" s="530"/>
      <c r="CV14" s="530"/>
      <c r="CW14" s="530"/>
      <c r="CX14" s="530"/>
      <c r="CY14" s="530"/>
      <c r="CZ14" s="530"/>
      <c r="DA14" s="531"/>
      <c r="DB14" s="529">
        <v>10.199999999999999</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84"/>
      <c r="M15" s="516" t="s">
        <v>150</v>
      </c>
      <c r="N15" s="517"/>
      <c r="O15" s="517"/>
      <c r="P15" s="517"/>
      <c r="Q15" s="518"/>
      <c r="R15" s="519">
        <v>16571</v>
      </c>
      <c r="S15" s="520"/>
      <c r="T15" s="520"/>
      <c r="U15" s="520"/>
      <c r="V15" s="521"/>
      <c r="W15" s="522" t="s">
        <v>151</v>
      </c>
      <c r="X15" s="418"/>
      <c r="Y15" s="418"/>
      <c r="Z15" s="418"/>
      <c r="AA15" s="418"/>
      <c r="AB15" s="419"/>
      <c r="AC15" s="385">
        <v>1716</v>
      </c>
      <c r="AD15" s="386"/>
      <c r="AE15" s="386"/>
      <c r="AF15" s="386"/>
      <c r="AG15" s="387"/>
      <c r="AH15" s="385">
        <v>1786</v>
      </c>
      <c r="AI15" s="386"/>
      <c r="AJ15" s="386"/>
      <c r="AK15" s="386"/>
      <c r="AL15" s="445"/>
      <c r="AM15" s="489"/>
      <c r="AN15" s="389"/>
      <c r="AO15" s="389"/>
      <c r="AP15" s="389"/>
      <c r="AQ15" s="389"/>
      <c r="AR15" s="389"/>
      <c r="AS15" s="389"/>
      <c r="AT15" s="390"/>
      <c r="AU15" s="490"/>
      <c r="AV15" s="491"/>
      <c r="AW15" s="491"/>
      <c r="AX15" s="491"/>
      <c r="AY15" s="458" t="s">
        <v>152</v>
      </c>
      <c r="AZ15" s="459"/>
      <c r="BA15" s="459"/>
      <c r="BB15" s="459"/>
      <c r="BC15" s="459"/>
      <c r="BD15" s="459"/>
      <c r="BE15" s="459"/>
      <c r="BF15" s="459"/>
      <c r="BG15" s="459"/>
      <c r="BH15" s="459"/>
      <c r="BI15" s="459"/>
      <c r="BJ15" s="459"/>
      <c r="BK15" s="459"/>
      <c r="BL15" s="459"/>
      <c r="BM15" s="460"/>
      <c r="BN15" s="461">
        <v>1563396</v>
      </c>
      <c r="BO15" s="462"/>
      <c r="BP15" s="462"/>
      <c r="BQ15" s="462"/>
      <c r="BR15" s="462"/>
      <c r="BS15" s="462"/>
      <c r="BT15" s="462"/>
      <c r="BU15" s="463"/>
      <c r="BV15" s="461">
        <v>1501940</v>
      </c>
      <c r="BW15" s="462"/>
      <c r="BX15" s="462"/>
      <c r="BY15" s="462"/>
      <c r="BZ15" s="462"/>
      <c r="CA15" s="462"/>
      <c r="CB15" s="462"/>
      <c r="CC15" s="463"/>
      <c r="CD15" s="532" t="s">
        <v>153</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41"/>
      <c r="C16" s="542"/>
      <c r="D16" s="542"/>
      <c r="E16" s="542"/>
      <c r="F16" s="542"/>
      <c r="G16" s="542"/>
      <c r="H16" s="542"/>
      <c r="I16" s="542"/>
      <c r="J16" s="542"/>
      <c r="K16" s="543"/>
      <c r="L16" s="506" t="s">
        <v>154</v>
      </c>
      <c r="M16" s="507"/>
      <c r="N16" s="507"/>
      <c r="O16" s="507"/>
      <c r="P16" s="507"/>
      <c r="Q16" s="508"/>
      <c r="R16" s="509" t="s">
        <v>155</v>
      </c>
      <c r="S16" s="510"/>
      <c r="T16" s="510"/>
      <c r="U16" s="510"/>
      <c r="V16" s="511"/>
      <c r="W16" s="523"/>
      <c r="X16" s="421"/>
      <c r="Y16" s="421"/>
      <c r="Z16" s="421"/>
      <c r="AA16" s="421"/>
      <c r="AB16" s="422"/>
      <c r="AC16" s="512">
        <v>20.9</v>
      </c>
      <c r="AD16" s="513"/>
      <c r="AE16" s="513"/>
      <c r="AF16" s="513"/>
      <c r="AG16" s="514"/>
      <c r="AH16" s="512">
        <v>20.9</v>
      </c>
      <c r="AI16" s="513"/>
      <c r="AJ16" s="513"/>
      <c r="AK16" s="513"/>
      <c r="AL16" s="515"/>
      <c r="AM16" s="489"/>
      <c r="AN16" s="389"/>
      <c r="AO16" s="389"/>
      <c r="AP16" s="389"/>
      <c r="AQ16" s="389"/>
      <c r="AR16" s="389"/>
      <c r="AS16" s="389"/>
      <c r="AT16" s="390"/>
      <c r="AU16" s="490"/>
      <c r="AV16" s="491"/>
      <c r="AW16" s="491"/>
      <c r="AX16" s="491"/>
      <c r="AY16" s="446" t="s">
        <v>156</v>
      </c>
      <c r="AZ16" s="447"/>
      <c r="BA16" s="447"/>
      <c r="BB16" s="447"/>
      <c r="BC16" s="447"/>
      <c r="BD16" s="447"/>
      <c r="BE16" s="447"/>
      <c r="BF16" s="447"/>
      <c r="BG16" s="447"/>
      <c r="BH16" s="447"/>
      <c r="BI16" s="447"/>
      <c r="BJ16" s="447"/>
      <c r="BK16" s="447"/>
      <c r="BL16" s="447"/>
      <c r="BM16" s="448"/>
      <c r="BN16" s="432">
        <v>5835417</v>
      </c>
      <c r="BO16" s="433"/>
      <c r="BP16" s="433"/>
      <c r="BQ16" s="433"/>
      <c r="BR16" s="433"/>
      <c r="BS16" s="433"/>
      <c r="BT16" s="433"/>
      <c r="BU16" s="434"/>
      <c r="BV16" s="432">
        <v>5783139</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89"/>
      <c r="M17" s="525" t="s">
        <v>157</v>
      </c>
      <c r="N17" s="526"/>
      <c r="O17" s="526"/>
      <c r="P17" s="526"/>
      <c r="Q17" s="527"/>
      <c r="R17" s="509" t="s">
        <v>158</v>
      </c>
      <c r="S17" s="510"/>
      <c r="T17" s="510"/>
      <c r="U17" s="510"/>
      <c r="V17" s="511"/>
      <c r="W17" s="522" t="s">
        <v>159</v>
      </c>
      <c r="X17" s="418"/>
      <c r="Y17" s="418"/>
      <c r="Z17" s="418"/>
      <c r="AA17" s="418"/>
      <c r="AB17" s="419"/>
      <c r="AC17" s="385">
        <v>5464</v>
      </c>
      <c r="AD17" s="386"/>
      <c r="AE17" s="386"/>
      <c r="AF17" s="386"/>
      <c r="AG17" s="387"/>
      <c r="AH17" s="385">
        <v>5491</v>
      </c>
      <c r="AI17" s="386"/>
      <c r="AJ17" s="386"/>
      <c r="AK17" s="386"/>
      <c r="AL17" s="445"/>
      <c r="AM17" s="489"/>
      <c r="AN17" s="389"/>
      <c r="AO17" s="389"/>
      <c r="AP17" s="389"/>
      <c r="AQ17" s="389"/>
      <c r="AR17" s="389"/>
      <c r="AS17" s="389"/>
      <c r="AT17" s="390"/>
      <c r="AU17" s="490"/>
      <c r="AV17" s="491"/>
      <c r="AW17" s="491"/>
      <c r="AX17" s="491"/>
      <c r="AY17" s="446" t="s">
        <v>160</v>
      </c>
      <c r="AZ17" s="447"/>
      <c r="BA17" s="447"/>
      <c r="BB17" s="447"/>
      <c r="BC17" s="447"/>
      <c r="BD17" s="447"/>
      <c r="BE17" s="447"/>
      <c r="BF17" s="447"/>
      <c r="BG17" s="447"/>
      <c r="BH17" s="447"/>
      <c r="BI17" s="447"/>
      <c r="BJ17" s="447"/>
      <c r="BK17" s="447"/>
      <c r="BL17" s="447"/>
      <c r="BM17" s="448"/>
      <c r="BN17" s="432">
        <v>1934737</v>
      </c>
      <c r="BO17" s="433"/>
      <c r="BP17" s="433"/>
      <c r="BQ17" s="433"/>
      <c r="BR17" s="433"/>
      <c r="BS17" s="433"/>
      <c r="BT17" s="433"/>
      <c r="BU17" s="434"/>
      <c r="BV17" s="432">
        <v>1859279</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161</v>
      </c>
      <c r="C18" s="483"/>
      <c r="D18" s="483"/>
      <c r="E18" s="484"/>
      <c r="F18" s="484"/>
      <c r="G18" s="484"/>
      <c r="H18" s="484"/>
      <c r="I18" s="484"/>
      <c r="J18" s="484"/>
      <c r="K18" s="484"/>
      <c r="L18" s="485">
        <v>77.930000000000007</v>
      </c>
      <c r="M18" s="485"/>
      <c r="N18" s="485"/>
      <c r="O18" s="485"/>
      <c r="P18" s="485"/>
      <c r="Q18" s="485"/>
      <c r="R18" s="486"/>
      <c r="S18" s="486"/>
      <c r="T18" s="486"/>
      <c r="U18" s="486"/>
      <c r="V18" s="487"/>
      <c r="W18" s="503"/>
      <c r="X18" s="504"/>
      <c r="Y18" s="504"/>
      <c r="Z18" s="504"/>
      <c r="AA18" s="504"/>
      <c r="AB18" s="528"/>
      <c r="AC18" s="402">
        <v>66.7</v>
      </c>
      <c r="AD18" s="403"/>
      <c r="AE18" s="403"/>
      <c r="AF18" s="403"/>
      <c r="AG18" s="488"/>
      <c r="AH18" s="402">
        <v>64.3</v>
      </c>
      <c r="AI18" s="403"/>
      <c r="AJ18" s="403"/>
      <c r="AK18" s="403"/>
      <c r="AL18" s="404"/>
      <c r="AM18" s="489"/>
      <c r="AN18" s="389"/>
      <c r="AO18" s="389"/>
      <c r="AP18" s="389"/>
      <c r="AQ18" s="389"/>
      <c r="AR18" s="389"/>
      <c r="AS18" s="389"/>
      <c r="AT18" s="390"/>
      <c r="AU18" s="490"/>
      <c r="AV18" s="491"/>
      <c r="AW18" s="491"/>
      <c r="AX18" s="491"/>
      <c r="AY18" s="446" t="s">
        <v>162</v>
      </c>
      <c r="AZ18" s="447"/>
      <c r="BA18" s="447"/>
      <c r="BB18" s="447"/>
      <c r="BC18" s="447"/>
      <c r="BD18" s="447"/>
      <c r="BE18" s="447"/>
      <c r="BF18" s="447"/>
      <c r="BG18" s="447"/>
      <c r="BH18" s="447"/>
      <c r="BI18" s="447"/>
      <c r="BJ18" s="447"/>
      <c r="BK18" s="447"/>
      <c r="BL18" s="447"/>
      <c r="BM18" s="448"/>
      <c r="BN18" s="432">
        <v>5566899</v>
      </c>
      <c r="BO18" s="433"/>
      <c r="BP18" s="433"/>
      <c r="BQ18" s="433"/>
      <c r="BR18" s="433"/>
      <c r="BS18" s="433"/>
      <c r="BT18" s="433"/>
      <c r="BU18" s="434"/>
      <c r="BV18" s="432">
        <v>5497384</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163</v>
      </c>
      <c r="C19" s="483"/>
      <c r="D19" s="483"/>
      <c r="E19" s="484"/>
      <c r="F19" s="484"/>
      <c r="G19" s="484"/>
      <c r="H19" s="484"/>
      <c r="I19" s="484"/>
      <c r="J19" s="484"/>
      <c r="K19" s="484"/>
      <c r="L19" s="492">
        <v>206</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164</v>
      </c>
      <c r="AZ19" s="447"/>
      <c r="BA19" s="447"/>
      <c r="BB19" s="447"/>
      <c r="BC19" s="447"/>
      <c r="BD19" s="447"/>
      <c r="BE19" s="447"/>
      <c r="BF19" s="447"/>
      <c r="BG19" s="447"/>
      <c r="BH19" s="447"/>
      <c r="BI19" s="447"/>
      <c r="BJ19" s="447"/>
      <c r="BK19" s="447"/>
      <c r="BL19" s="447"/>
      <c r="BM19" s="448"/>
      <c r="BN19" s="432">
        <v>7367182</v>
      </c>
      <c r="BO19" s="433"/>
      <c r="BP19" s="433"/>
      <c r="BQ19" s="433"/>
      <c r="BR19" s="433"/>
      <c r="BS19" s="433"/>
      <c r="BT19" s="433"/>
      <c r="BU19" s="434"/>
      <c r="BV19" s="432">
        <v>7403542</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165</v>
      </c>
      <c r="C20" s="483"/>
      <c r="D20" s="483"/>
      <c r="E20" s="484"/>
      <c r="F20" s="484"/>
      <c r="G20" s="484"/>
      <c r="H20" s="484"/>
      <c r="I20" s="484"/>
      <c r="J20" s="484"/>
      <c r="K20" s="484"/>
      <c r="L20" s="492">
        <v>5682</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166</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167</v>
      </c>
      <c r="C22" s="409"/>
      <c r="D22" s="410"/>
      <c r="E22" s="417" t="s">
        <v>1</v>
      </c>
      <c r="F22" s="418"/>
      <c r="G22" s="418"/>
      <c r="H22" s="418"/>
      <c r="I22" s="418"/>
      <c r="J22" s="418"/>
      <c r="K22" s="419"/>
      <c r="L22" s="417" t="s">
        <v>168</v>
      </c>
      <c r="M22" s="418"/>
      <c r="N22" s="418"/>
      <c r="O22" s="418"/>
      <c r="P22" s="419"/>
      <c r="Q22" s="423" t="s">
        <v>169</v>
      </c>
      <c r="R22" s="424"/>
      <c r="S22" s="424"/>
      <c r="T22" s="424"/>
      <c r="U22" s="424"/>
      <c r="V22" s="425"/>
      <c r="W22" s="474" t="s">
        <v>170</v>
      </c>
      <c r="X22" s="409"/>
      <c r="Y22" s="410"/>
      <c r="Z22" s="417" t="s">
        <v>1</v>
      </c>
      <c r="AA22" s="418"/>
      <c r="AB22" s="418"/>
      <c r="AC22" s="418"/>
      <c r="AD22" s="418"/>
      <c r="AE22" s="418"/>
      <c r="AF22" s="418"/>
      <c r="AG22" s="419"/>
      <c r="AH22" s="435" t="s">
        <v>171</v>
      </c>
      <c r="AI22" s="418"/>
      <c r="AJ22" s="418"/>
      <c r="AK22" s="418"/>
      <c r="AL22" s="419"/>
      <c r="AM22" s="435" t="s">
        <v>172</v>
      </c>
      <c r="AN22" s="436"/>
      <c r="AO22" s="436"/>
      <c r="AP22" s="436"/>
      <c r="AQ22" s="436"/>
      <c r="AR22" s="437"/>
      <c r="AS22" s="423" t="s">
        <v>169</v>
      </c>
      <c r="AT22" s="424"/>
      <c r="AU22" s="424"/>
      <c r="AV22" s="424"/>
      <c r="AW22" s="424"/>
      <c r="AX22" s="441"/>
      <c r="AY22" s="458" t="s">
        <v>173</v>
      </c>
      <c r="AZ22" s="459"/>
      <c r="BA22" s="459"/>
      <c r="BB22" s="459"/>
      <c r="BC22" s="459"/>
      <c r="BD22" s="459"/>
      <c r="BE22" s="459"/>
      <c r="BF22" s="459"/>
      <c r="BG22" s="459"/>
      <c r="BH22" s="459"/>
      <c r="BI22" s="459"/>
      <c r="BJ22" s="459"/>
      <c r="BK22" s="459"/>
      <c r="BL22" s="459"/>
      <c r="BM22" s="460"/>
      <c r="BN22" s="461">
        <v>12716601</v>
      </c>
      <c r="BO22" s="462"/>
      <c r="BP22" s="462"/>
      <c r="BQ22" s="462"/>
      <c r="BR22" s="462"/>
      <c r="BS22" s="462"/>
      <c r="BT22" s="462"/>
      <c r="BU22" s="463"/>
      <c r="BV22" s="461">
        <v>13126565</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174</v>
      </c>
      <c r="AZ23" s="447"/>
      <c r="BA23" s="447"/>
      <c r="BB23" s="447"/>
      <c r="BC23" s="447"/>
      <c r="BD23" s="447"/>
      <c r="BE23" s="447"/>
      <c r="BF23" s="447"/>
      <c r="BG23" s="447"/>
      <c r="BH23" s="447"/>
      <c r="BI23" s="447"/>
      <c r="BJ23" s="447"/>
      <c r="BK23" s="447"/>
      <c r="BL23" s="447"/>
      <c r="BM23" s="448"/>
      <c r="BN23" s="432">
        <v>11110098</v>
      </c>
      <c r="BO23" s="433"/>
      <c r="BP23" s="433"/>
      <c r="BQ23" s="433"/>
      <c r="BR23" s="433"/>
      <c r="BS23" s="433"/>
      <c r="BT23" s="433"/>
      <c r="BU23" s="434"/>
      <c r="BV23" s="432">
        <v>11587433</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175</v>
      </c>
      <c r="F24" s="389"/>
      <c r="G24" s="389"/>
      <c r="H24" s="389"/>
      <c r="I24" s="389"/>
      <c r="J24" s="389"/>
      <c r="K24" s="390"/>
      <c r="L24" s="385">
        <v>1</v>
      </c>
      <c r="M24" s="386"/>
      <c r="N24" s="386"/>
      <c r="O24" s="386"/>
      <c r="P24" s="387"/>
      <c r="Q24" s="385">
        <v>8270</v>
      </c>
      <c r="R24" s="386"/>
      <c r="S24" s="386"/>
      <c r="T24" s="386"/>
      <c r="U24" s="386"/>
      <c r="V24" s="387"/>
      <c r="W24" s="475"/>
      <c r="X24" s="412"/>
      <c r="Y24" s="413"/>
      <c r="Z24" s="388" t="s">
        <v>176</v>
      </c>
      <c r="AA24" s="389"/>
      <c r="AB24" s="389"/>
      <c r="AC24" s="389"/>
      <c r="AD24" s="389"/>
      <c r="AE24" s="389"/>
      <c r="AF24" s="389"/>
      <c r="AG24" s="390"/>
      <c r="AH24" s="385">
        <v>171</v>
      </c>
      <c r="AI24" s="386"/>
      <c r="AJ24" s="386"/>
      <c r="AK24" s="386"/>
      <c r="AL24" s="387"/>
      <c r="AM24" s="385">
        <v>495558</v>
      </c>
      <c r="AN24" s="386"/>
      <c r="AO24" s="386"/>
      <c r="AP24" s="386"/>
      <c r="AQ24" s="386"/>
      <c r="AR24" s="387"/>
      <c r="AS24" s="385">
        <v>2898</v>
      </c>
      <c r="AT24" s="386"/>
      <c r="AU24" s="386"/>
      <c r="AV24" s="386"/>
      <c r="AW24" s="386"/>
      <c r="AX24" s="445"/>
      <c r="AY24" s="405" t="s">
        <v>177</v>
      </c>
      <c r="AZ24" s="406"/>
      <c r="BA24" s="406"/>
      <c r="BB24" s="406"/>
      <c r="BC24" s="406"/>
      <c r="BD24" s="406"/>
      <c r="BE24" s="406"/>
      <c r="BF24" s="406"/>
      <c r="BG24" s="406"/>
      <c r="BH24" s="406"/>
      <c r="BI24" s="406"/>
      <c r="BJ24" s="406"/>
      <c r="BK24" s="406"/>
      <c r="BL24" s="406"/>
      <c r="BM24" s="407"/>
      <c r="BN24" s="432">
        <v>10522249</v>
      </c>
      <c r="BO24" s="433"/>
      <c r="BP24" s="433"/>
      <c r="BQ24" s="433"/>
      <c r="BR24" s="433"/>
      <c r="BS24" s="433"/>
      <c r="BT24" s="433"/>
      <c r="BU24" s="434"/>
      <c r="BV24" s="432">
        <v>10567576</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178</v>
      </c>
      <c r="F25" s="389"/>
      <c r="G25" s="389"/>
      <c r="H25" s="389"/>
      <c r="I25" s="389"/>
      <c r="J25" s="389"/>
      <c r="K25" s="390"/>
      <c r="L25" s="385">
        <v>1</v>
      </c>
      <c r="M25" s="386"/>
      <c r="N25" s="386"/>
      <c r="O25" s="386"/>
      <c r="P25" s="387"/>
      <c r="Q25" s="385">
        <v>6620</v>
      </c>
      <c r="R25" s="386"/>
      <c r="S25" s="386"/>
      <c r="T25" s="386"/>
      <c r="U25" s="386"/>
      <c r="V25" s="387"/>
      <c r="W25" s="475"/>
      <c r="X25" s="412"/>
      <c r="Y25" s="413"/>
      <c r="Z25" s="388" t="s">
        <v>179</v>
      </c>
      <c r="AA25" s="389"/>
      <c r="AB25" s="389"/>
      <c r="AC25" s="389"/>
      <c r="AD25" s="389"/>
      <c r="AE25" s="389"/>
      <c r="AF25" s="389"/>
      <c r="AG25" s="390"/>
      <c r="AH25" s="385" t="s">
        <v>141</v>
      </c>
      <c r="AI25" s="386"/>
      <c r="AJ25" s="386"/>
      <c r="AK25" s="386"/>
      <c r="AL25" s="387"/>
      <c r="AM25" s="385" t="s">
        <v>180</v>
      </c>
      <c r="AN25" s="386"/>
      <c r="AO25" s="386"/>
      <c r="AP25" s="386"/>
      <c r="AQ25" s="386"/>
      <c r="AR25" s="387"/>
      <c r="AS25" s="385" t="s">
        <v>141</v>
      </c>
      <c r="AT25" s="386"/>
      <c r="AU25" s="386"/>
      <c r="AV25" s="386"/>
      <c r="AW25" s="386"/>
      <c r="AX25" s="445"/>
      <c r="AY25" s="458" t="s">
        <v>181</v>
      </c>
      <c r="AZ25" s="459"/>
      <c r="BA25" s="459"/>
      <c r="BB25" s="459"/>
      <c r="BC25" s="459"/>
      <c r="BD25" s="459"/>
      <c r="BE25" s="459"/>
      <c r="BF25" s="459"/>
      <c r="BG25" s="459"/>
      <c r="BH25" s="459"/>
      <c r="BI25" s="459"/>
      <c r="BJ25" s="459"/>
      <c r="BK25" s="459"/>
      <c r="BL25" s="459"/>
      <c r="BM25" s="460"/>
      <c r="BN25" s="461">
        <v>808345</v>
      </c>
      <c r="BO25" s="462"/>
      <c r="BP25" s="462"/>
      <c r="BQ25" s="462"/>
      <c r="BR25" s="462"/>
      <c r="BS25" s="462"/>
      <c r="BT25" s="462"/>
      <c r="BU25" s="463"/>
      <c r="BV25" s="461">
        <v>1298125</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182</v>
      </c>
      <c r="F26" s="389"/>
      <c r="G26" s="389"/>
      <c r="H26" s="389"/>
      <c r="I26" s="389"/>
      <c r="J26" s="389"/>
      <c r="K26" s="390"/>
      <c r="L26" s="385">
        <v>1</v>
      </c>
      <c r="M26" s="386"/>
      <c r="N26" s="386"/>
      <c r="O26" s="386"/>
      <c r="P26" s="387"/>
      <c r="Q26" s="385">
        <v>6210</v>
      </c>
      <c r="R26" s="386"/>
      <c r="S26" s="386"/>
      <c r="T26" s="386"/>
      <c r="U26" s="386"/>
      <c r="V26" s="387"/>
      <c r="W26" s="475"/>
      <c r="X26" s="412"/>
      <c r="Y26" s="413"/>
      <c r="Z26" s="388" t="s">
        <v>183</v>
      </c>
      <c r="AA26" s="443"/>
      <c r="AB26" s="443"/>
      <c r="AC26" s="443"/>
      <c r="AD26" s="443"/>
      <c r="AE26" s="443"/>
      <c r="AF26" s="443"/>
      <c r="AG26" s="444"/>
      <c r="AH26" s="385">
        <v>6</v>
      </c>
      <c r="AI26" s="386"/>
      <c r="AJ26" s="386"/>
      <c r="AK26" s="386"/>
      <c r="AL26" s="387"/>
      <c r="AM26" s="385">
        <v>15750</v>
      </c>
      <c r="AN26" s="386"/>
      <c r="AO26" s="386"/>
      <c r="AP26" s="386"/>
      <c r="AQ26" s="386"/>
      <c r="AR26" s="387"/>
      <c r="AS26" s="385">
        <v>2625</v>
      </c>
      <c r="AT26" s="386"/>
      <c r="AU26" s="386"/>
      <c r="AV26" s="386"/>
      <c r="AW26" s="386"/>
      <c r="AX26" s="445"/>
      <c r="AY26" s="472" t="s">
        <v>184</v>
      </c>
      <c r="AZ26" s="392"/>
      <c r="BA26" s="392"/>
      <c r="BB26" s="392"/>
      <c r="BC26" s="392"/>
      <c r="BD26" s="392"/>
      <c r="BE26" s="392"/>
      <c r="BF26" s="392"/>
      <c r="BG26" s="392"/>
      <c r="BH26" s="392"/>
      <c r="BI26" s="392"/>
      <c r="BJ26" s="392"/>
      <c r="BK26" s="392"/>
      <c r="BL26" s="392"/>
      <c r="BM26" s="473"/>
      <c r="BN26" s="432" t="s">
        <v>180</v>
      </c>
      <c r="BO26" s="433"/>
      <c r="BP26" s="433"/>
      <c r="BQ26" s="433"/>
      <c r="BR26" s="433"/>
      <c r="BS26" s="433"/>
      <c r="BT26" s="433"/>
      <c r="BU26" s="434"/>
      <c r="BV26" s="432" t="s">
        <v>180</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185</v>
      </c>
      <c r="F27" s="389"/>
      <c r="G27" s="389"/>
      <c r="H27" s="389"/>
      <c r="I27" s="389"/>
      <c r="J27" s="389"/>
      <c r="K27" s="390"/>
      <c r="L27" s="385">
        <v>1</v>
      </c>
      <c r="M27" s="386"/>
      <c r="N27" s="386"/>
      <c r="O27" s="386"/>
      <c r="P27" s="387"/>
      <c r="Q27" s="385">
        <v>3310</v>
      </c>
      <c r="R27" s="386"/>
      <c r="S27" s="386"/>
      <c r="T27" s="386"/>
      <c r="U27" s="386"/>
      <c r="V27" s="387"/>
      <c r="W27" s="475"/>
      <c r="X27" s="412"/>
      <c r="Y27" s="413"/>
      <c r="Z27" s="388" t="s">
        <v>186</v>
      </c>
      <c r="AA27" s="389"/>
      <c r="AB27" s="389"/>
      <c r="AC27" s="389"/>
      <c r="AD27" s="389"/>
      <c r="AE27" s="389"/>
      <c r="AF27" s="389"/>
      <c r="AG27" s="390"/>
      <c r="AH27" s="385">
        <v>2</v>
      </c>
      <c r="AI27" s="386"/>
      <c r="AJ27" s="386"/>
      <c r="AK27" s="386"/>
      <c r="AL27" s="387"/>
      <c r="AM27" s="385" t="s">
        <v>187</v>
      </c>
      <c r="AN27" s="386"/>
      <c r="AO27" s="386"/>
      <c r="AP27" s="386"/>
      <c r="AQ27" s="386"/>
      <c r="AR27" s="387"/>
      <c r="AS27" s="385" t="s">
        <v>188</v>
      </c>
      <c r="AT27" s="386"/>
      <c r="AU27" s="386"/>
      <c r="AV27" s="386"/>
      <c r="AW27" s="386"/>
      <c r="AX27" s="445"/>
      <c r="AY27" s="469" t="s">
        <v>189</v>
      </c>
      <c r="AZ27" s="470"/>
      <c r="BA27" s="470"/>
      <c r="BB27" s="470"/>
      <c r="BC27" s="470"/>
      <c r="BD27" s="470"/>
      <c r="BE27" s="470"/>
      <c r="BF27" s="470"/>
      <c r="BG27" s="470"/>
      <c r="BH27" s="470"/>
      <c r="BI27" s="470"/>
      <c r="BJ27" s="470"/>
      <c r="BK27" s="470"/>
      <c r="BL27" s="470"/>
      <c r="BM27" s="471"/>
      <c r="BN27" s="466">
        <v>224747</v>
      </c>
      <c r="BO27" s="467"/>
      <c r="BP27" s="467"/>
      <c r="BQ27" s="467"/>
      <c r="BR27" s="467"/>
      <c r="BS27" s="467"/>
      <c r="BT27" s="467"/>
      <c r="BU27" s="468"/>
      <c r="BV27" s="466">
        <v>224745</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190</v>
      </c>
      <c r="F28" s="389"/>
      <c r="G28" s="389"/>
      <c r="H28" s="389"/>
      <c r="I28" s="389"/>
      <c r="J28" s="389"/>
      <c r="K28" s="390"/>
      <c r="L28" s="385">
        <v>1</v>
      </c>
      <c r="M28" s="386"/>
      <c r="N28" s="386"/>
      <c r="O28" s="386"/>
      <c r="P28" s="387"/>
      <c r="Q28" s="385">
        <v>2400</v>
      </c>
      <c r="R28" s="386"/>
      <c r="S28" s="386"/>
      <c r="T28" s="386"/>
      <c r="U28" s="386"/>
      <c r="V28" s="387"/>
      <c r="W28" s="475"/>
      <c r="X28" s="412"/>
      <c r="Y28" s="413"/>
      <c r="Z28" s="388" t="s">
        <v>191</v>
      </c>
      <c r="AA28" s="389"/>
      <c r="AB28" s="389"/>
      <c r="AC28" s="389"/>
      <c r="AD28" s="389"/>
      <c r="AE28" s="389"/>
      <c r="AF28" s="389"/>
      <c r="AG28" s="390"/>
      <c r="AH28" s="385" t="s">
        <v>180</v>
      </c>
      <c r="AI28" s="386"/>
      <c r="AJ28" s="386"/>
      <c r="AK28" s="386"/>
      <c r="AL28" s="387"/>
      <c r="AM28" s="385" t="s">
        <v>180</v>
      </c>
      <c r="AN28" s="386"/>
      <c r="AO28" s="386"/>
      <c r="AP28" s="386"/>
      <c r="AQ28" s="386"/>
      <c r="AR28" s="387"/>
      <c r="AS28" s="385" t="s">
        <v>180</v>
      </c>
      <c r="AT28" s="386"/>
      <c r="AU28" s="386"/>
      <c r="AV28" s="386"/>
      <c r="AW28" s="386"/>
      <c r="AX28" s="445"/>
      <c r="AY28" s="449" t="s">
        <v>192</v>
      </c>
      <c r="AZ28" s="450"/>
      <c r="BA28" s="450"/>
      <c r="BB28" s="451"/>
      <c r="BC28" s="458" t="s">
        <v>50</v>
      </c>
      <c r="BD28" s="459"/>
      <c r="BE28" s="459"/>
      <c r="BF28" s="459"/>
      <c r="BG28" s="459"/>
      <c r="BH28" s="459"/>
      <c r="BI28" s="459"/>
      <c r="BJ28" s="459"/>
      <c r="BK28" s="459"/>
      <c r="BL28" s="459"/>
      <c r="BM28" s="460"/>
      <c r="BN28" s="461">
        <v>2391923</v>
      </c>
      <c r="BO28" s="462"/>
      <c r="BP28" s="462"/>
      <c r="BQ28" s="462"/>
      <c r="BR28" s="462"/>
      <c r="BS28" s="462"/>
      <c r="BT28" s="462"/>
      <c r="BU28" s="463"/>
      <c r="BV28" s="461">
        <v>2391841</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193</v>
      </c>
      <c r="F29" s="389"/>
      <c r="G29" s="389"/>
      <c r="H29" s="389"/>
      <c r="I29" s="389"/>
      <c r="J29" s="389"/>
      <c r="K29" s="390"/>
      <c r="L29" s="385">
        <v>10</v>
      </c>
      <c r="M29" s="386"/>
      <c r="N29" s="386"/>
      <c r="O29" s="386"/>
      <c r="P29" s="387"/>
      <c r="Q29" s="385">
        <v>2240</v>
      </c>
      <c r="R29" s="386"/>
      <c r="S29" s="386"/>
      <c r="T29" s="386"/>
      <c r="U29" s="386"/>
      <c r="V29" s="387"/>
      <c r="W29" s="476"/>
      <c r="X29" s="477"/>
      <c r="Y29" s="478"/>
      <c r="Z29" s="388" t="s">
        <v>194</v>
      </c>
      <c r="AA29" s="389"/>
      <c r="AB29" s="389"/>
      <c r="AC29" s="389"/>
      <c r="AD29" s="389"/>
      <c r="AE29" s="389"/>
      <c r="AF29" s="389"/>
      <c r="AG29" s="390"/>
      <c r="AH29" s="385">
        <v>173</v>
      </c>
      <c r="AI29" s="386"/>
      <c r="AJ29" s="386"/>
      <c r="AK29" s="386"/>
      <c r="AL29" s="387"/>
      <c r="AM29" s="385">
        <v>502728</v>
      </c>
      <c r="AN29" s="386"/>
      <c r="AO29" s="386"/>
      <c r="AP29" s="386"/>
      <c r="AQ29" s="386"/>
      <c r="AR29" s="387"/>
      <c r="AS29" s="385">
        <v>2906</v>
      </c>
      <c r="AT29" s="386"/>
      <c r="AU29" s="386"/>
      <c r="AV29" s="386"/>
      <c r="AW29" s="386"/>
      <c r="AX29" s="445"/>
      <c r="AY29" s="452"/>
      <c r="AZ29" s="453"/>
      <c r="BA29" s="453"/>
      <c r="BB29" s="454"/>
      <c r="BC29" s="446" t="s">
        <v>195</v>
      </c>
      <c r="BD29" s="447"/>
      <c r="BE29" s="447"/>
      <c r="BF29" s="447"/>
      <c r="BG29" s="447"/>
      <c r="BH29" s="447"/>
      <c r="BI29" s="447"/>
      <c r="BJ29" s="447"/>
      <c r="BK29" s="447"/>
      <c r="BL29" s="447"/>
      <c r="BM29" s="448"/>
      <c r="BN29" s="432">
        <v>1211578</v>
      </c>
      <c r="BO29" s="433"/>
      <c r="BP29" s="433"/>
      <c r="BQ29" s="433"/>
      <c r="BR29" s="433"/>
      <c r="BS29" s="433"/>
      <c r="BT29" s="433"/>
      <c r="BU29" s="434"/>
      <c r="BV29" s="432">
        <v>1267494</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196</v>
      </c>
      <c r="X30" s="400"/>
      <c r="Y30" s="400"/>
      <c r="Z30" s="400"/>
      <c r="AA30" s="400"/>
      <c r="AB30" s="400"/>
      <c r="AC30" s="400"/>
      <c r="AD30" s="400"/>
      <c r="AE30" s="400"/>
      <c r="AF30" s="400"/>
      <c r="AG30" s="401"/>
      <c r="AH30" s="402">
        <v>92.1</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2230107</v>
      </c>
      <c r="BO30" s="467"/>
      <c r="BP30" s="467"/>
      <c r="BQ30" s="467"/>
      <c r="BR30" s="467"/>
      <c r="BS30" s="467"/>
      <c r="BT30" s="467"/>
      <c r="BU30" s="468"/>
      <c r="BV30" s="466">
        <v>2213833</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91" t="s">
        <v>197</v>
      </c>
      <c r="D32" s="391"/>
      <c r="E32" s="391"/>
      <c r="F32" s="391"/>
      <c r="G32" s="391"/>
      <c r="H32" s="391"/>
      <c r="I32" s="391"/>
      <c r="J32" s="391"/>
      <c r="K32" s="391"/>
      <c r="L32" s="391"/>
      <c r="M32" s="391"/>
      <c r="N32" s="391"/>
      <c r="O32" s="391"/>
      <c r="P32" s="391"/>
      <c r="Q32" s="391"/>
      <c r="R32" s="391"/>
      <c r="S32" s="391"/>
      <c r="U32" s="392" t="s">
        <v>198</v>
      </c>
      <c r="V32" s="392"/>
      <c r="W32" s="392"/>
      <c r="X32" s="392"/>
      <c r="Y32" s="392"/>
      <c r="Z32" s="392"/>
      <c r="AA32" s="392"/>
      <c r="AB32" s="392"/>
      <c r="AC32" s="392"/>
      <c r="AD32" s="392"/>
      <c r="AE32" s="392"/>
      <c r="AF32" s="392"/>
      <c r="AG32" s="392"/>
      <c r="AH32" s="392"/>
      <c r="AI32" s="392"/>
      <c r="AJ32" s="392"/>
      <c r="AK32" s="392"/>
      <c r="AM32" s="392" t="s">
        <v>199</v>
      </c>
      <c r="AN32" s="392"/>
      <c r="AO32" s="392"/>
      <c r="AP32" s="392"/>
      <c r="AQ32" s="392"/>
      <c r="AR32" s="392"/>
      <c r="AS32" s="392"/>
      <c r="AT32" s="392"/>
      <c r="AU32" s="392"/>
      <c r="AV32" s="392"/>
      <c r="AW32" s="392"/>
      <c r="AX32" s="392"/>
      <c r="AY32" s="392"/>
      <c r="AZ32" s="392"/>
      <c r="BA32" s="392"/>
      <c r="BB32" s="392"/>
      <c r="BC32" s="392"/>
      <c r="BE32" s="392" t="s">
        <v>200</v>
      </c>
      <c r="BF32" s="392"/>
      <c r="BG32" s="392"/>
      <c r="BH32" s="392"/>
      <c r="BI32" s="392"/>
      <c r="BJ32" s="392"/>
      <c r="BK32" s="392"/>
      <c r="BL32" s="392"/>
      <c r="BM32" s="392"/>
      <c r="BN32" s="392"/>
      <c r="BO32" s="392"/>
      <c r="BP32" s="392"/>
      <c r="BQ32" s="392"/>
      <c r="BR32" s="392"/>
      <c r="BS32" s="392"/>
      <c r="BT32" s="392"/>
      <c r="BU32" s="392"/>
      <c r="BW32" s="392" t="s">
        <v>201</v>
      </c>
      <c r="BX32" s="392"/>
      <c r="BY32" s="392"/>
      <c r="BZ32" s="392"/>
      <c r="CA32" s="392"/>
      <c r="CB32" s="392"/>
      <c r="CC32" s="392"/>
      <c r="CD32" s="392"/>
      <c r="CE32" s="392"/>
      <c r="CF32" s="392"/>
      <c r="CG32" s="392"/>
      <c r="CH32" s="392"/>
      <c r="CI32" s="392"/>
      <c r="CJ32" s="392"/>
      <c r="CK32" s="392"/>
      <c r="CL32" s="392"/>
      <c r="CM32" s="392"/>
      <c r="CO32" s="392" t="s">
        <v>202</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15">
      <c r="A33" s="175"/>
      <c r="B33" s="199"/>
      <c r="C33" s="384" t="s">
        <v>203</v>
      </c>
      <c r="D33" s="384"/>
      <c r="E33" s="383" t="s">
        <v>204</v>
      </c>
      <c r="F33" s="383"/>
      <c r="G33" s="383"/>
      <c r="H33" s="383"/>
      <c r="I33" s="383"/>
      <c r="J33" s="383"/>
      <c r="K33" s="383"/>
      <c r="L33" s="383"/>
      <c r="M33" s="383"/>
      <c r="N33" s="383"/>
      <c r="O33" s="383"/>
      <c r="P33" s="383"/>
      <c r="Q33" s="383"/>
      <c r="R33" s="383"/>
      <c r="S33" s="383"/>
      <c r="T33" s="200"/>
      <c r="U33" s="384" t="s">
        <v>205</v>
      </c>
      <c r="V33" s="384"/>
      <c r="W33" s="383" t="s">
        <v>206</v>
      </c>
      <c r="X33" s="383"/>
      <c r="Y33" s="383"/>
      <c r="Z33" s="383"/>
      <c r="AA33" s="383"/>
      <c r="AB33" s="383"/>
      <c r="AC33" s="383"/>
      <c r="AD33" s="383"/>
      <c r="AE33" s="383"/>
      <c r="AF33" s="383"/>
      <c r="AG33" s="383"/>
      <c r="AH33" s="383"/>
      <c r="AI33" s="383"/>
      <c r="AJ33" s="383"/>
      <c r="AK33" s="383"/>
      <c r="AL33" s="200"/>
      <c r="AM33" s="384" t="s">
        <v>205</v>
      </c>
      <c r="AN33" s="384"/>
      <c r="AO33" s="383" t="s">
        <v>207</v>
      </c>
      <c r="AP33" s="383"/>
      <c r="AQ33" s="383"/>
      <c r="AR33" s="383"/>
      <c r="AS33" s="383"/>
      <c r="AT33" s="383"/>
      <c r="AU33" s="383"/>
      <c r="AV33" s="383"/>
      <c r="AW33" s="383"/>
      <c r="AX33" s="383"/>
      <c r="AY33" s="383"/>
      <c r="AZ33" s="383"/>
      <c r="BA33" s="383"/>
      <c r="BB33" s="383"/>
      <c r="BC33" s="383"/>
      <c r="BD33" s="201"/>
      <c r="BE33" s="383" t="s">
        <v>208</v>
      </c>
      <c r="BF33" s="383"/>
      <c r="BG33" s="383" t="s">
        <v>209</v>
      </c>
      <c r="BH33" s="383"/>
      <c r="BI33" s="383"/>
      <c r="BJ33" s="383"/>
      <c r="BK33" s="383"/>
      <c r="BL33" s="383"/>
      <c r="BM33" s="383"/>
      <c r="BN33" s="383"/>
      <c r="BO33" s="383"/>
      <c r="BP33" s="383"/>
      <c r="BQ33" s="383"/>
      <c r="BR33" s="383"/>
      <c r="BS33" s="383"/>
      <c r="BT33" s="383"/>
      <c r="BU33" s="383"/>
      <c r="BV33" s="201"/>
      <c r="BW33" s="384" t="s">
        <v>208</v>
      </c>
      <c r="BX33" s="384"/>
      <c r="BY33" s="383" t="s">
        <v>210</v>
      </c>
      <c r="BZ33" s="383"/>
      <c r="CA33" s="383"/>
      <c r="CB33" s="383"/>
      <c r="CC33" s="383"/>
      <c r="CD33" s="383"/>
      <c r="CE33" s="383"/>
      <c r="CF33" s="383"/>
      <c r="CG33" s="383"/>
      <c r="CH33" s="383"/>
      <c r="CI33" s="383"/>
      <c r="CJ33" s="383"/>
      <c r="CK33" s="383"/>
      <c r="CL33" s="383"/>
      <c r="CM33" s="383"/>
      <c r="CN33" s="200"/>
      <c r="CO33" s="384" t="s">
        <v>203</v>
      </c>
      <c r="CP33" s="384"/>
      <c r="CQ33" s="383" t="s">
        <v>211</v>
      </c>
      <c r="CR33" s="383"/>
      <c r="CS33" s="383"/>
      <c r="CT33" s="383"/>
      <c r="CU33" s="383"/>
      <c r="CV33" s="383"/>
      <c r="CW33" s="383"/>
      <c r="CX33" s="383"/>
      <c r="CY33" s="383"/>
      <c r="CZ33" s="383"/>
      <c r="DA33" s="383"/>
      <c r="DB33" s="383"/>
      <c r="DC33" s="383"/>
      <c r="DD33" s="383"/>
      <c r="DE33" s="383"/>
      <c r="DF33" s="200"/>
      <c r="DG33" s="382" t="s">
        <v>212</v>
      </c>
      <c r="DH33" s="382"/>
      <c r="DI33" s="202"/>
    </row>
    <row r="34" spans="1:113" ht="32.25" customHeight="1" x14ac:dyDescent="0.15">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4</v>
      </c>
      <c r="V34" s="380"/>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75"/>
      <c r="AM34" s="380">
        <f>IF(AO34="","",MAX(C34:D43,U34:V43)+1)</f>
        <v>7</v>
      </c>
      <c r="AN34" s="380"/>
      <c r="AO34" s="381" t="str">
        <f>IF('各会計、関係団体の財政状況及び健全化判断比率'!B31="","",'各会計、関係団体の財政状況及び健全化判断比率'!B31)</f>
        <v>国民宿舎事業特別会計</v>
      </c>
      <c r="AP34" s="381"/>
      <c r="AQ34" s="381"/>
      <c r="AR34" s="381"/>
      <c r="AS34" s="381"/>
      <c r="AT34" s="381"/>
      <c r="AU34" s="381"/>
      <c r="AV34" s="381"/>
      <c r="AW34" s="381"/>
      <c r="AX34" s="381"/>
      <c r="AY34" s="381"/>
      <c r="AZ34" s="381"/>
      <c r="BA34" s="381"/>
      <c r="BB34" s="381"/>
      <c r="BC34" s="381"/>
      <c r="BD34" s="175"/>
      <c r="BE34" s="380">
        <f>IF(BG34="","",MAX(C34:D43,U34:V43,AM34:AN43)+1)</f>
        <v>10</v>
      </c>
      <c r="BF34" s="380"/>
      <c r="BG34" s="381" t="str">
        <f>IF('各会計、関係団体の財政状況及び健全化判断比率'!B34="","",'各会計、関係団体の財政状況及び健全化判断比率'!B34)</f>
        <v>温泉事業特別会計</v>
      </c>
      <c r="BH34" s="381"/>
      <c r="BI34" s="381"/>
      <c r="BJ34" s="381"/>
      <c r="BK34" s="381"/>
      <c r="BL34" s="381"/>
      <c r="BM34" s="381"/>
      <c r="BN34" s="381"/>
      <c r="BO34" s="381"/>
      <c r="BP34" s="381"/>
      <c r="BQ34" s="381"/>
      <c r="BR34" s="381"/>
      <c r="BS34" s="381"/>
      <c r="BT34" s="381"/>
      <c r="BU34" s="381"/>
      <c r="BV34" s="175"/>
      <c r="BW34" s="380">
        <f>IF(BY34="","",MAX(C34:D43,U34:V43,AM34:AN43,BE34:BF43)+1)</f>
        <v>11</v>
      </c>
      <c r="BX34" s="380"/>
      <c r="BY34" s="381" t="str">
        <f>IF('各会計、関係団体の財政状況及び健全化判断比率'!B68="","",'各会計、関係団体の財政状況及び健全化判断比率'!B68)</f>
        <v>鳥取県町村総合事務組合</v>
      </c>
      <c r="BZ34" s="381"/>
      <c r="CA34" s="381"/>
      <c r="CB34" s="381"/>
      <c r="CC34" s="381"/>
      <c r="CD34" s="381"/>
      <c r="CE34" s="381"/>
      <c r="CF34" s="381"/>
      <c r="CG34" s="381"/>
      <c r="CH34" s="381"/>
      <c r="CI34" s="381"/>
      <c r="CJ34" s="381"/>
      <c r="CK34" s="381"/>
      <c r="CL34" s="381"/>
      <c r="CM34" s="381"/>
      <c r="CN34" s="175"/>
      <c r="CO34" s="380">
        <f>IF(CQ34="","",MAX(C34:D43,U34:V43,AM34:AN43,BE34:BF43,BW34:BX43)+1)</f>
        <v>17</v>
      </c>
      <c r="CP34" s="380"/>
      <c r="CQ34" s="381" t="str">
        <f>IF('各会計、関係団体の財政状況及び健全化判断比率'!BS7="","",'各会計、関係団体の財政状況及び健全化判断比率'!BS7)</f>
        <v>湯梨浜町土地開発公社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15">
      <c r="A35" s="175"/>
      <c r="B35" s="199"/>
      <c r="C35" s="380">
        <f>IF(E35="","",C34+1)</f>
        <v>2</v>
      </c>
      <c r="D35" s="380"/>
      <c r="E35" s="381" t="str">
        <f>IF('各会計、関係団体の財政状況及び健全化判断比率'!B8="","",'各会計、関係団体の財政状況及び健全化判断比率'!B8)</f>
        <v>住宅新築資金等貸付事業特別会計</v>
      </c>
      <c r="F35" s="381"/>
      <c r="G35" s="381"/>
      <c r="H35" s="381"/>
      <c r="I35" s="381"/>
      <c r="J35" s="381"/>
      <c r="K35" s="381"/>
      <c r="L35" s="381"/>
      <c r="M35" s="381"/>
      <c r="N35" s="381"/>
      <c r="O35" s="381"/>
      <c r="P35" s="381"/>
      <c r="Q35" s="381"/>
      <c r="R35" s="381"/>
      <c r="S35" s="381"/>
      <c r="T35" s="175"/>
      <c r="U35" s="380">
        <f>IF(W35="","",U34+1)</f>
        <v>5</v>
      </c>
      <c r="V35" s="380"/>
      <c r="W35" s="381" t="str">
        <f>IF('各会計、関係団体の財政状況及び健全化判断比率'!B29="","",'各会計、関係団体の財政状況及び健全化判断比率'!B29)</f>
        <v>後期高齢者医療特別会計</v>
      </c>
      <c r="X35" s="381"/>
      <c r="Y35" s="381"/>
      <c r="Z35" s="381"/>
      <c r="AA35" s="381"/>
      <c r="AB35" s="381"/>
      <c r="AC35" s="381"/>
      <c r="AD35" s="381"/>
      <c r="AE35" s="381"/>
      <c r="AF35" s="381"/>
      <c r="AG35" s="381"/>
      <c r="AH35" s="381"/>
      <c r="AI35" s="381"/>
      <c r="AJ35" s="381"/>
      <c r="AK35" s="381"/>
      <c r="AL35" s="175"/>
      <c r="AM35" s="380">
        <f t="shared" ref="AM35:AM43" si="0">IF(AO35="","",AM34+1)</f>
        <v>8</v>
      </c>
      <c r="AN35" s="380"/>
      <c r="AO35" s="381" t="str">
        <f>IF('各会計、関係団体の財政状況及び健全化判断比率'!B32="","",'各会計、関係団体の財政状況及び健全化判断比率'!B32)</f>
        <v>水道事業特別会計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12</v>
      </c>
      <c r="BX35" s="380"/>
      <c r="BY35" s="381" t="str">
        <f>IF('各会計、関係団体の財政状況及び健全化判断比率'!B69="","",'各会計、関係団体の財政状況及び健全化判断比率'!B69)</f>
        <v>鳥取中部ふるさと広域連合</v>
      </c>
      <c r="BZ35" s="381"/>
      <c r="CA35" s="381"/>
      <c r="CB35" s="381"/>
      <c r="CC35" s="381"/>
      <c r="CD35" s="381"/>
      <c r="CE35" s="381"/>
      <c r="CF35" s="381"/>
      <c r="CG35" s="381"/>
      <c r="CH35" s="381"/>
      <c r="CI35" s="381"/>
      <c r="CJ35" s="381"/>
      <c r="CK35" s="381"/>
      <c r="CL35" s="381"/>
      <c r="CM35" s="381"/>
      <c r="CN35" s="175"/>
      <c r="CO35" s="380">
        <f t="shared" ref="CO35:CO43" si="3">IF(CQ35="","",CO34+1)</f>
        <v>18</v>
      </c>
      <c r="CP35" s="380"/>
      <c r="CQ35" s="381" t="str">
        <f>IF('各会計、関係団体の財政状況及び健全化判断比率'!BS8="","",'各会計、関係団体の財政状況及び健全化判断比率'!BS8)</f>
        <v>一般財団法人ゆりはま温泉公社</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15">
      <c r="A36" s="175"/>
      <c r="B36" s="199"/>
      <c r="C36" s="380">
        <f>IF(E36="","",C35+1)</f>
        <v>3</v>
      </c>
      <c r="D36" s="380"/>
      <c r="E36" s="381" t="str">
        <f>IF('各会計、関係団体の財政状況及び健全化判断比率'!B9="","",'各会計、関係団体の財政状況及び健全化判断比率'!B9)</f>
        <v>高齢者及び障がい者住宅整備資金貸付事業特別会計</v>
      </c>
      <c r="F36" s="381"/>
      <c r="G36" s="381"/>
      <c r="H36" s="381"/>
      <c r="I36" s="381"/>
      <c r="J36" s="381"/>
      <c r="K36" s="381"/>
      <c r="L36" s="381"/>
      <c r="M36" s="381"/>
      <c r="N36" s="381"/>
      <c r="O36" s="381"/>
      <c r="P36" s="381"/>
      <c r="Q36" s="381"/>
      <c r="R36" s="381"/>
      <c r="S36" s="381"/>
      <c r="T36" s="175"/>
      <c r="U36" s="380">
        <f t="shared" ref="U36:U43" si="4">IF(W36="","",U35+1)</f>
        <v>6</v>
      </c>
      <c r="V36" s="380"/>
      <c r="W36" s="381" t="str">
        <f>IF('各会計、関係団体の財政状況及び健全化判断比率'!B30="","",'各会計、関係団体の財政状況及び健全化判断比率'!B30)</f>
        <v>介護保険特別会計</v>
      </c>
      <c r="X36" s="381"/>
      <c r="Y36" s="381"/>
      <c r="Z36" s="381"/>
      <c r="AA36" s="381"/>
      <c r="AB36" s="381"/>
      <c r="AC36" s="381"/>
      <c r="AD36" s="381"/>
      <c r="AE36" s="381"/>
      <c r="AF36" s="381"/>
      <c r="AG36" s="381"/>
      <c r="AH36" s="381"/>
      <c r="AI36" s="381"/>
      <c r="AJ36" s="381"/>
      <c r="AK36" s="381"/>
      <c r="AL36" s="175"/>
      <c r="AM36" s="380">
        <f t="shared" si="0"/>
        <v>9</v>
      </c>
      <c r="AN36" s="380"/>
      <c r="AO36" s="381" t="str">
        <f>IF('各会計、関係団体の財政状況及び健全化判断比率'!B33="","",'各会計、関係団体の財政状況及び健全化判断比率'!B33)</f>
        <v>下水道事業特別会計</v>
      </c>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13</v>
      </c>
      <c r="BX36" s="380"/>
      <c r="BY36" s="381" t="str">
        <f>IF('各会計、関係団体の財政状況及び健全化判断比率'!B70="","",'各会計、関係団体の財政状況及び健全化判断比率'!B70)</f>
        <v>鳥取中部ふるさと広域連合</v>
      </c>
      <c r="BZ36" s="381"/>
      <c r="CA36" s="381"/>
      <c r="CB36" s="381"/>
      <c r="CC36" s="381"/>
      <c r="CD36" s="381"/>
      <c r="CE36" s="381"/>
      <c r="CF36" s="381"/>
      <c r="CG36" s="381"/>
      <c r="CH36" s="381"/>
      <c r="CI36" s="381"/>
      <c r="CJ36" s="381"/>
      <c r="CK36" s="381"/>
      <c r="CL36" s="381"/>
      <c r="CM36" s="381"/>
      <c r="CN36" s="175"/>
      <c r="CO36" s="380">
        <f t="shared" si="3"/>
        <v>19</v>
      </c>
      <c r="CP36" s="380"/>
      <c r="CQ36" s="381" t="str">
        <f>IF('各会計、関係団体の財政状況及び健全化判断比率'!BS9="","",'各会計、関係団体の財政状況及び健全化判断比率'!BS9)</f>
        <v>鳥取中央有線放送株式会社</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15">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14</v>
      </c>
      <c r="BX37" s="380"/>
      <c r="BY37" s="381" t="str">
        <f>IF('各会計、関係団体の財政状況及び健全化判断比率'!B71="","",'各会計、関係団体の財政状況及び健全化判断比率'!B71)</f>
        <v>鳥取中部ふるさと広域連合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15">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15</v>
      </c>
      <c r="BX38" s="380"/>
      <c r="BY38" s="381" t="str">
        <f>IF('各会計、関係団体の財政状況及び健全化判断比率'!B72="","",'各会計、関係団体の財政状況及び健全化判断比率'!B72)</f>
        <v>鳥取県後期高齢者医療広域連合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15">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16</v>
      </c>
      <c r="BX39" s="380"/>
      <c r="BY39" s="381" t="str">
        <f>IF('各会計、関係団体の財政状況及び健全化判断比率'!B73="","",'各会計、関係団体の財政状況及び健全化判断比率'!B73)</f>
        <v>鳥取県後期高齢者医療広域連合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15">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15">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15">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15">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213</v>
      </c>
      <c r="E46" s="377" t="s">
        <v>214</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215</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216</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217</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218</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219</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220</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221</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x2q/o7w4EeDzXlTyE8EUM2aXQD+9FDP1gf3v6Ls8riQyKNfY7mLfyMTPl45NjehZWu5qrQG6uHHmgHbqweBsSQ==" saltValue="49G2bkyinRO7zBgAMzNYz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222</v>
      </c>
      <c r="DI1" s="731"/>
      <c r="DJ1" s="731"/>
      <c r="DK1" s="731"/>
      <c r="DL1" s="731"/>
      <c r="DM1" s="731"/>
      <c r="DN1" s="732"/>
      <c r="DO1" s="208"/>
      <c r="DP1" s="730" t="s">
        <v>223</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224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225</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226</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228</v>
      </c>
      <c r="S4" s="687"/>
      <c r="T4" s="687"/>
      <c r="U4" s="687"/>
      <c r="V4" s="687"/>
      <c r="W4" s="687"/>
      <c r="X4" s="687"/>
      <c r="Y4" s="688"/>
      <c r="Z4" s="686" t="s">
        <v>229</v>
      </c>
      <c r="AA4" s="687"/>
      <c r="AB4" s="687"/>
      <c r="AC4" s="688"/>
      <c r="AD4" s="686" t="s">
        <v>230</v>
      </c>
      <c r="AE4" s="687"/>
      <c r="AF4" s="687"/>
      <c r="AG4" s="687"/>
      <c r="AH4" s="687"/>
      <c r="AI4" s="687"/>
      <c r="AJ4" s="687"/>
      <c r="AK4" s="688"/>
      <c r="AL4" s="686" t="s">
        <v>229</v>
      </c>
      <c r="AM4" s="687"/>
      <c r="AN4" s="687"/>
      <c r="AO4" s="688"/>
      <c r="AP4" s="733" t="s">
        <v>231</v>
      </c>
      <c r="AQ4" s="733"/>
      <c r="AR4" s="733"/>
      <c r="AS4" s="733"/>
      <c r="AT4" s="733"/>
      <c r="AU4" s="733"/>
      <c r="AV4" s="733"/>
      <c r="AW4" s="733"/>
      <c r="AX4" s="733"/>
      <c r="AY4" s="733"/>
      <c r="AZ4" s="733"/>
      <c r="BA4" s="733"/>
      <c r="BB4" s="733"/>
      <c r="BC4" s="733"/>
      <c r="BD4" s="733"/>
      <c r="BE4" s="733"/>
      <c r="BF4" s="733"/>
      <c r="BG4" s="733" t="s">
        <v>232</v>
      </c>
      <c r="BH4" s="733"/>
      <c r="BI4" s="733"/>
      <c r="BJ4" s="733"/>
      <c r="BK4" s="733"/>
      <c r="BL4" s="733"/>
      <c r="BM4" s="733"/>
      <c r="BN4" s="733"/>
      <c r="BO4" s="733" t="s">
        <v>229</v>
      </c>
      <c r="BP4" s="733"/>
      <c r="BQ4" s="733"/>
      <c r="BR4" s="733"/>
      <c r="BS4" s="733" t="s">
        <v>233</v>
      </c>
      <c r="BT4" s="733"/>
      <c r="BU4" s="733"/>
      <c r="BV4" s="733"/>
      <c r="BW4" s="733"/>
      <c r="BX4" s="733"/>
      <c r="BY4" s="733"/>
      <c r="BZ4" s="733"/>
      <c r="CA4" s="733"/>
      <c r="CB4" s="733"/>
      <c r="CD4" s="686" t="s">
        <v>234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235</v>
      </c>
      <c r="C5" s="693"/>
      <c r="D5" s="693"/>
      <c r="E5" s="693"/>
      <c r="F5" s="693"/>
      <c r="G5" s="693"/>
      <c r="H5" s="693"/>
      <c r="I5" s="693"/>
      <c r="J5" s="693"/>
      <c r="K5" s="693"/>
      <c r="L5" s="693"/>
      <c r="M5" s="693"/>
      <c r="N5" s="693"/>
      <c r="O5" s="693"/>
      <c r="P5" s="693"/>
      <c r="Q5" s="694"/>
      <c r="R5" s="689">
        <v>1502454</v>
      </c>
      <c r="S5" s="690"/>
      <c r="T5" s="690"/>
      <c r="U5" s="690"/>
      <c r="V5" s="690"/>
      <c r="W5" s="690"/>
      <c r="X5" s="690"/>
      <c r="Y5" s="715"/>
      <c r="Z5" s="728">
        <v>13.7</v>
      </c>
      <c r="AA5" s="728"/>
      <c r="AB5" s="728"/>
      <c r="AC5" s="728"/>
      <c r="AD5" s="729">
        <v>1502454</v>
      </c>
      <c r="AE5" s="729"/>
      <c r="AF5" s="729"/>
      <c r="AG5" s="729"/>
      <c r="AH5" s="729"/>
      <c r="AI5" s="729"/>
      <c r="AJ5" s="729"/>
      <c r="AK5" s="729"/>
      <c r="AL5" s="716">
        <v>23.9</v>
      </c>
      <c r="AM5" s="698"/>
      <c r="AN5" s="698"/>
      <c r="AO5" s="717"/>
      <c r="AP5" s="692" t="s">
        <v>236</v>
      </c>
      <c r="AQ5" s="693"/>
      <c r="AR5" s="693"/>
      <c r="AS5" s="693"/>
      <c r="AT5" s="693"/>
      <c r="AU5" s="693"/>
      <c r="AV5" s="693"/>
      <c r="AW5" s="693"/>
      <c r="AX5" s="693"/>
      <c r="AY5" s="693"/>
      <c r="AZ5" s="693"/>
      <c r="BA5" s="693"/>
      <c r="BB5" s="693"/>
      <c r="BC5" s="693"/>
      <c r="BD5" s="693"/>
      <c r="BE5" s="693"/>
      <c r="BF5" s="694"/>
      <c r="BG5" s="634">
        <v>1490419</v>
      </c>
      <c r="BH5" s="635"/>
      <c r="BI5" s="635"/>
      <c r="BJ5" s="635"/>
      <c r="BK5" s="635"/>
      <c r="BL5" s="635"/>
      <c r="BM5" s="635"/>
      <c r="BN5" s="636"/>
      <c r="BO5" s="672">
        <v>99.2</v>
      </c>
      <c r="BP5" s="672"/>
      <c r="BQ5" s="672"/>
      <c r="BR5" s="672"/>
      <c r="BS5" s="673" t="s">
        <v>237</v>
      </c>
      <c r="BT5" s="673"/>
      <c r="BU5" s="673"/>
      <c r="BV5" s="673"/>
      <c r="BW5" s="673"/>
      <c r="BX5" s="673"/>
      <c r="BY5" s="673"/>
      <c r="BZ5" s="673"/>
      <c r="CA5" s="673"/>
      <c r="CB5" s="713"/>
      <c r="CD5" s="686" t="s">
        <v>231</v>
      </c>
      <c r="CE5" s="687"/>
      <c r="CF5" s="687"/>
      <c r="CG5" s="687"/>
      <c r="CH5" s="687"/>
      <c r="CI5" s="687"/>
      <c r="CJ5" s="687"/>
      <c r="CK5" s="687"/>
      <c r="CL5" s="687"/>
      <c r="CM5" s="687"/>
      <c r="CN5" s="687"/>
      <c r="CO5" s="687"/>
      <c r="CP5" s="687"/>
      <c r="CQ5" s="688"/>
      <c r="CR5" s="686" t="s">
        <v>238</v>
      </c>
      <c r="CS5" s="687"/>
      <c r="CT5" s="687"/>
      <c r="CU5" s="687"/>
      <c r="CV5" s="687"/>
      <c r="CW5" s="687"/>
      <c r="CX5" s="687"/>
      <c r="CY5" s="688"/>
      <c r="CZ5" s="686" t="s">
        <v>229</v>
      </c>
      <c r="DA5" s="687"/>
      <c r="DB5" s="687"/>
      <c r="DC5" s="688"/>
      <c r="DD5" s="686" t="s">
        <v>239</v>
      </c>
      <c r="DE5" s="687"/>
      <c r="DF5" s="687"/>
      <c r="DG5" s="687"/>
      <c r="DH5" s="687"/>
      <c r="DI5" s="687"/>
      <c r="DJ5" s="687"/>
      <c r="DK5" s="687"/>
      <c r="DL5" s="687"/>
      <c r="DM5" s="687"/>
      <c r="DN5" s="687"/>
      <c r="DO5" s="687"/>
      <c r="DP5" s="688"/>
      <c r="DQ5" s="686" t="s">
        <v>240</v>
      </c>
      <c r="DR5" s="687"/>
      <c r="DS5" s="687"/>
      <c r="DT5" s="687"/>
      <c r="DU5" s="687"/>
      <c r="DV5" s="687"/>
      <c r="DW5" s="687"/>
      <c r="DX5" s="687"/>
      <c r="DY5" s="687"/>
      <c r="DZ5" s="687"/>
      <c r="EA5" s="687"/>
      <c r="EB5" s="687"/>
      <c r="EC5" s="688"/>
    </row>
    <row r="6" spans="2:143" ht="11.25" customHeight="1" x14ac:dyDescent="0.15">
      <c r="B6" s="631" t="s">
        <v>241</v>
      </c>
      <c r="C6" s="632"/>
      <c r="D6" s="632"/>
      <c r="E6" s="632"/>
      <c r="F6" s="632"/>
      <c r="G6" s="632"/>
      <c r="H6" s="632"/>
      <c r="I6" s="632"/>
      <c r="J6" s="632"/>
      <c r="K6" s="632"/>
      <c r="L6" s="632"/>
      <c r="M6" s="632"/>
      <c r="N6" s="632"/>
      <c r="O6" s="632"/>
      <c r="P6" s="632"/>
      <c r="Q6" s="633"/>
      <c r="R6" s="634">
        <v>71607</v>
      </c>
      <c r="S6" s="635"/>
      <c r="T6" s="635"/>
      <c r="U6" s="635"/>
      <c r="V6" s="635"/>
      <c r="W6" s="635"/>
      <c r="X6" s="635"/>
      <c r="Y6" s="636"/>
      <c r="Z6" s="672">
        <v>0.7</v>
      </c>
      <c r="AA6" s="672"/>
      <c r="AB6" s="672"/>
      <c r="AC6" s="672"/>
      <c r="AD6" s="673">
        <v>71607</v>
      </c>
      <c r="AE6" s="673"/>
      <c r="AF6" s="673"/>
      <c r="AG6" s="673"/>
      <c r="AH6" s="673"/>
      <c r="AI6" s="673"/>
      <c r="AJ6" s="673"/>
      <c r="AK6" s="673"/>
      <c r="AL6" s="637">
        <v>1.1000000000000001</v>
      </c>
      <c r="AM6" s="638"/>
      <c r="AN6" s="638"/>
      <c r="AO6" s="674"/>
      <c r="AP6" s="631" t="s">
        <v>242</v>
      </c>
      <c r="AQ6" s="632"/>
      <c r="AR6" s="632"/>
      <c r="AS6" s="632"/>
      <c r="AT6" s="632"/>
      <c r="AU6" s="632"/>
      <c r="AV6" s="632"/>
      <c r="AW6" s="632"/>
      <c r="AX6" s="632"/>
      <c r="AY6" s="632"/>
      <c r="AZ6" s="632"/>
      <c r="BA6" s="632"/>
      <c r="BB6" s="632"/>
      <c r="BC6" s="632"/>
      <c r="BD6" s="632"/>
      <c r="BE6" s="632"/>
      <c r="BF6" s="633"/>
      <c r="BG6" s="634">
        <v>1490419</v>
      </c>
      <c r="BH6" s="635"/>
      <c r="BI6" s="635"/>
      <c r="BJ6" s="635"/>
      <c r="BK6" s="635"/>
      <c r="BL6" s="635"/>
      <c r="BM6" s="635"/>
      <c r="BN6" s="636"/>
      <c r="BO6" s="672">
        <v>99.2</v>
      </c>
      <c r="BP6" s="672"/>
      <c r="BQ6" s="672"/>
      <c r="BR6" s="672"/>
      <c r="BS6" s="673" t="s">
        <v>131</v>
      </c>
      <c r="BT6" s="673"/>
      <c r="BU6" s="673"/>
      <c r="BV6" s="673"/>
      <c r="BW6" s="673"/>
      <c r="BX6" s="673"/>
      <c r="BY6" s="673"/>
      <c r="BZ6" s="673"/>
      <c r="CA6" s="673"/>
      <c r="CB6" s="713"/>
      <c r="CD6" s="692" t="s">
        <v>243</v>
      </c>
      <c r="CE6" s="693"/>
      <c r="CF6" s="693"/>
      <c r="CG6" s="693"/>
      <c r="CH6" s="693"/>
      <c r="CI6" s="693"/>
      <c r="CJ6" s="693"/>
      <c r="CK6" s="693"/>
      <c r="CL6" s="693"/>
      <c r="CM6" s="693"/>
      <c r="CN6" s="693"/>
      <c r="CO6" s="693"/>
      <c r="CP6" s="693"/>
      <c r="CQ6" s="694"/>
      <c r="CR6" s="634">
        <v>82863</v>
      </c>
      <c r="CS6" s="635"/>
      <c r="CT6" s="635"/>
      <c r="CU6" s="635"/>
      <c r="CV6" s="635"/>
      <c r="CW6" s="635"/>
      <c r="CX6" s="635"/>
      <c r="CY6" s="636"/>
      <c r="CZ6" s="716">
        <v>0.8</v>
      </c>
      <c r="DA6" s="698"/>
      <c r="DB6" s="698"/>
      <c r="DC6" s="718"/>
      <c r="DD6" s="640" t="s">
        <v>237</v>
      </c>
      <c r="DE6" s="635"/>
      <c r="DF6" s="635"/>
      <c r="DG6" s="635"/>
      <c r="DH6" s="635"/>
      <c r="DI6" s="635"/>
      <c r="DJ6" s="635"/>
      <c r="DK6" s="635"/>
      <c r="DL6" s="635"/>
      <c r="DM6" s="635"/>
      <c r="DN6" s="635"/>
      <c r="DO6" s="635"/>
      <c r="DP6" s="636"/>
      <c r="DQ6" s="640">
        <v>82863</v>
      </c>
      <c r="DR6" s="635"/>
      <c r="DS6" s="635"/>
      <c r="DT6" s="635"/>
      <c r="DU6" s="635"/>
      <c r="DV6" s="635"/>
      <c r="DW6" s="635"/>
      <c r="DX6" s="635"/>
      <c r="DY6" s="635"/>
      <c r="DZ6" s="635"/>
      <c r="EA6" s="635"/>
      <c r="EB6" s="635"/>
      <c r="EC6" s="671"/>
    </row>
    <row r="7" spans="2:143" ht="11.25" customHeight="1" x14ac:dyDescent="0.15">
      <c r="B7" s="631" t="s">
        <v>244</v>
      </c>
      <c r="C7" s="632"/>
      <c r="D7" s="632"/>
      <c r="E7" s="632"/>
      <c r="F7" s="632"/>
      <c r="G7" s="632"/>
      <c r="H7" s="632"/>
      <c r="I7" s="632"/>
      <c r="J7" s="632"/>
      <c r="K7" s="632"/>
      <c r="L7" s="632"/>
      <c r="M7" s="632"/>
      <c r="N7" s="632"/>
      <c r="O7" s="632"/>
      <c r="P7" s="632"/>
      <c r="Q7" s="633"/>
      <c r="R7" s="634">
        <v>1000</v>
      </c>
      <c r="S7" s="635"/>
      <c r="T7" s="635"/>
      <c r="U7" s="635"/>
      <c r="V7" s="635"/>
      <c r="W7" s="635"/>
      <c r="X7" s="635"/>
      <c r="Y7" s="636"/>
      <c r="Z7" s="672">
        <v>0</v>
      </c>
      <c r="AA7" s="672"/>
      <c r="AB7" s="672"/>
      <c r="AC7" s="672"/>
      <c r="AD7" s="673">
        <v>1000</v>
      </c>
      <c r="AE7" s="673"/>
      <c r="AF7" s="673"/>
      <c r="AG7" s="673"/>
      <c r="AH7" s="673"/>
      <c r="AI7" s="673"/>
      <c r="AJ7" s="673"/>
      <c r="AK7" s="673"/>
      <c r="AL7" s="637">
        <v>0</v>
      </c>
      <c r="AM7" s="638"/>
      <c r="AN7" s="638"/>
      <c r="AO7" s="674"/>
      <c r="AP7" s="631" t="s">
        <v>245</v>
      </c>
      <c r="AQ7" s="632"/>
      <c r="AR7" s="632"/>
      <c r="AS7" s="632"/>
      <c r="AT7" s="632"/>
      <c r="AU7" s="632"/>
      <c r="AV7" s="632"/>
      <c r="AW7" s="632"/>
      <c r="AX7" s="632"/>
      <c r="AY7" s="632"/>
      <c r="AZ7" s="632"/>
      <c r="BA7" s="632"/>
      <c r="BB7" s="632"/>
      <c r="BC7" s="632"/>
      <c r="BD7" s="632"/>
      <c r="BE7" s="632"/>
      <c r="BF7" s="633"/>
      <c r="BG7" s="634">
        <v>658028</v>
      </c>
      <c r="BH7" s="635"/>
      <c r="BI7" s="635"/>
      <c r="BJ7" s="635"/>
      <c r="BK7" s="635"/>
      <c r="BL7" s="635"/>
      <c r="BM7" s="635"/>
      <c r="BN7" s="636"/>
      <c r="BO7" s="672">
        <v>43.8</v>
      </c>
      <c r="BP7" s="672"/>
      <c r="BQ7" s="672"/>
      <c r="BR7" s="672"/>
      <c r="BS7" s="673" t="s">
        <v>131</v>
      </c>
      <c r="BT7" s="673"/>
      <c r="BU7" s="673"/>
      <c r="BV7" s="673"/>
      <c r="BW7" s="673"/>
      <c r="BX7" s="673"/>
      <c r="BY7" s="673"/>
      <c r="BZ7" s="673"/>
      <c r="CA7" s="673"/>
      <c r="CB7" s="713"/>
      <c r="CD7" s="631" t="s">
        <v>246</v>
      </c>
      <c r="CE7" s="632"/>
      <c r="CF7" s="632"/>
      <c r="CG7" s="632"/>
      <c r="CH7" s="632"/>
      <c r="CI7" s="632"/>
      <c r="CJ7" s="632"/>
      <c r="CK7" s="632"/>
      <c r="CL7" s="632"/>
      <c r="CM7" s="632"/>
      <c r="CN7" s="632"/>
      <c r="CO7" s="632"/>
      <c r="CP7" s="632"/>
      <c r="CQ7" s="633"/>
      <c r="CR7" s="634">
        <v>1584631</v>
      </c>
      <c r="CS7" s="635"/>
      <c r="CT7" s="635"/>
      <c r="CU7" s="635"/>
      <c r="CV7" s="635"/>
      <c r="CW7" s="635"/>
      <c r="CX7" s="635"/>
      <c r="CY7" s="636"/>
      <c r="CZ7" s="672">
        <v>14.9</v>
      </c>
      <c r="DA7" s="672"/>
      <c r="DB7" s="672"/>
      <c r="DC7" s="672"/>
      <c r="DD7" s="640">
        <v>217830</v>
      </c>
      <c r="DE7" s="635"/>
      <c r="DF7" s="635"/>
      <c r="DG7" s="635"/>
      <c r="DH7" s="635"/>
      <c r="DI7" s="635"/>
      <c r="DJ7" s="635"/>
      <c r="DK7" s="635"/>
      <c r="DL7" s="635"/>
      <c r="DM7" s="635"/>
      <c r="DN7" s="635"/>
      <c r="DO7" s="635"/>
      <c r="DP7" s="636"/>
      <c r="DQ7" s="640">
        <v>1176941</v>
      </c>
      <c r="DR7" s="635"/>
      <c r="DS7" s="635"/>
      <c r="DT7" s="635"/>
      <c r="DU7" s="635"/>
      <c r="DV7" s="635"/>
      <c r="DW7" s="635"/>
      <c r="DX7" s="635"/>
      <c r="DY7" s="635"/>
      <c r="DZ7" s="635"/>
      <c r="EA7" s="635"/>
      <c r="EB7" s="635"/>
      <c r="EC7" s="671"/>
    </row>
    <row r="8" spans="2:143" ht="11.25" customHeight="1" x14ac:dyDescent="0.15">
      <c r="B8" s="631" t="s">
        <v>247</v>
      </c>
      <c r="C8" s="632"/>
      <c r="D8" s="632"/>
      <c r="E8" s="632"/>
      <c r="F8" s="632"/>
      <c r="G8" s="632"/>
      <c r="H8" s="632"/>
      <c r="I8" s="632"/>
      <c r="J8" s="632"/>
      <c r="K8" s="632"/>
      <c r="L8" s="632"/>
      <c r="M8" s="632"/>
      <c r="N8" s="632"/>
      <c r="O8" s="632"/>
      <c r="P8" s="632"/>
      <c r="Q8" s="633"/>
      <c r="R8" s="634">
        <v>7821</v>
      </c>
      <c r="S8" s="635"/>
      <c r="T8" s="635"/>
      <c r="U8" s="635"/>
      <c r="V8" s="635"/>
      <c r="W8" s="635"/>
      <c r="X8" s="635"/>
      <c r="Y8" s="636"/>
      <c r="Z8" s="672">
        <v>0.1</v>
      </c>
      <c r="AA8" s="672"/>
      <c r="AB8" s="672"/>
      <c r="AC8" s="672"/>
      <c r="AD8" s="673">
        <v>7821</v>
      </c>
      <c r="AE8" s="673"/>
      <c r="AF8" s="673"/>
      <c r="AG8" s="673"/>
      <c r="AH8" s="673"/>
      <c r="AI8" s="673"/>
      <c r="AJ8" s="673"/>
      <c r="AK8" s="673"/>
      <c r="AL8" s="637">
        <v>0.1</v>
      </c>
      <c r="AM8" s="638"/>
      <c r="AN8" s="638"/>
      <c r="AO8" s="674"/>
      <c r="AP8" s="631" t="s">
        <v>248</v>
      </c>
      <c r="AQ8" s="632"/>
      <c r="AR8" s="632"/>
      <c r="AS8" s="632"/>
      <c r="AT8" s="632"/>
      <c r="AU8" s="632"/>
      <c r="AV8" s="632"/>
      <c r="AW8" s="632"/>
      <c r="AX8" s="632"/>
      <c r="AY8" s="632"/>
      <c r="AZ8" s="632"/>
      <c r="BA8" s="632"/>
      <c r="BB8" s="632"/>
      <c r="BC8" s="632"/>
      <c r="BD8" s="632"/>
      <c r="BE8" s="632"/>
      <c r="BF8" s="633"/>
      <c r="BG8" s="634">
        <v>29313</v>
      </c>
      <c r="BH8" s="635"/>
      <c r="BI8" s="635"/>
      <c r="BJ8" s="635"/>
      <c r="BK8" s="635"/>
      <c r="BL8" s="635"/>
      <c r="BM8" s="635"/>
      <c r="BN8" s="636"/>
      <c r="BO8" s="672">
        <v>2</v>
      </c>
      <c r="BP8" s="672"/>
      <c r="BQ8" s="672"/>
      <c r="BR8" s="672"/>
      <c r="BS8" s="673" t="s">
        <v>237</v>
      </c>
      <c r="BT8" s="673"/>
      <c r="BU8" s="673"/>
      <c r="BV8" s="673"/>
      <c r="BW8" s="673"/>
      <c r="BX8" s="673"/>
      <c r="BY8" s="673"/>
      <c r="BZ8" s="673"/>
      <c r="CA8" s="673"/>
      <c r="CB8" s="713"/>
      <c r="CD8" s="631" t="s">
        <v>249</v>
      </c>
      <c r="CE8" s="632"/>
      <c r="CF8" s="632"/>
      <c r="CG8" s="632"/>
      <c r="CH8" s="632"/>
      <c r="CI8" s="632"/>
      <c r="CJ8" s="632"/>
      <c r="CK8" s="632"/>
      <c r="CL8" s="632"/>
      <c r="CM8" s="632"/>
      <c r="CN8" s="632"/>
      <c r="CO8" s="632"/>
      <c r="CP8" s="632"/>
      <c r="CQ8" s="633"/>
      <c r="CR8" s="634">
        <v>3438655</v>
      </c>
      <c r="CS8" s="635"/>
      <c r="CT8" s="635"/>
      <c r="CU8" s="635"/>
      <c r="CV8" s="635"/>
      <c r="CW8" s="635"/>
      <c r="CX8" s="635"/>
      <c r="CY8" s="636"/>
      <c r="CZ8" s="672">
        <v>32.4</v>
      </c>
      <c r="DA8" s="672"/>
      <c r="DB8" s="672"/>
      <c r="DC8" s="672"/>
      <c r="DD8" s="640">
        <v>170876</v>
      </c>
      <c r="DE8" s="635"/>
      <c r="DF8" s="635"/>
      <c r="DG8" s="635"/>
      <c r="DH8" s="635"/>
      <c r="DI8" s="635"/>
      <c r="DJ8" s="635"/>
      <c r="DK8" s="635"/>
      <c r="DL8" s="635"/>
      <c r="DM8" s="635"/>
      <c r="DN8" s="635"/>
      <c r="DO8" s="635"/>
      <c r="DP8" s="636"/>
      <c r="DQ8" s="640">
        <v>1917861</v>
      </c>
      <c r="DR8" s="635"/>
      <c r="DS8" s="635"/>
      <c r="DT8" s="635"/>
      <c r="DU8" s="635"/>
      <c r="DV8" s="635"/>
      <c r="DW8" s="635"/>
      <c r="DX8" s="635"/>
      <c r="DY8" s="635"/>
      <c r="DZ8" s="635"/>
      <c r="EA8" s="635"/>
      <c r="EB8" s="635"/>
      <c r="EC8" s="671"/>
    </row>
    <row r="9" spans="2:143" ht="11.25" customHeight="1" x14ac:dyDescent="0.15">
      <c r="B9" s="631" t="s">
        <v>250</v>
      </c>
      <c r="C9" s="632"/>
      <c r="D9" s="632"/>
      <c r="E9" s="632"/>
      <c r="F9" s="632"/>
      <c r="G9" s="632"/>
      <c r="H9" s="632"/>
      <c r="I9" s="632"/>
      <c r="J9" s="632"/>
      <c r="K9" s="632"/>
      <c r="L9" s="632"/>
      <c r="M9" s="632"/>
      <c r="N9" s="632"/>
      <c r="O9" s="632"/>
      <c r="P9" s="632"/>
      <c r="Q9" s="633"/>
      <c r="R9" s="634">
        <v>6220</v>
      </c>
      <c r="S9" s="635"/>
      <c r="T9" s="635"/>
      <c r="U9" s="635"/>
      <c r="V9" s="635"/>
      <c r="W9" s="635"/>
      <c r="X9" s="635"/>
      <c r="Y9" s="636"/>
      <c r="Z9" s="672">
        <v>0.1</v>
      </c>
      <c r="AA9" s="672"/>
      <c r="AB9" s="672"/>
      <c r="AC9" s="672"/>
      <c r="AD9" s="673">
        <v>6220</v>
      </c>
      <c r="AE9" s="673"/>
      <c r="AF9" s="673"/>
      <c r="AG9" s="673"/>
      <c r="AH9" s="673"/>
      <c r="AI9" s="673"/>
      <c r="AJ9" s="673"/>
      <c r="AK9" s="673"/>
      <c r="AL9" s="637">
        <v>0.1</v>
      </c>
      <c r="AM9" s="638"/>
      <c r="AN9" s="638"/>
      <c r="AO9" s="674"/>
      <c r="AP9" s="631" t="s">
        <v>251</v>
      </c>
      <c r="AQ9" s="632"/>
      <c r="AR9" s="632"/>
      <c r="AS9" s="632"/>
      <c r="AT9" s="632"/>
      <c r="AU9" s="632"/>
      <c r="AV9" s="632"/>
      <c r="AW9" s="632"/>
      <c r="AX9" s="632"/>
      <c r="AY9" s="632"/>
      <c r="AZ9" s="632"/>
      <c r="BA9" s="632"/>
      <c r="BB9" s="632"/>
      <c r="BC9" s="632"/>
      <c r="BD9" s="632"/>
      <c r="BE9" s="632"/>
      <c r="BF9" s="633"/>
      <c r="BG9" s="634">
        <v>588397</v>
      </c>
      <c r="BH9" s="635"/>
      <c r="BI9" s="635"/>
      <c r="BJ9" s="635"/>
      <c r="BK9" s="635"/>
      <c r="BL9" s="635"/>
      <c r="BM9" s="635"/>
      <c r="BN9" s="636"/>
      <c r="BO9" s="672">
        <v>39.200000000000003</v>
      </c>
      <c r="BP9" s="672"/>
      <c r="BQ9" s="672"/>
      <c r="BR9" s="672"/>
      <c r="BS9" s="673" t="s">
        <v>131</v>
      </c>
      <c r="BT9" s="673"/>
      <c r="BU9" s="673"/>
      <c r="BV9" s="673"/>
      <c r="BW9" s="673"/>
      <c r="BX9" s="673"/>
      <c r="BY9" s="673"/>
      <c r="BZ9" s="673"/>
      <c r="CA9" s="673"/>
      <c r="CB9" s="713"/>
      <c r="CD9" s="631" t="s">
        <v>252</v>
      </c>
      <c r="CE9" s="632"/>
      <c r="CF9" s="632"/>
      <c r="CG9" s="632"/>
      <c r="CH9" s="632"/>
      <c r="CI9" s="632"/>
      <c r="CJ9" s="632"/>
      <c r="CK9" s="632"/>
      <c r="CL9" s="632"/>
      <c r="CM9" s="632"/>
      <c r="CN9" s="632"/>
      <c r="CO9" s="632"/>
      <c r="CP9" s="632"/>
      <c r="CQ9" s="633"/>
      <c r="CR9" s="634">
        <v>560897</v>
      </c>
      <c r="CS9" s="635"/>
      <c r="CT9" s="635"/>
      <c r="CU9" s="635"/>
      <c r="CV9" s="635"/>
      <c r="CW9" s="635"/>
      <c r="CX9" s="635"/>
      <c r="CY9" s="636"/>
      <c r="CZ9" s="672">
        <v>5.3</v>
      </c>
      <c r="DA9" s="672"/>
      <c r="DB9" s="672"/>
      <c r="DC9" s="672"/>
      <c r="DD9" s="640">
        <v>931</v>
      </c>
      <c r="DE9" s="635"/>
      <c r="DF9" s="635"/>
      <c r="DG9" s="635"/>
      <c r="DH9" s="635"/>
      <c r="DI9" s="635"/>
      <c r="DJ9" s="635"/>
      <c r="DK9" s="635"/>
      <c r="DL9" s="635"/>
      <c r="DM9" s="635"/>
      <c r="DN9" s="635"/>
      <c r="DO9" s="635"/>
      <c r="DP9" s="636"/>
      <c r="DQ9" s="640">
        <v>408576</v>
      </c>
      <c r="DR9" s="635"/>
      <c r="DS9" s="635"/>
      <c r="DT9" s="635"/>
      <c r="DU9" s="635"/>
      <c r="DV9" s="635"/>
      <c r="DW9" s="635"/>
      <c r="DX9" s="635"/>
      <c r="DY9" s="635"/>
      <c r="DZ9" s="635"/>
      <c r="EA9" s="635"/>
      <c r="EB9" s="635"/>
      <c r="EC9" s="671"/>
    </row>
    <row r="10" spans="2:143" ht="11.25" customHeight="1" x14ac:dyDescent="0.15">
      <c r="B10" s="631" t="s">
        <v>253</v>
      </c>
      <c r="C10" s="632"/>
      <c r="D10" s="632"/>
      <c r="E10" s="632"/>
      <c r="F10" s="632"/>
      <c r="G10" s="632"/>
      <c r="H10" s="632"/>
      <c r="I10" s="632"/>
      <c r="J10" s="632"/>
      <c r="K10" s="632"/>
      <c r="L10" s="632"/>
      <c r="M10" s="632"/>
      <c r="N10" s="632"/>
      <c r="O10" s="632"/>
      <c r="P10" s="632"/>
      <c r="Q10" s="633"/>
      <c r="R10" s="634" t="s">
        <v>131</v>
      </c>
      <c r="S10" s="635"/>
      <c r="T10" s="635"/>
      <c r="U10" s="635"/>
      <c r="V10" s="635"/>
      <c r="W10" s="635"/>
      <c r="X10" s="635"/>
      <c r="Y10" s="636"/>
      <c r="Z10" s="672" t="s">
        <v>131</v>
      </c>
      <c r="AA10" s="672"/>
      <c r="AB10" s="672"/>
      <c r="AC10" s="672"/>
      <c r="AD10" s="673" t="s">
        <v>131</v>
      </c>
      <c r="AE10" s="673"/>
      <c r="AF10" s="673"/>
      <c r="AG10" s="673"/>
      <c r="AH10" s="673"/>
      <c r="AI10" s="673"/>
      <c r="AJ10" s="673"/>
      <c r="AK10" s="673"/>
      <c r="AL10" s="637" t="s">
        <v>237</v>
      </c>
      <c r="AM10" s="638"/>
      <c r="AN10" s="638"/>
      <c r="AO10" s="674"/>
      <c r="AP10" s="631" t="s">
        <v>254</v>
      </c>
      <c r="AQ10" s="632"/>
      <c r="AR10" s="632"/>
      <c r="AS10" s="632"/>
      <c r="AT10" s="632"/>
      <c r="AU10" s="632"/>
      <c r="AV10" s="632"/>
      <c r="AW10" s="632"/>
      <c r="AX10" s="632"/>
      <c r="AY10" s="632"/>
      <c r="AZ10" s="632"/>
      <c r="BA10" s="632"/>
      <c r="BB10" s="632"/>
      <c r="BC10" s="632"/>
      <c r="BD10" s="632"/>
      <c r="BE10" s="632"/>
      <c r="BF10" s="633"/>
      <c r="BG10" s="634">
        <v>23849</v>
      </c>
      <c r="BH10" s="635"/>
      <c r="BI10" s="635"/>
      <c r="BJ10" s="635"/>
      <c r="BK10" s="635"/>
      <c r="BL10" s="635"/>
      <c r="BM10" s="635"/>
      <c r="BN10" s="636"/>
      <c r="BO10" s="672">
        <v>1.6</v>
      </c>
      <c r="BP10" s="672"/>
      <c r="BQ10" s="672"/>
      <c r="BR10" s="672"/>
      <c r="BS10" s="673" t="s">
        <v>131</v>
      </c>
      <c r="BT10" s="673"/>
      <c r="BU10" s="673"/>
      <c r="BV10" s="673"/>
      <c r="BW10" s="673"/>
      <c r="BX10" s="673"/>
      <c r="BY10" s="673"/>
      <c r="BZ10" s="673"/>
      <c r="CA10" s="673"/>
      <c r="CB10" s="713"/>
      <c r="CD10" s="631" t="s">
        <v>255</v>
      </c>
      <c r="CE10" s="632"/>
      <c r="CF10" s="632"/>
      <c r="CG10" s="632"/>
      <c r="CH10" s="632"/>
      <c r="CI10" s="632"/>
      <c r="CJ10" s="632"/>
      <c r="CK10" s="632"/>
      <c r="CL10" s="632"/>
      <c r="CM10" s="632"/>
      <c r="CN10" s="632"/>
      <c r="CO10" s="632"/>
      <c r="CP10" s="632"/>
      <c r="CQ10" s="633"/>
      <c r="CR10" s="634" t="s">
        <v>237</v>
      </c>
      <c r="CS10" s="635"/>
      <c r="CT10" s="635"/>
      <c r="CU10" s="635"/>
      <c r="CV10" s="635"/>
      <c r="CW10" s="635"/>
      <c r="CX10" s="635"/>
      <c r="CY10" s="636"/>
      <c r="CZ10" s="672" t="s">
        <v>131</v>
      </c>
      <c r="DA10" s="672"/>
      <c r="DB10" s="672"/>
      <c r="DC10" s="672"/>
      <c r="DD10" s="640" t="s">
        <v>131</v>
      </c>
      <c r="DE10" s="635"/>
      <c r="DF10" s="635"/>
      <c r="DG10" s="635"/>
      <c r="DH10" s="635"/>
      <c r="DI10" s="635"/>
      <c r="DJ10" s="635"/>
      <c r="DK10" s="635"/>
      <c r="DL10" s="635"/>
      <c r="DM10" s="635"/>
      <c r="DN10" s="635"/>
      <c r="DO10" s="635"/>
      <c r="DP10" s="636"/>
      <c r="DQ10" s="640" t="s">
        <v>131</v>
      </c>
      <c r="DR10" s="635"/>
      <c r="DS10" s="635"/>
      <c r="DT10" s="635"/>
      <c r="DU10" s="635"/>
      <c r="DV10" s="635"/>
      <c r="DW10" s="635"/>
      <c r="DX10" s="635"/>
      <c r="DY10" s="635"/>
      <c r="DZ10" s="635"/>
      <c r="EA10" s="635"/>
      <c r="EB10" s="635"/>
      <c r="EC10" s="671"/>
    </row>
    <row r="11" spans="2:143" ht="11.25" customHeight="1" x14ac:dyDescent="0.15">
      <c r="B11" s="631" t="s">
        <v>256</v>
      </c>
      <c r="C11" s="632"/>
      <c r="D11" s="632"/>
      <c r="E11" s="632"/>
      <c r="F11" s="632"/>
      <c r="G11" s="632"/>
      <c r="H11" s="632"/>
      <c r="I11" s="632"/>
      <c r="J11" s="632"/>
      <c r="K11" s="632"/>
      <c r="L11" s="632"/>
      <c r="M11" s="632"/>
      <c r="N11" s="632"/>
      <c r="O11" s="632"/>
      <c r="P11" s="632"/>
      <c r="Q11" s="633"/>
      <c r="R11" s="634">
        <v>363862</v>
      </c>
      <c r="S11" s="635"/>
      <c r="T11" s="635"/>
      <c r="U11" s="635"/>
      <c r="V11" s="635"/>
      <c r="W11" s="635"/>
      <c r="X11" s="635"/>
      <c r="Y11" s="636"/>
      <c r="Z11" s="637">
        <v>3.3</v>
      </c>
      <c r="AA11" s="638"/>
      <c r="AB11" s="638"/>
      <c r="AC11" s="639"/>
      <c r="AD11" s="640">
        <v>363862</v>
      </c>
      <c r="AE11" s="635"/>
      <c r="AF11" s="635"/>
      <c r="AG11" s="635"/>
      <c r="AH11" s="635"/>
      <c r="AI11" s="635"/>
      <c r="AJ11" s="635"/>
      <c r="AK11" s="636"/>
      <c r="AL11" s="637">
        <v>5.8</v>
      </c>
      <c r="AM11" s="638"/>
      <c r="AN11" s="638"/>
      <c r="AO11" s="674"/>
      <c r="AP11" s="631" t="s">
        <v>257</v>
      </c>
      <c r="AQ11" s="632"/>
      <c r="AR11" s="632"/>
      <c r="AS11" s="632"/>
      <c r="AT11" s="632"/>
      <c r="AU11" s="632"/>
      <c r="AV11" s="632"/>
      <c r="AW11" s="632"/>
      <c r="AX11" s="632"/>
      <c r="AY11" s="632"/>
      <c r="AZ11" s="632"/>
      <c r="BA11" s="632"/>
      <c r="BB11" s="632"/>
      <c r="BC11" s="632"/>
      <c r="BD11" s="632"/>
      <c r="BE11" s="632"/>
      <c r="BF11" s="633"/>
      <c r="BG11" s="634">
        <v>16469</v>
      </c>
      <c r="BH11" s="635"/>
      <c r="BI11" s="635"/>
      <c r="BJ11" s="635"/>
      <c r="BK11" s="635"/>
      <c r="BL11" s="635"/>
      <c r="BM11" s="635"/>
      <c r="BN11" s="636"/>
      <c r="BO11" s="672">
        <v>1.1000000000000001</v>
      </c>
      <c r="BP11" s="672"/>
      <c r="BQ11" s="672"/>
      <c r="BR11" s="672"/>
      <c r="BS11" s="673" t="s">
        <v>131</v>
      </c>
      <c r="BT11" s="673"/>
      <c r="BU11" s="673"/>
      <c r="BV11" s="673"/>
      <c r="BW11" s="673"/>
      <c r="BX11" s="673"/>
      <c r="BY11" s="673"/>
      <c r="BZ11" s="673"/>
      <c r="CA11" s="673"/>
      <c r="CB11" s="713"/>
      <c r="CD11" s="631" t="s">
        <v>258</v>
      </c>
      <c r="CE11" s="632"/>
      <c r="CF11" s="632"/>
      <c r="CG11" s="632"/>
      <c r="CH11" s="632"/>
      <c r="CI11" s="632"/>
      <c r="CJ11" s="632"/>
      <c r="CK11" s="632"/>
      <c r="CL11" s="632"/>
      <c r="CM11" s="632"/>
      <c r="CN11" s="632"/>
      <c r="CO11" s="632"/>
      <c r="CP11" s="632"/>
      <c r="CQ11" s="633"/>
      <c r="CR11" s="634">
        <v>426802</v>
      </c>
      <c r="CS11" s="635"/>
      <c r="CT11" s="635"/>
      <c r="CU11" s="635"/>
      <c r="CV11" s="635"/>
      <c r="CW11" s="635"/>
      <c r="CX11" s="635"/>
      <c r="CY11" s="636"/>
      <c r="CZ11" s="672">
        <v>4</v>
      </c>
      <c r="DA11" s="672"/>
      <c r="DB11" s="672"/>
      <c r="DC11" s="672"/>
      <c r="DD11" s="640">
        <v>79062</v>
      </c>
      <c r="DE11" s="635"/>
      <c r="DF11" s="635"/>
      <c r="DG11" s="635"/>
      <c r="DH11" s="635"/>
      <c r="DI11" s="635"/>
      <c r="DJ11" s="635"/>
      <c r="DK11" s="635"/>
      <c r="DL11" s="635"/>
      <c r="DM11" s="635"/>
      <c r="DN11" s="635"/>
      <c r="DO11" s="635"/>
      <c r="DP11" s="636"/>
      <c r="DQ11" s="640">
        <v>189312</v>
      </c>
      <c r="DR11" s="635"/>
      <c r="DS11" s="635"/>
      <c r="DT11" s="635"/>
      <c r="DU11" s="635"/>
      <c r="DV11" s="635"/>
      <c r="DW11" s="635"/>
      <c r="DX11" s="635"/>
      <c r="DY11" s="635"/>
      <c r="DZ11" s="635"/>
      <c r="EA11" s="635"/>
      <c r="EB11" s="635"/>
      <c r="EC11" s="671"/>
    </row>
    <row r="12" spans="2:143" ht="11.25" customHeight="1" x14ac:dyDescent="0.15">
      <c r="B12" s="631" t="s">
        <v>259</v>
      </c>
      <c r="C12" s="632"/>
      <c r="D12" s="632"/>
      <c r="E12" s="632"/>
      <c r="F12" s="632"/>
      <c r="G12" s="632"/>
      <c r="H12" s="632"/>
      <c r="I12" s="632"/>
      <c r="J12" s="632"/>
      <c r="K12" s="632"/>
      <c r="L12" s="632"/>
      <c r="M12" s="632"/>
      <c r="N12" s="632"/>
      <c r="O12" s="632"/>
      <c r="P12" s="632"/>
      <c r="Q12" s="633"/>
      <c r="R12" s="634" t="s">
        <v>131</v>
      </c>
      <c r="S12" s="635"/>
      <c r="T12" s="635"/>
      <c r="U12" s="635"/>
      <c r="V12" s="635"/>
      <c r="W12" s="635"/>
      <c r="X12" s="635"/>
      <c r="Y12" s="636"/>
      <c r="Z12" s="672" t="s">
        <v>131</v>
      </c>
      <c r="AA12" s="672"/>
      <c r="AB12" s="672"/>
      <c r="AC12" s="672"/>
      <c r="AD12" s="673" t="s">
        <v>237</v>
      </c>
      <c r="AE12" s="673"/>
      <c r="AF12" s="673"/>
      <c r="AG12" s="673"/>
      <c r="AH12" s="673"/>
      <c r="AI12" s="673"/>
      <c r="AJ12" s="673"/>
      <c r="AK12" s="673"/>
      <c r="AL12" s="637" t="s">
        <v>237</v>
      </c>
      <c r="AM12" s="638"/>
      <c r="AN12" s="638"/>
      <c r="AO12" s="674"/>
      <c r="AP12" s="631" t="s">
        <v>260</v>
      </c>
      <c r="AQ12" s="632"/>
      <c r="AR12" s="632"/>
      <c r="AS12" s="632"/>
      <c r="AT12" s="632"/>
      <c r="AU12" s="632"/>
      <c r="AV12" s="632"/>
      <c r="AW12" s="632"/>
      <c r="AX12" s="632"/>
      <c r="AY12" s="632"/>
      <c r="AZ12" s="632"/>
      <c r="BA12" s="632"/>
      <c r="BB12" s="632"/>
      <c r="BC12" s="632"/>
      <c r="BD12" s="632"/>
      <c r="BE12" s="632"/>
      <c r="BF12" s="633"/>
      <c r="BG12" s="634">
        <v>665128</v>
      </c>
      <c r="BH12" s="635"/>
      <c r="BI12" s="635"/>
      <c r="BJ12" s="635"/>
      <c r="BK12" s="635"/>
      <c r="BL12" s="635"/>
      <c r="BM12" s="635"/>
      <c r="BN12" s="636"/>
      <c r="BO12" s="672">
        <v>44.3</v>
      </c>
      <c r="BP12" s="672"/>
      <c r="BQ12" s="672"/>
      <c r="BR12" s="672"/>
      <c r="BS12" s="673" t="s">
        <v>131</v>
      </c>
      <c r="BT12" s="673"/>
      <c r="BU12" s="673"/>
      <c r="BV12" s="673"/>
      <c r="BW12" s="673"/>
      <c r="BX12" s="673"/>
      <c r="BY12" s="673"/>
      <c r="BZ12" s="673"/>
      <c r="CA12" s="673"/>
      <c r="CB12" s="713"/>
      <c r="CD12" s="631" t="s">
        <v>261</v>
      </c>
      <c r="CE12" s="632"/>
      <c r="CF12" s="632"/>
      <c r="CG12" s="632"/>
      <c r="CH12" s="632"/>
      <c r="CI12" s="632"/>
      <c r="CJ12" s="632"/>
      <c r="CK12" s="632"/>
      <c r="CL12" s="632"/>
      <c r="CM12" s="632"/>
      <c r="CN12" s="632"/>
      <c r="CO12" s="632"/>
      <c r="CP12" s="632"/>
      <c r="CQ12" s="633"/>
      <c r="CR12" s="634">
        <v>346536</v>
      </c>
      <c r="CS12" s="635"/>
      <c r="CT12" s="635"/>
      <c r="CU12" s="635"/>
      <c r="CV12" s="635"/>
      <c r="CW12" s="635"/>
      <c r="CX12" s="635"/>
      <c r="CY12" s="636"/>
      <c r="CZ12" s="672">
        <v>3.3</v>
      </c>
      <c r="DA12" s="672"/>
      <c r="DB12" s="672"/>
      <c r="DC12" s="672"/>
      <c r="DD12" s="640">
        <v>37712</v>
      </c>
      <c r="DE12" s="635"/>
      <c r="DF12" s="635"/>
      <c r="DG12" s="635"/>
      <c r="DH12" s="635"/>
      <c r="DI12" s="635"/>
      <c r="DJ12" s="635"/>
      <c r="DK12" s="635"/>
      <c r="DL12" s="635"/>
      <c r="DM12" s="635"/>
      <c r="DN12" s="635"/>
      <c r="DO12" s="635"/>
      <c r="DP12" s="636"/>
      <c r="DQ12" s="640">
        <v>253364</v>
      </c>
      <c r="DR12" s="635"/>
      <c r="DS12" s="635"/>
      <c r="DT12" s="635"/>
      <c r="DU12" s="635"/>
      <c r="DV12" s="635"/>
      <c r="DW12" s="635"/>
      <c r="DX12" s="635"/>
      <c r="DY12" s="635"/>
      <c r="DZ12" s="635"/>
      <c r="EA12" s="635"/>
      <c r="EB12" s="635"/>
      <c r="EC12" s="671"/>
    </row>
    <row r="13" spans="2:143" ht="11.25" customHeight="1" x14ac:dyDescent="0.15">
      <c r="B13" s="631" t="s">
        <v>262</v>
      </c>
      <c r="C13" s="632"/>
      <c r="D13" s="632"/>
      <c r="E13" s="632"/>
      <c r="F13" s="632"/>
      <c r="G13" s="632"/>
      <c r="H13" s="632"/>
      <c r="I13" s="632"/>
      <c r="J13" s="632"/>
      <c r="K13" s="632"/>
      <c r="L13" s="632"/>
      <c r="M13" s="632"/>
      <c r="N13" s="632"/>
      <c r="O13" s="632"/>
      <c r="P13" s="632"/>
      <c r="Q13" s="633"/>
      <c r="R13" s="634" t="s">
        <v>131</v>
      </c>
      <c r="S13" s="635"/>
      <c r="T13" s="635"/>
      <c r="U13" s="635"/>
      <c r="V13" s="635"/>
      <c r="W13" s="635"/>
      <c r="X13" s="635"/>
      <c r="Y13" s="636"/>
      <c r="Z13" s="672" t="s">
        <v>131</v>
      </c>
      <c r="AA13" s="672"/>
      <c r="AB13" s="672"/>
      <c r="AC13" s="672"/>
      <c r="AD13" s="673" t="s">
        <v>131</v>
      </c>
      <c r="AE13" s="673"/>
      <c r="AF13" s="673"/>
      <c r="AG13" s="673"/>
      <c r="AH13" s="673"/>
      <c r="AI13" s="673"/>
      <c r="AJ13" s="673"/>
      <c r="AK13" s="673"/>
      <c r="AL13" s="637" t="s">
        <v>237</v>
      </c>
      <c r="AM13" s="638"/>
      <c r="AN13" s="638"/>
      <c r="AO13" s="674"/>
      <c r="AP13" s="631" t="s">
        <v>263</v>
      </c>
      <c r="AQ13" s="632"/>
      <c r="AR13" s="632"/>
      <c r="AS13" s="632"/>
      <c r="AT13" s="632"/>
      <c r="AU13" s="632"/>
      <c r="AV13" s="632"/>
      <c r="AW13" s="632"/>
      <c r="AX13" s="632"/>
      <c r="AY13" s="632"/>
      <c r="AZ13" s="632"/>
      <c r="BA13" s="632"/>
      <c r="BB13" s="632"/>
      <c r="BC13" s="632"/>
      <c r="BD13" s="632"/>
      <c r="BE13" s="632"/>
      <c r="BF13" s="633"/>
      <c r="BG13" s="634">
        <v>659169</v>
      </c>
      <c r="BH13" s="635"/>
      <c r="BI13" s="635"/>
      <c r="BJ13" s="635"/>
      <c r="BK13" s="635"/>
      <c r="BL13" s="635"/>
      <c r="BM13" s="635"/>
      <c r="BN13" s="636"/>
      <c r="BO13" s="672">
        <v>43.9</v>
      </c>
      <c r="BP13" s="672"/>
      <c r="BQ13" s="672"/>
      <c r="BR13" s="672"/>
      <c r="BS13" s="673" t="s">
        <v>131</v>
      </c>
      <c r="BT13" s="673"/>
      <c r="BU13" s="673"/>
      <c r="BV13" s="673"/>
      <c r="BW13" s="673"/>
      <c r="BX13" s="673"/>
      <c r="BY13" s="673"/>
      <c r="BZ13" s="673"/>
      <c r="CA13" s="673"/>
      <c r="CB13" s="713"/>
      <c r="CD13" s="631" t="s">
        <v>264</v>
      </c>
      <c r="CE13" s="632"/>
      <c r="CF13" s="632"/>
      <c r="CG13" s="632"/>
      <c r="CH13" s="632"/>
      <c r="CI13" s="632"/>
      <c r="CJ13" s="632"/>
      <c r="CK13" s="632"/>
      <c r="CL13" s="632"/>
      <c r="CM13" s="632"/>
      <c r="CN13" s="632"/>
      <c r="CO13" s="632"/>
      <c r="CP13" s="632"/>
      <c r="CQ13" s="633"/>
      <c r="CR13" s="634">
        <v>1341947</v>
      </c>
      <c r="CS13" s="635"/>
      <c r="CT13" s="635"/>
      <c r="CU13" s="635"/>
      <c r="CV13" s="635"/>
      <c r="CW13" s="635"/>
      <c r="CX13" s="635"/>
      <c r="CY13" s="636"/>
      <c r="CZ13" s="672">
        <v>12.6</v>
      </c>
      <c r="DA13" s="672"/>
      <c r="DB13" s="672"/>
      <c r="DC13" s="672"/>
      <c r="DD13" s="640">
        <v>619273</v>
      </c>
      <c r="DE13" s="635"/>
      <c r="DF13" s="635"/>
      <c r="DG13" s="635"/>
      <c r="DH13" s="635"/>
      <c r="DI13" s="635"/>
      <c r="DJ13" s="635"/>
      <c r="DK13" s="635"/>
      <c r="DL13" s="635"/>
      <c r="DM13" s="635"/>
      <c r="DN13" s="635"/>
      <c r="DO13" s="635"/>
      <c r="DP13" s="636"/>
      <c r="DQ13" s="640">
        <v>707530</v>
      </c>
      <c r="DR13" s="635"/>
      <c r="DS13" s="635"/>
      <c r="DT13" s="635"/>
      <c r="DU13" s="635"/>
      <c r="DV13" s="635"/>
      <c r="DW13" s="635"/>
      <c r="DX13" s="635"/>
      <c r="DY13" s="635"/>
      <c r="DZ13" s="635"/>
      <c r="EA13" s="635"/>
      <c r="EB13" s="635"/>
      <c r="EC13" s="671"/>
    </row>
    <row r="14" spans="2:143" ht="11.25" customHeight="1" x14ac:dyDescent="0.15">
      <c r="B14" s="631" t="s">
        <v>265</v>
      </c>
      <c r="C14" s="632"/>
      <c r="D14" s="632"/>
      <c r="E14" s="632"/>
      <c r="F14" s="632"/>
      <c r="G14" s="632"/>
      <c r="H14" s="632"/>
      <c r="I14" s="632"/>
      <c r="J14" s="632"/>
      <c r="K14" s="632"/>
      <c r="L14" s="632"/>
      <c r="M14" s="632"/>
      <c r="N14" s="632"/>
      <c r="O14" s="632"/>
      <c r="P14" s="632"/>
      <c r="Q14" s="633"/>
      <c r="R14" s="634">
        <v>3</v>
      </c>
      <c r="S14" s="635"/>
      <c r="T14" s="635"/>
      <c r="U14" s="635"/>
      <c r="V14" s="635"/>
      <c r="W14" s="635"/>
      <c r="X14" s="635"/>
      <c r="Y14" s="636"/>
      <c r="Z14" s="672">
        <v>0</v>
      </c>
      <c r="AA14" s="672"/>
      <c r="AB14" s="672"/>
      <c r="AC14" s="672"/>
      <c r="AD14" s="673">
        <v>3</v>
      </c>
      <c r="AE14" s="673"/>
      <c r="AF14" s="673"/>
      <c r="AG14" s="673"/>
      <c r="AH14" s="673"/>
      <c r="AI14" s="673"/>
      <c r="AJ14" s="673"/>
      <c r="AK14" s="673"/>
      <c r="AL14" s="637">
        <v>0</v>
      </c>
      <c r="AM14" s="638"/>
      <c r="AN14" s="638"/>
      <c r="AO14" s="674"/>
      <c r="AP14" s="631" t="s">
        <v>266</v>
      </c>
      <c r="AQ14" s="632"/>
      <c r="AR14" s="632"/>
      <c r="AS14" s="632"/>
      <c r="AT14" s="632"/>
      <c r="AU14" s="632"/>
      <c r="AV14" s="632"/>
      <c r="AW14" s="632"/>
      <c r="AX14" s="632"/>
      <c r="AY14" s="632"/>
      <c r="AZ14" s="632"/>
      <c r="BA14" s="632"/>
      <c r="BB14" s="632"/>
      <c r="BC14" s="632"/>
      <c r="BD14" s="632"/>
      <c r="BE14" s="632"/>
      <c r="BF14" s="633"/>
      <c r="BG14" s="634">
        <v>71174</v>
      </c>
      <c r="BH14" s="635"/>
      <c r="BI14" s="635"/>
      <c r="BJ14" s="635"/>
      <c r="BK14" s="635"/>
      <c r="BL14" s="635"/>
      <c r="BM14" s="635"/>
      <c r="BN14" s="636"/>
      <c r="BO14" s="672">
        <v>4.7</v>
      </c>
      <c r="BP14" s="672"/>
      <c r="BQ14" s="672"/>
      <c r="BR14" s="672"/>
      <c r="BS14" s="673" t="s">
        <v>131</v>
      </c>
      <c r="BT14" s="673"/>
      <c r="BU14" s="673"/>
      <c r="BV14" s="673"/>
      <c r="BW14" s="673"/>
      <c r="BX14" s="673"/>
      <c r="BY14" s="673"/>
      <c r="BZ14" s="673"/>
      <c r="CA14" s="673"/>
      <c r="CB14" s="713"/>
      <c r="CD14" s="631" t="s">
        <v>267</v>
      </c>
      <c r="CE14" s="632"/>
      <c r="CF14" s="632"/>
      <c r="CG14" s="632"/>
      <c r="CH14" s="632"/>
      <c r="CI14" s="632"/>
      <c r="CJ14" s="632"/>
      <c r="CK14" s="632"/>
      <c r="CL14" s="632"/>
      <c r="CM14" s="632"/>
      <c r="CN14" s="632"/>
      <c r="CO14" s="632"/>
      <c r="CP14" s="632"/>
      <c r="CQ14" s="633"/>
      <c r="CR14" s="634">
        <v>280502</v>
      </c>
      <c r="CS14" s="635"/>
      <c r="CT14" s="635"/>
      <c r="CU14" s="635"/>
      <c r="CV14" s="635"/>
      <c r="CW14" s="635"/>
      <c r="CX14" s="635"/>
      <c r="CY14" s="636"/>
      <c r="CZ14" s="672">
        <v>2.6</v>
      </c>
      <c r="DA14" s="672"/>
      <c r="DB14" s="672"/>
      <c r="DC14" s="672"/>
      <c r="DD14" s="640">
        <v>2869</v>
      </c>
      <c r="DE14" s="635"/>
      <c r="DF14" s="635"/>
      <c r="DG14" s="635"/>
      <c r="DH14" s="635"/>
      <c r="DI14" s="635"/>
      <c r="DJ14" s="635"/>
      <c r="DK14" s="635"/>
      <c r="DL14" s="635"/>
      <c r="DM14" s="635"/>
      <c r="DN14" s="635"/>
      <c r="DO14" s="635"/>
      <c r="DP14" s="636"/>
      <c r="DQ14" s="640">
        <v>279618</v>
      </c>
      <c r="DR14" s="635"/>
      <c r="DS14" s="635"/>
      <c r="DT14" s="635"/>
      <c r="DU14" s="635"/>
      <c r="DV14" s="635"/>
      <c r="DW14" s="635"/>
      <c r="DX14" s="635"/>
      <c r="DY14" s="635"/>
      <c r="DZ14" s="635"/>
      <c r="EA14" s="635"/>
      <c r="EB14" s="635"/>
      <c r="EC14" s="671"/>
    </row>
    <row r="15" spans="2:143" ht="11.25" customHeight="1" x14ac:dyDescent="0.15">
      <c r="B15" s="631" t="s">
        <v>268</v>
      </c>
      <c r="C15" s="632"/>
      <c r="D15" s="632"/>
      <c r="E15" s="632"/>
      <c r="F15" s="632"/>
      <c r="G15" s="632"/>
      <c r="H15" s="632"/>
      <c r="I15" s="632"/>
      <c r="J15" s="632"/>
      <c r="K15" s="632"/>
      <c r="L15" s="632"/>
      <c r="M15" s="632"/>
      <c r="N15" s="632"/>
      <c r="O15" s="632"/>
      <c r="P15" s="632"/>
      <c r="Q15" s="633"/>
      <c r="R15" s="634" t="s">
        <v>237</v>
      </c>
      <c r="S15" s="635"/>
      <c r="T15" s="635"/>
      <c r="U15" s="635"/>
      <c r="V15" s="635"/>
      <c r="W15" s="635"/>
      <c r="X15" s="635"/>
      <c r="Y15" s="636"/>
      <c r="Z15" s="672" t="s">
        <v>131</v>
      </c>
      <c r="AA15" s="672"/>
      <c r="AB15" s="672"/>
      <c r="AC15" s="672"/>
      <c r="AD15" s="673" t="s">
        <v>237</v>
      </c>
      <c r="AE15" s="673"/>
      <c r="AF15" s="673"/>
      <c r="AG15" s="673"/>
      <c r="AH15" s="673"/>
      <c r="AI15" s="673"/>
      <c r="AJ15" s="673"/>
      <c r="AK15" s="673"/>
      <c r="AL15" s="637" t="s">
        <v>131</v>
      </c>
      <c r="AM15" s="638"/>
      <c r="AN15" s="638"/>
      <c r="AO15" s="674"/>
      <c r="AP15" s="631" t="s">
        <v>269</v>
      </c>
      <c r="AQ15" s="632"/>
      <c r="AR15" s="632"/>
      <c r="AS15" s="632"/>
      <c r="AT15" s="632"/>
      <c r="AU15" s="632"/>
      <c r="AV15" s="632"/>
      <c r="AW15" s="632"/>
      <c r="AX15" s="632"/>
      <c r="AY15" s="632"/>
      <c r="AZ15" s="632"/>
      <c r="BA15" s="632"/>
      <c r="BB15" s="632"/>
      <c r="BC15" s="632"/>
      <c r="BD15" s="632"/>
      <c r="BE15" s="632"/>
      <c r="BF15" s="633"/>
      <c r="BG15" s="634">
        <v>96089</v>
      </c>
      <c r="BH15" s="635"/>
      <c r="BI15" s="635"/>
      <c r="BJ15" s="635"/>
      <c r="BK15" s="635"/>
      <c r="BL15" s="635"/>
      <c r="BM15" s="635"/>
      <c r="BN15" s="636"/>
      <c r="BO15" s="672">
        <v>6.4</v>
      </c>
      <c r="BP15" s="672"/>
      <c r="BQ15" s="672"/>
      <c r="BR15" s="672"/>
      <c r="BS15" s="673" t="s">
        <v>237</v>
      </c>
      <c r="BT15" s="673"/>
      <c r="BU15" s="673"/>
      <c r="BV15" s="673"/>
      <c r="BW15" s="673"/>
      <c r="BX15" s="673"/>
      <c r="BY15" s="673"/>
      <c r="BZ15" s="673"/>
      <c r="CA15" s="673"/>
      <c r="CB15" s="713"/>
      <c r="CD15" s="631" t="s">
        <v>270</v>
      </c>
      <c r="CE15" s="632"/>
      <c r="CF15" s="632"/>
      <c r="CG15" s="632"/>
      <c r="CH15" s="632"/>
      <c r="CI15" s="632"/>
      <c r="CJ15" s="632"/>
      <c r="CK15" s="632"/>
      <c r="CL15" s="632"/>
      <c r="CM15" s="632"/>
      <c r="CN15" s="632"/>
      <c r="CO15" s="632"/>
      <c r="CP15" s="632"/>
      <c r="CQ15" s="633"/>
      <c r="CR15" s="634">
        <v>1042772</v>
      </c>
      <c r="CS15" s="635"/>
      <c r="CT15" s="635"/>
      <c r="CU15" s="635"/>
      <c r="CV15" s="635"/>
      <c r="CW15" s="635"/>
      <c r="CX15" s="635"/>
      <c r="CY15" s="636"/>
      <c r="CZ15" s="672">
        <v>9.8000000000000007</v>
      </c>
      <c r="DA15" s="672"/>
      <c r="DB15" s="672"/>
      <c r="DC15" s="672"/>
      <c r="DD15" s="640">
        <v>119682</v>
      </c>
      <c r="DE15" s="635"/>
      <c r="DF15" s="635"/>
      <c r="DG15" s="635"/>
      <c r="DH15" s="635"/>
      <c r="DI15" s="635"/>
      <c r="DJ15" s="635"/>
      <c r="DK15" s="635"/>
      <c r="DL15" s="635"/>
      <c r="DM15" s="635"/>
      <c r="DN15" s="635"/>
      <c r="DO15" s="635"/>
      <c r="DP15" s="636"/>
      <c r="DQ15" s="640">
        <v>671736</v>
      </c>
      <c r="DR15" s="635"/>
      <c r="DS15" s="635"/>
      <c r="DT15" s="635"/>
      <c r="DU15" s="635"/>
      <c r="DV15" s="635"/>
      <c r="DW15" s="635"/>
      <c r="DX15" s="635"/>
      <c r="DY15" s="635"/>
      <c r="DZ15" s="635"/>
      <c r="EA15" s="635"/>
      <c r="EB15" s="635"/>
      <c r="EC15" s="671"/>
    </row>
    <row r="16" spans="2:143" ht="11.25" customHeight="1" x14ac:dyDescent="0.15">
      <c r="B16" s="631" t="s">
        <v>271</v>
      </c>
      <c r="C16" s="632"/>
      <c r="D16" s="632"/>
      <c r="E16" s="632"/>
      <c r="F16" s="632"/>
      <c r="G16" s="632"/>
      <c r="H16" s="632"/>
      <c r="I16" s="632"/>
      <c r="J16" s="632"/>
      <c r="K16" s="632"/>
      <c r="L16" s="632"/>
      <c r="M16" s="632"/>
      <c r="N16" s="632"/>
      <c r="O16" s="632"/>
      <c r="P16" s="632"/>
      <c r="Q16" s="633"/>
      <c r="R16" s="634">
        <v>6046</v>
      </c>
      <c r="S16" s="635"/>
      <c r="T16" s="635"/>
      <c r="U16" s="635"/>
      <c r="V16" s="635"/>
      <c r="W16" s="635"/>
      <c r="X16" s="635"/>
      <c r="Y16" s="636"/>
      <c r="Z16" s="672">
        <v>0.1</v>
      </c>
      <c r="AA16" s="672"/>
      <c r="AB16" s="672"/>
      <c r="AC16" s="672"/>
      <c r="AD16" s="673">
        <v>6046</v>
      </c>
      <c r="AE16" s="673"/>
      <c r="AF16" s="673"/>
      <c r="AG16" s="673"/>
      <c r="AH16" s="673"/>
      <c r="AI16" s="673"/>
      <c r="AJ16" s="673"/>
      <c r="AK16" s="673"/>
      <c r="AL16" s="637">
        <v>0.1</v>
      </c>
      <c r="AM16" s="638"/>
      <c r="AN16" s="638"/>
      <c r="AO16" s="674"/>
      <c r="AP16" s="631" t="s">
        <v>272</v>
      </c>
      <c r="AQ16" s="632"/>
      <c r="AR16" s="632"/>
      <c r="AS16" s="632"/>
      <c r="AT16" s="632"/>
      <c r="AU16" s="632"/>
      <c r="AV16" s="632"/>
      <c r="AW16" s="632"/>
      <c r="AX16" s="632"/>
      <c r="AY16" s="632"/>
      <c r="AZ16" s="632"/>
      <c r="BA16" s="632"/>
      <c r="BB16" s="632"/>
      <c r="BC16" s="632"/>
      <c r="BD16" s="632"/>
      <c r="BE16" s="632"/>
      <c r="BF16" s="633"/>
      <c r="BG16" s="634" t="s">
        <v>237</v>
      </c>
      <c r="BH16" s="635"/>
      <c r="BI16" s="635"/>
      <c r="BJ16" s="635"/>
      <c r="BK16" s="635"/>
      <c r="BL16" s="635"/>
      <c r="BM16" s="635"/>
      <c r="BN16" s="636"/>
      <c r="BO16" s="672" t="s">
        <v>131</v>
      </c>
      <c r="BP16" s="672"/>
      <c r="BQ16" s="672"/>
      <c r="BR16" s="672"/>
      <c r="BS16" s="673" t="s">
        <v>131</v>
      </c>
      <c r="BT16" s="673"/>
      <c r="BU16" s="673"/>
      <c r="BV16" s="673"/>
      <c r="BW16" s="673"/>
      <c r="BX16" s="673"/>
      <c r="BY16" s="673"/>
      <c r="BZ16" s="673"/>
      <c r="CA16" s="673"/>
      <c r="CB16" s="713"/>
      <c r="CD16" s="631" t="s">
        <v>273</v>
      </c>
      <c r="CE16" s="632"/>
      <c r="CF16" s="632"/>
      <c r="CG16" s="632"/>
      <c r="CH16" s="632"/>
      <c r="CI16" s="632"/>
      <c r="CJ16" s="632"/>
      <c r="CK16" s="632"/>
      <c r="CL16" s="632"/>
      <c r="CM16" s="632"/>
      <c r="CN16" s="632"/>
      <c r="CO16" s="632"/>
      <c r="CP16" s="632"/>
      <c r="CQ16" s="633"/>
      <c r="CR16" s="634">
        <v>219795</v>
      </c>
      <c r="CS16" s="635"/>
      <c r="CT16" s="635"/>
      <c r="CU16" s="635"/>
      <c r="CV16" s="635"/>
      <c r="CW16" s="635"/>
      <c r="CX16" s="635"/>
      <c r="CY16" s="636"/>
      <c r="CZ16" s="672">
        <v>2.1</v>
      </c>
      <c r="DA16" s="672"/>
      <c r="DB16" s="672"/>
      <c r="DC16" s="672"/>
      <c r="DD16" s="640" t="s">
        <v>237</v>
      </c>
      <c r="DE16" s="635"/>
      <c r="DF16" s="635"/>
      <c r="DG16" s="635"/>
      <c r="DH16" s="635"/>
      <c r="DI16" s="635"/>
      <c r="DJ16" s="635"/>
      <c r="DK16" s="635"/>
      <c r="DL16" s="635"/>
      <c r="DM16" s="635"/>
      <c r="DN16" s="635"/>
      <c r="DO16" s="635"/>
      <c r="DP16" s="636"/>
      <c r="DQ16" s="640">
        <v>2816</v>
      </c>
      <c r="DR16" s="635"/>
      <c r="DS16" s="635"/>
      <c r="DT16" s="635"/>
      <c r="DU16" s="635"/>
      <c r="DV16" s="635"/>
      <c r="DW16" s="635"/>
      <c r="DX16" s="635"/>
      <c r="DY16" s="635"/>
      <c r="DZ16" s="635"/>
      <c r="EA16" s="635"/>
      <c r="EB16" s="635"/>
      <c r="EC16" s="671"/>
    </row>
    <row r="17" spans="2:133" ht="11.25" customHeight="1" x14ac:dyDescent="0.15">
      <c r="B17" s="631" t="s">
        <v>274</v>
      </c>
      <c r="C17" s="632"/>
      <c r="D17" s="632"/>
      <c r="E17" s="632"/>
      <c r="F17" s="632"/>
      <c r="G17" s="632"/>
      <c r="H17" s="632"/>
      <c r="I17" s="632"/>
      <c r="J17" s="632"/>
      <c r="K17" s="632"/>
      <c r="L17" s="632"/>
      <c r="M17" s="632"/>
      <c r="N17" s="632"/>
      <c r="O17" s="632"/>
      <c r="P17" s="632"/>
      <c r="Q17" s="633"/>
      <c r="R17" s="634">
        <v>14378</v>
      </c>
      <c r="S17" s="635"/>
      <c r="T17" s="635"/>
      <c r="U17" s="635"/>
      <c r="V17" s="635"/>
      <c r="W17" s="635"/>
      <c r="X17" s="635"/>
      <c r="Y17" s="636"/>
      <c r="Z17" s="672">
        <v>0.1</v>
      </c>
      <c r="AA17" s="672"/>
      <c r="AB17" s="672"/>
      <c r="AC17" s="672"/>
      <c r="AD17" s="673">
        <v>14378</v>
      </c>
      <c r="AE17" s="673"/>
      <c r="AF17" s="673"/>
      <c r="AG17" s="673"/>
      <c r="AH17" s="673"/>
      <c r="AI17" s="673"/>
      <c r="AJ17" s="673"/>
      <c r="AK17" s="673"/>
      <c r="AL17" s="637">
        <v>0.2</v>
      </c>
      <c r="AM17" s="638"/>
      <c r="AN17" s="638"/>
      <c r="AO17" s="674"/>
      <c r="AP17" s="631" t="s">
        <v>275</v>
      </c>
      <c r="AQ17" s="632"/>
      <c r="AR17" s="632"/>
      <c r="AS17" s="632"/>
      <c r="AT17" s="632"/>
      <c r="AU17" s="632"/>
      <c r="AV17" s="632"/>
      <c r="AW17" s="632"/>
      <c r="AX17" s="632"/>
      <c r="AY17" s="632"/>
      <c r="AZ17" s="632"/>
      <c r="BA17" s="632"/>
      <c r="BB17" s="632"/>
      <c r="BC17" s="632"/>
      <c r="BD17" s="632"/>
      <c r="BE17" s="632"/>
      <c r="BF17" s="633"/>
      <c r="BG17" s="634" t="s">
        <v>237</v>
      </c>
      <c r="BH17" s="635"/>
      <c r="BI17" s="635"/>
      <c r="BJ17" s="635"/>
      <c r="BK17" s="635"/>
      <c r="BL17" s="635"/>
      <c r="BM17" s="635"/>
      <c r="BN17" s="636"/>
      <c r="BO17" s="672" t="s">
        <v>131</v>
      </c>
      <c r="BP17" s="672"/>
      <c r="BQ17" s="672"/>
      <c r="BR17" s="672"/>
      <c r="BS17" s="673" t="s">
        <v>237</v>
      </c>
      <c r="BT17" s="673"/>
      <c r="BU17" s="673"/>
      <c r="BV17" s="673"/>
      <c r="BW17" s="673"/>
      <c r="BX17" s="673"/>
      <c r="BY17" s="673"/>
      <c r="BZ17" s="673"/>
      <c r="CA17" s="673"/>
      <c r="CB17" s="713"/>
      <c r="CD17" s="631" t="s">
        <v>276</v>
      </c>
      <c r="CE17" s="632"/>
      <c r="CF17" s="632"/>
      <c r="CG17" s="632"/>
      <c r="CH17" s="632"/>
      <c r="CI17" s="632"/>
      <c r="CJ17" s="632"/>
      <c r="CK17" s="632"/>
      <c r="CL17" s="632"/>
      <c r="CM17" s="632"/>
      <c r="CN17" s="632"/>
      <c r="CO17" s="632"/>
      <c r="CP17" s="632"/>
      <c r="CQ17" s="633"/>
      <c r="CR17" s="634">
        <v>1257414</v>
      </c>
      <c r="CS17" s="635"/>
      <c r="CT17" s="635"/>
      <c r="CU17" s="635"/>
      <c r="CV17" s="635"/>
      <c r="CW17" s="635"/>
      <c r="CX17" s="635"/>
      <c r="CY17" s="636"/>
      <c r="CZ17" s="672">
        <v>11.8</v>
      </c>
      <c r="DA17" s="672"/>
      <c r="DB17" s="672"/>
      <c r="DC17" s="672"/>
      <c r="DD17" s="640" t="s">
        <v>237</v>
      </c>
      <c r="DE17" s="635"/>
      <c r="DF17" s="635"/>
      <c r="DG17" s="635"/>
      <c r="DH17" s="635"/>
      <c r="DI17" s="635"/>
      <c r="DJ17" s="635"/>
      <c r="DK17" s="635"/>
      <c r="DL17" s="635"/>
      <c r="DM17" s="635"/>
      <c r="DN17" s="635"/>
      <c r="DO17" s="635"/>
      <c r="DP17" s="636"/>
      <c r="DQ17" s="640">
        <v>1254237</v>
      </c>
      <c r="DR17" s="635"/>
      <c r="DS17" s="635"/>
      <c r="DT17" s="635"/>
      <c r="DU17" s="635"/>
      <c r="DV17" s="635"/>
      <c r="DW17" s="635"/>
      <c r="DX17" s="635"/>
      <c r="DY17" s="635"/>
      <c r="DZ17" s="635"/>
      <c r="EA17" s="635"/>
      <c r="EB17" s="635"/>
      <c r="EC17" s="671"/>
    </row>
    <row r="18" spans="2:133" ht="11.25" customHeight="1" x14ac:dyDescent="0.15">
      <c r="B18" s="631" t="s">
        <v>277</v>
      </c>
      <c r="C18" s="632"/>
      <c r="D18" s="632"/>
      <c r="E18" s="632"/>
      <c r="F18" s="632"/>
      <c r="G18" s="632"/>
      <c r="H18" s="632"/>
      <c r="I18" s="632"/>
      <c r="J18" s="632"/>
      <c r="K18" s="632"/>
      <c r="L18" s="632"/>
      <c r="M18" s="632"/>
      <c r="N18" s="632"/>
      <c r="O18" s="632"/>
      <c r="P18" s="632"/>
      <c r="Q18" s="633"/>
      <c r="R18" s="634">
        <v>17737</v>
      </c>
      <c r="S18" s="635"/>
      <c r="T18" s="635"/>
      <c r="U18" s="635"/>
      <c r="V18" s="635"/>
      <c r="W18" s="635"/>
      <c r="X18" s="635"/>
      <c r="Y18" s="636"/>
      <c r="Z18" s="672">
        <v>0.2</v>
      </c>
      <c r="AA18" s="672"/>
      <c r="AB18" s="672"/>
      <c r="AC18" s="672"/>
      <c r="AD18" s="673">
        <v>17737</v>
      </c>
      <c r="AE18" s="673"/>
      <c r="AF18" s="673"/>
      <c r="AG18" s="673"/>
      <c r="AH18" s="673"/>
      <c r="AI18" s="673"/>
      <c r="AJ18" s="673"/>
      <c r="AK18" s="673"/>
      <c r="AL18" s="637">
        <v>0.3</v>
      </c>
      <c r="AM18" s="638"/>
      <c r="AN18" s="638"/>
      <c r="AO18" s="674"/>
      <c r="AP18" s="631" t="s">
        <v>278</v>
      </c>
      <c r="AQ18" s="632"/>
      <c r="AR18" s="632"/>
      <c r="AS18" s="632"/>
      <c r="AT18" s="632"/>
      <c r="AU18" s="632"/>
      <c r="AV18" s="632"/>
      <c r="AW18" s="632"/>
      <c r="AX18" s="632"/>
      <c r="AY18" s="632"/>
      <c r="AZ18" s="632"/>
      <c r="BA18" s="632"/>
      <c r="BB18" s="632"/>
      <c r="BC18" s="632"/>
      <c r="BD18" s="632"/>
      <c r="BE18" s="632"/>
      <c r="BF18" s="633"/>
      <c r="BG18" s="634" t="s">
        <v>237</v>
      </c>
      <c r="BH18" s="635"/>
      <c r="BI18" s="635"/>
      <c r="BJ18" s="635"/>
      <c r="BK18" s="635"/>
      <c r="BL18" s="635"/>
      <c r="BM18" s="635"/>
      <c r="BN18" s="636"/>
      <c r="BO18" s="672" t="s">
        <v>131</v>
      </c>
      <c r="BP18" s="672"/>
      <c r="BQ18" s="672"/>
      <c r="BR18" s="672"/>
      <c r="BS18" s="673" t="s">
        <v>237</v>
      </c>
      <c r="BT18" s="673"/>
      <c r="BU18" s="673"/>
      <c r="BV18" s="673"/>
      <c r="BW18" s="673"/>
      <c r="BX18" s="673"/>
      <c r="BY18" s="673"/>
      <c r="BZ18" s="673"/>
      <c r="CA18" s="673"/>
      <c r="CB18" s="713"/>
      <c r="CD18" s="631" t="s">
        <v>279</v>
      </c>
      <c r="CE18" s="632"/>
      <c r="CF18" s="632"/>
      <c r="CG18" s="632"/>
      <c r="CH18" s="632"/>
      <c r="CI18" s="632"/>
      <c r="CJ18" s="632"/>
      <c r="CK18" s="632"/>
      <c r="CL18" s="632"/>
      <c r="CM18" s="632"/>
      <c r="CN18" s="632"/>
      <c r="CO18" s="632"/>
      <c r="CP18" s="632"/>
      <c r="CQ18" s="633"/>
      <c r="CR18" s="634">
        <v>40000</v>
      </c>
      <c r="CS18" s="635"/>
      <c r="CT18" s="635"/>
      <c r="CU18" s="635"/>
      <c r="CV18" s="635"/>
      <c r="CW18" s="635"/>
      <c r="CX18" s="635"/>
      <c r="CY18" s="636"/>
      <c r="CZ18" s="672">
        <v>0.4</v>
      </c>
      <c r="DA18" s="672"/>
      <c r="DB18" s="672"/>
      <c r="DC18" s="672"/>
      <c r="DD18" s="640" t="s">
        <v>131</v>
      </c>
      <c r="DE18" s="635"/>
      <c r="DF18" s="635"/>
      <c r="DG18" s="635"/>
      <c r="DH18" s="635"/>
      <c r="DI18" s="635"/>
      <c r="DJ18" s="635"/>
      <c r="DK18" s="635"/>
      <c r="DL18" s="635"/>
      <c r="DM18" s="635"/>
      <c r="DN18" s="635"/>
      <c r="DO18" s="635"/>
      <c r="DP18" s="636"/>
      <c r="DQ18" s="640">
        <v>40000</v>
      </c>
      <c r="DR18" s="635"/>
      <c r="DS18" s="635"/>
      <c r="DT18" s="635"/>
      <c r="DU18" s="635"/>
      <c r="DV18" s="635"/>
      <c r="DW18" s="635"/>
      <c r="DX18" s="635"/>
      <c r="DY18" s="635"/>
      <c r="DZ18" s="635"/>
      <c r="EA18" s="635"/>
      <c r="EB18" s="635"/>
      <c r="EC18" s="671"/>
    </row>
    <row r="19" spans="2:133" ht="11.25" customHeight="1" x14ac:dyDescent="0.15">
      <c r="B19" s="631" t="s">
        <v>280</v>
      </c>
      <c r="C19" s="632"/>
      <c r="D19" s="632"/>
      <c r="E19" s="632"/>
      <c r="F19" s="632"/>
      <c r="G19" s="632"/>
      <c r="H19" s="632"/>
      <c r="I19" s="632"/>
      <c r="J19" s="632"/>
      <c r="K19" s="632"/>
      <c r="L19" s="632"/>
      <c r="M19" s="632"/>
      <c r="N19" s="632"/>
      <c r="O19" s="632"/>
      <c r="P19" s="632"/>
      <c r="Q19" s="633"/>
      <c r="R19" s="634">
        <v>17679</v>
      </c>
      <c r="S19" s="635"/>
      <c r="T19" s="635"/>
      <c r="U19" s="635"/>
      <c r="V19" s="635"/>
      <c r="W19" s="635"/>
      <c r="X19" s="635"/>
      <c r="Y19" s="636"/>
      <c r="Z19" s="672">
        <v>0.2</v>
      </c>
      <c r="AA19" s="672"/>
      <c r="AB19" s="672"/>
      <c r="AC19" s="672"/>
      <c r="AD19" s="673">
        <v>17679</v>
      </c>
      <c r="AE19" s="673"/>
      <c r="AF19" s="673"/>
      <c r="AG19" s="673"/>
      <c r="AH19" s="673"/>
      <c r="AI19" s="673"/>
      <c r="AJ19" s="673"/>
      <c r="AK19" s="673"/>
      <c r="AL19" s="637">
        <v>0.3</v>
      </c>
      <c r="AM19" s="638"/>
      <c r="AN19" s="638"/>
      <c r="AO19" s="674"/>
      <c r="AP19" s="631" t="s">
        <v>281</v>
      </c>
      <c r="AQ19" s="632"/>
      <c r="AR19" s="632"/>
      <c r="AS19" s="632"/>
      <c r="AT19" s="632"/>
      <c r="AU19" s="632"/>
      <c r="AV19" s="632"/>
      <c r="AW19" s="632"/>
      <c r="AX19" s="632"/>
      <c r="AY19" s="632"/>
      <c r="AZ19" s="632"/>
      <c r="BA19" s="632"/>
      <c r="BB19" s="632"/>
      <c r="BC19" s="632"/>
      <c r="BD19" s="632"/>
      <c r="BE19" s="632"/>
      <c r="BF19" s="633"/>
      <c r="BG19" s="634">
        <v>12035</v>
      </c>
      <c r="BH19" s="635"/>
      <c r="BI19" s="635"/>
      <c r="BJ19" s="635"/>
      <c r="BK19" s="635"/>
      <c r="BL19" s="635"/>
      <c r="BM19" s="635"/>
      <c r="BN19" s="636"/>
      <c r="BO19" s="672">
        <v>0.8</v>
      </c>
      <c r="BP19" s="672"/>
      <c r="BQ19" s="672"/>
      <c r="BR19" s="672"/>
      <c r="BS19" s="673" t="s">
        <v>237</v>
      </c>
      <c r="BT19" s="673"/>
      <c r="BU19" s="673"/>
      <c r="BV19" s="673"/>
      <c r="BW19" s="673"/>
      <c r="BX19" s="673"/>
      <c r="BY19" s="673"/>
      <c r="BZ19" s="673"/>
      <c r="CA19" s="673"/>
      <c r="CB19" s="713"/>
      <c r="CD19" s="631" t="s">
        <v>282</v>
      </c>
      <c r="CE19" s="632"/>
      <c r="CF19" s="632"/>
      <c r="CG19" s="632"/>
      <c r="CH19" s="632"/>
      <c r="CI19" s="632"/>
      <c r="CJ19" s="632"/>
      <c r="CK19" s="632"/>
      <c r="CL19" s="632"/>
      <c r="CM19" s="632"/>
      <c r="CN19" s="632"/>
      <c r="CO19" s="632"/>
      <c r="CP19" s="632"/>
      <c r="CQ19" s="633"/>
      <c r="CR19" s="634" t="s">
        <v>237</v>
      </c>
      <c r="CS19" s="635"/>
      <c r="CT19" s="635"/>
      <c r="CU19" s="635"/>
      <c r="CV19" s="635"/>
      <c r="CW19" s="635"/>
      <c r="CX19" s="635"/>
      <c r="CY19" s="636"/>
      <c r="CZ19" s="672" t="s">
        <v>131</v>
      </c>
      <c r="DA19" s="672"/>
      <c r="DB19" s="672"/>
      <c r="DC19" s="672"/>
      <c r="DD19" s="640" t="s">
        <v>237</v>
      </c>
      <c r="DE19" s="635"/>
      <c r="DF19" s="635"/>
      <c r="DG19" s="635"/>
      <c r="DH19" s="635"/>
      <c r="DI19" s="635"/>
      <c r="DJ19" s="635"/>
      <c r="DK19" s="635"/>
      <c r="DL19" s="635"/>
      <c r="DM19" s="635"/>
      <c r="DN19" s="635"/>
      <c r="DO19" s="635"/>
      <c r="DP19" s="636"/>
      <c r="DQ19" s="640" t="s">
        <v>131</v>
      </c>
      <c r="DR19" s="635"/>
      <c r="DS19" s="635"/>
      <c r="DT19" s="635"/>
      <c r="DU19" s="635"/>
      <c r="DV19" s="635"/>
      <c r="DW19" s="635"/>
      <c r="DX19" s="635"/>
      <c r="DY19" s="635"/>
      <c r="DZ19" s="635"/>
      <c r="EA19" s="635"/>
      <c r="EB19" s="635"/>
      <c r="EC19" s="671"/>
    </row>
    <row r="20" spans="2:133" ht="11.25" customHeight="1" x14ac:dyDescent="0.15">
      <c r="B20" s="701" t="s">
        <v>283</v>
      </c>
      <c r="C20" s="702"/>
      <c r="D20" s="702"/>
      <c r="E20" s="702"/>
      <c r="F20" s="702"/>
      <c r="G20" s="702"/>
      <c r="H20" s="702"/>
      <c r="I20" s="702"/>
      <c r="J20" s="702"/>
      <c r="K20" s="702"/>
      <c r="L20" s="702"/>
      <c r="M20" s="702"/>
      <c r="N20" s="702"/>
      <c r="O20" s="702"/>
      <c r="P20" s="702"/>
      <c r="Q20" s="703"/>
      <c r="R20" s="634">
        <v>58</v>
      </c>
      <c r="S20" s="635"/>
      <c r="T20" s="635"/>
      <c r="U20" s="635"/>
      <c r="V20" s="635"/>
      <c r="W20" s="635"/>
      <c r="X20" s="635"/>
      <c r="Y20" s="636"/>
      <c r="Z20" s="672">
        <v>0</v>
      </c>
      <c r="AA20" s="672"/>
      <c r="AB20" s="672"/>
      <c r="AC20" s="672"/>
      <c r="AD20" s="673">
        <v>58</v>
      </c>
      <c r="AE20" s="673"/>
      <c r="AF20" s="673"/>
      <c r="AG20" s="673"/>
      <c r="AH20" s="673"/>
      <c r="AI20" s="673"/>
      <c r="AJ20" s="673"/>
      <c r="AK20" s="673"/>
      <c r="AL20" s="637">
        <v>0</v>
      </c>
      <c r="AM20" s="638"/>
      <c r="AN20" s="638"/>
      <c r="AO20" s="674"/>
      <c r="AP20" s="631" t="s">
        <v>284</v>
      </c>
      <c r="AQ20" s="632"/>
      <c r="AR20" s="632"/>
      <c r="AS20" s="632"/>
      <c r="AT20" s="632"/>
      <c r="AU20" s="632"/>
      <c r="AV20" s="632"/>
      <c r="AW20" s="632"/>
      <c r="AX20" s="632"/>
      <c r="AY20" s="632"/>
      <c r="AZ20" s="632"/>
      <c r="BA20" s="632"/>
      <c r="BB20" s="632"/>
      <c r="BC20" s="632"/>
      <c r="BD20" s="632"/>
      <c r="BE20" s="632"/>
      <c r="BF20" s="633"/>
      <c r="BG20" s="634">
        <v>12035</v>
      </c>
      <c r="BH20" s="635"/>
      <c r="BI20" s="635"/>
      <c r="BJ20" s="635"/>
      <c r="BK20" s="635"/>
      <c r="BL20" s="635"/>
      <c r="BM20" s="635"/>
      <c r="BN20" s="636"/>
      <c r="BO20" s="672">
        <v>0.8</v>
      </c>
      <c r="BP20" s="672"/>
      <c r="BQ20" s="672"/>
      <c r="BR20" s="672"/>
      <c r="BS20" s="673" t="s">
        <v>131</v>
      </c>
      <c r="BT20" s="673"/>
      <c r="BU20" s="673"/>
      <c r="BV20" s="673"/>
      <c r="BW20" s="673"/>
      <c r="BX20" s="673"/>
      <c r="BY20" s="673"/>
      <c r="BZ20" s="673"/>
      <c r="CA20" s="673"/>
      <c r="CB20" s="713"/>
      <c r="CD20" s="631" t="s">
        <v>285</v>
      </c>
      <c r="CE20" s="632"/>
      <c r="CF20" s="632"/>
      <c r="CG20" s="632"/>
      <c r="CH20" s="632"/>
      <c r="CI20" s="632"/>
      <c r="CJ20" s="632"/>
      <c r="CK20" s="632"/>
      <c r="CL20" s="632"/>
      <c r="CM20" s="632"/>
      <c r="CN20" s="632"/>
      <c r="CO20" s="632"/>
      <c r="CP20" s="632"/>
      <c r="CQ20" s="633"/>
      <c r="CR20" s="634">
        <v>10622814</v>
      </c>
      <c r="CS20" s="635"/>
      <c r="CT20" s="635"/>
      <c r="CU20" s="635"/>
      <c r="CV20" s="635"/>
      <c r="CW20" s="635"/>
      <c r="CX20" s="635"/>
      <c r="CY20" s="636"/>
      <c r="CZ20" s="672">
        <v>100</v>
      </c>
      <c r="DA20" s="672"/>
      <c r="DB20" s="672"/>
      <c r="DC20" s="672"/>
      <c r="DD20" s="640">
        <v>1248235</v>
      </c>
      <c r="DE20" s="635"/>
      <c r="DF20" s="635"/>
      <c r="DG20" s="635"/>
      <c r="DH20" s="635"/>
      <c r="DI20" s="635"/>
      <c r="DJ20" s="635"/>
      <c r="DK20" s="635"/>
      <c r="DL20" s="635"/>
      <c r="DM20" s="635"/>
      <c r="DN20" s="635"/>
      <c r="DO20" s="635"/>
      <c r="DP20" s="636"/>
      <c r="DQ20" s="640">
        <v>6984854</v>
      </c>
      <c r="DR20" s="635"/>
      <c r="DS20" s="635"/>
      <c r="DT20" s="635"/>
      <c r="DU20" s="635"/>
      <c r="DV20" s="635"/>
      <c r="DW20" s="635"/>
      <c r="DX20" s="635"/>
      <c r="DY20" s="635"/>
      <c r="DZ20" s="635"/>
      <c r="EA20" s="635"/>
      <c r="EB20" s="635"/>
      <c r="EC20" s="671"/>
    </row>
    <row r="21" spans="2:133" ht="11.25" customHeight="1" x14ac:dyDescent="0.15">
      <c r="B21" s="631" t="s">
        <v>286</v>
      </c>
      <c r="C21" s="632"/>
      <c r="D21" s="632"/>
      <c r="E21" s="632"/>
      <c r="F21" s="632"/>
      <c r="G21" s="632"/>
      <c r="H21" s="632"/>
      <c r="I21" s="632"/>
      <c r="J21" s="632"/>
      <c r="K21" s="632"/>
      <c r="L21" s="632"/>
      <c r="M21" s="632"/>
      <c r="N21" s="632"/>
      <c r="O21" s="632"/>
      <c r="P21" s="632"/>
      <c r="Q21" s="633"/>
      <c r="R21" s="634">
        <v>4528431</v>
      </c>
      <c r="S21" s="635"/>
      <c r="T21" s="635"/>
      <c r="U21" s="635"/>
      <c r="V21" s="635"/>
      <c r="W21" s="635"/>
      <c r="X21" s="635"/>
      <c r="Y21" s="636"/>
      <c r="Z21" s="672">
        <v>41.1</v>
      </c>
      <c r="AA21" s="672"/>
      <c r="AB21" s="672"/>
      <c r="AC21" s="672"/>
      <c r="AD21" s="673">
        <v>4272021</v>
      </c>
      <c r="AE21" s="673"/>
      <c r="AF21" s="673"/>
      <c r="AG21" s="673"/>
      <c r="AH21" s="673"/>
      <c r="AI21" s="673"/>
      <c r="AJ21" s="673"/>
      <c r="AK21" s="673"/>
      <c r="AL21" s="637">
        <v>68.099999999999994</v>
      </c>
      <c r="AM21" s="638"/>
      <c r="AN21" s="638"/>
      <c r="AO21" s="674"/>
      <c r="AP21" s="631" t="s">
        <v>287</v>
      </c>
      <c r="AQ21" s="711"/>
      <c r="AR21" s="711"/>
      <c r="AS21" s="711"/>
      <c r="AT21" s="711"/>
      <c r="AU21" s="711"/>
      <c r="AV21" s="711"/>
      <c r="AW21" s="711"/>
      <c r="AX21" s="711"/>
      <c r="AY21" s="711"/>
      <c r="AZ21" s="711"/>
      <c r="BA21" s="711"/>
      <c r="BB21" s="711"/>
      <c r="BC21" s="711"/>
      <c r="BD21" s="711"/>
      <c r="BE21" s="711"/>
      <c r="BF21" s="712"/>
      <c r="BG21" s="634">
        <v>12035</v>
      </c>
      <c r="BH21" s="635"/>
      <c r="BI21" s="635"/>
      <c r="BJ21" s="635"/>
      <c r="BK21" s="635"/>
      <c r="BL21" s="635"/>
      <c r="BM21" s="635"/>
      <c r="BN21" s="636"/>
      <c r="BO21" s="672">
        <v>0.8</v>
      </c>
      <c r="BP21" s="672"/>
      <c r="BQ21" s="672"/>
      <c r="BR21" s="672"/>
      <c r="BS21" s="673" t="s">
        <v>131</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288</v>
      </c>
      <c r="C22" s="632"/>
      <c r="D22" s="632"/>
      <c r="E22" s="632"/>
      <c r="F22" s="632"/>
      <c r="G22" s="632"/>
      <c r="H22" s="632"/>
      <c r="I22" s="632"/>
      <c r="J22" s="632"/>
      <c r="K22" s="632"/>
      <c r="L22" s="632"/>
      <c r="M22" s="632"/>
      <c r="N22" s="632"/>
      <c r="O22" s="632"/>
      <c r="P22" s="632"/>
      <c r="Q22" s="633"/>
      <c r="R22" s="634">
        <v>4272021</v>
      </c>
      <c r="S22" s="635"/>
      <c r="T22" s="635"/>
      <c r="U22" s="635"/>
      <c r="V22" s="635"/>
      <c r="W22" s="635"/>
      <c r="X22" s="635"/>
      <c r="Y22" s="636"/>
      <c r="Z22" s="672">
        <v>38.799999999999997</v>
      </c>
      <c r="AA22" s="672"/>
      <c r="AB22" s="672"/>
      <c r="AC22" s="672"/>
      <c r="AD22" s="673">
        <v>4272021</v>
      </c>
      <c r="AE22" s="673"/>
      <c r="AF22" s="673"/>
      <c r="AG22" s="673"/>
      <c r="AH22" s="673"/>
      <c r="AI22" s="673"/>
      <c r="AJ22" s="673"/>
      <c r="AK22" s="673"/>
      <c r="AL22" s="637">
        <v>68.099999999999994</v>
      </c>
      <c r="AM22" s="638"/>
      <c r="AN22" s="638"/>
      <c r="AO22" s="674"/>
      <c r="AP22" s="631" t="s">
        <v>289</v>
      </c>
      <c r="AQ22" s="711"/>
      <c r="AR22" s="711"/>
      <c r="AS22" s="711"/>
      <c r="AT22" s="711"/>
      <c r="AU22" s="711"/>
      <c r="AV22" s="711"/>
      <c r="AW22" s="711"/>
      <c r="AX22" s="711"/>
      <c r="AY22" s="711"/>
      <c r="AZ22" s="711"/>
      <c r="BA22" s="711"/>
      <c r="BB22" s="711"/>
      <c r="BC22" s="711"/>
      <c r="BD22" s="711"/>
      <c r="BE22" s="711"/>
      <c r="BF22" s="712"/>
      <c r="BG22" s="634" t="s">
        <v>237</v>
      </c>
      <c r="BH22" s="635"/>
      <c r="BI22" s="635"/>
      <c r="BJ22" s="635"/>
      <c r="BK22" s="635"/>
      <c r="BL22" s="635"/>
      <c r="BM22" s="635"/>
      <c r="BN22" s="636"/>
      <c r="BO22" s="672" t="s">
        <v>131</v>
      </c>
      <c r="BP22" s="672"/>
      <c r="BQ22" s="672"/>
      <c r="BR22" s="672"/>
      <c r="BS22" s="673" t="s">
        <v>131</v>
      </c>
      <c r="BT22" s="673"/>
      <c r="BU22" s="673"/>
      <c r="BV22" s="673"/>
      <c r="BW22" s="673"/>
      <c r="BX22" s="673"/>
      <c r="BY22" s="673"/>
      <c r="BZ22" s="673"/>
      <c r="CA22" s="673"/>
      <c r="CB22" s="713"/>
      <c r="CD22" s="686" t="s">
        <v>290</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291</v>
      </c>
      <c r="C23" s="632"/>
      <c r="D23" s="632"/>
      <c r="E23" s="632"/>
      <c r="F23" s="632"/>
      <c r="G23" s="632"/>
      <c r="H23" s="632"/>
      <c r="I23" s="632"/>
      <c r="J23" s="632"/>
      <c r="K23" s="632"/>
      <c r="L23" s="632"/>
      <c r="M23" s="632"/>
      <c r="N23" s="632"/>
      <c r="O23" s="632"/>
      <c r="P23" s="632"/>
      <c r="Q23" s="633"/>
      <c r="R23" s="634">
        <v>256410</v>
      </c>
      <c r="S23" s="635"/>
      <c r="T23" s="635"/>
      <c r="U23" s="635"/>
      <c r="V23" s="635"/>
      <c r="W23" s="635"/>
      <c r="X23" s="635"/>
      <c r="Y23" s="636"/>
      <c r="Z23" s="672">
        <v>2.2999999999999998</v>
      </c>
      <c r="AA23" s="672"/>
      <c r="AB23" s="672"/>
      <c r="AC23" s="672"/>
      <c r="AD23" s="673" t="s">
        <v>237</v>
      </c>
      <c r="AE23" s="673"/>
      <c r="AF23" s="673"/>
      <c r="AG23" s="673"/>
      <c r="AH23" s="673"/>
      <c r="AI23" s="673"/>
      <c r="AJ23" s="673"/>
      <c r="AK23" s="673"/>
      <c r="AL23" s="637" t="s">
        <v>237</v>
      </c>
      <c r="AM23" s="638"/>
      <c r="AN23" s="638"/>
      <c r="AO23" s="674"/>
      <c r="AP23" s="631" t="s">
        <v>292</v>
      </c>
      <c r="AQ23" s="711"/>
      <c r="AR23" s="711"/>
      <c r="AS23" s="711"/>
      <c r="AT23" s="711"/>
      <c r="AU23" s="711"/>
      <c r="AV23" s="711"/>
      <c r="AW23" s="711"/>
      <c r="AX23" s="711"/>
      <c r="AY23" s="711"/>
      <c r="AZ23" s="711"/>
      <c r="BA23" s="711"/>
      <c r="BB23" s="711"/>
      <c r="BC23" s="711"/>
      <c r="BD23" s="711"/>
      <c r="BE23" s="711"/>
      <c r="BF23" s="712"/>
      <c r="BG23" s="634" t="s">
        <v>237</v>
      </c>
      <c r="BH23" s="635"/>
      <c r="BI23" s="635"/>
      <c r="BJ23" s="635"/>
      <c r="BK23" s="635"/>
      <c r="BL23" s="635"/>
      <c r="BM23" s="635"/>
      <c r="BN23" s="636"/>
      <c r="BO23" s="672" t="s">
        <v>237</v>
      </c>
      <c r="BP23" s="672"/>
      <c r="BQ23" s="672"/>
      <c r="BR23" s="672"/>
      <c r="BS23" s="673" t="s">
        <v>237</v>
      </c>
      <c r="BT23" s="673"/>
      <c r="BU23" s="673"/>
      <c r="BV23" s="673"/>
      <c r="BW23" s="673"/>
      <c r="BX23" s="673"/>
      <c r="BY23" s="673"/>
      <c r="BZ23" s="673"/>
      <c r="CA23" s="673"/>
      <c r="CB23" s="713"/>
      <c r="CD23" s="686" t="s">
        <v>231</v>
      </c>
      <c r="CE23" s="687"/>
      <c r="CF23" s="687"/>
      <c r="CG23" s="687"/>
      <c r="CH23" s="687"/>
      <c r="CI23" s="687"/>
      <c r="CJ23" s="687"/>
      <c r="CK23" s="687"/>
      <c r="CL23" s="687"/>
      <c r="CM23" s="687"/>
      <c r="CN23" s="687"/>
      <c r="CO23" s="687"/>
      <c r="CP23" s="687"/>
      <c r="CQ23" s="688"/>
      <c r="CR23" s="686" t="s">
        <v>293</v>
      </c>
      <c r="CS23" s="687"/>
      <c r="CT23" s="687"/>
      <c r="CU23" s="687"/>
      <c r="CV23" s="687"/>
      <c r="CW23" s="687"/>
      <c r="CX23" s="687"/>
      <c r="CY23" s="688"/>
      <c r="CZ23" s="686" t="s">
        <v>294</v>
      </c>
      <c r="DA23" s="687"/>
      <c r="DB23" s="687"/>
      <c r="DC23" s="688"/>
      <c r="DD23" s="686" t="s">
        <v>295</v>
      </c>
      <c r="DE23" s="687"/>
      <c r="DF23" s="687"/>
      <c r="DG23" s="687"/>
      <c r="DH23" s="687"/>
      <c r="DI23" s="687"/>
      <c r="DJ23" s="687"/>
      <c r="DK23" s="688"/>
      <c r="DL23" s="724" t="s">
        <v>296</v>
      </c>
      <c r="DM23" s="725"/>
      <c r="DN23" s="725"/>
      <c r="DO23" s="725"/>
      <c r="DP23" s="725"/>
      <c r="DQ23" s="725"/>
      <c r="DR23" s="725"/>
      <c r="DS23" s="725"/>
      <c r="DT23" s="725"/>
      <c r="DU23" s="725"/>
      <c r="DV23" s="726"/>
      <c r="DW23" s="686" t="s">
        <v>297</v>
      </c>
      <c r="DX23" s="687"/>
      <c r="DY23" s="687"/>
      <c r="DZ23" s="687"/>
      <c r="EA23" s="687"/>
      <c r="EB23" s="687"/>
      <c r="EC23" s="688"/>
    </row>
    <row r="24" spans="2:133" ht="11.25" customHeight="1" x14ac:dyDescent="0.15">
      <c r="B24" s="631" t="s">
        <v>298</v>
      </c>
      <c r="C24" s="632"/>
      <c r="D24" s="632"/>
      <c r="E24" s="632"/>
      <c r="F24" s="632"/>
      <c r="G24" s="632"/>
      <c r="H24" s="632"/>
      <c r="I24" s="632"/>
      <c r="J24" s="632"/>
      <c r="K24" s="632"/>
      <c r="L24" s="632"/>
      <c r="M24" s="632"/>
      <c r="N24" s="632"/>
      <c r="O24" s="632"/>
      <c r="P24" s="632"/>
      <c r="Q24" s="633"/>
      <c r="R24" s="634" t="s">
        <v>237</v>
      </c>
      <c r="S24" s="635"/>
      <c r="T24" s="635"/>
      <c r="U24" s="635"/>
      <c r="V24" s="635"/>
      <c r="W24" s="635"/>
      <c r="X24" s="635"/>
      <c r="Y24" s="636"/>
      <c r="Z24" s="672" t="s">
        <v>131</v>
      </c>
      <c r="AA24" s="672"/>
      <c r="AB24" s="672"/>
      <c r="AC24" s="672"/>
      <c r="AD24" s="673" t="s">
        <v>237</v>
      </c>
      <c r="AE24" s="673"/>
      <c r="AF24" s="673"/>
      <c r="AG24" s="673"/>
      <c r="AH24" s="673"/>
      <c r="AI24" s="673"/>
      <c r="AJ24" s="673"/>
      <c r="AK24" s="673"/>
      <c r="AL24" s="637" t="s">
        <v>237</v>
      </c>
      <c r="AM24" s="638"/>
      <c r="AN24" s="638"/>
      <c r="AO24" s="674"/>
      <c r="AP24" s="631" t="s">
        <v>299</v>
      </c>
      <c r="AQ24" s="711"/>
      <c r="AR24" s="711"/>
      <c r="AS24" s="711"/>
      <c r="AT24" s="711"/>
      <c r="AU24" s="711"/>
      <c r="AV24" s="711"/>
      <c r="AW24" s="711"/>
      <c r="AX24" s="711"/>
      <c r="AY24" s="711"/>
      <c r="AZ24" s="711"/>
      <c r="BA24" s="711"/>
      <c r="BB24" s="711"/>
      <c r="BC24" s="711"/>
      <c r="BD24" s="711"/>
      <c r="BE24" s="711"/>
      <c r="BF24" s="712"/>
      <c r="BG24" s="634" t="s">
        <v>131</v>
      </c>
      <c r="BH24" s="635"/>
      <c r="BI24" s="635"/>
      <c r="BJ24" s="635"/>
      <c r="BK24" s="635"/>
      <c r="BL24" s="635"/>
      <c r="BM24" s="635"/>
      <c r="BN24" s="636"/>
      <c r="BO24" s="672" t="s">
        <v>237</v>
      </c>
      <c r="BP24" s="672"/>
      <c r="BQ24" s="672"/>
      <c r="BR24" s="672"/>
      <c r="BS24" s="673" t="s">
        <v>237</v>
      </c>
      <c r="BT24" s="673"/>
      <c r="BU24" s="673"/>
      <c r="BV24" s="673"/>
      <c r="BW24" s="673"/>
      <c r="BX24" s="673"/>
      <c r="BY24" s="673"/>
      <c r="BZ24" s="673"/>
      <c r="CA24" s="673"/>
      <c r="CB24" s="713"/>
      <c r="CD24" s="692" t="s">
        <v>300</v>
      </c>
      <c r="CE24" s="693"/>
      <c r="CF24" s="693"/>
      <c r="CG24" s="693"/>
      <c r="CH24" s="693"/>
      <c r="CI24" s="693"/>
      <c r="CJ24" s="693"/>
      <c r="CK24" s="693"/>
      <c r="CL24" s="693"/>
      <c r="CM24" s="693"/>
      <c r="CN24" s="693"/>
      <c r="CO24" s="693"/>
      <c r="CP24" s="693"/>
      <c r="CQ24" s="694"/>
      <c r="CR24" s="689">
        <v>4720924</v>
      </c>
      <c r="CS24" s="690"/>
      <c r="CT24" s="690"/>
      <c r="CU24" s="690"/>
      <c r="CV24" s="690"/>
      <c r="CW24" s="690"/>
      <c r="CX24" s="690"/>
      <c r="CY24" s="715"/>
      <c r="CZ24" s="716">
        <v>44.4</v>
      </c>
      <c r="DA24" s="698"/>
      <c r="DB24" s="698"/>
      <c r="DC24" s="718"/>
      <c r="DD24" s="714">
        <v>3492602</v>
      </c>
      <c r="DE24" s="690"/>
      <c r="DF24" s="690"/>
      <c r="DG24" s="690"/>
      <c r="DH24" s="690"/>
      <c r="DI24" s="690"/>
      <c r="DJ24" s="690"/>
      <c r="DK24" s="715"/>
      <c r="DL24" s="714">
        <v>3193611</v>
      </c>
      <c r="DM24" s="690"/>
      <c r="DN24" s="690"/>
      <c r="DO24" s="690"/>
      <c r="DP24" s="690"/>
      <c r="DQ24" s="690"/>
      <c r="DR24" s="690"/>
      <c r="DS24" s="690"/>
      <c r="DT24" s="690"/>
      <c r="DU24" s="690"/>
      <c r="DV24" s="715"/>
      <c r="DW24" s="716">
        <v>50.4</v>
      </c>
      <c r="DX24" s="698"/>
      <c r="DY24" s="698"/>
      <c r="DZ24" s="698"/>
      <c r="EA24" s="698"/>
      <c r="EB24" s="698"/>
      <c r="EC24" s="717"/>
    </row>
    <row r="25" spans="2:133" ht="11.25" customHeight="1" x14ac:dyDescent="0.15">
      <c r="B25" s="631" t="s">
        <v>301</v>
      </c>
      <c r="C25" s="632"/>
      <c r="D25" s="632"/>
      <c r="E25" s="632"/>
      <c r="F25" s="632"/>
      <c r="G25" s="632"/>
      <c r="H25" s="632"/>
      <c r="I25" s="632"/>
      <c r="J25" s="632"/>
      <c r="K25" s="632"/>
      <c r="L25" s="632"/>
      <c r="M25" s="632"/>
      <c r="N25" s="632"/>
      <c r="O25" s="632"/>
      <c r="P25" s="632"/>
      <c r="Q25" s="633"/>
      <c r="R25" s="634">
        <v>6519559</v>
      </c>
      <c r="S25" s="635"/>
      <c r="T25" s="635"/>
      <c r="U25" s="635"/>
      <c r="V25" s="635"/>
      <c r="W25" s="635"/>
      <c r="X25" s="635"/>
      <c r="Y25" s="636"/>
      <c r="Z25" s="672">
        <v>59.2</v>
      </c>
      <c r="AA25" s="672"/>
      <c r="AB25" s="672"/>
      <c r="AC25" s="672"/>
      <c r="AD25" s="673">
        <v>6263149</v>
      </c>
      <c r="AE25" s="673"/>
      <c r="AF25" s="673"/>
      <c r="AG25" s="673"/>
      <c r="AH25" s="673"/>
      <c r="AI25" s="673"/>
      <c r="AJ25" s="673"/>
      <c r="AK25" s="673"/>
      <c r="AL25" s="637">
        <v>99.8</v>
      </c>
      <c r="AM25" s="638"/>
      <c r="AN25" s="638"/>
      <c r="AO25" s="674"/>
      <c r="AP25" s="631" t="s">
        <v>302</v>
      </c>
      <c r="AQ25" s="711"/>
      <c r="AR25" s="711"/>
      <c r="AS25" s="711"/>
      <c r="AT25" s="711"/>
      <c r="AU25" s="711"/>
      <c r="AV25" s="711"/>
      <c r="AW25" s="711"/>
      <c r="AX25" s="711"/>
      <c r="AY25" s="711"/>
      <c r="AZ25" s="711"/>
      <c r="BA25" s="711"/>
      <c r="BB25" s="711"/>
      <c r="BC25" s="711"/>
      <c r="BD25" s="711"/>
      <c r="BE25" s="711"/>
      <c r="BF25" s="712"/>
      <c r="BG25" s="634" t="s">
        <v>237</v>
      </c>
      <c r="BH25" s="635"/>
      <c r="BI25" s="635"/>
      <c r="BJ25" s="635"/>
      <c r="BK25" s="635"/>
      <c r="BL25" s="635"/>
      <c r="BM25" s="635"/>
      <c r="BN25" s="636"/>
      <c r="BO25" s="672" t="s">
        <v>131</v>
      </c>
      <c r="BP25" s="672"/>
      <c r="BQ25" s="672"/>
      <c r="BR25" s="672"/>
      <c r="BS25" s="673" t="s">
        <v>131</v>
      </c>
      <c r="BT25" s="673"/>
      <c r="BU25" s="673"/>
      <c r="BV25" s="673"/>
      <c r="BW25" s="673"/>
      <c r="BX25" s="673"/>
      <c r="BY25" s="673"/>
      <c r="BZ25" s="673"/>
      <c r="CA25" s="673"/>
      <c r="CB25" s="713"/>
      <c r="CD25" s="631" t="s">
        <v>303</v>
      </c>
      <c r="CE25" s="632"/>
      <c r="CF25" s="632"/>
      <c r="CG25" s="632"/>
      <c r="CH25" s="632"/>
      <c r="CI25" s="632"/>
      <c r="CJ25" s="632"/>
      <c r="CK25" s="632"/>
      <c r="CL25" s="632"/>
      <c r="CM25" s="632"/>
      <c r="CN25" s="632"/>
      <c r="CO25" s="632"/>
      <c r="CP25" s="632"/>
      <c r="CQ25" s="633"/>
      <c r="CR25" s="634">
        <v>1810239</v>
      </c>
      <c r="CS25" s="647"/>
      <c r="CT25" s="647"/>
      <c r="CU25" s="647"/>
      <c r="CV25" s="647"/>
      <c r="CW25" s="647"/>
      <c r="CX25" s="647"/>
      <c r="CY25" s="648"/>
      <c r="CZ25" s="637">
        <v>17</v>
      </c>
      <c r="DA25" s="649"/>
      <c r="DB25" s="649"/>
      <c r="DC25" s="650"/>
      <c r="DD25" s="640">
        <v>1666903</v>
      </c>
      <c r="DE25" s="647"/>
      <c r="DF25" s="647"/>
      <c r="DG25" s="647"/>
      <c r="DH25" s="647"/>
      <c r="DI25" s="647"/>
      <c r="DJ25" s="647"/>
      <c r="DK25" s="648"/>
      <c r="DL25" s="640">
        <v>1641893</v>
      </c>
      <c r="DM25" s="647"/>
      <c r="DN25" s="647"/>
      <c r="DO25" s="647"/>
      <c r="DP25" s="647"/>
      <c r="DQ25" s="647"/>
      <c r="DR25" s="647"/>
      <c r="DS25" s="647"/>
      <c r="DT25" s="647"/>
      <c r="DU25" s="647"/>
      <c r="DV25" s="648"/>
      <c r="DW25" s="637">
        <v>25.9</v>
      </c>
      <c r="DX25" s="649"/>
      <c r="DY25" s="649"/>
      <c r="DZ25" s="649"/>
      <c r="EA25" s="649"/>
      <c r="EB25" s="649"/>
      <c r="EC25" s="661"/>
    </row>
    <row r="26" spans="2:133" ht="11.25" customHeight="1" x14ac:dyDescent="0.15">
      <c r="B26" s="631" t="s">
        <v>304</v>
      </c>
      <c r="C26" s="632"/>
      <c r="D26" s="632"/>
      <c r="E26" s="632"/>
      <c r="F26" s="632"/>
      <c r="G26" s="632"/>
      <c r="H26" s="632"/>
      <c r="I26" s="632"/>
      <c r="J26" s="632"/>
      <c r="K26" s="632"/>
      <c r="L26" s="632"/>
      <c r="M26" s="632"/>
      <c r="N26" s="632"/>
      <c r="O26" s="632"/>
      <c r="P26" s="632"/>
      <c r="Q26" s="633"/>
      <c r="R26" s="634">
        <v>1364</v>
      </c>
      <c r="S26" s="635"/>
      <c r="T26" s="635"/>
      <c r="U26" s="635"/>
      <c r="V26" s="635"/>
      <c r="W26" s="635"/>
      <c r="X26" s="635"/>
      <c r="Y26" s="636"/>
      <c r="Z26" s="672">
        <v>0</v>
      </c>
      <c r="AA26" s="672"/>
      <c r="AB26" s="672"/>
      <c r="AC26" s="672"/>
      <c r="AD26" s="673">
        <v>1364</v>
      </c>
      <c r="AE26" s="673"/>
      <c r="AF26" s="673"/>
      <c r="AG26" s="673"/>
      <c r="AH26" s="673"/>
      <c r="AI26" s="673"/>
      <c r="AJ26" s="673"/>
      <c r="AK26" s="673"/>
      <c r="AL26" s="637">
        <v>0</v>
      </c>
      <c r="AM26" s="638"/>
      <c r="AN26" s="638"/>
      <c r="AO26" s="674"/>
      <c r="AP26" s="631" t="s">
        <v>305</v>
      </c>
      <c r="AQ26" s="711"/>
      <c r="AR26" s="711"/>
      <c r="AS26" s="711"/>
      <c r="AT26" s="711"/>
      <c r="AU26" s="711"/>
      <c r="AV26" s="711"/>
      <c r="AW26" s="711"/>
      <c r="AX26" s="711"/>
      <c r="AY26" s="711"/>
      <c r="AZ26" s="711"/>
      <c r="BA26" s="711"/>
      <c r="BB26" s="711"/>
      <c r="BC26" s="711"/>
      <c r="BD26" s="711"/>
      <c r="BE26" s="711"/>
      <c r="BF26" s="712"/>
      <c r="BG26" s="634" t="s">
        <v>237</v>
      </c>
      <c r="BH26" s="635"/>
      <c r="BI26" s="635"/>
      <c r="BJ26" s="635"/>
      <c r="BK26" s="635"/>
      <c r="BL26" s="635"/>
      <c r="BM26" s="635"/>
      <c r="BN26" s="636"/>
      <c r="BO26" s="672" t="s">
        <v>237</v>
      </c>
      <c r="BP26" s="672"/>
      <c r="BQ26" s="672"/>
      <c r="BR26" s="672"/>
      <c r="BS26" s="673" t="s">
        <v>131</v>
      </c>
      <c r="BT26" s="673"/>
      <c r="BU26" s="673"/>
      <c r="BV26" s="673"/>
      <c r="BW26" s="673"/>
      <c r="BX26" s="673"/>
      <c r="BY26" s="673"/>
      <c r="BZ26" s="673"/>
      <c r="CA26" s="673"/>
      <c r="CB26" s="713"/>
      <c r="CD26" s="631" t="s">
        <v>306</v>
      </c>
      <c r="CE26" s="632"/>
      <c r="CF26" s="632"/>
      <c r="CG26" s="632"/>
      <c r="CH26" s="632"/>
      <c r="CI26" s="632"/>
      <c r="CJ26" s="632"/>
      <c r="CK26" s="632"/>
      <c r="CL26" s="632"/>
      <c r="CM26" s="632"/>
      <c r="CN26" s="632"/>
      <c r="CO26" s="632"/>
      <c r="CP26" s="632"/>
      <c r="CQ26" s="633"/>
      <c r="CR26" s="634">
        <v>952803</v>
      </c>
      <c r="CS26" s="635"/>
      <c r="CT26" s="635"/>
      <c r="CU26" s="635"/>
      <c r="CV26" s="635"/>
      <c r="CW26" s="635"/>
      <c r="CX26" s="635"/>
      <c r="CY26" s="636"/>
      <c r="CZ26" s="637">
        <v>9</v>
      </c>
      <c r="DA26" s="649"/>
      <c r="DB26" s="649"/>
      <c r="DC26" s="650"/>
      <c r="DD26" s="640">
        <v>883554</v>
      </c>
      <c r="DE26" s="635"/>
      <c r="DF26" s="635"/>
      <c r="DG26" s="635"/>
      <c r="DH26" s="635"/>
      <c r="DI26" s="635"/>
      <c r="DJ26" s="635"/>
      <c r="DK26" s="636"/>
      <c r="DL26" s="640" t="s">
        <v>237</v>
      </c>
      <c r="DM26" s="635"/>
      <c r="DN26" s="635"/>
      <c r="DO26" s="635"/>
      <c r="DP26" s="635"/>
      <c r="DQ26" s="635"/>
      <c r="DR26" s="635"/>
      <c r="DS26" s="635"/>
      <c r="DT26" s="635"/>
      <c r="DU26" s="635"/>
      <c r="DV26" s="636"/>
      <c r="DW26" s="637" t="s">
        <v>131</v>
      </c>
      <c r="DX26" s="649"/>
      <c r="DY26" s="649"/>
      <c r="DZ26" s="649"/>
      <c r="EA26" s="649"/>
      <c r="EB26" s="649"/>
      <c r="EC26" s="661"/>
    </row>
    <row r="27" spans="2:133" ht="11.25" customHeight="1" x14ac:dyDescent="0.15">
      <c r="B27" s="631" t="s">
        <v>307</v>
      </c>
      <c r="C27" s="632"/>
      <c r="D27" s="632"/>
      <c r="E27" s="632"/>
      <c r="F27" s="632"/>
      <c r="G27" s="632"/>
      <c r="H27" s="632"/>
      <c r="I27" s="632"/>
      <c r="J27" s="632"/>
      <c r="K27" s="632"/>
      <c r="L27" s="632"/>
      <c r="M27" s="632"/>
      <c r="N27" s="632"/>
      <c r="O27" s="632"/>
      <c r="P27" s="632"/>
      <c r="Q27" s="633"/>
      <c r="R27" s="634">
        <v>48360</v>
      </c>
      <c r="S27" s="635"/>
      <c r="T27" s="635"/>
      <c r="U27" s="635"/>
      <c r="V27" s="635"/>
      <c r="W27" s="635"/>
      <c r="X27" s="635"/>
      <c r="Y27" s="636"/>
      <c r="Z27" s="672">
        <v>0.4</v>
      </c>
      <c r="AA27" s="672"/>
      <c r="AB27" s="672"/>
      <c r="AC27" s="672"/>
      <c r="AD27" s="673" t="s">
        <v>237</v>
      </c>
      <c r="AE27" s="673"/>
      <c r="AF27" s="673"/>
      <c r="AG27" s="673"/>
      <c r="AH27" s="673"/>
      <c r="AI27" s="673"/>
      <c r="AJ27" s="673"/>
      <c r="AK27" s="673"/>
      <c r="AL27" s="637" t="s">
        <v>131</v>
      </c>
      <c r="AM27" s="638"/>
      <c r="AN27" s="638"/>
      <c r="AO27" s="674"/>
      <c r="AP27" s="631" t="s">
        <v>308</v>
      </c>
      <c r="AQ27" s="632"/>
      <c r="AR27" s="632"/>
      <c r="AS27" s="632"/>
      <c r="AT27" s="632"/>
      <c r="AU27" s="632"/>
      <c r="AV27" s="632"/>
      <c r="AW27" s="632"/>
      <c r="AX27" s="632"/>
      <c r="AY27" s="632"/>
      <c r="AZ27" s="632"/>
      <c r="BA27" s="632"/>
      <c r="BB27" s="632"/>
      <c r="BC27" s="632"/>
      <c r="BD27" s="632"/>
      <c r="BE27" s="632"/>
      <c r="BF27" s="633"/>
      <c r="BG27" s="634">
        <v>1502454</v>
      </c>
      <c r="BH27" s="635"/>
      <c r="BI27" s="635"/>
      <c r="BJ27" s="635"/>
      <c r="BK27" s="635"/>
      <c r="BL27" s="635"/>
      <c r="BM27" s="635"/>
      <c r="BN27" s="636"/>
      <c r="BO27" s="672">
        <v>100</v>
      </c>
      <c r="BP27" s="672"/>
      <c r="BQ27" s="672"/>
      <c r="BR27" s="672"/>
      <c r="BS27" s="673" t="s">
        <v>237</v>
      </c>
      <c r="BT27" s="673"/>
      <c r="BU27" s="673"/>
      <c r="BV27" s="673"/>
      <c r="BW27" s="673"/>
      <c r="BX27" s="673"/>
      <c r="BY27" s="673"/>
      <c r="BZ27" s="673"/>
      <c r="CA27" s="673"/>
      <c r="CB27" s="713"/>
      <c r="CD27" s="631" t="s">
        <v>309</v>
      </c>
      <c r="CE27" s="632"/>
      <c r="CF27" s="632"/>
      <c r="CG27" s="632"/>
      <c r="CH27" s="632"/>
      <c r="CI27" s="632"/>
      <c r="CJ27" s="632"/>
      <c r="CK27" s="632"/>
      <c r="CL27" s="632"/>
      <c r="CM27" s="632"/>
      <c r="CN27" s="632"/>
      <c r="CO27" s="632"/>
      <c r="CP27" s="632"/>
      <c r="CQ27" s="633"/>
      <c r="CR27" s="634">
        <v>1653271</v>
      </c>
      <c r="CS27" s="647"/>
      <c r="CT27" s="647"/>
      <c r="CU27" s="647"/>
      <c r="CV27" s="647"/>
      <c r="CW27" s="647"/>
      <c r="CX27" s="647"/>
      <c r="CY27" s="648"/>
      <c r="CZ27" s="637">
        <v>15.6</v>
      </c>
      <c r="DA27" s="649"/>
      <c r="DB27" s="649"/>
      <c r="DC27" s="650"/>
      <c r="DD27" s="640">
        <v>571462</v>
      </c>
      <c r="DE27" s="647"/>
      <c r="DF27" s="647"/>
      <c r="DG27" s="647"/>
      <c r="DH27" s="647"/>
      <c r="DI27" s="647"/>
      <c r="DJ27" s="647"/>
      <c r="DK27" s="648"/>
      <c r="DL27" s="640">
        <v>526622</v>
      </c>
      <c r="DM27" s="647"/>
      <c r="DN27" s="647"/>
      <c r="DO27" s="647"/>
      <c r="DP27" s="647"/>
      <c r="DQ27" s="647"/>
      <c r="DR27" s="647"/>
      <c r="DS27" s="647"/>
      <c r="DT27" s="647"/>
      <c r="DU27" s="647"/>
      <c r="DV27" s="648"/>
      <c r="DW27" s="637">
        <v>8.3000000000000007</v>
      </c>
      <c r="DX27" s="649"/>
      <c r="DY27" s="649"/>
      <c r="DZ27" s="649"/>
      <c r="EA27" s="649"/>
      <c r="EB27" s="649"/>
      <c r="EC27" s="661"/>
    </row>
    <row r="28" spans="2:133" ht="11.25" customHeight="1" x14ac:dyDescent="0.15">
      <c r="B28" s="631" t="s">
        <v>310</v>
      </c>
      <c r="C28" s="632"/>
      <c r="D28" s="632"/>
      <c r="E28" s="632"/>
      <c r="F28" s="632"/>
      <c r="G28" s="632"/>
      <c r="H28" s="632"/>
      <c r="I28" s="632"/>
      <c r="J28" s="632"/>
      <c r="K28" s="632"/>
      <c r="L28" s="632"/>
      <c r="M28" s="632"/>
      <c r="N28" s="632"/>
      <c r="O28" s="632"/>
      <c r="P28" s="632"/>
      <c r="Q28" s="633"/>
      <c r="R28" s="634">
        <v>102601</v>
      </c>
      <c r="S28" s="635"/>
      <c r="T28" s="635"/>
      <c r="U28" s="635"/>
      <c r="V28" s="635"/>
      <c r="W28" s="635"/>
      <c r="X28" s="635"/>
      <c r="Y28" s="636"/>
      <c r="Z28" s="672">
        <v>0.9</v>
      </c>
      <c r="AA28" s="672"/>
      <c r="AB28" s="672"/>
      <c r="AC28" s="672"/>
      <c r="AD28" s="673">
        <v>2749</v>
      </c>
      <c r="AE28" s="673"/>
      <c r="AF28" s="673"/>
      <c r="AG28" s="673"/>
      <c r="AH28" s="673"/>
      <c r="AI28" s="673"/>
      <c r="AJ28" s="673"/>
      <c r="AK28" s="673"/>
      <c r="AL28" s="637">
        <v>0</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311</v>
      </c>
      <c r="CE28" s="632"/>
      <c r="CF28" s="632"/>
      <c r="CG28" s="632"/>
      <c r="CH28" s="632"/>
      <c r="CI28" s="632"/>
      <c r="CJ28" s="632"/>
      <c r="CK28" s="632"/>
      <c r="CL28" s="632"/>
      <c r="CM28" s="632"/>
      <c r="CN28" s="632"/>
      <c r="CO28" s="632"/>
      <c r="CP28" s="632"/>
      <c r="CQ28" s="633"/>
      <c r="CR28" s="634">
        <v>1257414</v>
      </c>
      <c r="CS28" s="635"/>
      <c r="CT28" s="635"/>
      <c r="CU28" s="635"/>
      <c r="CV28" s="635"/>
      <c r="CW28" s="635"/>
      <c r="CX28" s="635"/>
      <c r="CY28" s="636"/>
      <c r="CZ28" s="637">
        <v>11.8</v>
      </c>
      <c r="DA28" s="649"/>
      <c r="DB28" s="649"/>
      <c r="DC28" s="650"/>
      <c r="DD28" s="640">
        <v>1254237</v>
      </c>
      <c r="DE28" s="635"/>
      <c r="DF28" s="635"/>
      <c r="DG28" s="635"/>
      <c r="DH28" s="635"/>
      <c r="DI28" s="635"/>
      <c r="DJ28" s="635"/>
      <c r="DK28" s="636"/>
      <c r="DL28" s="640">
        <v>1025096</v>
      </c>
      <c r="DM28" s="635"/>
      <c r="DN28" s="635"/>
      <c r="DO28" s="635"/>
      <c r="DP28" s="635"/>
      <c r="DQ28" s="635"/>
      <c r="DR28" s="635"/>
      <c r="DS28" s="635"/>
      <c r="DT28" s="635"/>
      <c r="DU28" s="635"/>
      <c r="DV28" s="636"/>
      <c r="DW28" s="637">
        <v>16.2</v>
      </c>
      <c r="DX28" s="649"/>
      <c r="DY28" s="649"/>
      <c r="DZ28" s="649"/>
      <c r="EA28" s="649"/>
      <c r="EB28" s="649"/>
      <c r="EC28" s="661"/>
    </row>
    <row r="29" spans="2:133" ht="11.25" customHeight="1" x14ac:dyDescent="0.15">
      <c r="B29" s="631" t="s">
        <v>312</v>
      </c>
      <c r="C29" s="632"/>
      <c r="D29" s="632"/>
      <c r="E29" s="632"/>
      <c r="F29" s="632"/>
      <c r="G29" s="632"/>
      <c r="H29" s="632"/>
      <c r="I29" s="632"/>
      <c r="J29" s="632"/>
      <c r="K29" s="632"/>
      <c r="L29" s="632"/>
      <c r="M29" s="632"/>
      <c r="N29" s="632"/>
      <c r="O29" s="632"/>
      <c r="P29" s="632"/>
      <c r="Q29" s="633"/>
      <c r="R29" s="634">
        <v>28592</v>
      </c>
      <c r="S29" s="635"/>
      <c r="T29" s="635"/>
      <c r="U29" s="635"/>
      <c r="V29" s="635"/>
      <c r="W29" s="635"/>
      <c r="X29" s="635"/>
      <c r="Y29" s="636"/>
      <c r="Z29" s="672">
        <v>0.3</v>
      </c>
      <c r="AA29" s="672"/>
      <c r="AB29" s="672"/>
      <c r="AC29" s="672"/>
      <c r="AD29" s="673" t="s">
        <v>131</v>
      </c>
      <c r="AE29" s="673"/>
      <c r="AF29" s="673"/>
      <c r="AG29" s="673"/>
      <c r="AH29" s="673"/>
      <c r="AI29" s="673"/>
      <c r="AJ29" s="673"/>
      <c r="AK29" s="673"/>
      <c r="AL29" s="637" t="s">
        <v>131</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313</v>
      </c>
      <c r="CE29" s="654"/>
      <c r="CF29" s="631" t="s">
        <v>314</v>
      </c>
      <c r="CG29" s="632"/>
      <c r="CH29" s="632"/>
      <c r="CI29" s="632"/>
      <c r="CJ29" s="632"/>
      <c r="CK29" s="632"/>
      <c r="CL29" s="632"/>
      <c r="CM29" s="632"/>
      <c r="CN29" s="632"/>
      <c r="CO29" s="632"/>
      <c r="CP29" s="632"/>
      <c r="CQ29" s="633"/>
      <c r="CR29" s="634">
        <v>1257299</v>
      </c>
      <c r="CS29" s="647"/>
      <c r="CT29" s="647"/>
      <c r="CU29" s="647"/>
      <c r="CV29" s="647"/>
      <c r="CW29" s="647"/>
      <c r="CX29" s="647"/>
      <c r="CY29" s="648"/>
      <c r="CZ29" s="637">
        <v>11.8</v>
      </c>
      <c r="DA29" s="649"/>
      <c r="DB29" s="649"/>
      <c r="DC29" s="650"/>
      <c r="DD29" s="640">
        <v>1254122</v>
      </c>
      <c r="DE29" s="647"/>
      <c r="DF29" s="647"/>
      <c r="DG29" s="647"/>
      <c r="DH29" s="647"/>
      <c r="DI29" s="647"/>
      <c r="DJ29" s="647"/>
      <c r="DK29" s="648"/>
      <c r="DL29" s="640">
        <v>1024981</v>
      </c>
      <c r="DM29" s="647"/>
      <c r="DN29" s="647"/>
      <c r="DO29" s="647"/>
      <c r="DP29" s="647"/>
      <c r="DQ29" s="647"/>
      <c r="DR29" s="647"/>
      <c r="DS29" s="647"/>
      <c r="DT29" s="647"/>
      <c r="DU29" s="647"/>
      <c r="DV29" s="648"/>
      <c r="DW29" s="637">
        <v>16.2</v>
      </c>
      <c r="DX29" s="649"/>
      <c r="DY29" s="649"/>
      <c r="DZ29" s="649"/>
      <c r="EA29" s="649"/>
      <c r="EB29" s="649"/>
      <c r="EC29" s="661"/>
    </row>
    <row r="30" spans="2:133" ht="11.25" customHeight="1" x14ac:dyDescent="0.15">
      <c r="B30" s="631" t="s">
        <v>315</v>
      </c>
      <c r="C30" s="632"/>
      <c r="D30" s="632"/>
      <c r="E30" s="632"/>
      <c r="F30" s="632"/>
      <c r="G30" s="632"/>
      <c r="H30" s="632"/>
      <c r="I30" s="632"/>
      <c r="J30" s="632"/>
      <c r="K30" s="632"/>
      <c r="L30" s="632"/>
      <c r="M30" s="632"/>
      <c r="N30" s="632"/>
      <c r="O30" s="632"/>
      <c r="P30" s="632"/>
      <c r="Q30" s="633"/>
      <c r="R30" s="634">
        <v>1777959</v>
      </c>
      <c r="S30" s="635"/>
      <c r="T30" s="635"/>
      <c r="U30" s="635"/>
      <c r="V30" s="635"/>
      <c r="W30" s="635"/>
      <c r="X30" s="635"/>
      <c r="Y30" s="636"/>
      <c r="Z30" s="672">
        <v>16.2</v>
      </c>
      <c r="AA30" s="672"/>
      <c r="AB30" s="672"/>
      <c r="AC30" s="672"/>
      <c r="AD30" s="673" t="s">
        <v>131</v>
      </c>
      <c r="AE30" s="673"/>
      <c r="AF30" s="673"/>
      <c r="AG30" s="673"/>
      <c r="AH30" s="673"/>
      <c r="AI30" s="673"/>
      <c r="AJ30" s="673"/>
      <c r="AK30" s="673"/>
      <c r="AL30" s="637" t="s">
        <v>131</v>
      </c>
      <c r="AM30" s="638"/>
      <c r="AN30" s="638"/>
      <c r="AO30" s="674"/>
      <c r="AP30" s="686" t="s">
        <v>231</v>
      </c>
      <c r="AQ30" s="687"/>
      <c r="AR30" s="687"/>
      <c r="AS30" s="687"/>
      <c r="AT30" s="687"/>
      <c r="AU30" s="687"/>
      <c r="AV30" s="687"/>
      <c r="AW30" s="687"/>
      <c r="AX30" s="687"/>
      <c r="AY30" s="687"/>
      <c r="AZ30" s="687"/>
      <c r="BA30" s="687"/>
      <c r="BB30" s="687"/>
      <c r="BC30" s="687"/>
      <c r="BD30" s="687"/>
      <c r="BE30" s="687"/>
      <c r="BF30" s="688"/>
      <c r="BG30" s="686" t="s">
        <v>316</v>
      </c>
      <c r="BH30" s="704"/>
      <c r="BI30" s="704"/>
      <c r="BJ30" s="704"/>
      <c r="BK30" s="704"/>
      <c r="BL30" s="704"/>
      <c r="BM30" s="704"/>
      <c r="BN30" s="704"/>
      <c r="BO30" s="704"/>
      <c r="BP30" s="704"/>
      <c r="BQ30" s="705"/>
      <c r="BR30" s="686" t="s">
        <v>317</v>
      </c>
      <c r="BS30" s="704"/>
      <c r="BT30" s="704"/>
      <c r="BU30" s="704"/>
      <c r="BV30" s="704"/>
      <c r="BW30" s="704"/>
      <c r="BX30" s="704"/>
      <c r="BY30" s="704"/>
      <c r="BZ30" s="704"/>
      <c r="CA30" s="704"/>
      <c r="CB30" s="705"/>
      <c r="CD30" s="655"/>
      <c r="CE30" s="656"/>
      <c r="CF30" s="631" t="s">
        <v>318</v>
      </c>
      <c r="CG30" s="632"/>
      <c r="CH30" s="632"/>
      <c r="CI30" s="632"/>
      <c r="CJ30" s="632"/>
      <c r="CK30" s="632"/>
      <c r="CL30" s="632"/>
      <c r="CM30" s="632"/>
      <c r="CN30" s="632"/>
      <c r="CO30" s="632"/>
      <c r="CP30" s="632"/>
      <c r="CQ30" s="633"/>
      <c r="CR30" s="634">
        <v>1190264</v>
      </c>
      <c r="CS30" s="635"/>
      <c r="CT30" s="635"/>
      <c r="CU30" s="635"/>
      <c r="CV30" s="635"/>
      <c r="CW30" s="635"/>
      <c r="CX30" s="635"/>
      <c r="CY30" s="636"/>
      <c r="CZ30" s="637">
        <v>11.2</v>
      </c>
      <c r="DA30" s="649"/>
      <c r="DB30" s="649"/>
      <c r="DC30" s="650"/>
      <c r="DD30" s="640">
        <v>1187313</v>
      </c>
      <c r="DE30" s="635"/>
      <c r="DF30" s="635"/>
      <c r="DG30" s="635"/>
      <c r="DH30" s="635"/>
      <c r="DI30" s="635"/>
      <c r="DJ30" s="635"/>
      <c r="DK30" s="636"/>
      <c r="DL30" s="640">
        <v>958172</v>
      </c>
      <c r="DM30" s="635"/>
      <c r="DN30" s="635"/>
      <c r="DO30" s="635"/>
      <c r="DP30" s="635"/>
      <c r="DQ30" s="635"/>
      <c r="DR30" s="635"/>
      <c r="DS30" s="635"/>
      <c r="DT30" s="635"/>
      <c r="DU30" s="635"/>
      <c r="DV30" s="636"/>
      <c r="DW30" s="637">
        <v>15.1</v>
      </c>
      <c r="DX30" s="649"/>
      <c r="DY30" s="649"/>
      <c r="DZ30" s="649"/>
      <c r="EA30" s="649"/>
      <c r="EB30" s="649"/>
      <c r="EC30" s="661"/>
    </row>
    <row r="31" spans="2:133" ht="11.25" customHeight="1" x14ac:dyDescent="0.15">
      <c r="B31" s="701" t="s">
        <v>319</v>
      </c>
      <c r="C31" s="702"/>
      <c r="D31" s="702"/>
      <c r="E31" s="702"/>
      <c r="F31" s="702"/>
      <c r="G31" s="702"/>
      <c r="H31" s="702"/>
      <c r="I31" s="702"/>
      <c r="J31" s="702"/>
      <c r="K31" s="702"/>
      <c r="L31" s="702"/>
      <c r="M31" s="702"/>
      <c r="N31" s="702"/>
      <c r="O31" s="702"/>
      <c r="P31" s="702"/>
      <c r="Q31" s="703"/>
      <c r="R31" s="634" t="s">
        <v>131</v>
      </c>
      <c r="S31" s="635"/>
      <c r="T31" s="635"/>
      <c r="U31" s="635"/>
      <c r="V31" s="635"/>
      <c r="W31" s="635"/>
      <c r="X31" s="635"/>
      <c r="Y31" s="636"/>
      <c r="Z31" s="672" t="s">
        <v>131</v>
      </c>
      <c r="AA31" s="672"/>
      <c r="AB31" s="672"/>
      <c r="AC31" s="672"/>
      <c r="AD31" s="673" t="s">
        <v>131</v>
      </c>
      <c r="AE31" s="673"/>
      <c r="AF31" s="673"/>
      <c r="AG31" s="673"/>
      <c r="AH31" s="673"/>
      <c r="AI31" s="673"/>
      <c r="AJ31" s="673"/>
      <c r="AK31" s="673"/>
      <c r="AL31" s="637" t="s">
        <v>237</v>
      </c>
      <c r="AM31" s="638"/>
      <c r="AN31" s="638"/>
      <c r="AO31" s="674"/>
      <c r="AP31" s="706" t="s">
        <v>320</v>
      </c>
      <c r="AQ31" s="707"/>
      <c r="AR31" s="707"/>
      <c r="AS31" s="707"/>
      <c r="AT31" s="708" t="s">
        <v>321</v>
      </c>
      <c r="AU31" s="212"/>
      <c r="AV31" s="212"/>
      <c r="AW31" s="212"/>
      <c r="AX31" s="692" t="s">
        <v>194</v>
      </c>
      <c r="AY31" s="693"/>
      <c r="AZ31" s="693"/>
      <c r="BA31" s="693"/>
      <c r="BB31" s="693"/>
      <c r="BC31" s="693"/>
      <c r="BD31" s="693"/>
      <c r="BE31" s="693"/>
      <c r="BF31" s="694"/>
      <c r="BG31" s="696">
        <v>99.2</v>
      </c>
      <c r="BH31" s="697"/>
      <c r="BI31" s="697"/>
      <c r="BJ31" s="697"/>
      <c r="BK31" s="697"/>
      <c r="BL31" s="697"/>
      <c r="BM31" s="698">
        <v>98.4</v>
      </c>
      <c r="BN31" s="697"/>
      <c r="BO31" s="697"/>
      <c r="BP31" s="697"/>
      <c r="BQ31" s="699"/>
      <c r="BR31" s="696">
        <v>99.4</v>
      </c>
      <c r="BS31" s="697"/>
      <c r="BT31" s="697"/>
      <c r="BU31" s="697"/>
      <c r="BV31" s="697"/>
      <c r="BW31" s="697"/>
      <c r="BX31" s="698">
        <v>98.5</v>
      </c>
      <c r="BY31" s="697"/>
      <c r="BZ31" s="697"/>
      <c r="CA31" s="697"/>
      <c r="CB31" s="699"/>
      <c r="CD31" s="655"/>
      <c r="CE31" s="656"/>
      <c r="CF31" s="631" t="s">
        <v>322</v>
      </c>
      <c r="CG31" s="632"/>
      <c r="CH31" s="632"/>
      <c r="CI31" s="632"/>
      <c r="CJ31" s="632"/>
      <c r="CK31" s="632"/>
      <c r="CL31" s="632"/>
      <c r="CM31" s="632"/>
      <c r="CN31" s="632"/>
      <c r="CO31" s="632"/>
      <c r="CP31" s="632"/>
      <c r="CQ31" s="633"/>
      <c r="CR31" s="634">
        <v>67035</v>
      </c>
      <c r="CS31" s="647"/>
      <c r="CT31" s="647"/>
      <c r="CU31" s="647"/>
      <c r="CV31" s="647"/>
      <c r="CW31" s="647"/>
      <c r="CX31" s="647"/>
      <c r="CY31" s="648"/>
      <c r="CZ31" s="637">
        <v>0.6</v>
      </c>
      <c r="DA31" s="649"/>
      <c r="DB31" s="649"/>
      <c r="DC31" s="650"/>
      <c r="DD31" s="640">
        <v>66809</v>
      </c>
      <c r="DE31" s="647"/>
      <c r="DF31" s="647"/>
      <c r="DG31" s="647"/>
      <c r="DH31" s="647"/>
      <c r="DI31" s="647"/>
      <c r="DJ31" s="647"/>
      <c r="DK31" s="648"/>
      <c r="DL31" s="640">
        <v>66809</v>
      </c>
      <c r="DM31" s="647"/>
      <c r="DN31" s="647"/>
      <c r="DO31" s="647"/>
      <c r="DP31" s="647"/>
      <c r="DQ31" s="647"/>
      <c r="DR31" s="647"/>
      <c r="DS31" s="647"/>
      <c r="DT31" s="647"/>
      <c r="DU31" s="647"/>
      <c r="DV31" s="648"/>
      <c r="DW31" s="637">
        <v>1.1000000000000001</v>
      </c>
      <c r="DX31" s="649"/>
      <c r="DY31" s="649"/>
      <c r="DZ31" s="649"/>
      <c r="EA31" s="649"/>
      <c r="EB31" s="649"/>
      <c r="EC31" s="661"/>
    </row>
    <row r="32" spans="2:133" ht="11.25" customHeight="1" x14ac:dyDescent="0.15">
      <c r="B32" s="631" t="s">
        <v>323</v>
      </c>
      <c r="C32" s="632"/>
      <c r="D32" s="632"/>
      <c r="E32" s="632"/>
      <c r="F32" s="632"/>
      <c r="G32" s="632"/>
      <c r="H32" s="632"/>
      <c r="I32" s="632"/>
      <c r="J32" s="632"/>
      <c r="K32" s="632"/>
      <c r="L32" s="632"/>
      <c r="M32" s="632"/>
      <c r="N32" s="632"/>
      <c r="O32" s="632"/>
      <c r="P32" s="632"/>
      <c r="Q32" s="633"/>
      <c r="R32" s="634">
        <v>862105</v>
      </c>
      <c r="S32" s="635"/>
      <c r="T32" s="635"/>
      <c r="U32" s="635"/>
      <c r="V32" s="635"/>
      <c r="W32" s="635"/>
      <c r="X32" s="635"/>
      <c r="Y32" s="636"/>
      <c r="Z32" s="672">
        <v>7.8</v>
      </c>
      <c r="AA32" s="672"/>
      <c r="AB32" s="672"/>
      <c r="AC32" s="672"/>
      <c r="AD32" s="673" t="s">
        <v>131</v>
      </c>
      <c r="AE32" s="673"/>
      <c r="AF32" s="673"/>
      <c r="AG32" s="673"/>
      <c r="AH32" s="673"/>
      <c r="AI32" s="673"/>
      <c r="AJ32" s="673"/>
      <c r="AK32" s="673"/>
      <c r="AL32" s="637" t="s">
        <v>131</v>
      </c>
      <c r="AM32" s="638"/>
      <c r="AN32" s="638"/>
      <c r="AO32" s="674"/>
      <c r="AP32" s="675"/>
      <c r="AQ32" s="676"/>
      <c r="AR32" s="676"/>
      <c r="AS32" s="676"/>
      <c r="AT32" s="709"/>
      <c r="AU32" s="208" t="s">
        <v>324</v>
      </c>
      <c r="AX32" s="631" t="s">
        <v>325</v>
      </c>
      <c r="AY32" s="632"/>
      <c r="AZ32" s="632"/>
      <c r="BA32" s="632"/>
      <c r="BB32" s="632"/>
      <c r="BC32" s="632"/>
      <c r="BD32" s="632"/>
      <c r="BE32" s="632"/>
      <c r="BF32" s="633"/>
      <c r="BG32" s="700">
        <v>99.2</v>
      </c>
      <c r="BH32" s="647"/>
      <c r="BI32" s="647"/>
      <c r="BJ32" s="647"/>
      <c r="BK32" s="647"/>
      <c r="BL32" s="647"/>
      <c r="BM32" s="638">
        <v>98.8</v>
      </c>
      <c r="BN32" s="647"/>
      <c r="BO32" s="647"/>
      <c r="BP32" s="647"/>
      <c r="BQ32" s="670"/>
      <c r="BR32" s="700">
        <v>99.6</v>
      </c>
      <c r="BS32" s="647"/>
      <c r="BT32" s="647"/>
      <c r="BU32" s="647"/>
      <c r="BV32" s="647"/>
      <c r="BW32" s="647"/>
      <c r="BX32" s="638">
        <v>99.2</v>
      </c>
      <c r="BY32" s="647"/>
      <c r="BZ32" s="647"/>
      <c r="CA32" s="647"/>
      <c r="CB32" s="670"/>
      <c r="CD32" s="657"/>
      <c r="CE32" s="658"/>
      <c r="CF32" s="631" t="s">
        <v>326</v>
      </c>
      <c r="CG32" s="632"/>
      <c r="CH32" s="632"/>
      <c r="CI32" s="632"/>
      <c r="CJ32" s="632"/>
      <c r="CK32" s="632"/>
      <c r="CL32" s="632"/>
      <c r="CM32" s="632"/>
      <c r="CN32" s="632"/>
      <c r="CO32" s="632"/>
      <c r="CP32" s="632"/>
      <c r="CQ32" s="633"/>
      <c r="CR32" s="634">
        <v>115</v>
      </c>
      <c r="CS32" s="635"/>
      <c r="CT32" s="635"/>
      <c r="CU32" s="635"/>
      <c r="CV32" s="635"/>
      <c r="CW32" s="635"/>
      <c r="CX32" s="635"/>
      <c r="CY32" s="636"/>
      <c r="CZ32" s="637">
        <v>0</v>
      </c>
      <c r="DA32" s="649"/>
      <c r="DB32" s="649"/>
      <c r="DC32" s="650"/>
      <c r="DD32" s="640">
        <v>115</v>
      </c>
      <c r="DE32" s="635"/>
      <c r="DF32" s="635"/>
      <c r="DG32" s="635"/>
      <c r="DH32" s="635"/>
      <c r="DI32" s="635"/>
      <c r="DJ32" s="635"/>
      <c r="DK32" s="636"/>
      <c r="DL32" s="640">
        <v>115</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15">
      <c r="B33" s="631" t="s">
        <v>327</v>
      </c>
      <c r="C33" s="632"/>
      <c r="D33" s="632"/>
      <c r="E33" s="632"/>
      <c r="F33" s="632"/>
      <c r="G33" s="632"/>
      <c r="H33" s="632"/>
      <c r="I33" s="632"/>
      <c r="J33" s="632"/>
      <c r="K33" s="632"/>
      <c r="L33" s="632"/>
      <c r="M33" s="632"/>
      <c r="N33" s="632"/>
      <c r="O33" s="632"/>
      <c r="P33" s="632"/>
      <c r="Q33" s="633"/>
      <c r="R33" s="634">
        <v>8435</v>
      </c>
      <c r="S33" s="635"/>
      <c r="T33" s="635"/>
      <c r="U33" s="635"/>
      <c r="V33" s="635"/>
      <c r="W33" s="635"/>
      <c r="X33" s="635"/>
      <c r="Y33" s="636"/>
      <c r="Z33" s="672">
        <v>0.1</v>
      </c>
      <c r="AA33" s="672"/>
      <c r="AB33" s="672"/>
      <c r="AC33" s="672"/>
      <c r="AD33" s="673">
        <v>7965</v>
      </c>
      <c r="AE33" s="673"/>
      <c r="AF33" s="673"/>
      <c r="AG33" s="673"/>
      <c r="AH33" s="673"/>
      <c r="AI33" s="673"/>
      <c r="AJ33" s="673"/>
      <c r="AK33" s="673"/>
      <c r="AL33" s="637">
        <v>0.1</v>
      </c>
      <c r="AM33" s="638"/>
      <c r="AN33" s="638"/>
      <c r="AO33" s="674"/>
      <c r="AP33" s="677"/>
      <c r="AQ33" s="678"/>
      <c r="AR33" s="678"/>
      <c r="AS33" s="678"/>
      <c r="AT33" s="710"/>
      <c r="AU33" s="213"/>
      <c r="AV33" s="213"/>
      <c r="AW33" s="213"/>
      <c r="AX33" s="615" t="s">
        <v>328</v>
      </c>
      <c r="AY33" s="616"/>
      <c r="AZ33" s="616"/>
      <c r="BA33" s="616"/>
      <c r="BB33" s="616"/>
      <c r="BC33" s="616"/>
      <c r="BD33" s="616"/>
      <c r="BE33" s="616"/>
      <c r="BF33" s="617"/>
      <c r="BG33" s="695">
        <v>99.1</v>
      </c>
      <c r="BH33" s="619"/>
      <c r="BI33" s="619"/>
      <c r="BJ33" s="619"/>
      <c r="BK33" s="619"/>
      <c r="BL33" s="619"/>
      <c r="BM33" s="665">
        <v>97.7</v>
      </c>
      <c r="BN33" s="619"/>
      <c r="BO33" s="619"/>
      <c r="BP33" s="619"/>
      <c r="BQ33" s="682"/>
      <c r="BR33" s="695">
        <v>99.1</v>
      </c>
      <c r="BS33" s="619"/>
      <c r="BT33" s="619"/>
      <c r="BU33" s="619"/>
      <c r="BV33" s="619"/>
      <c r="BW33" s="619"/>
      <c r="BX33" s="665">
        <v>97.6</v>
      </c>
      <c r="BY33" s="619"/>
      <c r="BZ33" s="619"/>
      <c r="CA33" s="619"/>
      <c r="CB33" s="682"/>
      <c r="CD33" s="631" t="s">
        <v>329</v>
      </c>
      <c r="CE33" s="632"/>
      <c r="CF33" s="632"/>
      <c r="CG33" s="632"/>
      <c r="CH33" s="632"/>
      <c r="CI33" s="632"/>
      <c r="CJ33" s="632"/>
      <c r="CK33" s="632"/>
      <c r="CL33" s="632"/>
      <c r="CM33" s="632"/>
      <c r="CN33" s="632"/>
      <c r="CO33" s="632"/>
      <c r="CP33" s="632"/>
      <c r="CQ33" s="633"/>
      <c r="CR33" s="634">
        <v>4433860</v>
      </c>
      <c r="CS33" s="647"/>
      <c r="CT33" s="647"/>
      <c r="CU33" s="647"/>
      <c r="CV33" s="647"/>
      <c r="CW33" s="647"/>
      <c r="CX33" s="647"/>
      <c r="CY33" s="648"/>
      <c r="CZ33" s="637">
        <v>41.7</v>
      </c>
      <c r="DA33" s="649"/>
      <c r="DB33" s="649"/>
      <c r="DC33" s="650"/>
      <c r="DD33" s="640">
        <v>3225021</v>
      </c>
      <c r="DE33" s="647"/>
      <c r="DF33" s="647"/>
      <c r="DG33" s="647"/>
      <c r="DH33" s="647"/>
      <c r="DI33" s="647"/>
      <c r="DJ33" s="647"/>
      <c r="DK33" s="648"/>
      <c r="DL33" s="640">
        <v>2373288</v>
      </c>
      <c r="DM33" s="647"/>
      <c r="DN33" s="647"/>
      <c r="DO33" s="647"/>
      <c r="DP33" s="647"/>
      <c r="DQ33" s="647"/>
      <c r="DR33" s="647"/>
      <c r="DS33" s="647"/>
      <c r="DT33" s="647"/>
      <c r="DU33" s="647"/>
      <c r="DV33" s="648"/>
      <c r="DW33" s="637">
        <v>37.4</v>
      </c>
      <c r="DX33" s="649"/>
      <c r="DY33" s="649"/>
      <c r="DZ33" s="649"/>
      <c r="EA33" s="649"/>
      <c r="EB33" s="649"/>
      <c r="EC33" s="661"/>
    </row>
    <row r="34" spans="2:133" ht="11.25" customHeight="1" x14ac:dyDescent="0.15">
      <c r="B34" s="631" t="s">
        <v>330</v>
      </c>
      <c r="C34" s="632"/>
      <c r="D34" s="632"/>
      <c r="E34" s="632"/>
      <c r="F34" s="632"/>
      <c r="G34" s="632"/>
      <c r="H34" s="632"/>
      <c r="I34" s="632"/>
      <c r="J34" s="632"/>
      <c r="K34" s="632"/>
      <c r="L34" s="632"/>
      <c r="M34" s="632"/>
      <c r="N34" s="632"/>
      <c r="O34" s="632"/>
      <c r="P34" s="632"/>
      <c r="Q34" s="633"/>
      <c r="R34" s="634">
        <v>161098</v>
      </c>
      <c r="S34" s="635"/>
      <c r="T34" s="635"/>
      <c r="U34" s="635"/>
      <c r="V34" s="635"/>
      <c r="W34" s="635"/>
      <c r="X34" s="635"/>
      <c r="Y34" s="636"/>
      <c r="Z34" s="672">
        <v>1.5</v>
      </c>
      <c r="AA34" s="672"/>
      <c r="AB34" s="672"/>
      <c r="AC34" s="672"/>
      <c r="AD34" s="673" t="s">
        <v>237</v>
      </c>
      <c r="AE34" s="673"/>
      <c r="AF34" s="673"/>
      <c r="AG34" s="673"/>
      <c r="AH34" s="673"/>
      <c r="AI34" s="673"/>
      <c r="AJ34" s="673"/>
      <c r="AK34" s="673"/>
      <c r="AL34" s="637" t="s">
        <v>237</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331</v>
      </c>
      <c r="CE34" s="632"/>
      <c r="CF34" s="632"/>
      <c r="CG34" s="632"/>
      <c r="CH34" s="632"/>
      <c r="CI34" s="632"/>
      <c r="CJ34" s="632"/>
      <c r="CK34" s="632"/>
      <c r="CL34" s="632"/>
      <c r="CM34" s="632"/>
      <c r="CN34" s="632"/>
      <c r="CO34" s="632"/>
      <c r="CP34" s="632"/>
      <c r="CQ34" s="633"/>
      <c r="CR34" s="634">
        <v>1575343</v>
      </c>
      <c r="CS34" s="635"/>
      <c r="CT34" s="635"/>
      <c r="CU34" s="635"/>
      <c r="CV34" s="635"/>
      <c r="CW34" s="635"/>
      <c r="CX34" s="635"/>
      <c r="CY34" s="636"/>
      <c r="CZ34" s="637">
        <v>14.8</v>
      </c>
      <c r="DA34" s="649"/>
      <c r="DB34" s="649"/>
      <c r="DC34" s="650"/>
      <c r="DD34" s="640">
        <v>960327</v>
      </c>
      <c r="DE34" s="635"/>
      <c r="DF34" s="635"/>
      <c r="DG34" s="635"/>
      <c r="DH34" s="635"/>
      <c r="DI34" s="635"/>
      <c r="DJ34" s="635"/>
      <c r="DK34" s="636"/>
      <c r="DL34" s="640">
        <v>605473</v>
      </c>
      <c r="DM34" s="635"/>
      <c r="DN34" s="635"/>
      <c r="DO34" s="635"/>
      <c r="DP34" s="635"/>
      <c r="DQ34" s="635"/>
      <c r="DR34" s="635"/>
      <c r="DS34" s="635"/>
      <c r="DT34" s="635"/>
      <c r="DU34" s="635"/>
      <c r="DV34" s="636"/>
      <c r="DW34" s="637">
        <v>9.6</v>
      </c>
      <c r="DX34" s="649"/>
      <c r="DY34" s="649"/>
      <c r="DZ34" s="649"/>
      <c r="EA34" s="649"/>
      <c r="EB34" s="649"/>
      <c r="EC34" s="661"/>
    </row>
    <row r="35" spans="2:133" ht="11.25" customHeight="1" x14ac:dyDescent="0.15">
      <c r="B35" s="631" t="s">
        <v>332</v>
      </c>
      <c r="C35" s="632"/>
      <c r="D35" s="632"/>
      <c r="E35" s="632"/>
      <c r="F35" s="632"/>
      <c r="G35" s="632"/>
      <c r="H35" s="632"/>
      <c r="I35" s="632"/>
      <c r="J35" s="632"/>
      <c r="K35" s="632"/>
      <c r="L35" s="632"/>
      <c r="M35" s="632"/>
      <c r="N35" s="632"/>
      <c r="O35" s="632"/>
      <c r="P35" s="632"/>
      <c r="Q35" s="633"/>
      <c r="R35" s="634">
        <v>233474</v>
      </c>
      <c r="S35" s="635"/>
      <c r="T35" s="635"/>
      <c r="U35" s="635"/>
      <c r="V35" s="635"/>
      <c r="W35" s="635"/>
      <c r="X35" s="635"/>
      <c r="Y35" s="636"/>
      <c r="Z35" s="672">
        <v>2.1</v>
      </c>
      <c r="AA35" s="672"/>
      <c r="AB35" s="672"/>
      <c r="AC35" s="672"/>
      <c r="AD35" s="673" t="s">
        <v>131</v>
      </c>
      <c r="AE35" s="673"/>
      <c r="AF35" s="673"/>
      <c r="AG35" s="673"/>
      <c r="AH35" s="673"/>
      <c r="AI35" s="673"/>
      <c r="AJ35" s="673"/>
      <c r="AK35" s="673"/>
      <c r="AL35" s="637" t="s">
        <v>131</v>
      </c>
      <c r="AM35" s="638"/>
      <c r="AN35" s="638"/>
      <c r="AO35" s="674"/>
      <c r="AP35" s="216"/>
      <c r="AQ35" s="686" t="s">
        <v>333</v>
      </c>
      <c r="AR35" s="687"/>
      <c r="AS35" s="687"/>
      <c r="AT35" s="687"/>
      <c r="AU35" s="687"/>
      <c r="AV35" s="687"/>
      <c r="AW35" s="687"/>
      <c r="AX35" s="687"/>
      <c r="AY35" s="687"/>
      <c r="AZ35" s="687"/>
      <c r="BA35" s="687"/>
      <c r="BB35" s="687"/>
      <c r="BC35" s="687"/>
      <c r="BD35" s="687"/>
      <c r="BE35" s="687"/>
      <c r="BF35" s="688"/>
      <c r="BG35" s="686" t="s">
        <v>334</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335</v>
      </c>
      <c r="CE35" s="632"/>
      <c r="CF35" s="632"/>
      <c r="CG35" s="632"/>
      <c r="CH35" s="632"/>
      <c r="CI35" s="632"/>
      <c r="CJ35" s="632"/>
      <c r="CK35" s="632"/>
      <c r="CL35" s="632"/>
      <c r="CM35" s="632"/>
      <c r="CN35" s="632"/>
      <c r="CO35" s="632"/>
      <c r="CP35" s="632"/>
      <c r="CQ35" s="633"/>
      <c r="CR35" s="634">
        <v>121293</v>
      </c>
      <c r="CS35" s="647"/>
      <c r="CT35" s="647"/>
      <c r="CU35" s="647"/>
      <c r="CV35" s="647"/>
      <c r="CW35" s="647"/>
      <c r="CX35" s="647"/>
      <c r="CY35" s="648"/>
      <c r="CZ35" s="637">
        <v>1.1000000000000001</v>
      </c>
      <c r="DA35" s="649"/>
      <c r="DB35" s="649"/>
      <c r="DC35" s="650"/>
      <c r="DD35" s="640">
        <v>86629</v>
      </c>
      <c r="DE35" s="647"/>
      <c r="DF35" s="647"/>
      <c r="DG35" s="647"/>
      <c r="DH35" s="647"/>
      <c r="DI35" s="647"/>
      <c r="DJ35" s="647"/>
      <c r="DK35" s="648"/>
      <c r="DL35" s="640">
        <v>84509</v>
      </c>
      <c r="DM35" s="647"/>
      <c r="DN35" s="647"/>
      <c r="DO35" s="647"/>
      <c r="DP35" s="647"/>
      <c r="DQ35" s="647"/>
      <c r="DR35" s="647"/>
      <c r="DS35" s="647"/>
      <c r="DT35" s="647"/>
      <c r="DU35" s="647"/>
      <c r="DV35" s="648"/>
      <c r="DW35" s="637">
        <v>1.3</v>
      </c>
      <c r="DX35" s="649"/>
      <c r="DY35" s="649"/>
      <c r="DZ35" s="649"/>
      <c r="EA35" s="649"/>
      <c r="EB35" s="649"/>
      <c r="EC35" s="661"/>
    </row>
    <row r="36" spans="2:133" ht="11.25" customHeight="1" x14ac:dyDescent="0.15">
      <c r="B36" s="631" t="s">
        <v>336</v>
      </c>
      <c r="C36" s="632"/>
      <c r="D36" s="632"/>
      <c r="E36" s="632"/>
      <c r="F36" s="632"/>
      <c r="G36" s="632"/>
      <c r="H36" s="632"/>
      <c r="I36" s="632"/>
      <c r="J36" s="632"/>
      <c r="K36" s="632"/>
      <c r="L36" s="632"/>
      <c r="M36" s="632"/>
      <c r="N36" s="632"/>
      <c r="O36" s="632"/>
      <c r="P36" s="632"/>
      <c r="Q36" s="633"/>
      <c r="R36" s="634">
        <v>381385</v>
      </c>
      <c r="S36" s="635"/>
      <c r="T36" s="635"/>
      <c r="U36" s="635"/>
      <c r="V36" s="635"/>
      <c r="W36" s="635"/>
      <c r="X36" s="635"/>
      <c r="Y36" s="636"/>
      <c r="Z36" s="672">
        <v>3.5</v>
      </c>
      <c r="AA36" s="672"/>
      <c r="AB36" s="672"/>
      <c r="AC36" s="672"/>
      <c r="AD36" s="673" t="s">
        <v>131</v>
      </c>
      <c r="AE36" s="673"/>
      <c r="AF36" s="673"/>
      <c r="AG36" s="673"/>
      <c r="AH36" s="673"/>
      <c r="AI36" s="673"/>
      <c r="AJ36" s="673"/>
      <c r="AK36" s="673"/>
      <c r="AL36" s="637" t="s">
        <v>237</v>
      </c>
      <c r="AM36" s="638"/>
      <c r="AN36" s="638"/>
      <c r="AO36" s="674"/>
      <c r="AP36" s="216"/>
      <c r="AQ36" s="683" t="s">
        <v>337</v>
      </c>
      <c r="AR36" s="684"/>
      <c r="AS36" s="684"/>
      <c r="AT36" s="684"/>
      <c r="AU36" s="684"/>
      <c r="AV36" s="684"/>
      <c r="AW36" s="684"/>
      <c r="AX36" s="684"/>
      <c r="AY36" s="685"/>
      <c r="AZ36" s="689">
        <v>1385199</v>
      </c>
      <c r="BA36" s="690"/>
      <c r="BB36" s="690"/>
      <c r="BC36" s="690"/>
      <c r="BD36" s="690"/>
      <c r="BE36" s="690"/>
      <c r="BF36" s="691"/>
      <c r="BG36" s="692" t="s">
        <v>338</v>
      </c>
      <c r="BH36" s="693"/>
      <c r="BI36" s="693"/>
      <c r="BJ36" s="693"/>
      <c r="BK36" s="693"/>
      <c r="BL36" s="693"/>
      <c r="BM36" s="693"/>
      <c r="BN36" s="693"/>
      <c r="BO36" s="693"/>
      <c r="BP36" s="693"/>
      <c r="BQ36" s="693"/>
      <c r="BR36" s="693"/>
      <c r="BS36" s="693"/>
      <c r="BT36" s="693"/>
      <c r="BU36" s="694"/>
      <c r="BV36" s="689">
        <v>24473</v>
      </c>
      <c r="BW36" s="690"/>
      <c r="BX36" s="690"/>
      <c r="BY36" s="690"/>
      <c r="BZ36" s="690"/>
      <c r="CA36" s="690"/>
      <c r="CB36" s="691"/>
      <c r="CD36" s="631" t="s">
        <v>339</v>
      </c>
      <c r="CE36" s="632"/>
      <c r="CF36" s="632"/>
      <c r="CG36" s="632"/>
      <c r="CH36" s="632"/>
      <c r="CI36" s="632"/>
      <c r="CJ36" s="632"/>
      <c r="CK36" s="632"/>
      <c r="CL36" s="632"/>
      <c r="CM36" s="632"/>
      <c r="CN36" s="632"/>
      <c r="CO36" s="632"/>
      <c r="CP36" s="632"/>
      <c r="CQ36" s="633"/>
      <c r="CR36" s="634">
        <v>1523688</v>
      </c>
      <c r="CS36" s="635"/>
      <c r="CT36" s="635"/>
      <c r="CU36" s="635"/>
      <c r="CV36" s="635"/>
      <c r="CW36" s="635"/>
      <c r="CX36" s="635"/>
      <c r="CY36" s="636"/>
      <c r="CZ36" s="637">
        <v>14.3</v>
      </c>
      <c r="DA36" s="649"/>
      <c r="DB36" s="649"/>
      <c r="DC36" s="650"/>
      <c r="DD36" s="640">
        <v>1277084</v>
      </c>
      <c r="DE36" s="635"/>
      <c r="DF36" s="635"/>
      <c r="DG36" s="635"/>
      <c r="DH36" s="635"/>
      <c r="DI36" s="635"/>
      <c r="DJ36" s="635"/>
      <c r="DK36" s="636"/>
      <c r="DL36" s="640">
        <v>847812</v>
      </c>
      <c r="DM36" s="635"/>
      <c r="DN36" s="635"/>
      <c r="DO36" s="635"/>
      <c r="DP36" s="635"/>
      <c r="DQ36" s="635"/>
      <c r="DR36" s="635"/>
      <c r="DS36" s="635"/>
      <c r="DT36" s="635"/>
      <c r="DU36" s="635"/>
      <c r="DV36" s="636"/>
      <c r="DW36" s="637">
        <v>13.4</v>
      </c>
      <c r="DX36" s="649"/>
      <c r="DY36" s="649"/>
      <c r="DZ36" s="649"/>
      <c r="EA36" s="649"/>
      <c r="EB36" s="649"/>
      <c r="EC36" s="661"/>
    </row>
    <row r="37" spans="2:133" ht="11.25" customHeight="1" x14ac:dyDescent="0.15">
      <c r="B37" s="631" t="s">
        <v>340</v>
      </c>
      <c r="C37" s="632"/>
      <c r="D37" s="632"/>
      <c r="E37" s="632"/>
      <c r="F37" s="632"/>
      <c r="G37" s="632"/>
      <c r="H37" s="632"/>
      <c r="I37" s="632"/>
      <c r="J37" s="632"/>
      <c r="K37" s="632"/>
      <c r="L37" s="632"/>
      <c r="M37" s="632"/>
      <c r="N37" s="632"/>
      <c r="O37" s="632"/>
      <c r="P37" s="632"/>
      <c r="Q37" s="633"/>
      <c r="R37" s="634">
        <v>99910</v>
      </c>
      <c r="S37" s="635"/>
      <c r="T37" s="635"/>
      <c r="U37" s="635"/>
      <c r="V37" s="635"/>
      <c r="W37" s="635"/>
      <c r="X37" s="635"/>
      <c r="Y37" s="636"/>
      <c r="Z37" s="672">
        <v>0.9</v>
      </c>
      <c r="AA37" s="672"/>
      <c r="AB37" s="672"/>
      <c r="AC37" s="672"/>
      <c r="AD37" s="673">
        <v>498</v>
      </c>
      <c r="AE37" s="673"/>
      <c r="AF37" s="673"/>
      <c r="AG37" s="673"/>
      <c r="AH37" s="673"/>
      <c r="AI37" s="673"/>
      <c r="AJ37" s="673"/>
      <c r="AK37" s="673"/>
      <c r="AL37" s="637">
        <v>0</v>
      </c>
      <c r="AM37" s="638"/>
      <c r="AN37" s="638"/>
      <c r="AO37" s="674"/>
      <c r="AQ37" s="667" t="s">
        <v>341</v>
      </c>
      <c r="AR37" s="668"/>
      <c r="AS37" s="668"/>
      <c r="AT37" s="668"/>
      <c r="AU37" s="668"/>
      <c r="AV37" s="668"/>
      <c r="AW37" s="668"/>
      <c r="AX37" s="668"/>
      <c r="AY37" s="669"/>
      <c r="AZ37" s="634">
        <v>545970</v>
      </c>
      <c r="BA37" s="635"/>
      <c r="BB37" s="635"/>
      <c r="BC37" s="635"/>
      <c r="BD37" s="647"/>
      <c r="BE37" s="647"/>
      <c r="BF37" s="670"/>
      <c r="BG37" s="631" t="s">
        <v>342</v>
      </c>
      <c r="BH37" s="632"/>
      <c r="BI37" s="632"/>
      <c r="BJ37" s="632"/>
      <c r="BK37" s="632"/>
      <c r="BL37" s="632"/>
      <c r="BM37" s="632"/>
      <c r="BN37" s="632"/>
      <c r="BO37" s="632"/>
      <c r="BP37" s="632"/>
      <c r="BQ37" s="632"/>
      <c r="BR37" s="632"/>
      <c r="BS37" s="632"/>
      <c r="BT37" s="632"/>
      <c r="BU37" s="633"/>
      <c r="BV37" s="634">
        <v>10713</v>
      </c>
      <c r="BW37" s="635"/>
      <c r="BX37" s="635"/>
      <c r="BY37" s="635"/>
      <c r="BZ37" s="635"/>
      <c r="CA37" s="635"/>
      <c r="CB37" s="671"/>
      <c r="CD37" s="631" t="s">
        <v>343</v>
      </c>
      <c r="CE37" s="632"/>
      <c r="CF37" s="632"/>
      <c r="CG37" s="632"/>
      <c r="CH37" s="632"/>
      <c r="CI37" s="632"/>
      <c r="CJ37" s="632"/>
      <c r="CK37" s="632"/>
      <c r="CL37" s="632"/>
      <c r="CM37" s="632"/>
      <c r="CN37" s="632"/>
      <c r="CO37" s="632"/>
      <c r="CP37" s="632"/>
      <c r="CQ37" s="633"/>
      <c r="CR37" s="634">
        <v>406204</v>
      </c>
      <c r="CS37" s="647"/>
      <c r="CT37" s="647"/>
      <c r="CU37" s="647"/>
      <c r="CV37" s="647"/>
      <c r="CW37" s="647"/>
      <c r="CX37" s="647"/>
      <c r="CY37" s="648"/>
      <c r="CZ37" s="637">
        <v>3.8</v>
      </c>
      <c r="DA37" s="649"/>
      <c r="DB37" s="649"/>
      <c r="DC37" s="650"/>
      <c r="DD37" s="640">
        <v>404444</v>
      </c>
      <c r="DE37" s="647"/>
      <c r="DF37" s="647"/>
      <c r="DG37" s="647"/>
      <c r="DH37" s="647"/>
      <c r="DI37" s="647"/>
      <c r="DJ37" s="647"/>
      <c r="DK37" s="648"/>
      <c r="DL37" s="640">
        <v>390945</v>
      </c>
      <c r="DM37" s="647"/>
      <c r="DN37" s="647"/>
      <c r="DO37" s="647"/>
      <c r="DP37" s="647"/>
      <c r="DQ37" s="647"/>
      <c r="DR37" s="647"/>
      <c r="DS37" s="647"/>
      <c r="DT37" s="647"/>
      <c r="DU37" s="647"/>
      <c r="DV37" s="648"/>
      <c r="DW37" s="637">
        <v>6.2</v>
      </c>
      <c r="DX37" s="649"/>
      <c r="DY37" s="649"/>
      <c r="DZ37" s="649"/>
      <c r="EA37" s="649"/>
      <c r="EB37" s="649"/>
      <c r="EC37" s="661"/>
    </row>
    <row r="38" spans="2:133" ht="11.25" customHeight="1" x14ac:dyDescent="0.15">
      <c r="B38" s="631" t="s">
        <v>344</v>
      </c>
      <c r="C38" s="632"/>
      <c r="D38" s="632"/>
      <c r="E38" s="632"/>
      <c r="F38" s="632"/>
      <c r="G38" s="632"/>
      <c r="H38" s="632"/>
      <c r="I38" s="632"/>
      <c r="J38" s="632"/>
      <c r="K38" s="632"/>
      <c r="L38" s="632"/>
      <c r="M38" s="632"/>
      <c r="N38" s="632"/>
      <c r="O38" s="632"/>
      <c r="P38" s="632"/>
      <c r="Q38" s="633"/>
      <c r="R38" s="634">
        <v>780300</v>
      </c>
      <c r="S38" s="635"/>
      <c r="T38" s="635"/>
      <c r="U38" s="635"/>
      <c r="V38" s="635"/>
      <c r="W38" s="635"/>
      <c r="X38" s="635"/>
      <c r="Y38" s="636"/>
      <c r="Z38" s="672">
        <v>7.1</v>
      </c>
      <c r="AA38" s="672"/>
      <c r="AB38" s="672"/>
      <c r="AC38" s="672"/>
      <c r="AD38" s="673" t="s">
        <v>237</v>
      </c>
      <c r="AE38" s="673"/>
      <c r="AF38" s="673"/>
      <c r="AG38" s="673"/>
      <c r="AH38" s="673"/>
      <c r="AI38" s="673"/>
      <c r="AJ38" s="673"/>
      <c r="AK38" s="673"/>
      <c r="AL38" s="637" t="s">
        <v>131</v>
      </c>
      <c r="AM38" s="638"/>
      <c r="AN38" s="638"/>
      <c r="AO38" s="674"/>
      <c r="AQ38" s="667" t="s">
        <v>345</v>
      </c>
      <c r="AR38" s="668"/>
      <c r="AS38" s="668"/>
      <c r="AT38" s="668"/>
      <c r="AU38" s="668"/>
      <c r="AV38" s="668"/>
      <c r="AW38" s="668"/>
      <c r="AX38" s="668"/>
      <c r="AY38" s="669"/>
      <c r="AZ38" s="634">
        <v>42912</v>
      </c>
      <c r="BA38" s="635"/>
      <c r="BB38" s="635"/>
      <c r="BC38" s="635"/>
      <c r="BD38" s="647"/>
      <c r="BE38" s="647"/>
      <c r="BF38" s="670"/>
      <c r="BG38" s="631" t="s">
        <v>346</v>
      </c>
      <c r="BH38" s="632"/>
      <c r="BI38" s="632"/>
      <c r="BJ38" s="632"/>
      <c r="BK38" s="632"/>
      <c r="BL38" s="632"/>
      <c r="BM38" s="632"/>
      <c r="BN38" s="632"/>
      <c r="BO38" s="632"/>
      <c r="BP38" s="632"/>
      <c r="BQ38" s="632"/>
      <c r="BR38" s="632"/>
      <c r="BS38" s="632"/>
      <c r="BT38" s="632"/>
      <c r="BU38" s="633"/>
      <c r="BV38" s="634">
        <v>2109</v>
      </c>
      <c r="BW38" s="635"/>
      <c r="BX38" s="635"/>
      <c r="BY38" s="635"/>
      <c r="BZ38" s="635"/>
      <c r="CA38" s="635"/>
      <c r="CB38" s="671"/>
      <c r="CD38" s="631" t="s">
        <v>347</v>
      </c>
      <c r="CE38" s="632"/>
      <c r="CF38" s="632"/>
      <c r="CG38" s="632"/>
      <c r="CH38" s="632"/>
      <c r="CI38" s="632"/>
      <c r="CJ38" s="632"/>
      <c r="CK38" s="632"/>
      <c r="CL38" s="632"/>
      <c r="CM38" s="632"/>
      <c r="CN38" s="632"/>
      <c r="CO38" s="632"/>
      <c r="CP38" s="632"/>
      <c r="CQ38" s="633"/>
      <c r="CR38" s="634">
        <v>753791</v>
      </c>
      <c r="CS38" s="635"/>
      <c r="CT38" s="635"/>
      <c r="CU38" s="635"/>
      <c r="CV38" s="635"/>
      <c r="CW38" s="635"/>
      <c r="CX38" s="635"/>
      <c r="CY38" s="636"/>
      <c r="CZ38" s="637">
        <v>7.1</v>
      </c>
      <c r="DA38" s="649"/>
      <c r="DB38" s="649"/>
      <c r="DC38" s="650"/>
      <c r="DD38" s="640">
        <v>630972</v>
      </c>
      <c r="DE38" s="635"/>
      <c r="DF38" s="635"/>
      <c r="DG38" s="635"/>
      <c r="DH38" s="635"/>
      <c r="DI38" s="635"/>
      <c r="DJ38" s="635"/>
      <c r="DK38" s="636"/>
      <c r="DL38" s="640">
        <v>611795</v>
      </c>
      <c r="DM38" s="635"/>
      <c r="DN38" s="635"/>
      <c r="DO38" s="635"/>
      <c r="DP38" s="635"/>
      <c r="DQ38" s="635"/>
      <c r="DR38" s="635"/>
      <c r="DS38" s="635"/>
      <c r="DT38" s="635"/>
      <c r="DU38" s="635"/>
      <c r="DV38" s="636"/>
      <c r="DW38" s="637">
        <v>9.6999999999999993</v>
      </c>
      <c r="DX38" s="649"/>
      <c r="DY38" s="649"/>
      <c r="DZ38" s="649"/>
      <c r="EA38" s="649"/>
      <c r="EB38" s="649"/>
      <c r="EC38" s="661"/>
    </row>
    <row r="39" spans="2:133" ht="11.25" customHeight="1" x14ac:dyDescent="0.15">
      <c r="B39" s="631" t="s">
        <v>348</v>
      </c>
      <c r="C39" s="632"/>
      <c r="D39" s="632"/>
      <c r="E39" s="632"/>
      <c r="F39" s="632"/>
      <c r="G39" s="632"/>
      <c r="H39" s="632"/>
      <c r="I39" s="632"/>
      <c r="J39" s="632"/>
      <c r="K39" s="632"/>
      <c r="L39" s="632"/>
      <c r="M39" s="632"/>
      <c r="N39" s="632"/>
      <c r="O39" s="632"/>
      <c r="P39" s="632"/>
      <c r="Q39" s="633"/>
      <c r="R39" s="634" t="s">
        <v>237</v>
      </c>
      <c r="S39" s="635"/>
      <c r="T39" s="635"/>
      <c r="U39" s="635"/>
      <c r="V39" s="635"/>
      <c r="W39" s="635"/>
      <c r="X39" s="635"/>
      <c r="Y39" s="636"/>
      <c r="Z39" s="672" t="s">
        <v>237</v>
      </c>
      <c r="AA39" s="672"/>
      <c r="AB39" s="672"/>
      <c r="AC39" s="672"/>
      <c r="AD39" s="673" t="s">
        <v>131</v>
      </c>
      <c r="AE39" s="673"/>
      <c r="AF39" s="673"/>
      <c r="AG39" s="673"/>
      <c r="AH39" s="673"/>
      <c r="AI39" s="673"/>
      <c r="AJ39" s="673"/>
      <c r="AK39" s="673"/>
      <c r="AL39" s="637" t="s">
        <v>131</v>
      </c>
      <c r="AM39" s="638"/>
      <c r="AN39" s="638"/>
      <c r="AO39" s="674"/>
      <c r="AQ39" s="667" t="s">
        <v>349</v>
      </c>
      <c r="AR39" s="668"/>
      <c r="AS39" s="668"/>
      <c r="AT39" s="668"/>
      <c r="AU39" s="668"/>
      <c r="AV39" s="668"/>
      <c r="AW39" s="668"/>
      <c r="AX39" s="668"/>
      <c r="AY39" s="669"/>
      <c r="AZ39" s="634">
        <v>42526</v>
      </c>
      <c r="BA39" s="635"/>
      <c r="BB39" s="635"/>
      <c r="BC39" s="635"/>
      <c r="BD39" s="647"/>
      <c r="BE39" s="647"/>
      <c r="BF39" s="670"/>
      <c r="BG39" s="631" t="s">
        <v>350</v>
      </c>
      <c r="BH39" s="632"/>
      <c r="BI39" s="632"/>
      <c r="BJ39" s="632"/>
      <c r="BK39" s="632"/>
      <c r="BL39" s="632"/>
      <c r="BM39" s="632"/>
      <c r="BN39" s="632"/>
      <c r="BO39" s="632"/>
      <c r="BP39" s="632"/>
      <c r="BQ39" s="632"/>
      <c r="BR39" s="632"/>
      <c r="BS39" s="632"/>
      <c r="BT39" s="632"/>
      <c r="BU39" s="633"/>
      <c r="BV39" s="634">
        <v>3252</v>
      </c>
      <c r="BW39" s="635"/>
      <c r="BX39" s="635"/>
      <c r="BY39" s="635"/>
      <c r="BZ39" s="635"/>
      <c r="CA39" s="635"/>
      <c r="CB39" s="671"/>
      <c r="CD39" s="631" t="s">
        <v>351</v>
      </c>
      <c r="CE39" s="632"/>
      <c r="CF39" s="632"/>
      <c r="CG39" s="632"/>
      <c r="CH39" s="632"/>
      <c r="CI39" s="632"/>
      <c r="CJ39" s="632"/>
      <c r="CK39" s="632"/>
      <c r="CL39" s="632"/>
      <c r="CM39" s="632"/>
      <c r="CN39" s="632"/>
      <c r="CO39" s="632"/>
      <c r="CP39" s="632"/>
      <c r="CQ39" s="633"/>
      <c r="CR39" s="634">
        <v>186046</v>
      </c>
      <c r="CS39" s="647"/>
      <c r="CT39" s="647"/>
      <c r="CU39" s="647"/>
      <c r="CV39" s="647"/>
      <c r="CW39" s="647"/>
      <c r="CX39" s="647"/>
      <c r="CY39" s="648"/>
      <c r="CZ39" s="637">
        <v>1.8</v>
      </c>
      <c r="DA39" s="649"/>
      <c r="DB39" s="649"/>
      <c r="DC39" s="650"/>
      <c r="DD39" s="640">
        <v>6310</v>
      </c>
      <c r="DE39" s="647"/>
      <c r="DF39" s="647"/>
      <c r="DG39" s="647"/>
      <c r="DH39" s="647"/>
      <c r="DI39" s="647"/>
      <c r="DJ39" s="647"/>
      <c r="DK39" s="648"/>
      <c r="DL39" s="640" t="s">
        <v>237</v>
      </c>
      <c r="DM39" s="647"/>
      <c r="DN39" s="647"/>
      <c r="DO39" s="647"/>
      <c r="DP39" s="647"/>
      <c r="DQ39" s="647"/>
      <c r="DR39" s="647"/>
      <c r="DS39" s="647"/>
      <c r="DT39" s="647"/>
      <c r="DU39" s="647"/>
      <c r="DV39" s="648"/>
      <c r="DW39" s="637" t="s">
        <v>131</v>
      </c>
      <c r="DX39" s="649"/>
      <c r="DY39" s="649"/>
      <c r="DZ39" s="649"/>
      <c r="EA39" s="649"/>
      <c r="EB39" s="649"/>
      <c r="EC39" s="661"/>
    </row>
    <row r="40" spans="2:133" ht="11.25" customHeight="1" x14ac:dyDescent="0.15">
      <c r="B40" s="631" t="s">
        <v>352</v>
      </c>
      <c r="C40" s="632"/>
      <c r="D40" s="632"/>
      <c r="E40" s="632"/>
      <c r="F40" s="632"/>
      <c r="G40" s="632"/>
      <c r="H40" s="632"/>
      <c r="I40" s="632"/>
      <c r="J40" s="632"/>
      <c r="K40" s="632"/>
      <c r="L40" s="632"/>
      <c r="M40" s="632"/>
      <c r="N40" s="632"/>
      <c r="O40" s="632"/>
      <c r="P40" s="632"/>
      <c r="Q40" s="633"/>
      <c r="R40" s="634">
        <v>62600</v>
      </c>
      <c r="S40" s="635"/>
      <c r="T40" s="635"/>
      <c r="U40" s="635"/>
      <c r="V40" s="635"/>
      <c r="W40" s="635"/>
      <c r="X40" s="635"/>
      <c r="Y40" s="636"/>
      <c r="Z40" s="672">
        <v>0.6</v>
      </c>
      <c r="AA40" s="672"/>
      <c r="AB40" s="672"/>
      <c r="AC40" s="672"/>
      <c r="AD40" s="673" t="s">
        <v>237</v>
      </c>
      <c r="AE40" s="673"/>
      <c r="AF40" s="673"/>
      <c r="AG40" s="673"/>
      <c r="AH40" s="673"/>
      <c r="AI40" s="673"/>
      <c r="AJ40" s="673"/>
      <c r="AK40" s="673"/>
      <c r="AL40" s="637" t="s">
        <v>237</v>
      </c>
      <c r="AM40" s="638"/>
      <c r="AN40" s="638"/>
      <c r="AO40" s="674"/>
      <c r="AQ40" s="667" t="s">
        <v>353</v>
      </c>
      <c r="AR40" s="668"/>
      <c r="AS40" s="668"/>
      <c r="AT40" s="668"/>
      <c r="AU40" s="668"/>
      <c r="AV40" s="668"/>
      <c r="AW40" s="668"/>
      <c r="AX40" s="668"/>
      <c r="AY40" s="669"/>
      <c r="AZ40" s="634" t="s">
        <v>237</v>
      </c>
      <c r="BA40" s="635"/>
      <c r="BB40" s="635"/>
      <c r="BC40" s="635"/>
      <c r="BD40" s="647"/>
      <c r="BE40" s="647"/>
      <c r="BF40" s="670"/>
      <c r="BG40" s="675" t="s">
        <v>354</v>
      </c>
      <c r="BH40" s="676"/>
      <c r="BI40" s="676"/>
      <c r="BJ40" s="676"/>
      <c r="BK40" s="676"/>
      <c r="BL40" s="217"/>
      <c r="BM40" s="632" t="s">
        <v>355</v>
      </c>
      <c r="BN40" s="632"/>
      <c r="BO40" s="632"/>
      <c r="BP40" s="632"/>
      <c r="BQ40" s="632"/>
      <c r="BR40" s="632"/>
      <c r="BS40" s="632"/>
      <c r="BT40" s="632"/>
      <c r="BU40" s="633"/>
      <c r="BV40" s="634">
        <v>96</v>
      </c>
      <c r="BW40" s="635"/>
      <c r="BX40" s="635"/>
      <c r="BY40" s="635"/>
      <c r="BZ40" s="635"/>
      <c r="CA40" s="635"/>
      <c r="CB40" s="671"/>
      <c r="CD40" s="631" t="s">
        <v>356</v>
      </c>
      <c r="CE40" s="632"/>
      <c r="CF40" s="632"/>
      <c r="CG40" s="632"/>
      <c r="CH40" s="632"/>
      <c r="CI40" s="632"/>
      <c r="CJ40" s="632"/>
      <c r="CK40" s="632"/>
      <c r="CL40" s="632"/>
      <c r="CM40" s="632"/>
      <c r="CN40" s="632"/>
      <c r="CO40" s="632"/>
      <c r="CP40" s="632"/>
      <c r="CQ40" s="633"/>
      <c r="CR40" s="634">
        <v>273699</v>
      </c>
      <c r="CS40" s="635"/>
      <c r="CT40" s="635"/>
      <c r="CU40" s="635"/>
      <c r="CV40" s="635"/>
      <c r="CW40" s="635"/>
      <c r="CX40" s="635"/>
      <c r="CY40" s="636"/>
      <c r="CZ40" s="637">
        <v>2.6</v>
      </c>
      <c r="DA40" s="649"/>
      <c r="DB40" s="649"/>
      <c r="DC40" s="650"/>
      <c r="DD40" s="640">
        <v>263699</v>
      </c>
      <c r="DE40" s="635"/>
      <c r="DF40" s="635"/>
      <c r="DG40" s="635"/>
      <c r="DH40" s="635"/>
      <c r="DI40" s="635"/>
      <c r="DJ40" s="635"/>
      <c r="DK40" s="636"/>
      <c r="DL40" s="640">
        <v>223699</v>
      </c>
      <c r="DM40" s="635"/>
      <c r="DN40" s="635"/>
      <c r="DO40" s="635"/>
      <c r="DP40" s="635"/>
      <c r="DQ40" s="635"/>
      <c r="DR40" s="635"/>
      <c r="DS40" s="635"/>
      <c r="DT40" s="635"/>
      <c r="DU40" s="635"/>
      <c r="DV40" s="636"/>
      <c r="DW40" s="637">
        <v>3.5</v>
      </c>
      <c r="DX40" s="649"/>
      <c r="DY40" s="649"/>
      <c r="DZ40" s="649"/>
      <c r="EA40" s="649"/>
      <c r="EB40" s="649"/>
      <c r="EC40" s="661"/>
    </row>
    <row r="41" spans="2:133" ht="11.25" customHeight="1" x14ac:dyDescent="0.15">
      <c r="B41" s="615" t="s">
        <v>357</v>
      </c>
      <c r="C41" s="616"/>
      <c r="D41" s="616"/>
      <c r="E41" s="616"/>
      <c r="F41" s="616"/>
      <c r="G41" s="616"/>
      <c r="H41" s="616"/>
      <c r="I41" s="616"/>
      <c r="J41" s="616"/>
      <c r="K41" s="616"/>
      <c r="L41" s="616"/>
      <c r="M41" s="616"/>
      <c r="N41" s="616"/>
      <c r="O41" s="616"/>
      <c r="P41" s="616"/>
      <c r="Q41" s="617"/>
      <c r="R41" s="618">
        <v>11005142</v>
      </c>
      <c r="S41" s="659"/>
      <c r="T41" s="659"/>
      <c r="U41" s="659"/>
      <c r="V41" s="659"/>
      <c r="W41" s="659"/>
      <c r="X41" s="659"/>
      <c r="Y41" s="662"/>
      <c r="Z41" s="663">
        <v>100</v>
      </c>
      <c r="AA41" s="663"/>
      <c r="AB41" s="663"/>
      <c r="AC41" s="663"/>
      <c r="AD41" s="664">
        <v>6275725</v>
      </c>
      <c r="AE41" s="664"/>
      <c r="AF41" s="664"/>
      <c r="AG41" s="664"/>
      <c r="AH41" s="664"/>
      <c r="AI41" s="664"/>
      <c r="AJ41" s="664"/>
      <c r="AK41" s="664"/>
      <c r="AL41" s="621">
        <v>100</v>
      </c>
      <c r="AM41" s="665"/>
      <c r="AN41" s="665"/>
      <c r="AO41" s="666"/>
      <c r="AQ41" s="667" t="s">
        <v>358</v>
      </c>
      <c r="AR41" s="668"/>
      <c r="AS41" s="668"/>
      <c r="AT41" s="668"/>
      <c r="AU41" s="668"/>
      <c r="AV41" s="668"/>
      <c r="AW41" s="668"/>
      <c r="AX41" s="668"/>
      <c r="AY41" s="669"/>
      <c r="AZ41" s="634">
        <v>137634</v>
      </c>
      <c r="BA41" s="635"/>
      <c r="BB41" s="635"/>
      <c r="BC41" s="635"/>
      <c r="BD41" s="647"/>
      <c r="BE41" s="647"/>
      <c r="BF41" s="670"/>
      <c r="BG41" s="675"/>
      <c r="BH41" s="676"/>
      <c r="BI41" s="676"/>
      <c r="BJ41" s="676"/>
      <c r="BK41" s="676"/>
      <c r="BL41" s="217"/>
      <c r="BM41" s="632" t="s">
        <v>359</v>
      </c>
      <c r="BN41" s="632"/>
      <c r="BO41" s="632"/>
      <c r="BP41" s="632"/>
      <c r="BQ41" s="632"/>
      <c r="BR41" s="632"/>
      <c r="BS41" s="632"/>
      <c r="BT41" s="632"/>
      <c r="BU41" s="633"/>
      <c r="BV41" s="634" t="s">
        <v>131</v>
      </c>
      <c r="BW41" s="635"/>
      <c r="BX41" s="635"/>
      <c r="BY41" s="635"/>
      <c r="BZ41" s="635"/>
      <c r="CA41" s="635"/>
      <c r="CB41" s="671"/>
      <c r="CD41" s="631" t="s">
        <v>360</v>
      </c>
      <c r="CE41" s="632"/>
      <c r="CF41" s="632"/>
      <c r="CG41" s="632"/>
      <c r="CH41" s="632"/>
      <c r="CI41" s="632"/>
      <c r="CJ41" s="632"/>
      <c r="CK41" s="632"/>
      <c r="CL41" s="632"/>
      <c r="CM41" s="632"/>
      <c r="CN41" s="632"/>
      <c r="CO41" s="632"/>
      <c r="CP41" s="632"/>
      <c r="CQ41" s="633"/>
      <c r="CR41" s="634" t="s">
        <v>237</v>
      </c>
      <c r="CS41" s="647"/>
      <c r="CT41" s="647"/>
      <c r="CU41" s="647"/>
      <c r="CV41" s="647"/>
      <c r="CW41" s="647"/>
      <c r="CX41" s="647"/>
      <c r="CY41" s="648"/>
      <c r="CZ41" s="637" t="s">
        <v>131</v>
      </c>
      <c r="DA41" s="649"/>
      <c r="DB41" s="649"/>
      <c r="DC41" s="650"/>
      <c r="DD41" s="640" t="s">
        <v>131</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361</v>
      </c>
      <c r="AR42" s="680"/>
      <c r="AS42" s="680"/>
      <c r="AT42" s="680"/>
      <c r="AU42" s="680"/>
      <c r="AV42" s="680"/>
      <c r="AW42" s="680"/>
      <c r="AX42" s="680"/>
      <c r="AY42" s="681"/>
      <c r="AZ42" s="618">
        <v>616157</v>
      </c>
      <c r="BA42" s="659"/>
      <c r="BB42" s="659"/>
      <c r="BC42" s="659"/>
      <c r="BD42" s="619"/>
      <c r="BE42" s="619"/>
      <c r="BF42" s="682"/>
      <c r="BG42" s="677"/>
      <c r="BH42" s="678"/>
      <c r="BI42" s="678"/>
      <c r="BJ42" s="678"/>
      <c r="BK42" s="678"/>
      <c r="BL42" s="218"/>
      <c r="BM42" s="616" t="s">
        <v>362</v>
      </c>
      <c r="BN42" s="616"/>
      <c r="BO42" s="616"/>
      <c r="BP42" s="616"/>
      <c r="BQ42" s="616"/>
      <c r="BR42" s="616"/>
      <c r="BS42" s="616"/>
      <c r="BT42" s="616"/>
      <c r="BU42" s="617"/>
      <c r="BV42" s="618">
        <v>406</v>
      </c>
      <c r="BW42" s="659"/>
      <c r="BX42" s="659"/>
      <c r="BY42" s="659"/>
      <c r="BZ42" s="659"/>
      <c r="CA42" s="659"/>
      <c r="CB42" s="660"/>
      <c r="CD42" s="631" t="s">
        <v>363</v>
      </c>
      <c r="CE42" s="632"/>
      <c r="CF42" s="632"/>
      <c r="CG42" s="632"/>
      <c r="CH42" s="632"/>
      <c r="CI42" s="632"/>
      <c r="CJ42" s="632"/>
      <c r="CK42" s="632"/>
      <c r="CL42" s="632"/>
      <c r="CM42" s="632"/>
      <c r="CN42" s="632"/>
      <c r="CO42" s="632"/>
      <c r="CP42" s="632"/>
      <c r="CQ42" s="633"/>
      <c r="CR42" s="634">
        <v>1468030</v>
      </c>
      <c r="CS42" s="647"/>
      <c r="CT42" s="647"/>
      <c r="CU42" s="647"/>
      <c r="CV42" s="647"/>
      <c r="CW42" s="647"/>
      <c r="CX42" s="647"/>
      <c r="CY42" s="648"/>
      <c r="CZ42" s="637">
        <v>13.8</v>
      </c>
      <c r="DA42" s="649"/>
      <c r="DB42" s="649"/>
      <c r="DC42" s="650"/>
      <c r="DD42" s="640">
        <v>267231</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364</v>
      </c>
      <c r="CD43" s="631" t="s">
        <v>365</v>
      </c>
      <c r="CE43" s="632"/>
      <c r="CF43" s="632"/>
      <c r="CG43" s="632"/>
      <c r="CH43" s="632"/>
      <c r="CI43" s="632"/>
      <c r="CJ43" s="632"/>
      <c r="CK43" s="632"/>
      <c r="CL43" s="632"/>
      <c r="CM43" s="632"/>
      <c r="CN43" s="632"/>
      <c r="CO43" s="632"/>
      <c r="CP43" s="632"/>
      <c r="CQ43" s="633"/>
      <c r="CR43" s="634" t="s">
        <v>131</v>
      </c>
      <c r="CS43" s="647"/>
      <c r="CT43" s="647"/>
      <c r="CU43" s="647"/>
      <c r="CV43" s="647"/>
      <c r="CW43" s="647"/>
      <c r="CX43" s="647"/>
      <c r="CY43" s="648"/>
      <c r="CZ43" s="637" t="s">
        <v>237</v>
      </c>
      <c r="DA43" s="649"/>
      <c r="DB43" s="649"/>
      <c r="DC43" s="650"/>
      <c r="DD43" s="640" t="s">
        <v>131</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366</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313</v>
      </c>
      <c r="CE44" s="654"/>
      <c r="CF44" s="631" t="s">
        <v>367</v>
      </c>
      <c r="CG44" s="632"/>
      <c r="CH44" s="632"/>
      <c r="CI44" s="632"/>
      <c r="CJ44" s="632"/>
      <c r="CK44" s="632"/>
      <c r="CL44" s="632"/>
      <c r="CM44" s="632"/>
      <c r="CN44" s="632"/>
      <c r="CO44" s="632"/>
      <c r="CP44" s="632"/>
      <c r="CQ44" s="633"/>
      <c r="CR44" s="634">
        <v>1248235</v>
      </c>
      <c r="CS44" s="635"/>
      <c r="CT44" s="635"/>
      <c r="CU44" s="635"/>
      <c r="CV44" s="635"/>
      <c r="CW44" s="635"/>
      <c r="CX44" s="635"/>
      <c r="CY44" s="636"/>
      <c r="CZ44" s="637">
        <v>11.8</v>
      </c>
      <c r="DA44" s="638"/>
      <c r="DB44" s="638"/>
      <c r="DC44" s="639"/>
      <c r="DD44" s="640">
        <v>264415</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368</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369</v>
      </c>
      <c r="CG45" s="632"/>
      <c r="CH45" s="632"/>
      <c r="CI45" s="632"/>
      <c r="CJ45" s="632"/>
      <c r="CK45" s="632"/>
      <c r="CL45" s="632"/>
      <c r="CM45" s="632"/>
      <c r="CN45" s="632"/>
      <c r="CO45" s="632"/>
      <c r="CP45" s="632"/>
      <c r="CQ45" s="633"/>
      <c r="CR45" s="634">
        <v>646166</v>
      </c>
      <c r="CS45" s="647"/>
      <c r="CT45" s="647"/>
      <c r="CU45" s="647"/>
      <c r="CV45" s="647"/>
      <c r="CW45" s="647"/>
      <c r="CX45" s="647"/>
      <c r="CY45" s="648"/>
      <c r="CZ45" s="637">
        <v>6.1</v>
      </c>
      <c r="DA45" s="649"/>
      <c r="DB45" s="649"/>
      <c r="DC45" s="650"/>
      <c r="DD45" s="640">
        <v>53247</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370</v>
      </c>
      <c r="CG46" s="632"/>
      <c r="CH46" s="632"/>
      <c r="CI46" s="632"/>
      <c r="CJ46" s="632"/>
      <c r="CK46" s="632"/>
      <c r="CL46" s="632"/>
      <c r="CM46" s="632"/>
      <c r="CN46" s="632"/>
      <c r="CO46" s="632"/>
      <c r="CP46" s="632"/>
      <c r="CQ46" s="633"/>
      <c r="CR46" s="634">
        <v>576701</v>
      </c>
      <c r="CS46" s="635"/>
      <c r="CT46" s="635"/>
      <c r="CU46" s="635"/>
      <c r="CV46" s="635"/>
      <c r="CW46" s="635"/>
      <c r="CX46" s="635"/>
      <c r="CY46" s="636"/>
      <c r="CZ46" s="637">
        <v>5.4</v>
      </c>
      <c r="DA46" s="638"/>
      <c r="DB46" s="638"/>
      <c r="DC46" s="639"/>
      <c r="DD46" s="640">
        <v>209692</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371</v>
      </c>
      <c r="CG47" s="632"/>
      <c r="CH47" s="632"/>
      <c r="CI47" s="632"/>
      <c r="CJ47" s="632"/>
      <c r="CK47" s="632"/>
      <c r="CL47" s="632"/>
      <c r="CM47" s="632"/>
      <c r="CN47" s="632"/>
      <c r="CO47" s="632"/>
      <c r="CP47" s="632"/>
      <c r="CQ47" s="633"/>
      <c r="CR47" s="634">
        <v>219795</v>
      </c>
      <c r="CS47" s="647"/>
      <c r="CT47" s="647"/>
      <c r="CU47" s="647"/>
      <c r="CV47" s="647"/>
      <c r="CW47" s="647"/>
      <c r="CX47" s="647"/>
      <c r="CY47" s="648"/>
      <c r="CZ47" s="637">
        <v>2.1</v>
      </c>
      <c r="DA47" s="649"/>
      <c r="DB47" s="649"/>
      <c r="DC47" s="650"/>
      <c r="DD47" s="640">
        <v>2816</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372</v>
      </c>
      <c r="CG48" s="632"/>
      <c r="CH48" s="632"/>
      <c r="CI48" s="632"/>
      <c r="CJ48" s="632"/>
      <c r="CK48" s="632"/>
      <c r="CL48" s="632"/>
      <c r="CM48" s="632"/>
      <c r="CN48" s="632"/>
      <c r="CO48" s="632"/>
      <c r="CP48" s="632"/>
      <c r="CQ48" s="633"/>
      <c r="CR48" s="634" t="s">
        <v>131</v>
      </c>
      <c r="CS48" s="635"/>
      <c r="CT48" s="635"/>
      <c r="CU48" s="635"/>
      <c r="CV48" s="635"/>
      <c r="CW48" s="635"/>
      <c r="CX48" s="635"/>
      <c r="CY48" s="636"/>
      <c r="CZ48" s="637" t="s">
        <v>131</v>
      </c>
      <c r="DA48" s="638"/>
      <c r="DB48" s="638"/>
      <c r="DC48" s="639"/>
      <c r="DD48" s="640" t="s">
        <v>131</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373</v>
      </c>
      <c r="CE49" s="616"/>
      <c r="CF49" s="616"/>
      <c r="CG49" s="616"/>
      <c r="CH49" s="616"/>
      <c r="CI49" s="616"/>
      <c r="CJ49" s="616"/>
      <c r="CK49" s="616"/>
      <c r="CL49" s="616"/>
      <c r="CM49" s="616"/>
      <c r="CN49" s="616"/>
      <c r="CO49" s="616"/>
      <c r="CP49" s="616"/>
      <c r="CQ49" s="617"/>
      <c r="CR49" s="618">
        <v>10622814</v>
      </c>
      <c r="CS49" s="619"/>
      <c r="CT49" s="619"/>
      <c r="CU49" s="619"/>
      <c r="CV49" s="619"/>
      <c r="CW49" s="619"/>
      <c r="CX49" s="619"/>
      <c r="CY49" s="620"/>
      <c r="CZ49" s="621">
        <v>100</v>
      </c>
      <c r="DA49" s="622"/>
      <c r="DB49" s="622"/>
      <c r="DC49" s="623"/>
      <c r="DD49" s="624">
        <v>6984854</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b7RZ/AFwzPz2R0srkeeEUR5eiI71Ob8NrdZ0EBSswSYRypkoBGyrA5wfb4UriLxdNYxZ53iWoGs555S0pFcJ2A==" saltValue="YdvMbbYUbzLj+mPy7wTeG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8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3" t="s">
        <v>374</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375</v>
      </c>
      <c r="DK2" s="1105"/>
      <c r="DL2" s="1105"/>
      <c r="DM2" s="1105"/>
      <c r="DN2" s="1105"/>
      <c r="DO2" s="1106"/>
      <c r="DP2" s="222"/>
      <c r="DQ2" s="1104" t="s">
        <v>376</v>
      </c>
      <c r="DR2" s="1105"/>
      <c r="DS2" s="1105"/>
      <c r="DT2" s="1105"/>
      <c r="DU2" s="1105"/>
      <c r="DV2" s="1105"/>
      <c r="DW2" s="1105"/>
      <c r="DX2" s="1105"/>
      <c r="DY2" s="1105"/>
      <c r="DZ2" s="110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72" t="s">
        <v>377</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378</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15">
      <c r="A5" s="1008" t="s">
        <v>379</v>
      </c>
      <c r="B5" s="1009"/>
      <c r="C5" s="1009"/>
      <c r="D5" s="1009"/>
      <c r="E5" s="1009"/>
      <c r="F5" s="1009"/>
      <c r="G5" s="1009"/>
      <c r="H5" s="1009"/>
      <c r="I5" s="1009"/>
      <c r="J5" s="1009"/>
      <c r="K5" s="1009"/>
      <c r="L5" s="1009"/>
      <c r="M5" s="1009"/>
      <c r="N5" s="1009"/>
      <c r="O5" s="1009"/>
      <c r="P5" s="1010"/>
      <c r="Q5" s="1014" t="s">
        <v>380</v>
      </c>
      <c r="R5" s="1015"/>
      <c r="S5" s="1015"/>
      <c r="T5" s="1015"/>
      <c r="U5" s="1016"/>
      <c r="V5" s="1014" t="s">
        <v>381</v>
      </c>
      <c r="W5" s="1015"/>
      <c r="X5" s="1015"/>
      <c r="Y5" s="1015"/>
      <c r="Z5" s="1016"/>
      <c r="AA5" s="1014" t="s">
        <v>382</v>
      </c>
      <c r="AB5" s="1015"/>
      <c r="AC5" s="1015"/>
      <c r="AD5" s="1015"/>
      <c r="AE5" s="1015"/>
      <c r="AF5" s="1107" t="s">
        <v>383</v>
      </c>
      <c r="AG5" s="1015"/>
      <c r="AH5" s="1015"/>
      <c r="AI5" s="1015"/>
      <c r="AJ5" s="1028"/>
      <c r="AK5" s="1015" t="s">
        <v>384</v>
      </c>
      <c r="AL5" s="1015"/>
      <c r="AM5" s="1015"/>
      <c r="AN5" s="1015"/>
      <c r="AO5" s="1016"/>
      <c r="AP5" s="1014" t="s">
        <v>385</v>
      </c>
      <c r="AQ5" s="1015"/>
      <c r="AR5" s="1015"/>
      <c r="AS5" s="1015"/>
      <c r="AT5" s="1016"/>
      <c r="AU5" s="1014" t="s">
        <v>386</v>
      </c>
      <c r="AV5" s="1015"/>
      <c r="AW5" s="1015"/>
      <c r="AX5" s="1015"/>
      <c r="AY5" s="1028"/>
      <c r="AZ5" s="226"/>
      <c r="BA5" s="226"/>
      <c r="BB5" s="226"/>
      <c r="BC5" s="226"/>
      <c r="BD5" s="226"/>
      <c r="BE5" s="227"/>
      <c r="BF5" s="227"/>
      <c r="BG5" s="227"/>
      <c r="BH5" s="227"/>
      <c r="BI5" s="227"/>
      <c r="BJ5" s="227"/>
      <c r="BK5" s="227"/>
      <c r="BL5" s="227"/>
      <c r="BM5" s="227"/>
      <c r="BN5" s="227"/>
      <c r="BO5" s="227"/>
      <c r="BP5" s="227"/>
      <c r="BQ5" s="1008" t="s">
        <v>387</v>
      </c>
      <c r="BR5" s="1009"/>
      <c r="BS5" s="1009"/>
      <c r="BT5" s="1009"/>
      <c r="BU5" s="1009"/>
      <c r="BV5" s="1009"/>
      <c r="BW5" s="1009"/>
      <c r="BX5" s="1009"/>
      <c r="BY5" s="1009"/>
      <c r="BZ5" s="1009"/>
      <c r="CA5" s="1009"/>
      <c r="CB5" s="1009"/>
      <c r="CC5" s="1009"/>
      <c r="CD5" s="1009"/>
      <c r="CE5" s="1009"/>
      <c r="CF5" s="1009"/>
      <c r="CG5" s="1010"/>
      <c r="CH5" s="1014" t="s">
        <v>388</v>
      </c>
      <c r="CI5" s="1015"/>
      <c r="CJ5" s="1015"/>
      <c r="CK5" s="1015"/>
      <c r="CL5" s="1016"/>
      <c r="CM5" s="1014" t="s">
        <v>389</v>
      </c>
      <c r="CN5" s="1015"/>
      <c r="CO5" s="1015"/>
      <c r="CP5" s="1015"/>
      <c r="CQ5" s="1016"/>
      <c r="CR5" s="1014" t="s">
        <v>390</v>
      </c>
      <c r="CS5" s="1015"/>
      <c r="CT5" s="1015"/>
      <c r="CU5" s="1015"/>
      <c r="CV5" s="1016"/>
      <c r="CW5" s="1014" t="s">
        <v>391</v>
      </c>
      <c r="CX5" s="1015"/>
      <c r="CY5" s="1015"/>
      <c r="CZ5" s="1015"/>
      <c r="DA5" s="1016"/>
      <c r="DB5" s="1014" t="s">
        <v>392</v>
      </c>
      <c r="DC5" s="1015"/>
      <c r="DD5" s="1015"/>
      <c r="DE5" s="1015"/>
      <c r="DF5" s="1016"/>
      <c r="DG5" s="1097" t="s">
        <v>393</v>
      </c>
      <c r="DH5" s="1098"/>
      <c r="DI5" s="1098"/>
      <c r="DJ5" s="1098"/>
      <c r="DK5" s="1099"/>
      <c r="DL5" s="1097" t="s">
        <v>394</v>
      </c>
      <c r="DM5" s="1098"/>
      <c r="DN5" s="1098"/>
      <c r="DO5" s="1098"/>
      <c r="DP5" s="1099"/>
      <c r="DQ5" s="1014" t="s">
        <v>395</v>
      </c>
      <c r="DR5" s="1015"/>
      <c r="DS5" s="1015"/>
      <c r="DT5" s="1015"/>
      <c r="DU5" s="1016"/>
      <c r="DV5" s="1014" t="s">
        <v>386</v>
      </c>
      <c r="DW5" s="1015"/>
      <c r="DX5" s="1015"/>
      <c r="DY5" s="1015"/>
      <c r="DZ5" s="1028"/>
      <c r="EA5" s="228"/>
    </row>
    <row r="6" spans="1:131" s="229"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15">
      <c r="A7" s="230">
        <v>1</v>
      </c>
      <c r="B7" s="1060" t="s">
        <v>396</v>
      </c>
      <c r="C7" s="1061"/>
      <c r="D7" s="1061"/>
      <c r="E7" s="1061"/>
      <c r="F7" s="1061"/>
      <c r="G7" s="1061"/>
      <c r="H7" s="1061"/>
      <c r="I7" s="1061"/>
      <c r="J7" s="1061"/>
      <c r="K7" s="1061"/>
      <c r="L7" s="1061"/>
      <c r="M7" s="1061"/>
      <c r="N7" s="1061"/>
      <c r="O7" s="1061"/>
      <c r="P7" s="1062"/>
      <c r="Q7" s="1115">
        <v>11005</v>
      </c>
      <c r="R7" s="1116"/>
      <c r="S7" s="1116"/>
      <c r="T7" s="1116"/>
      <c r="U7" s="1116"/>
      <c r="V7" s="1116">
        <v>10623</v>
      </c>
      <c r="W7" s="1116"/>
      <c r="X7" s="1116"/>
      <c r="Y7" s="1116"/>
      <c r="Z7" s="1116"/>
      <c r="AA7" s="1116">
        <v>382</v>
      </c>
      <c r="AB7" s="1116"/>
      <c r="AC7" s="1116"/>
      <c r="AD7" s="1116"/>
      <c r="AE7" s="1117"/>
      <c r="AF7" s="1118">
        <v>323</v>
      </c>
      <c r="AG7" s="1119"/>
      <c r="AH7" s="1119"/>
      <c r="AI7" s="1119"/>
      <c r="AJ7" s="1120"/>
      <c r="AK7" s="1121">
        <v>235</v>
      </c>
      <c r="AL7" s="1122"/>
      <c r="AM7" s="1122"/>
      <c r="AN7" s="1122"/>
      <c r="AO7" s="1122"/>
      <c r="AP7" s="1122">
        <v>12717</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595</v>
      </c>
      <c r="BT7" s="1113"/>
      <c r="BU7" s="1113"/>
      <c r="BV7" s="1113"/>
      <c r="BW7" s="1113"/>
      <c r="BX7" s="1113"/>
      <c r="BY7" s="1113"/>
      <c r="BZ7" s="1113"/>
      <c r="CA7" s="1113"/>
      <c r="CB7" s="1113"/>
      <c r="CC7" s="1113"/>
      <c r="CD7" s="1113"/>
      <c r="CE7" s="1113"/>
      <c r="CF7" s="1113"/>
      <c r="CG7" s="1125"/>
      <c r="CH7" s="1109">
        <v>-9</v>
      </c>
      <c r="CI7" s="1110"/>
      <c r="CJ7" s="1110"/>
      <c r="CK7" s="1110"/>
      <c r="CL7" s="1111"/>
      <c r="CM7" s="1109">
        <v>17</v>
      </c>
      <c r="CN7" s="1110"/>
      <c r="CO7" s="1110"/>
      <c r="CP7" s="1110"/>
      <c r="CQ7" s="1111"/>
      <c r="CR7" s="1109">
        <v>3</v>
      </c>
      <c r="CS7" s="1110"/>
      <c r="CT7" s="1110"/>
      <c r="CU7" s="1110"/>
      <c r="CV7" s="1111"/>
      <c r="CW7" s="1109">
        <v>16</v>
      </c>
      <c r="CX7" s="1110"/>
      <c r="CY7" s="1110"/>
      <c r="CZ7" s="1110"/>
      <c r="DA7" s="1111"/>
      <c r="DB7" s="1109">
        <v>9</v>
      </c>
      <c r="DC7" s="1110"/>
      <c r="DD7" s="1110"/>
      <c r="DE7" s="1110"/>
      <c r="DF7" s="1111"/>
      <c r="DG7" s="1109" t="s">
        <v>598</v>
      </c>
      <c r="DH7" s="1110"/>
      <c r="DI7" s="1110"/>
      <c r="DJ7" s="1110"/>
      <c r="DK7" s="1111"/>
      <c r="DL7" s="1109" t="s">
        <v>598</v>
      </c>
      <c r="DM7" s="1110"/>
      <c r="DN7" s="1110"/>
      <c r="DO7" s="1110"/>
      <c r="DP7" s="1111"/>
      <c r="DQ7" s="1109" t="s">
        <v>598</v>
      </c>
      <c r="DR7" s="1110"/>
      <c r="DS7" s="1110"/>
      <c r="DT7" s="1110"/>
      <c r="DU7" s="1111"/>
      <c r="DV7" s="1112"/>
      <c r="DW7" s="1113"/>
      <c r="DX7" s="1113"/>
      <c r="DY7" s="1113"/>
      <c r="DZ7" s="1114"/>
      <c r="EA7" s="228"/>
    </row>
    <row r="8" spans="1:131" s="229" customFormat="1" ht="26.25" customHeight="1" x14ac:dyDescent="0.15">
      <c r="A8" s="232">
        <v>2</v>
      </c>
      <c r="B8" s="1043" t="s">
        <v>397</v>
      </c>
      <c r="C8" s="1044"/>
      <c r="D8" s="1044"/>
      <c r="E8" s="1044"/>
      <c r="F8" s="1044"/>
      <c r="G8" s="1044"/>
      <c r="H8" s="1044"/>
      <c r="I8" s="1044"/>
      <c r="J8" s="1044"/>
      <c r="K8" s="1044"/>
      <c r="L8" s="1044"/>
      <c r="M8" s="1044"/>
      <c r="N8" s="1044"/>
      <c r="O8" s="1044"/>
      <c r="P8" s="1045"/>
      <c r="Q8" s="1051">
        <v>1</v>
      </c>
      <c r="R8" s="1052"/>
      <c r="S8" s="1052"/>
      <c r="T8" s="1052"/>
      <c r="U8" s="1052"/>
      <c r="V8" s="1052">
        <v>1</v>
      </c>
      <c r="W8" s="1052"/>
      <c r="X8" s="1052"/>
      <c r="Y8" s="1052"/>
      <c r="Z8" s="1052"/>
      <c r="AA8" s="1052" t="s">
        <v>604</v>
      </c>
      <c r="AB8" s="1052"/>
      <c r="AC8" s="1052"/>
      <c r="AD8" s="1052"/>
      <c r="AE8" s="1053"/>
      <c r="AF8" s="1048" t="s">
        <v>131</v>
      </c>
      <c r="AG8" s="1049"/>
      <c r="AH8" s="1049"/>
      <c r="AI8" s="1049"/>
      <c r="AJ8" s="1050"/>
      <c r="AK8" s="1093" t="s">
        <v>604</v>
      </c>
      <c r="AL8" s="1094"/>
      <c r="AM8" s="1094"/>
      <c r="AN8" s="1094"/>
      <c r="AO8" s="1094"/>
      <c r="AP8" s="1094" t="s">
        <v>604</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t="s">
        <v>596</v>
      </c>
      <c r="BT8" s="1006"/>
      <c r="BU8" s="1006"/>
      <c r="BV8" s="1006"/>
      <c r="BW8" s="1006"/>
      <c r="BX8" s="1006"/>
      <c r="BY8" s="1006"/>
      <c r="BZ8" s="1006"/>
      <c r="CA8" s="1006"/>
      <c r="CB8" s="1006"/>
      <c r="CC8" s="1006"/>
      <c r="CD8" s="1006"/>
      <c r="CE8" s="1006"/>
      <c r="CF8" s="1006"/>
      <c r="CG8" s="1027"/>
      <c r="CH8" s="1002">
        <v>0</v>
      </c>
      <c r="CI8" s="1003"/>
      <c r="CJ8" s="1003"/>
      <c r="CK8" s="1003"/>
      <c r="CL8" s="1004"/>
      <c r="CM8" s="1002">
        <v>24</v>
      </c>
      <c r="CN8" s="1003"/>
      <c r="CO8" s="1003"/>
      <c r="CP8" s="1003"/>
      <c r="CQ8" s="1004"/>
      <c r="CR8" s="1002">
        <v>10</v>
      </c>
      <c r="CS8" s="1003"/>
      <c r="CT8" s="1003"/>
      <c r="CU8" s="1003"/>
      <c r="CV8" s="1004"/>
      <c r="CW8" s="1002" t="s">
        <v>598</v>
      </c>
      <c r="CX8" s="1003"/>
      <c r="CY8" s="1003"/>
      <c r="CZ8" s="1003"/>
      <c r="DA8" s="1004"/>
      <c r="DB8" s="1002" t="s">
        <v>598</v>
      </c>
      <c r="DC8" s="1003"/>
      <c r="DD8" s="1003"/>
      <c r="DE8" s="1003"/>
      <c r="DF8" s="1004"/>
      <c r="DG8" s="1002" t="s">
        <v>598</v>
      </c>
      <c r="DH8" s="1003"/>
      <c r="DI8" s="1003"/>
      <c r="DJ8" s="1003"/>
      <c r="DK8" s="1004"/>
      <c r="DL8" s="1002" t="s">
        <v>598</v>
      </c>
      <c r="DM8" s="1003"/>
      <c r="DN8" s="1003"/>
      <c r="DO8" s="1003"/>
      <c r="DP8" s="1004"/>
      <c r="DQ8" s="1002" t="s">
        <v>598</v>
      </c>
      <c r="DR8" s="1003"/>
      <c r="DS8" s="1003"/>
      <c r="DT8" s="1003"/>
      <c r="DU8" s="1004"/>
      <c r="DV8" s="1005"/>
      <c r="DW8" s="1006"/>
      <c r="DX8" s="1006"/>
      <c r="DY8" s="1006"/>
      <c r="DZ8" s="1007"/>
      <c r="EA8" s="228"/>
    </row>
    <row r="9" spans="1:131" s="229" customFormat="1" ht="26.25" customHeight="1" x14ac:dyDescent="0.15">
      <c r="A9" s="232">
        <v>3</v>
      </c>
      <c r="B9" s="1043" t="s">
        <v>398</v>
      </c>
      <c r="C9" s="1044"/>
      <c r="D9" s="1044"/>
      <c r="E9" s="1044"/>
      <c r="F9" s="1044"/>
      <c r="G9" s="1044"/>
      <c r="H9" s="1044"/>
      <c r="I9" s="1044"/>
      <c r="J9" s="1044"/>
      <c r="K9" s="1044"/>
      <c r="L9" s="1044"/>
      <c r="M9" s="1044"/>
      <c r="N9" s="1044"/>
      <c r="O9" s="1044"/>
      <c r="P9" s="1045"/>
      <c r="Q9" s="1051">
        <v>0</v>
      </c>
      <c r="R9" s="1052"/>
      <c r="S9" s="1052"/>
      <c r="T9" s="1052"/>
      <c r="U9" s="1052"/>
      <c r="V9" s="1052">
        <v>0</v>
      </c>
      <c r="W9" s="1052"/>
      <c r="X9" s="1052"/>
      <c r="Y9" s="1052"/>
      <c r="Z9" s="1052"/>
      <c r="AA9" s="1052" t="s">
        <v>604</v>
      </c>
      <c r="AB9" s="1052"/>
      <c r="AC9" s="1052"/>
      <c r="AD9" s="1052"/>
      <c r="AE9" s="1053"/>
      <c r="AF9" s="1048" t="s">
        <v>131</v>
      </c>
      <c r="AG9" s="1049"/>
      <c r="AH9" s="1049"/>
      <c r="AI9" s="1049"/>
      <c r="AJ9" s="1050"/>
      <c r="AK9" s="1093">
        <v>0</v>
      </c>
      <c r="AL9" s="1094"/>
      <c r="AM9" s="1094"/>
      <c r="AN9" s="1094"/>
      <c r="AO9" s="1094"/>
      <c r="AP9" s="1094" t="s">
        <v>604</v>
      </c>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t="s">
        <v>597</v>
      </c>
      <c r="BT9" s="1006"/>
      <c r="BU9" s="1006"/>
      <c r="BV9" s="1006"/>
      <c r="BW9" s="1006"/>
      <c r="BX9" s="1006"/>
      <c r="BY9" s="1006"/>
      <c r="BZ9" s="1006"/>
      <c r="CA9" s="1006"/>
      <c r="CB9" s="1006"/>
      <c r="CC9" s="1006"/>
      <c r="CD9" s="1006"/>
      <c r="CE9" s="1006"/>
      <c r="CF9" s="1006"/>
      <c r="CG9" s="1027"/>
      <c r="CH9" s="1002">
        <v>46</v>
      </c>
      <c r="CI9" s="1003"/>
      <c r="CJ9" s="1003"/>
      <c r="CK9" s="1003"/>
      <c r="CL9" s="1004"/>
      <c r="CM9" s="1002">
        <v>553</v>
      </c>
      <c r="CN9" s="1003"/>
      <c r="CO9" s="1003"/>
      <c r="CP9" s="1003"/>
      <c r="CQ9" s="1004"/>
      <c r="CR9" s="1002">
        <v>24</v>
      </c>
      <c r="CS9" s="1003"/>
      <c r="CT9" s="1003"/>
      <c r="CU9" s="1003"/>
      <c r="CV9" s="1004"/>
      <c r="CW9" s="1002" t="s">
        <v>598</v>
      </c>
      <c r="CX9" s="1003"/>
      <c r="CY9" s="1003"/>
      <c r="CZ9" s="1003"/>
      <c r="DA9" s="1004"/>
      <c r="DB9" s="1002" t="s">
        <v>598</v>
      </c>
      <c r="DC9" s="1003"/>
      <c r="DD9" s="1003"/>
      <c r="DE9" s="1003"/>
      <c r="DF9" s="1004"/>
      <c r="DG9" s="1002" t="s">
        <v>598</v>
      </c>
      <c r="DH9" s="1003"/>
      <c r="DI9" s="1003"/>
      <c r="DJ9" s="1003"/>
      <c r="DK9" s="1004"/>
      <c r="DL9" s="1002" t="s">
        <v>598</v>
      </c>
      <c r="DM9" s="1003"/>
      <c r="DN9" s="1003"/>
      <c r="DO9" s="1003"/>
      <c r="DP9" s="1004"/>
      <c r="DQ9" s="1002" t="s">
        <v>598</v>
      </c>
      <c r="DR9" s="1003"/>
      <c r="DS9" s="1003"/>
      <c r="DT9" s="1003"/>
      <c r="DU9" s="1004"/>
      <c r="DV9" s="1005"/>
      <c r="DW9" s="1006"/>
      <c r="DX9" s="1006"/>
      <c r="DY9" s="1006"/>
      <c r="DZ9" s="1007"/>
      <c r="EA9" s="228"/>
    </row>
    <row r="10" spans="1:131" s="229" customFormat="1" ht="26.25" customHeight="1" x14ac:dyDescent="0.15">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15">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15">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15">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15">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15">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15">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15">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15">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15">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15">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15">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399</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
      <c r="A23" s="234" t="s">
        <v>400</v>
      </c>
      <c r="B23" s="950" t="s">
        <v>401</v>
      </c>
      <c r="C23" s="951"/>
      <c r="D23" s="951"/>
      <c r="E23" s="951"/>
      <c r="F23" s="951"/>
      <c r="G23" s="951"/>
      <c r="H23" s="951"/>
      <c r="I23" s="951"/>
      <c r="J23" s="951"/>
      <c r="K23" s="951"/>
      <c r="L23" s="951"/>
      <c r="M23" s="951"/>
      <c r="N23" s="951"/>
      <c r="O23" s="951"/>
      <c r="P23" s="961"/>
      <c r="Q23" s="1080">
        <v>11005</v>
      </c>
      <c r="R23" s="1074"/>
      <c r="S23" s="1074"/>
      <c r="T23" s="1074"/>
      <c r="U23" s="1074"/>
      <c r="V23" s="1074">
        <v>10623</v>
      </c>
      <c r="W23" s="1074"/>
      <c r="X23" s="1074"/>
      <c r="Y23" s="1074"/>
      <c r="Z23" s="1074"/>
      <c r="AA23" s="1074">
        <v>382</v>
      </c>
      <c r="AB23" s="1074"/>
      <c r="AC23" s="1074"/>
      <c r="AD23" s="1074"/>
      <c r="AE23" s="1081"/>
      <c r="AF23" s="1082">
        <v>323</v>
      </c>
      <c r="AG23" s="1074"/>
      <c r="AH23" s="1074"/>
      <c r="AI23" s="1074"/>
      <c r="AJ23" s="1083"/>
      <c r="AK23" s="1084"/>
      <c r="AL23" s="1085"/>
      <c r="AM23" s="1085"/>
      <c r="AN23" s="1085"/>
      <c r="AO23" s="1085"/>
      <c r="AP23" s="1074">
        <v>12717</v>
      </c>
      <c r="AQ23" s="1074"/>
      <c r="AR23" s="1074"/>
      <c r="AS23" s="1074"/>
      <c r="AT23" s="1074"/>
      <c r="AU23" s="1075"/>
      <c r="AV23" s="1075"/>
      <c r="AW23" s="1075"/>
      <c r="AX23" s="1075"/>
      <c r="AY23" s="1076"/>
      <c r="AZ23" s="1077" t="s">
        <v>402</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15">
      <c r="A24" s="1073" t="s">
        <v>403</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
      <c r="A25" s="1072" t="s">
        <v>404</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379</v>
      </c>
      <c r="B26" s="1009"/>
      <c r="C26" s="1009"/>
      <c r="D26" s="1009"/>
      <c r="E26" s="1009"/>
      <c r="F26" s="1009"/>
      <c r="G26" s="1009"/>
      <c r="H26" s="1009"/>
      <c r="I26" s="1009"/>
      <c r="J26" s="1009"/>
      <c r="K26" s="1009"/>
      <c r="L26" s="1009"/>
      <c r="M26" s="1009"/>
      <c r="N26" s="1009"/>
      <c r="O26" s="1009"/>
      <c r="P26" s="1010"/>
      <c r="Q26" s="1014" t="s">
        <v>405</v>
      </c>
      <c r="R26" s="1015"/>
      <c r="S26" s="1015"/>
      <c r="T26" s="1015"/>
      <c r="U26" s="1016"/>
      <c r="V26" s="1014" t="s">
        <v>406</v>
      </c>
      <c r="W26" s="1015"/>
      <c r="X26" s="1015"/>
      <c r="Y26" s="1015"/>
      <c r="Z26" s="1016"/>
      <c r="AA26" s="1014" t="s">
        <v>407</v>
      </c>
      <c r="AB26" s="1015"/>
      <c r="AC26" s="1015"/>
      <c r="AD26" s="1015"/>
      <c r="AE26" s="1015"/>
      <c r="AF26" s="1068" t="s">
        <v>408</v>
      </c>
      <c r="AG26" s="1021"/>
      <c r="AH26" s="1021"/>
      <c r="AI26" s="1021"/>
      <c r="AJ26" s="1069"/>
      <c r="AK26" s="1015" t="s">
        <v>409</v>
      </c>
      <c r="AL26" s="1015"/>
      <c r="AM26" s="1015"/>
      <c r="AN26" s="1015"/>
      <c r="AO26" s="1016"/>
      <c r="AP26" s="1014" t="s">
        <v>410</v>
      </c>
      <c r="AQ26" s="1015"/>
      <c r="AR26" s="1015"/>
      <c r="AS26" s="1015"/>
      <c r="AT26" s="1016"/>
      <c r="AU26" s="1014" t="s">
        <v>411</v>
      </c>
      <c r="AV26" s="1015"/>
      <c r="AW26" s="1015"/>
      <c r="AX26" s="1015"/>
      <c r="AY26" s="1016"/>
      <c r="AZ26" s="1014" t="s">
        <v>412</v>
      </c>
      <c r="BA26" s="1015"/>
      <c r="BB26" s="1015"/>
      <c r="BC26" s="1015"/>
      <c r="BD26" s="1016"/>
      <c r="BE26" s="1014" t="s">
        <v>386</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6">
        <v>1</v>
      </c>
      <c r="B28" s="1060" t="s">
        <v>413</v>
      </c>
      <c r="C28" s="1061"/>
      <c r="D28" s="1061"/>
      <c r="E28" s="1061"/>
      <c r="F28" s="1061"/>
      <c r="G28" s="1061"/>
      <c r="H28" s="1061"/>
      <c r="I28" s="1061"/>
      <c r="J28" s="1061"/>
      <c r="K28" s="1061"/>
      <c r="L28" s="1061"/>
      <c r="M28" s="1061"/>
      <c r="N28" s="1061"/>
      <c r="O28" s="1061"/>
      <c r="P28" s="1062"/>
      <c r="Q28" s="1063">
        <v>1827</v>
      </c>
      <c r="R28" s="1064"/>
      <c r="S28" s="1064"/>
      <c r="T28" s="1064"/>
      <c r="U28" s="1064"/>
      <c r="V28" s="1064">
        <v>1802</v>
      </c>
      <c r="W28" s="1064"/>
      <c r="X28" s="1064"/>
      <c r="Y28" s="1064"/>
      <c r="Z28" s="1064"/>
      <c r="AA28" s="1064">
        <v>24</v>
      </c>
      <c r="AB28" s="1064"/>
      <c r="AC28" s="1064"/>
      <c r="AD28" s="1064"/>
      <c r="AE28" s="1065"/>
      <c r="AF28" s="1066">
        <v>24</v>
      </c>
      <c r="AG28" s="1064"/>
      <c r="AH28" s="1064"/>
      <c r="AI28" s="1064"/>
      <c r="AJ28" s="1067"/>
      <c r="AK28" s="1055">
        <v>138</v>
      </c>
      <c r="AL28" s="1056"/>
      <c r="AM28" s="1056"/>
      <c r="AN28" s="1056"/>
      <c r="AO28" s="1056"/>
      <c r="AP28" s="1056" t="s">
        <v>605</v>
      </c>
      <c r="AQ28" s="1056"/>
      <c r="AR28" s="1056"/>
      <c r="AS28" s="1056"/>
      <c r="AT28" s="1056"/>
      <c r="AU28" s="1056" t="s">
        <v>605</v>
      </c>
      <c r="AV28" s="1056"/>
      <c r="AW28" s="1056"/>
      <c r="AX28" s="1056"/>
      <c r="AY28" s="1056"/>
      <c r="AZ28" s="1057" t="s">
        <v>605</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6">
        <v>2</v>
      </c>
      <c r="B29" s="1043" t="s">
        <v>414</v>
      </c>
      <c r="C29" s="1044"/>
      <c r="D29" s="1044"/>
      <c r="E29" s="1044"/>
      <c r="F29" s="1044"/>
      <c r="G29" s="1044"/>
      <c r="H29" s="1044"/>
      <c r="I29" s="1044"/>
      <c r="J29" s="1044"/>
      <c r="K29" s="1044"/>
      <c r="L29" s="1044"/>
      <c r="M29" s="1044"/>
      <c r="N29" s="1044"/>
      <c r="O29" s="1044"/>
      <c r="P29" s="1045"/>
      <c r="Q29" s="1051">
        <v>220</v>
      </c>
      <c r="R29" s="1052"/>
      <c r="S29" s="1052"/>
      <c r="T29" s="1052"/>
      <c r="U29" s="1052"/>
      <c r="V29" s="1052">
        <v>219</v>
      </c>
      <c r="W29" s="1052"/>
      <c r="X29" s="1052"/>
      <c r="Y29" s="1052"/>
      <c r="Z29" s="1052"/>
      <c r="AA29" s="1052">
        <v>0</v>
      </c>
      <c r="AB29" s="1052"/>
      <c r="AC29" s="1052"/>
      <c r="AD29" s="1052"/>
      <c r="AE29" s="1053"/>
      <c r="AF29" s="1048">
        <v>0</v>
      </c>
      <c r="AG29" s="1049"/>
      <c r="AH29" s="1049"/>
      <c r="AI29" s="1049"/>
      <c r="AJ29" s="1050"/>
      <c r="AK29" s="993">
        <v>57</v>
      </c>
      <c r="AL29" s="984"/>
      <c r="AM29" s="984"/>
      <c r="AN29" s="984"/>
      <c r="AO29" s="984"/>
      <c r="AP29" s="984" t="s">
        <v>605</v>
      </c>
      <c r="AQ29" s="984"/>
      <c r="AR29" s="984"/>
      <c r="AS29" s="984"/>
      <c r="AT29" s="984"/>
      <c r="AU29" s="984" t="s">
        <v>605</v>
      </c>
      <c r="AV29" s="984"/>
      <c r="AW29" s="984"/>
      <c r="AX29" s="984"/>
      <c r="AY29" s="984"/>
      <c r="AZ29" s="1054" t="s">
        <v>605</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6">
        <v>3</v>
      </c>
      <c r="B30" s="1043" t="s">
        <v>415</v>
      </c>
      <c r="C30" s="1044"/>
      <c r="D30" s="1044"/>
      <c r="E30" s="1044"/>
      <c r="F30" s="1044"/>
      <c r="G30" s="1044"/>
      <c r="H30" s="1044"/>
      <c r="I30" s="1044"/>
      <c r="J30" s="1044"/>
      <c r="K30" s="1044"/>
      <c r="L30" s="1044"/>
      <c r="M30" s="1044"/>
      <c r="N30" s="1044"/>
      <c r="O30" s="1044"/>
      <c r="P30" s="1045"/>
      <c r="Q30" s="1051">
        <v>2070</v>
      </c>
      <c r="R30" s="1052"/>
      <c r="S30" s="1052"/>
      <c r="T30" s="1052"/>
      <c r="U30" s="1052"/>
      <c r="V30" s="1052">
        <v>2033</v>
      </c>
      <c r="W30" s="1052"/>
      <c r="X30" s="1052"/>
      <c r="Y30" s="1052"/>
      <c r="Z30" s="1052"/>
      <c r="AA30" s="1052">
        <v>37</v>
      </c>
      <c r="AB30" s="1052"/>
      <c r="AC30" s="1052"/>
      <c r="AD30" s="1052"/>
      <c r="AE30" s="1053"/>
      <c r="AF30" s="1048">
        <v>37</v>
      </c>
      <c r="AG30" s="1049"/>
      <c r="AH30" s="1049"/>
      <c r="AI30" s="1049"/>
      <c r="AJ30" s="1050"/>
      <c r="AK30" s="993">
        <v>338</v>
      </c>
      <c r="AL30" s="984"/>
      <c r="AM30" s="984"/>
      <c r="AN30" s="984"/>
      <c r="AO30" s="984"/>
      <c r="AP30" s="984" t="s">
        <v>605</v>
      </c>
      <c r="AQ30" s="984"/>
      <c r="AR30" s="984"/>
      <c r="AS30" s="984"/>
      <c r="AT30" s="984"/>
      <c r="AU30" s="984" t="s">
        <v>605</v>
      </c>
      <c r="AV30" s="984"/>
      <c r="AW30" s="984"/>
      <c r="AX30" s="984"/>
      <c r="AY30" s="984"/>
      <c r="AZ30" s="1054" t="s">
        <v>605</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6">
        <v>4</v>
      </c>
      <c r="B31" s="1043" t="s">
        <v>416</v>
      </c>
      <c r="C31" s="1044"/>
      <c r="D31" s="1044"/>
      <c r="E31" s="1044"/>
      <c r="F31" s="1044"/>
      <c r="G31" s="1044"/>
      <c r="H31" s="1044"/>
      <c r="I31" s="1044"/>
      <c r="J31" s="1044"/>
      <c r="K31" s="1044"/>
      <c r="L31" s="1044"/>
      <c r="M31" s="1044"/>
      <c r="N31" s="1044"/>
      <c r="O31" s="1044"/>
      <c r="P31" s="1045"/>
      <c r="Q31" s="1051">
        <v>194</v>
      </c>
      <c r="R31" s="1052"/>
      <c r="S31" s="1052"/>
      <c r="T31" s="1052"/>
      <c r="U31" s="1052"/>
      <c r="V31" s="1052">
        <v>239</v>
      </c>
      <c r="W31" s="1052"/>
      <c r="X31" s="1052"/>
      <c r="Y31" s="1052"/>
      <c r="Z31" s="1052"/>
      <c r="AA31" s="1052">
        <v>-45</v>
      </c>
      <c r="AB31" s="1052"/>
      <c r="AC31" s="1052"/>
      <c r="AD31" s="1052"/>
      <c r="AE31" s="1053"/>
      <c r="AF31" s="1048" t="s">
        <v>131</v>
      </c>
      <c r="AG31" s="1049"/>
      <c r="AH31" s="1049"/>
      <c r="AI31" s="1049"/>
      <c r="AJ31" s="1050"/>
      <c r="AK31" s="993">
        <v>3</v>
      </c>
      <c r="AL31" s="984"/>
      <c r="AM31" s="984"/>
      <c r="AN31" s="984"/>
      <c r="AO31" s="984"/>
      <c r="AP31" s="984">
        <v>138</v>
      </c>
      <c r="AQ31" s="984"/>
      <c r="AR31" s="984"/>
      <c r="AS31" s="984"/>
      <c r="AT31" s="984"/>
      <c r="AU31" s="984">
        <v>4</v>
      </c>
      <c r="AV31" s="984"/>
      <c r="AW31" s="984"/>
      <c r="AX31" s="984"/>
      <c r="AY31" s="984"/>
      <c r="AZ31" s="1054" t="s">
        <v>605</v>
      </c>
      <c r="BA31" s="1054"/>
      <c r="BB31" s="1054"/>
      <c r="BC31" s="1054"/>
      <c r="BD31" s="1054"/>
      <c r="BE31" s="985" t="s">
        <v>417</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6">
        <v>5</v>
      </c>
      <c r="B32" s="1043" t="s">
        <v>418</v>
      </c>
      <c r="C32" s="1044"/>
      <c r="D32" s="1044"/>
      <c r="E32" s="1044"/>
      <c r="F32" s="1044"/>
      <c r="G32" s="1044"/>
      <c r="H32" s="1044"/>
      <c r="I32" s="1044"/>
      <c r="J32" s="1044"/>
      <c r="K32" s="1044"/>
      <c r="L32" s="1044"/>
      <c r="M32" s="1044"/>
      <c r="N32" s="1044"/>
      <c r="O32" s="1044"/>
      <c r="P32" s="1045"/>
      <c r="Q32" s="1051">
        <v>252</v>
      </c>
      <c r="R32" s="1052"/>
      <c r="S32" s="1052"/>
      <c r="T32" s="1052"/>
      <c r="U32" s="1052"/>
      <c r="V32" s="1052">
        <v>220</v>
      </c>
      <c r="W32" s="1052"/>
      <c r="X32" s="1052"/>
      <c r="Y32" s="1052"/>
      <c r="Z32" s="1052"/>
      <c r="AA32" s="1052">
        <v>32</v>
      </c>
      <c r="AB32" s="1052"/>
      <c r="AC32" s="1052"/>
      <c r="AD32" s="1052"/>
      <c r="AE32" s="1053"/>
      <c r="AF32" s="1048">
        <v>504</v>
      </c>
      <c r="AG32" s="1049"/>
      <c r="AH32" s="1049"/>
      <c r="AI32" s="1049"/>
      <c r="AJ32" s="1050"/>
      <c r="AK32" s="993">
        <v>36</v>
      </c>
      <c r="AL32" s="984"/>
      <c r="AM32" s="984"/>
      <c r="AN32" s="984"/>
      <c r="AO32" s="984"/>
      <c r="AP32" s="984">
        <v>399</v>
      </c>
      <c r="AQ32" s="984"/>
      <c r="AR32" s="984"/>
      <c r="AS32" s="984"/>
      <c r="AT32" s="984"/>
      <c r="AU32" s="984">
        <v>61</v>
      </c>
      <c r="AV32" s="984"/>
      <c r="AW32" s="984"/>
      <c r="AX32" s="984"/>
      <c r="AY32" s="984"/>
      <c r="AZ32" s="1054" t="s">
        <v>605</v>
      </c>
      <c r="BA32" s="1054"/>
      <c r="BB32" s="1054"/>
      <c r="BC32" s="1054"/>
      <c r="BD32" s="1054"/>
      <c r="BE32" s="985" t="s">
        <v>419</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6">
        <v>6</v>
      </c>
      <c r="B33" s="1043" t="s">
        <v>420</v>
      </c>
      <c r="C33" s="1044"/>
      <c r="D33" s="1044"/>
      <c r="E33" s="1044"/>
      <c r="F33" s="1044"/>
      <c r="G33" s="1044"/>
      <c r="H33" s="1044"/>
      <c r="I33" s="1044"/>
      <c r="J33" s="1044"/>
      <c r="K33" s="1044"/>
      <c r="L33" s="1044"/>
      <c r="M33" s="1044"/>
      <c r="N33" s="1044"/>
      <c r="O33" s="1044"/>
      <c r="P33" s="1045"/>
      <c r="Q33" s="1051">
        <f>552+183+149+14</f>
        <v>898</v>
      </c>
      <c r="R33" s="1052"/>
      <c r="S33" s="1052"/>
      <c r="T33" s="1052"/>
      <c r="U33" s="1052"/>
      <c r="V33" s="1052">
        <f>538+175+142+14</f>
        <v>869</v>
      </c>
      <c r="W33" s="1052"/>
      <c r="X33" s="1052"/>
      <c r="Y33" s="1052"/>
      <c r="Z33" s="1052"/>
      <c r="AA33" s="1052">
        <f>15+8+9+0</f>
        <v>32</v>
      </c>
      <c r="AB33" s="1052"/>
      <c r="AC33" s="1052"/>
      <c r="AD33" s="1052"/>
      <c r="AE33" s="1053"/>
      <c r="AF33" s="1048">
        <v>53</v>
      </c>
      <c r="AG33" s="1049"/>
      <c r="AH33" s="1049"/>
      <c r="AI33" s="1049"/>
      <c r="AJ33" s="1050"/>
      <c r="AK33" s="993">
        <v>545</v>
      </c>
      <c r="AL33" s="984"/>
      <c r="AM33" s="984"/>
      <c r="AN33" s="984"/>
      <c r="AO33" s="984"/>
      <c r="AP33" s="984">
        <v>3472</v>
      </c>
      <c r="AQ33" s="984"/>
      <c r="AR33" s="984"/>
      <c r="AS33" s="984"/>
      <c r="AT33" s="984"/>
      <c r="AU33" s="984">
        <v>2726</v>
      </c>
      <c r="AV33" s="984"/>
      <c r="AW33" s="984"/>
      <c r="AX33" s="984"/>
      <c r="AY33" s="984"/>
      <c r="AZ33" s="1054" t="s">
        <v>605</v>
      </c>
      <c r="BA33" s="1054"/>
      <c r="BB33" s="1054"/>
      <c r="BC33" s="1054"/>
      <c r="BD33" s="1054"/>
      <c r="BE33" s="985" t="s">
        <v>417</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6">
        <v>7</v>
      </c>
      <c r="B34" s="1043" t="s">
        <v>421</v>
      </c>
      <c r="C34" s="1044"/>
      <c r="D34" s="1044"/>
      <c r="E34" s="1044"/>
      <c r="F34" s="1044"/>
      <c r="G34" s="1044"/>
      <c r="H34" s="1044"/>
      <c r="I34" s="1044"/>
      <c r="J34" s="1044"/>
      <c r="K34" s="1044"/>
      <c r="L34" s="1044"/>
      <c r="M34" s="1044"/>
      <c r="N34" s="1044"/>
      <c r="O34" s="1044"/>
      <c r="P34" s="1045"/>
      <c r="Q34" s="1051">
        <v>9</v>
      </c>
      <c r="R34" s="1052"/>
      <c r="S34" s="1052"/>
      <c r="T34" s="1052"/>
      <c r="U34" s="1052"/>
      <c r="V34" s="1052">
        <v>7</v>
      </c>
      <c r="W34" s="1052"/>
      <c r="X34" s="1052"/>
      <c r="Y34" s="1052"/>
      <c r="Z34" s="1052"/>
      <c r="AA34" s="1052">
        <v>2</v>
      </c>
      <c r="AB34" s="1052"/>
      <c r="AC34" s="1052"/>
      <c r="AD34" s="1052"/>
      <c r="AE34" s="1053"/>
      <c r="AF34" s="1048">
        <v>2</v>
      </c>
      <c r="AG34" s="1049"/>
      <c r="AH34" s="1049"/>
      <c r="AI34" s="1049"/>
      <c r="AJ34" s="1050"/>
      <c r="AK34" s="993" t="s">
        <v>605</v>
      </c>
      <c r="AL34" s="984"/>
      <c r="AM34" s="984"/>
      <c r="AN34" s="984"/>
      <c r="AO34" s="984"/>
      <c r="AP34" s="984" t="s">
        <v>605</v>
      </c>
      <c r="AQ34" s="984"/>
      <c r="AR34" s="984"/>
      <c r="AS34" s="984"/>
      <c r="AT34" s="984"/>
      <c r="AU34" s="984" t="s">
        <v>605</v>
      </c>
      <c r="AV34" s="984"/>
      <c r="AW34" s="984"/>
      <c r="AX34" s="984"/>
      <c r="AY34" s="984"/>
      <c r="AZ34" s="1054" t="s">
        <v>605</v>
      </c>
      <c r="BA34" s="1054"/>
      <c r="BB34" s="1054"/>
      <c r="BC34" s="1054"/>
      <c r="BD34" s="1054"/>
      <c r="BE34" s="985" t="s">
        <v>422</v>
      </c>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423</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4" t="s">
        <v>400</v>
      </c>
      <c r="B63" s="950" t="s">
        <v>424</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622</v>
      </c>
      <c r="AG63" s="972"/>
      <c r="AH63" s="972"/>
      <c r="AI63" s="972"/>
      <c r="AJ63" s="1035"/>
      <c r="AK63" s="1036"/>
      <c r="AL63" s="976"/>
      <c r="AM63" s="976"/>
      <c r="AN63" s="976"/>
      <c r="AO63" s="976"/>
      <c r="AP63" s="972">
        <v>4009</v>
      </c>
      <c r="AQ63" s="972"/>
      <c r="AR63" s="972"/>
      <c r="AS63" s="972"/>
      <c r="AT63" s="972"/>
      <c r="AU63" s="972">
        <v>2791</v>
      </c>
      <c r="AV63" s="972"/>
      <c r="AW63" s="972"/>
      <c r="AX63" s="972"/>
      <c r="AY63" s="972"/>
      <c r="AZ63" s="1030"/>
      <c r="BA63" s="1030"/>
      <c r="BB63" s="1030"/>
      <c r="BC63" s="1030"/>
      <c r="BD63" s="1030"/>
      <c r="BE63" s="973"/>
      <c r="BF63" s="973"/>
      <c r="BG63" s="973"/>
      <c r="BH63" s="973"/>
      <c r="BI63" s="974"/>
      <c r="BJ63" s="1031" t="s">
        <v>131</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425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426</v>
      </c>
      <c r="B66" s="1009"/>
      <c r="C66" s="1009"/>
      <c r="D66" s="1009"/>
      <c r="E66" s="1009"/>
      <c r="F66" s="1009"/>
      <c r="G66" s="1009"/>
      <c r="H66" s="1009"/>
      <c r="I66" s="1009"/>
      <c r="J66" s="1009"/>
      <c r="K66" s="1009"/>
      <c r="L66" s="1009"/>
      <c r="M66" s="1009"/>
      <c r="N66" s="1009"/>
      <c r="O66" s="1009"/>
      <c r="P66" s="1010"/>
      <c r="Q66" s="1014" t="s">
        <v>405</v>
      </c>
      <c r="R66" s="1015"/>
      <c r="S66" s="1015"/>
      <c r="T66" s="1015"/>
      <c r="U66" s="1016"/>
      <c r="V66" s="1014" t="s">
        <v>406</v>
      </c>
      <c r="W66" s="1015"/>
      <c r="X66" s="1015"/>
      <c r="Y66" s="1015"/>
      <c r="Z66" s="1016"/>
      <c r="AA66" s="1014" t="s">
        <v>427</v>
      </c>
      <c r="AB66" s="1015"/>
      <c r="AC66" s="1015"/>
      <c r="AD66" s="1015"/>
      <c r="AE66" s="1016"/>
      <c r="AF66" s="1020" t="s">
        <v>428</v>
      </c>
      <c r="AG66" s="1021"/>
      <c r="AH66" s="1021"/>
      <c r="AI66" s="1021"/>
      <c r="AJ66" s="1022"/>
      <c r="AK66" s="1014" t="s">
        <v>429</v>
      </c>
      <c r="AL66" s="1009"/>
      <c r="AM66" s="1009"/>
      <c r="AN66" s="1009"/>
      <c r="AO66" s="1010"/>
      <c r="AP66" s="1014" t="s">
        <v>430</v>
      </c>
      <c r="AQ66" s="1015"/>
      <c r="AR66" s="1015"/>
      <c r="AS66" s="1015"/>
      <c r="AT66" s="1016"/>
      <c r="AU66" s="1014" t="s">
        <v>431</v>
      </c>
      <c r="AV66" s="1015"/>
      <c r="AW66" s="1015"/>
      <c r="AX66" s="1015"/>
      <c r="AY66" s="1016"/>
      <c r="AZ66" s="1014" t="s">
        <v>386</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0">
        <v>1</v>
      </c>
      <c r="B68" s="998" t="s">
        <v>588</v>
      </c>
      <c r="C68" s="999"/>
      <c r="D68" s="999"/>
      <c r="E68" s="999"/>
      <c r="F68" s="999"/>
      <c r="G68" s="999"/>
      <c r="H68" s="999"/>
      <c r="I68" s="999"/>
      <c r="J68" s="999"/>
      <c r="K68" s="999"/>
      <c r="L68" s="999"/>
      <c r="M68" s="999"/>
      <c r="N68" s="999"/>
      <c r="O68" s="999"/>
      <c r="P68" s="1000"/>
      <c r="Q68" s="1001">
        <v>1682</v>
      </c>
      <c r="R68" s="995"/>
      <c r="S68" s="995"/>
      <c r="T68" s="995"/>
      <c r="U68" s="995"/>
      <c r="V68" s="995">
        <v>1596</v>
      </c>
      <c r="W68" s="995"/>
      <c r="X68" s="995"/>
      <c r="Y68" s="995"/>
      <c r="Z68" s="995"/>
      <c r="AA68" s="995">
        <v>86</v>
      </c>
      <c r="AB68" s="995"/>
      <c r="AC68" s="995"/>
      <c r="AD68" s="995"/>
      <c r="AE68" s="995"/>
      <c r="AF68" s="995">
        <v>86</v>
      </c>
      <c r="AG68" s="995"/>
      <c r="AH68" s="995"/>
      <c r="AI68" s="995"/>
      <c r="AJ68" s="995"/>
      <c r="AK68" s="995" t="s">
        <v>605</v>
      </c>
      <c r="AL68" s="995"/>
      <c r="AM68" s="995"/>
      <c r="AN68" s="995"/>
      <c r="AO68" s="995"/>
      <c r="AP68" s="995" t="s">
        <v>605</v>
      </c>
      <c r="AQ68" s="995"/>
      <c r="AR68" s="995"/>
      <c r="AS68" s="995"/>
      <c r="AT68" s="995"/>
      <c r="AU68" s="995" t="s">
        <v>605</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2">
        <v>2</v>
      </c>
      <c r="B69" s="987" t="s">
        <v>589</v>
      </c>
      <c r="C69" s="988"/>
      <c r="D69" s="988"/>
      <c r="E69" s="988"/>
      <c r="F69" s="988"/>
      <c r="G69" s="988"/>
      <c r="H69" s="988"/>
      <c r="I69" s="988"/>
      <c r="J69" s="988"/>
      <c r="K69" s="988"/>
      <c r="L69" s="988"/>
      <c r="M69" s="988"/>
      <c r="N69" s="988"/>
      <c r="O69" s="988"/>
      <c r="P69" s="989"/>
      <c r="Q69" s="990">
        <v>2794</v>
      </c>
      <c r="R69" s="984"/>
      <c r="S69" s="984"/>
      <c r="T69" s="984"/>
      <c r="U69" s="984"/>
      <c r="V69" s="984">
        <v>2791</v>
      </c>
      <c r="W69" s="984"/>
      <c r="X69" s="984"/>
      <c r="Y69" s="984"/>
      <c r="Z69" s="984"/>
      <c r="AA69" s="984">
        <v>3</v>
      </c>
      <c r="AB69" s="984"/>
      <c r="AC69" s="984"/>
      <c r="AD69" s="984"/>
      <c r="AE69" s="984"/>
      <c r="AF69" s="984">
        <v>3</v>
      </c>
      <c r="AG69" s="984"/>
      <c r="AH69" s="984"/>
      <c r="AI69" s="984"/>
      <c r="AJ69" s="984"/>
      <c r="AK69" s="984" t="s">
        <v>605</v>
      </c>
      <c r="AL69" s="984"/>
      <c r="AM69" s="984"/>
      <c r="AN69" s="984"/>
      <c r="AO69" s="984"/>
      <c r="AP69" s="984">
        <v>2900</v>
      </c>
      <c r="AQ69" s="984"/>
      <c r="AR69" s="984"/>
      <c r="AS69" s="984"/>
      <c r="AT69" s="984"/>
      <c r="AU69" s="984">
        <v>241</v>
      </c>
      <c r="AV69" s="984"/>
      <c r="AW69" s="984"/>
      <c r="AX69" s="984"/>
      <c r="AY69" s="984"/>
      <c r="AZ69" s="985" t="s">
        <v>590</v>
      </c>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2">
        <v>3</v>
      </c>
      <c r="B70" s="987" t="s">
        <v>589</v>
      </c>
      <c r="C70" s="988"/>
      <c r="D70" s="988"/>
      <c r="E70" s="988"/>
      <c r="F70" s="988"/>
      <c r="G70" s="988"/>
      <c r="H70" s="988"/>
      <c r="I70" s="988"/>
      <c r="J70" s="988"/>
      <c r="K70" s="988"/>
      <c r="L70" s="988"/>
      <c r="M70" s="988"/>
      <c r="N70" s="988"/>
      <c r="O70" s="988"/>
      <c r="P70" s="989"/>
      <c r="Q70" s="990">
        <v>45</v>
      </c>
      <c r="R70" s="984"/>
      <c r="S70" s="984"/>
      <c r="T70" s="984"/>
      <c r="U70" s="984"/>
      <c r="V70" s="984">
        <v>44</v>
      </c>
      <c r="W70" s="984"/>
      <c r="X70" s="984"/>
      <c r="Y70" s="984"/>
      <c r="Z70" s="984"/>
      <c r="AA70" s="984">
        <v>0</v>
      </c>
      <c r="AB70" s="984"/>
      <c r="AC70" s="984"/>
      <c r="AD70" s="984"/>
      <c r="AE70" s="984"/>
      <c r="AF70" s="984">
        <v>0</v>
      </c>
      <c r="AG70" s="984"/>
      <c r="AH70" s="984"/>
      <c r="AI70" s="984"/>
      <c r="AJ70" s="984"/>
      <c r="AK70" s="984">
        <v>23</v>
      </c>
      <c r="AL70" s="984"/>
      <c r="AM70" s="984"/>
      <c r="AN70" s="984"/>
      <c r="AO70" s="984"/>
      <c r="AP70" s="984" t="s">
        <v>605</v>
      </c>
      <c r="AQ70" s="984"/>
      <c r="AR70" s="984"/>
      <c r="AS70" s="984"/>
      <c r="AT70" s="984"/>
      <c r="AU70" s="984" t="s">
        <v>605</v>
      </c>
      <c r="AV70" s="984"/>
      <c r="AW70" s="984"/>
      <c r="AX70" s="984"/>
      <c r="AY70" s="984"/>
      <c r="AZ70" s="985" t="s">
        <v>591</v>
      </c>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2">
        <v>4</v>
      </c>
      <c r="B71" s="987" t="s">
        <v>589</v>
      </c>
      <c r="C71" s="988"/>
      <c r="D71" s="988"/>
      <c r="E71" s="988"/>
      <c r="F71" s="988"/>
      <c r="G71" s="988"/>
      <c r="H71" s="988"/>
      <c r="I71" s="988"/>
      <c r="J71" s="988"/>
      <c r="K71" s="988"/>
      <c r="L71" s="988"/>
      <c r="M71" s="988"/>
      <c r="N71" s="988"/>
      <c r="O71" s="988"/>
      <c r="P71" s="989"/>
      <c r="Q71" s="990">
        <v>37</v>
      </c>
      <c r="R71" s="984"/>
      <c r="S71" s="984"/>
      <c r="T71" s="984"/>
      <c r="U71" s="984"/>
      <c r="V71" s="984">
        <v>37</v>
      </c>
      <c r="W71" s="984"/>
      <c r="X71" s="984"/>
      <c r="Y71" s="984"/>
      <c r="Z71" s="984"/>
      <c r="AA71" s="984">
        <v>0</v>
      </c>
      <c r="AB71" s="984"/>
      <c r="AC71" s="984"/>
      <c r="AD71" s="984"/>
      <c r="AE71" s="984"/>
      <c r="AF71" s="984">
        <v>0</v>
      </c>
      <c r="AG71" s="984"/>
      <c r="AH71" s="984"/>
      <c r="AI71" s="984"/>
      <c r="AJ71" s="984"/>
      <c r="AK71" s="984">
        <v>3</v>
      </c>
      <c r="AL71" s="984"/>
      <c r="AM71" s="984"/>
      <c r="AN71" s="984"/>
      <c r="AO71" s="984"/>
      <c r="AP71" s="984" t="s">
        <v>605</v>
      </c>
      <c r="AQ71" s="984"/>
      <c r="AR71" s="984"/>
      <c r="AS71" s="984"/>
      <c r="AT71" s="984"/>
      <c r="AU71" s="984" t="s">
        <v>605</v>
      </c>
      <c r="AV71" s="984"/>
      <c r="AW71" s="984"/>
      <c r="AX71" s="984"/>
      <c r="AY71" s="984"/>
      <c r="AZ71" s="985" t="s">
        <v>592</v>
      </c>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2">
        <v>5</v>
      </c>
      <c r="B72" s="987" t="s">
        <v>593</v>
      </c>
      <c r="C72" s="988"/>
      <c r="D72" s="988"/>
      <c r="E72" s="988"/>
      <c r="F72" s="988"/>
      <c r="G72" s="988"/>
      <c r="H72" s="988"/>
      <c r="I72" s="988"/>
      <c r="J72" s="988"/>
      <c r="K72" s="988"/>
      <c r="L72" s="988"/>
      <c r="M72" s="988"/>
      <c r="N72" s="988"/>
      <c r="O72" s="988"/>
      <c r="P72" s="989"/>
      <c r="Q72" s="990">
        <v>103</v>
      </c>
      <c r="R72" s="984"/>
      <c r="S72" s="984"/>
      <c r="T72" s="984"/>
      <c r="U72" s="984"/>
      <c r="V72" s="984">
        <v>102</v>
      </c>
      <c r="W72" s="984"/>
      <c r="X72" s="984"/>
      <c r="Y72" s="984"/>
      <c r="Z72" s="984"/>
      <c r="AA72" s="984">
        <v>1</v>
      </c>
      <c r="AB72" s="984"/>
      <c r="AC72" s="984"/>
      <c r="AD72" s="984"/>
      <c r="AE72" s="984"/>
      <c r="AF72" s="984">
        <v>1</v>
      </c>
      <c r="AG72" s="984"/>
      <c r="AH72" s="984"/>
      <c r="AI72" s="984"/>
      <c r="AJ72" s="984"/>
      <c r="AK72" s="984">
        <v>29</v>
      </c>
      <c r="AL72" s="984"/>
      <c r="AM72" s="984"/>
      <c r="AN72" s="984"/>
      <c r="AO72" s="984"/>
      <c r="AP72" s="984" t="s">
        <v>605</v>
      </c>
      <c r="AQ72" s="984"/>
      <c r="AR72" s="984"/>
      <c r="AS72" s="984"/>
      <c r="AT72" s="984"/>
      <c r="AU72" s="984" t="s">
        <v>605</v>
      </c>
      <c r="AV72" s="984"/>
      <c r="AW72" s="984"/>
      <c r="AX72" s="984"/>
      <c r="AY72" s="984"/>
      <c r="AZ72" s="985" t="s">
        <v>590</v>
      </c>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2">
        <v>6</v>
      </c>
      <c r="B73" s="987" t="s">
        <v>593</v>
      </c>
      <c r="C73" s="988"/>
      <c r="D73" s="988"/>
      <c r="E73" s="988"/>
      <c r="F73" s="988"/>
      <c r="G73" s="988"/>
      <c r="H73" s="988"/>
      <c r="I73" s="988"/>
      <c r="J73" s="988"/>
      <c r="K73" s="988"/>
      <c r="L73" s="988"/>
      <c r="M73" s="988"/>
      <c r="N73" s="988"/>
      <c r="O73" s="988"/>
      <c r="P73" s="989"/>
      <c r="Q73" s="990">
        <v>85678</v>
      </c>
      <c r="R73" s="984"/>
      <c r="S73" s="984"/>
      <c r="T73" s="984"/>
      <c r="U73" s="984"/>
      <c r="V73" s="984">
        <v>84802</v>
      </c>
      <c r="W73" s="984"/>
      <c r="X73" s="984"/>
      <c r="Y73" s="984"/>
      <c r="Z73" s="984"/>
      <c r="AA73" s="984">
        <v>876</v>
      </c>
      <c r="AB73" s="984"/>
      <c r="AC73" s="984"/>
      <c r="AD73" s="984"/>
      <c r="AE73" s="984"/>
      <c r="AF73" s="984">
        <v>876</v>
      </c>
      <c r="AG73" s="984"/>
      <c r="AH73" s="984"/>
      <c r="AI73" s="984"/>
      <c r="AJ73" s="984"/>
      <c r="AK73" s="984">
        <v>470</v>
      </c>
      <c r="AL73" s="984"/>
      <c r="AM73" s="984"/>
      <c r="AN73" s="984"/>
      <c r="AO73" s="984"/>
      <c r="AP73" s="984" t="s">
        <v>605</v>
      </c>
      <c r="AQ73" s="984"/>
      <c r="AR73" s="984"/>
      <c r="AS73" s="984"/>
      <c r="AT73" s="984"/>
      <c r="AU73" s="984" t="s">
        <v>605</v>
      </c>
      <c r="AV73" s="984"/>
      <c r="AW73" s="984"/>
      <c r="AX73" s="984"/>
      <c r="AY73" s="984"/>
      <c r="AZ73" s="985" t="s">
        <v>594</v>
      </c>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2">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2">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4" t="s">
        <v>400</v>
      </c>
      <c r="B88" s="950" t="s">
        <v>432</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966</v>
      </c>
      <c r="AG88" s="972"/>
      <c r="AH88" s="972"/>
      <c r="AI88" s="972"/>
      <c r="AJ88" s="972"/>
      <c r="AK88" s="976"/>
      <c r="AL88" s="976"/>
      <c r="AM88" s="976"/>
      <c r="AN88" s="976"/>
      <c r="AO88" s="976"/>
      <c r="AP88" s="972">
        <v>2900</v>
      </c>
      <c r="AQ88" s="972"/>
      <c r="AR88" s="972"/>
      <c r="AS88" s="972"/>
      <c r="AT88" s="972"/>
      <c r="AU88" s="972">
        <v>241</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400</v>
      </c>
      <c r="BR102" s="950" t="s">
        <v>433</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37</v>
      </c>
      <c r="CS102" s="966"/>
      <c r="CT102" s="966"/>
      <c r="CU102" s="966"/>
      <c r="CV102" s="967"/>
      <c r="CW102" s="965">
        <v>16</v>
      </c>
      <c r="CX102" s="966"/>
      <c r="CY102" s="966"/>
      <c r="CZ102" s="966"/>
      <c r="DA102" s="967"/>
      <c r="DB102" s="965">
        <v>9</v>
      </c>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434</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435</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438</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439</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440</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441</v>
      </c>
      <c r="AB109" s="909"/>
      <c r="AC109" s="909"/>
      <c r="AD109" s="909"/>
      <c r="AE109" s="910"/>
      <c r="AF109" s="911" t="s">
        <v>442</v>
      </c>
      <c r="AG109" s="909"/>
      <c r="AH109" s="909"/>
      <c r="AI109" s="909"/>
      <c r="AJ109" s="910"/>
      <c r="AK109" s="911" t="s">
        <v>316</v>
      </c>
      <c r="AL109" s="909"/>
      <c r="AM109" s="909"/>
      <c r="AN109" s="909"/>
      <c r="AO109" s="910"/>
      <c r="AP109" s="911" t="s">
        <v>443</v>
      </c>
      <c r="AQ109" s="909"/>
      <c r="AR109" s="909"/>
      <c r="AS109" s="909"/>
      <c r="AT109" s="942"/>
      <c r="AU109" s="908" t="s">
        <v>440</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441</v>
      </c>
      <c r="BR109" s="909"/>
      <c r="BS109" s="909"/>
      <c r="BT109" s="909"/>
      <c r="BU109" s="910"/>
      <c r="BV109" s="911" t="s">
        <v>442</v>
      </c>
      <c r="BW109" s="909"/>
      <c r="BX109" s="909"/>
      <c r="BY109" s="909"/>
      <c r="BZ109" s="910"/>
      <c r="CA109" s="911" t="s">
        <v>316</v>
      </c>
      <c r="CB109" s="909"/>
      <c r="CC109" s="909"/>
      <c r="CD109" s="909"/>
      <c r="CE109" s="910"/>
      <c r="CF109" s="949" t="s">
        <v>443</v>
      </c>
      <c r="CG109" s="949"/>
      <c r="CH109" s="949"/>
      <c r="CI109" s="949"/>
      <c r="CJ109" s="949"/>
      <c r="CK109" s="911" t="s">
        <v>444</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441</v>
      </c>
      <c r="DH109" s="909"/>
      <c r="DI109" s="909"/>
      <c r="DJ109" s="909"/>
      <c r="DK109" s="910"/>
      <c r="DL109" s="911" t="s">
        <v>442</v>
      </c>
      <c r="DM109" s="909"/>
      <c r="DN109" s="909"/>
      <c r="DO109" s="909"/>
      <c r="DP109" s="910"/>
      <c r="DQ109" s="911" t="s">
        <v>316</v>
      </c>
      <c r="DR109" s="909"/>
      <c r="DS109" s="909"/>
      <c r="DT109" s="909"/>
      <c r="DU109" s="910"/>
      <c r="DV109" s="911" t="s">
        <v>443</v>
      </c>
      <c r="DW109" s="909"/>
      <c r="DX109" s="909"/>
      <c r="DY109" s="909"/>
      <c r="DZ109" s="942"/>
    </row>
    <row r="110" spans="1:131" s="224" customFormat="1" ht="26.25" customHeight="1" x14ac:dyDescent="0.15">
      <c r="A110" s="820" t="s">
        <v>445</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933586</v>
      </c>
      <c r="AB110" s="902"/>
      <c r="AC110" s="902"/>
      <c r="AD110" s="902"/>
      <c r="AE110" s="903"/>
      <c r="AF110" s="904">
        <v>918494</v>
      </c>
      <c r="AG110" s="902"/>
      <c r="AH110" s="902"/>
      <c r="AI110" s="902"/>
      <c r="AJ110" s="903"/>
      <c r="AK110" s="904">
        <v>1028158</v>
      </c>
      <c r="AL110" s="902"/>
      <c r="AM110" s="902"/>
      <c r="AN110" s="902"/>
      <c r="AO110" s="903"/>
      <c r="AP110" s="905">
        <v>20</v>
      </c>
      <c r="AQ110" s="906"/>
      <c r="AR110" s="906"/>
      <c r="AS110" s="906"/>
      <c r="AT110" s="907"/>
      <c r="AU110" s="943" t="s">
        <v>75</v>
      </c>
      <c r="AV110" s="944"/>
      <c r="AW110" s="944"/>
      <c r="AX110" s="944"/>
      <c r="AY110" s="944"/>
      <c r="AZ110" s="873" t="s">
        <v>446</v>
      </c>
      <c r="BA110" s="821"/>
      <c r="BB110" s="821"/>
      <c r="BC110" s="821"/>
      <c r="BD110" s="821"/>
      <c r="BE110" s="821"/>
      <c r="BF110" s="821"/>
      <c r="BG110" s="821"/>
      <c r="BH110" s="821"/>
      <c r="BI110" s="821"/>
      <c r="BJ110" s="821"/>
      <c r="BK110" s="821"/>
      <c r="BL110" s="821"/>
      <c r="BM110" s="821"/>
      <c r="BN110" s="821"/>
      <c r="BO110" s="821"/>
      <c r="BP110" s="822"/>
      <c r="BQ110" s="874">
        <v>12960192</v>
      </c>
      <c r="BR110" s="855"/>
      <c r="BS110" s="855"/>
      <c r="BT110" s="855"/>
      <c r="BU110" s="855"/>
      <c r="BV110" s="855">
        <v>13126565</v>
      </c>
      <c r="BW110" s="855"/>
      <c r="BX110" s="855"/>
      <c r="BY110" s="855"/>
      <c r="BZ110" s="855"/>
      <c r="CA110" s="855">
        <v>12716602</v>
      </c>
      <c r="CB110" s="855"/>
      <c r="CC110" s="855"/>
      <c r="CD110" s="855"/>
      <c r="CE110" s="855"/>
      <c r="CF110" s="879">
        <v>247.8</v>
      </c>
      <c r="CG110" s="880"/>
      <c r="CH110" s="880"/>
      <c r="CI110" s="880"/>
      <c r="CJ110" s="880"/>
      <c r="CK110" s="939" t="s">
        <v>447</v>
      </c>
      <c r="CL110" s="832"/>
      <c r="CM110" s="873" t="s">
        <v>448</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449</v>
      </c>
      <c r="DH110" s="855"/>
      <c r="DI110" s="855"/>
      <c r="DJ110" s="855"/>
      <c r="DK110" s="855"/>
      <c r="DL110" s="855" t="s">
        <v>449</v>
      </c>
      <c r="DM110" s="855"/>
      <c r="DN110" s="855"/>
      <c r="DO110" s="855"/>
      <c r="DP110" s="855"/>
      <c r="DQ110" s="855" t="s">
        <v>131</v>
      </c>
      <c r="DR110" s="855"/>
      <c r="DS110" s="855"/>
      <c r="DT110" s="855"/>
      <c r="DU110" s="855"/>
      <c r="DV110" s="856" t="s">
        <v>131</v>
      </c>
      <c r="DW110" s="856"/>
      <c r="DX110" s="856"/>
      <c r="DY110" s="856"/>
      <c r="DZ110" s="857"/>
    </row>
    <row r="111" spans="1:131" s="224" customFormat="1" ht="26.25" customHeight="1" x14ac:dyDescent="0.15">
      <c r="A111" s="787" t="s">
        <v>450</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131</v>
      </c>
      <c r="AB111" s="932"/>
      <c r="AC111" s="932"/>
      <c r="AD111" s="932"/>
      <c r="AE111" s="933"/>
      <c r="AF111" s="934" t="s">
        <v>449</v>
      </c>
      <c r="AG111" s="932"/>
      <c r="AH111" s="932"/>
      <c r="AI111" s="932"/>
      <c r="AJ111" s="933"/>
      <c r="AK111" s="934" t="s">
        <v>131</v>
      </c>
      <c r="AL111" s="932"/>
      <c r="AM111" s="932"/>
      <c r="AN111" s="932"/>
      <c r="AO111" s="933"/>
      <c r="AP111" s="935" t="s">
        <v>131</v>
      </c>
      <c r="AQ111" s="936"/>
      <c r="AR111" s="936"/>
      <c r="AS111" s="936"/>
      <c r="AT111" s="937"/>
      <c r="AU111" s="945"/>
      <c r="AV111" s="946"/>
      <c r="AW111" s="946"/>
      <c r="AX111" s="946"/>
      <c r="AY111" s="946"/>
      <c r="AZ111" s="828" t="s">
        <v>451</v>
      </c>
      <c r="BA111" s="765"/>
      <c r="BB111" s="765"/>
      <c r="BC111" s="765"/>
      <c r="BD111" s="765"/>
      <c r="BE111" s="765"/>
      <c r="BF111" s="765"/>
      <c r="BG111" s="765"/>
      <c r="BH111" s="765"/>
      <c r="BI111" s="765"/>
      <c r="BJ111" s="765"/>
      <c r="BK111" s="765"/>
      <c r="BL111" s="765"/>
      <c r="BM111" s="765"/>
      <c r="BN111" s="765"/>
      <c r="BO111" s="765"/>
      <c r="BP111" s="766"/>
      <c r="BQ111" s="829">
        <v>4200</v>
      </c>
      <c r="BR111" s="830"/>
      <c r="BS111" s="830"/>
      <c r="BT111" s="830"/>
      <c r="BU111" s="830"/>
      <c r="BV111" s="830">
        <v>3183</v>
      </c>
      <c r="BW111" s="830"/>
      <c r="BX111" s="830"/>
      <c r="BY111" s="830"/>
      <c r="BZ111" s="830"/>
      <c r="CA111" s="830">
        <v>997</v>
      </c>
      <c r="CB111" s="830"/>
      <c r="CC111" s="830"/>
      <c r="CD111" s="830"/>
      <c r="CE111" s="830"/>
      <c r="CF111" s="888">
        <v>0</v>
      </c>
      <c r="CG111" s="889"/>
      <c r="CH111" s="889"/>
      <c r="CI111" s="889"/>
      <c r="CJ111" s="889"/>
      <c r="CK111" s="940"/>
      <c r="CL111" s="834"/>
      <c r="CM111" s="828" t="s">
        <v>452</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131</v>
      </c>
      <c r="DH111" s="830"/>
      <c r="DI111" s="830"/>
      <c r="DJ111" s="830"/>
      <c r="DK111" s="830"/>
      <c r="DL111" s="830" t="s">
        <v>449</v>
      </c>
      <c r="DM111" s="830"/>
      <c r="DN111" s="830"/>
      <c r="DO111" s="830"/>
      <c r="DP111" s="830"/>
      <c r="DQ111" s="830" t="s">
        <v>449</v>
      </c>
      <c r="DR111" s="830"/>
      <c r="DS111" s="830"/>
      <c r="DT111" s="830"/>
      <c r="DU111" s="830"/>
      <c r="DV111" s="807" t="s">
        <v>131</v>
      </c>
      <c r="DW111" s="807"/>
      <c r="DX111" s="807"/>
      <c r="DY111" s="807"/>
      <c r="DZ111" s="808"/>
    </row>
    <row r="112" spans="1:131" s="224" customFormat="1" ht="26.25" customHeight="1" x14ac:dyDescent="0.15">
      <c r="A112" s="925" t="s">
        <v>453</v>
      </c>
      <c r="B112" s="926"/>
      <c r="C112" s="765" t="s">
        <v>454</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131</v>
      </c>
      <c r="AB112" s="793"/>
      <c r="AC112" s="793"/>
      <c r="AD112" s="793"/>
      <c r="AE112" s="794"/>
      <c r="AF112" s="795" t="s">
        <v>131</v>
      </c>
      <c r="AG112" s="793"/>
      <c r="AH112" s="793"/>
      <c r="AI112" s="793"/>
      <c r="AJ112" s="794"/>
      <c r="AK112" s="795" t="s">
        <v>131</v>
      </c>
      <c r="AL112" s="793"/>
      <c r="AM112" s="793"/>
      <c r="AN112" s="793"/>
      <c r="AO112" s="794"/>
      <c r="AP112" s="837" t="s">
        <v>131</v>
      </c>
      <c r="AQ112" s="838"/>
      <c r="AR112" s="838"/>
      <c r="AS112" s="838"/>
      <c r="AT112" s="839"/>
      <c r="AU112" s="945"/>
      <c r="AV112" s="946"/>
      <c r="AW112" s="946"/>
      <c r="AX112" s="946"/>
      <c r="AY112" s="946"/>
      <c r="AZ112" s="828" t="s">
        <v>455</v>
      </c>
      <c r="BA112" s="765"/>
      <c r="BB112" s="765"/>
      <c r="BC112" s="765"/>
      <c r="BD112" s="765"/>
      <c r="BE112" s="765"/>
      <c r="BF112" s="765"/>
      <c r="BG112" s="765"/>
      <c r="BH112" s="765"/>
      <c r="BI112" s="765"/>
      <c r="BJ112" s="765"/>
      <c r="BK112" s="765"/>
      <c r="BL112" s="765"/>
      <c r="BM112" s="765"/>
      <c r="BN112" s="765"/>
      <c r="BO112" s="765"/>
      <c r="BP112" s="766"/>
      <c r="BQ112" s="829">
        <v>3617728</v>
      </c>
      <c r="BR112" s="830"/>
      <c r="BS112" s="830"/>
      <c r="BT112" s="830"/>
      <c r="BU112" s="830"/>
      <c r="BV112" s="830">
        <v>3362485</v>
      </c>
      <c r="BW112" s="830"/>
      <c r="BX112" s="830"/>
      <c r="BY112" s="830"/>
      <c r="BZ112" s="830"/>
      <c r="CA112" s="830">
        <v>2790960</v>
      </c>
      <c r="CB112" s="830"/>
      <c r="CC112" s="830"/>
      <c r="CD112" s="830"/>
      <c r="CE112" s="830"/>
      <c r="CF112" s="888">
        <v>54.4</v>
      </c>
      <c r="CG112" s="889"/>
      <c r="CH112" s="889"/>
      <c r="CI112" s="889"/>
      <c r="CJ112" s="889"/>
      <c r="CK112" s="940"/>
      <c r="CL112" s="834"/>
      <c r="CM112" s="828" t="s">
        <v>456</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449</v>
      </c>
      <c r="DH112" s="830"/>
      <c r="DI112" s="830"/>
      <c r="DJ112" s="830"/>
      <c r="DK112" s="830"/>
      <c r="DL112" s="830" t="s">
        <v>449</v>
      </c>
      <c r="DM112" s="830"/>
      <c r="DN112" s="830"/>
      <c r="DO112" s="830"/>
      <c r="DP112" s="830"/>
      <c r="DQ112" s="830" t="s">
        <v>131</v>
      </c>
      <c r="DR112" s="830"/>
      <c r="DS112" s="830"/>
      <c r="DT112" s="830"/>
      <c r="DU112" s="830"/>
      <c r="DV112" s="807" t="s">
        <v>449</v>
      </c>
      <c r="DW112" s="807"/>
      <c r="DX112" s="807"/>
      <c r="DY112" s="807"/>
      <c r="DZ112" s="808"/>
    </row>
    <row r="113" spans="1:130" s="224" customFormat="1" ht="26.25" customHeight="1" x14ac:dyDescent="0.15">
      <c r="A113" s="927"/>
      <c r="B113" s="928"/>
      <c r="C113" s="765" t="s">
        <v>457</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516671</v>
      </c>
      <c r="AB113" s="932"/>
      <c r="AC113" s="932"/>
      <c r="AD113" s="932"/>
      <c r="AE113" s="933"/>
      <c r="AF113" s="934">
        <v>526953</v>
      </c>
      <c r="AG113" s="932"/>
      <c r="AH113" s="932"/>
      <c r="AI113" s="932"/>
      <c r="AJ113" s="933"/>
      <c r="AK113" s="934">
        <v>371172</v>
      </c>
      <c r="AL113" s="932"/>
      <c r="AM113" s="932"/>
      <c r="AN113" s="932"/>
      <c r="AO113" s="933"/>
      <c r="AP113" s="935">
        <v>7.2</v>
      </c>
      <c r="AQ113" s="936"/>
      <c r="AR113" s="936"/>
      <c r="AS113" s="936"/>
      <c r="AT113" s="937"/>
      <c r="AU113" s="945"/>
      <c r="AV113" s="946"/>
      <c r="AW113" s="946"/>
      <c r="AX113" s="946"/>
      <c r="AY113" s="946"/>
      <c r="AZ113" s="828" t="s">
        <v>458</v>
      </c>
      <c r="BA113" s="765"/>
      <c r="BB113" s="765"/>
      <c r="BC113" s="765"/>
      <c r="BD113" s="765"/>
      <c r="BE113" s="765"/>
      <c r="BF113" s="765"/>
      <c r="BG113" s="765"/>
      <c r="BH113" s="765"/>
      <c r="BI113" s="765"/>
      <c r="BJ113" s="765"/>
      <c r="BK113" s="765"/>
      <c r="BL113" s="765"/>
      <c r="BM113" s="765"/>
      <c r="BN113" s="765"/>
      <c r="BO113" s="765"/>
      <c r="BP113" s="766"/>
      <c r="BQ113" s="829">
        <v>303451</v>
      </c>
      <c r="BR113" s="830"/>
      <c r="BS113" s="830"/>
      <c r="BT113" s="830"/>
      <c r="BU113" s="830"/>
      <c r="BV113" s="830">
        <v>265414</v>
      </c>
      <c r="BW113" s="830"/>
      <c r="BX113" s="830"/>
      <c r="BY113" s="830"/>
      <c r="BZ113" s="830"/>
      <c r="CA113" s="830">
        <v>240731</v>
      </c>
      <c r="CB113" s="830"/>
      <c r="CC113" s="830"/>
      <c r="CD113" s="830"/>
      <c r="CE113" s="830"/>
      <c r="CF113" s="888">
        <v>4.7</v>
      </c>
      <c r="CG113" s="889"/>
      <c r="CH113" s="889"/>
      <c r="CI113" s="889"/>
      <c r="CJ113" s="889"/>
      <c r="CK113" s="940"/>
      <c r="CL113" s="834"/>
      <c r="CM113" s="828" t="s">
        <v>459</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131</v>
      </c>
      <c r="DH113" s="793"/>
      <c r="DI113" s="793"/>
      <c r="DJ113" s="793"/>
      <c r="DK113" s="794"/>
      <c r="DL113" s="795" t="s">
        <v>449</v>
      </c>
      <c r="DM113" s="793"/>
      <c r="DN113" s="793"/>
      <c r="DO113" s="793"/>
      <c r="DP113" s="794"/>
      <c r="DQ113" s="795" t="s">
        <v>131</v>
      </c>
      <c r="DR113" s="793"/>
      <c r="DS113" s="793"/>
      <c r="DT113" s="793"/>
      <c r="DU113" s="794"/>
      <c r="DV113" s="837" t="s">
        <v>131</v>
      </c>
      <c r="DW113" s="838"/>
      <c r="DX113" s="838"/>
      <c r="DY113" s="838"/>
      <c r="DZ113" s="839"/>
    </row>
    <row r="114" spans="1:130" s="224" customFormat="1" ht="26.25" customHeight="1" x14ac:dyDescent="0.15">
      <c r="A114" s="927"/>
      <c r="B114" s="928"/>
      <c r="C114" s="765" t="s">
        <v>460</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29612</v>
      </c>
      <c r="AB114" s="793"/>
      <c r="AC114" s="793"/>
      <c r="AD114" s="793"/>
      <c r="AE114" s="794"/>
      <c r="AF114" s="795">
        <v>32861</v>
      </c>
      <c r="AG114" s="793"/>
      <c r="AH114" s="793"/>
      <c r="AI114" s="793"/>
      <c r="AJ114" s="794"/>
      <c r="AK114" s="795">
        <v>39883</v>
      </c>
      <c r="AL114" s="793"/>
      <c r="AM114" s="793"/>
      <c r="AN114" s="793"/>
      <c r="AO114" s="794"/>
      <c r="AP114" s="837">
        <v>0.8</v>
      </c>
      <c r="AQ114" s="838"/>
      <c r="AR114" s="838"/>
      <c r="AS114" s="838"/>
      <c r="AT114" s="839"/>
      <c r="AU114" s="945"/>
      <c r="AV114" s="946"/>
      <c r="AW114" s="946"/>
      <c r="AX114" s="946"/>
      <c r="AY114" s="946"/>
      <c r="AZ114" s="828" t="s">
        <v>461</v>
      </c>
      <c r="BA114" s="765"/>
      <c r="BB114" s="765"/>
      <c r="BC114" s="765"/>
      <c r="BD114" s="765"/>
      <c r="BE114" s="765"/>
      <c r="BF114" s="765"/>
      <c r="BG114" s="765"/>
      <c r="BH114" s="765"/>
      <c r="BI114" s="765"/>
      <c r="BJ114" s="765"/>
      <c r="BK114" s="765"/>
      <c r="BL114" s="765"/>
      <c r="BM114" s="765"/>
      <c r="BN114" s="765"/>
      <c r="BO114" s="765"/>
      <c r="BP114" s="766"/>
      <c r="BQ114" s="829">
        <v>893685</v>
      </c>
      <c r="BR114" s="830"/>
      <c r="BS114" s="830"/>
      <c r="BT114" s="830"/>
      <c r="BU114" s="830"/>
      <c r="BV114" s="830">
        <v>877502</v>
      </c>
      <c r="BW114" s="830"/>
      <c r="BX114" s="830"/>
      <c r="BY114" s="830"/>
      <c r="BZ114" s="830"/>
      <c r="CA114" s="830">
        <v>845285</v>
      </c>
      <c r="CB114" s="830"/>
      <c r="CC114" s="830"/>
      <c r="CD114" s="830"/>
      <c r="CE114" s="830"/>
      <c r="CF114" s="888">
        <v>16.5</v>
      </c>
      <c r="CG114" s="889"/>
      <c r="CH114" s="889"/>
      <c r="CI114" s="889"/>
      <c r="CJ114" s="889"/>
      <c r="CK114" s="940"/>
      <c r="CL114" s="834"/>
      <c r="CM114" s="828" t="s">
        <v>462</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449</v>
      </c>
      <c r="DH114" s="793"/>
      <c r="DI114" s="793"/>
      <c r="DJ114" s="793"/>
      <c r="DK114" s="794"/>
      <c r="DL114" s="795" t="s">
        <v>131</v>
      </c>
      <c r="DM114" s="793"/>
      <c r="DN114" s="793"/>
      <c r="DO114" s="793"/>
      <c r="DP114" s="794"/>
      <c r="DQ114" s="795" t="s">
        <v>131</v>
      </c>
      <c r="DR114" s="793"/>
      <c r="DS114" s="793"/>
      <c r="DT114" s="793"/>
      <c r="DU114" s="794"/>
      <c r="DV114" s="837" t="s">
        <v>449</v>
      </c>
      <c r="DW114" s="838"/>
      <c r="DX114" s="838"/>
      <c r="DY114" s="838"/>
      <c r="DZ114" s="839"/>
    </row>
    <row r="115" spans="1:130" s="224" customFormat="1" ht="26.25" customHeight="1" x14ac:dyDescent="0.15">
      <c r="A115" s="927"/>
      <c r="B115" s="928"/>
      <c r="C115" s="765" t="s">
        <v>463</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1200</v>
      </c>
      <c r="AB115" s="932"/>
      <c r="AC115" s="932"/>
      <c r="AD115" s="932"/>
      <c r="AE115" s="933"/>
      <c r="AF115" s="934">
        <v>1100</v>
      </c>
      <c r="AG115" s="932"/>
      <c r="AH115" s="932"/>
      <c r="AI115" s="932"/>
      <c r="AJ115" s="933"/>
      <c r="AK115" s="934">
        <v>900</v>
      </c>
      <c r="AL115" s="932"/>
      <c r="AM115" s="932"/>
      <c r="AN115" s="932"/>
      <c r="AO115" s="933"/>
      <c r="AP115" s="935">
        <v>0</v>
      </c>
      <c r="AQ115" s="936"/>
      <c r="AR115" s="936"/>
      <c r="AS115" s="936"/>
      <c r="AT115" s="937"/>
      <c r="AU115" s="945"/>
      <c r="AV115" s="946"/>
      <c r="AW115" s="946"/>
      <c r="AX115" s="946"/>
      <c r="AY115" s="946"/>
      <c r="AZ115" s="828" t="s">
        <v>464</v>
      </c>
      <c r="BA115" s="765"/>
      <c r="BB115" s="765"/>
      <c r="BC115" s="765"/>
      <c r="BD115" s="765"/>
      <c r="BE115" s="765"/>
      <c r="BF115" s="765"/>
      <c r="BG115" s="765"/>
      <c r="BH115" s="765"/>
      <c r="BI115" s="765"/>
      <c r="BJ115" s="765"/>
      <c r="BK115" s="765"/>
      <c r="BL115" s="765"/>
      <c r="BM115" s="765"/>
      <c r="BN115" s="765"/>
      <c r="BO115" s="765"/>
      <c r="BP115" s="766"/>
      <c r="BQ115" s="829" t="s">
        <v>131</v>
      </c>
      <c r="BR115" s="830"/>
      <c r="BS115" s="830"/>
      <c r="BT115" s="830"/>
      <c r="BU115" s="830"/>
      <c r="BV115" s="830" t="s">
        <v>131</v>
      </c>
      <c r="BW115" s="830"/>
      <c r="BX115" s="830"/>
      <c r="BY115" s="830"/>
      <c r="BZ115" s="830"/>
      <c r="CA115" s="830" t="s">
        <v>131</v>
      </c>
      <c r="CB115" s="830"/>
      <c r="CC115" s="830"/>
      <c r="CD115" s="830"/>
      <c r="CE115" s="830"/>
      <c r="CF115" s="888" t="s">
        <v>449</v>
      </c>
      <c r="CG115" s="889"/>
      <c r="CH115" s="889"/>
      <c r="CI115" s="889"/>
      <c r="CJ115" s="889"/>
      <c r="CK115" s="940"/>
      <c r="CL115" s="834"/>
      <c r="CM115" s="828" t="s">
        <v>465</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449</v>
      </c>
      <c r="DH115" s="793"/>
      <c r="DI115" s="793"/>
      <c r="DJ115" s="793"/>
      <c r="DK115" s="794"/>
      <c r="DL115" s="795" t="s">
        <v>131</v>
      </c>
      <c r="DM115" s="793"/>
      <c r="DN115" s="793"/>
      <c r="DO115" s="793"/>
      <c r="DP115" s="794"/>
      <c r="DQ115" s="795" t="s">
        <v>131</v>
      </c>
      <c r="DR115" s="793"/>
      <c r="DS115" s="793"/>
      <c r="DT115" s="793"/>
      <c r="DU115" s="794"/>
      <c r="DV115" s="837" t="s">
        <v>131</v>
      </c>
      <c r="DW115" s="838"/>
      <c r="DX115" s="838"/>
      <c r="DY115" s="838"/>
      <c r="DZ115" s="839"/>
    </row>
    <row r="116" spans="1:130" s="224" customFormat="1" ht="26.25" customHeight="1" x14ac:dyDescent="0.15">
      <c r="A116" s="929"/>
      <c r="B116" s="930"/>
      <c r="C116" s="852" t="s">
        <v>466</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131</v>
      </c>
      <c r="AB116" s="793"/>
      <c r="AC116" s="793"/>
      <c r="AD116" s="793"/>
      <c r="AE116" s="794"/>
      <c r="AF116" s="795" t="s">
        <v>131</v>
      </c>
      <c r="AG116" s="793"/>
      <c r="AH116" s="793"/>
      <c r="AI116" s="793"/>
      <c r="AJ116" s="794"/>
      <c r="AK116" s="795" t="s">
        <v>131</v>
      </c>
      <c r="AL116" s="793"/>
      <c r="AM116" s="793"/>
      <c r="AN116" s="793"/>
      <c r="AO116" s="794"/>
      <c r="AP116" s="837" t="s">
        <v>131</v>
      </c>
      <c r="AQ116" s="838"/>
      <c r="AR116" s="838"/>
      <c r="AS116" s="838"/>
      <c r="AT116" s="839"/>
      <c r="AU116" s="945"/>
      <c r="AV116" s="946"/>
      <c r="AW116" s="946"/>
      <c r="AX116" s="946"/>
      <c r="AY116" s="946"/>
      <c r="AZ116" s="922" t="s">
        <v>467</v>
      </c>
      <c r="BA116" s="923"/>
      <c r="BB116" s="923"/>
      <c r="BC116" s="923"/>
      <c r="BD116" s="923"/>
      <c r="BE116" s="923"/>
      <c r="BF116" s="923"/>
      <c r="BG116" s="923"/>
      <c r="BH116" s="923"/>
      <c r="BI116" s="923"/>
      <c r="BJ116" s="923"/>
      <c r="BK116" s="923"/>
      <c r="BL116" s="923"/>
      <c r="BM116" s="923"/>
      <c r="BN116" s="923"/>
      <c r="BO116" s="923"/>
      <c r="BP116" s="924"/>
      <c r="BQ116" s="829" t="s">
        <v>131</v>
      </c>
      <c r="BR116" s="830"/>
      <c r="BS116" s="830"/>
      <c r="BT116" s="830"/>
      <c r="BU116" s="830"/>
      <c r="BV116" s="830" t="s">
        <v>131</v>
      </c>
      <c r="BW116" s="830"/>
      <c r="BX116" s="830"/>
      <c r="BY116" s="830"/>
      <c r="BZ116" s="830"/>
      <c r="CA116" s="830" t="s">
        <v>131</v>
      </c>
      <c r="CB116" s="830"/>
      <c r="CC116" s="830"/>
      <c r="CD116" s="830"/>
      <c r="CE116" s="830"/>
      <c r="CF116" s="888" t="s">
        <v>449</v>
      </c>
      <c r="CG116" s="889"/>
      <c r="CH116" s="889"/>
      <c r="CI116" s="889"/>
      <c r="CJ116" s="889"/>
      <c r="CK116" s="940"/>
      <c r="CL116" s="834"/>
      <c r="CM116" s="828" t="s">
        <v>468</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131</v>
      </c>
      <c r="DH116" s="793"/>
      <c r="DI116" s="793"/>
      <c r="DJ116" s="793"/>
      <c r="DK116" s="794"/>
      <c r="DL116" s="795" t="s">
        <v>131</v>
      </c>
      <c r="DM116" s="793"/>
      <c r="DN116" s="793"/>
      <c r="DO116" s="793"/>
      <c r="DP116" s="794"/>
      <c r="DQ116" s="795" t="s">
        <v>131</v>
      </c>
      <c r="DR116" s="793"/>
      <c r="DS116" s="793"/>
      <c r="DT116" s="793"/>
      <c r="DU116" s="794"/>
      <c r="DV116" s="837" t="s">
        <v>402</v>
      </c>
      <c r="DW116" s="838"/>
      <c r="DX116" s="838"/>
      <c r="DY116" s="838"/>
      <c r="DZ116" s="839"/>
    </row>
    <row r="117" spans="1:130" s="224" customFormat="1" ht="26.25" customHeight="1" x14ac:dyDescent="0.15">
      <c r="A117" s="908" t="s">
        <v>194</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469</v>
      </c>
      <c r="Z117" s="910"/>
      <c r="AA117" s="915">
        <v>1481069</v>
      </c>
      <c r="AB117" s="916"/>
      <c r="AC117" s="916"/>
      <c r="AD117" s="916"/>
      <c r="AE117" s="917"/>
      <c r="AF117" s="918">
        <v>1479408</v>
      </c>
      <c r="AG117" s="916"/>
      <c r="AH117" s="916"/>
      <c r="AI117" s="916"/>
      <c r="AJ117" s="917"/>
      <c r="AK117" s="918">
        <v>1440113</v>
      </c>
      <c r="AL117" s="916"/>
      <c r="AM117" s="916"/>
      <c r="AN117" s="916"/>
      <c r="AO117" s="917"/>
      <c r="AP117" s="919"/>
      <c r="AQ117" s="920"/>
      <c r="AR117" s="920"/>
      <c r="AS117" s="920"/>
      <c r="AT117" s="921"/>
      <c r="AU117" s="945"/>
      <c r="AV117" s="946"/>
      <c r="AW117" s="946"/>
      <c r="AX117" s="946"/>
      <c r="AY117" s="946"/>
      <c r="AZ117" s="876" t="s">
        <v>470</v>
      </c>
      <c r="BA117" s="877"/>
      <c r="BB117" s="877"/>
      <c r="BC117" s="877"/>
      <c r="BD117" s="877"/>
      <c r="BE117" s="877"/>
      <c r="BF117" s="877"/>
      <c r="BG117" s="877"/>
      <c r="BH117" s="877"/>
      <c r="BI117" s="877"/>
      <c r="BJ117" s="877"/>
      <c r="BK117" s="877"/>
      <c r="BL117" s="877"/>
      <c r="BM117" s="877"/>
      <c r="BN117" s="877"/>
      <c r="BO117" s="877"/>
      <c r="BP117" s="878"/>
      <c r="BQ117" s="829" t="s">
        <v>131</v>
      </c>
      <c r="BR117" s="830"/>
      <c r="BS117" s="830"/>
      <c r="BT117" s="830"/>
      <c r="BU117" s="830"/>
      <c r="BV117" s="830" t="s">
        <v>131</v>
      </c>
      <c r="BW117" s="830"/>
      <c r="BX117" s="830"/>
      <c r="BY117" s="830"/>
      <c r="BZ117" s="830"/>
      <c r="CA117" s="830" t="s">
        <v>131</v>
      </c>
      <c r="CB117" s="830"/>
      <c r="CC117" s="830"/>
      <c r="CD117" s="830"/>
      <c r="CE117" s="830"/>
      <c r="CF117" s="888" t="s">
        <v>131</v>
      </c>
      <c r="CG117" s="889"/>
      <c r="CH117" s="889"/>
      <c r="CI117" s="889"/>
      <c r="CJ117" s="889"/>
      <c r="CK117" s="940"/>
      <c r="CL117" s="834"/>
      <c r="CM117" s="828" t="s">
        <v>471</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131</v>
      </c>
      <c r="DH117" s="793"/>
      <c r="DI117" s="793"/>
      <c r="DJ117" s="793"/>
      <c r="DK117" s="794"/>
      <c r="DL117" s="795" t="s">
        <v>402</v>
      </c>
      <c r="DM117" s="793"/>
      <c r="DN117" s="793"/>
      <c r="DO117" s="793"/>
      <c r="DP117" s="794"/>
      <c r="DQ117" s="795" t="s">
        <v>131</v>
      </c>
      <c r="DR117" s="793"/>
      <c r="DS117" s="793"/>
      <c r="DT117" s="793"/>
      <c r="DU117" s="794"/>
      <c r="DV117" s="837" t="s">
        <v>449</v>
      </c>
      <c r="DW117" s="838"/>
      <c r="DX117" s="838"/>
      <c r="DY117" s="838"/>
      <c r="DZ117" s="839"/>
    </row>
    <row r="118" spans="1:130" s="224" customFormat="1" ht="26.25" customHeight="1" x14ac:dyDescent="0.15">
      <c r="A118" s="908" t="s">
        <v>444</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441</v>
      </c>
      <c r="AB118" s="909"/>
      <c r="AC118" s="909"/>
      <c r="AD118" s="909"/>
      <c r="AE118" s="910"/>
      <c r="AF118" s="911" t="s">
        <v>442</v>
      </c>
      <c r="AG118" s="909"/>
      <c r="AH118" s="909"/>
      <c r="AI118" s="909"/>
      <c r="AJ118" s="910"/>
      <c r="AK118" s="911" t="s">
        <v>316</v>
      </c>
      <c r="AL118" s="909"/>
      <c r="AM118" s="909"/>
      <c r="AN118" s="909"/>
      <c r="AO118" s="910"/>
      <c r="AP118" s="912" t="s">
        <v>443</v>
      </c>
      <c r="AQ118" s="913"/>
      <c r="AR118" s="913"/>
      <c r="AS118" s="913"/>
      <c r="AT118" s="914"/>
      <c r="AU118" s="945"/>
      <c r="AV118" s="946"/>
      <c r="AW118" s="946"/>
      <c r="AX118" s="946"/>
      <c r="AY118" s="946"/>
      <c r="AZ118" s="851" t="s">
        <v>472</v>
      </c>
      <c r="BA118" s="852"/>
      <c r="BB118" s="852"/>
      <c r="BC118" s="852"/>
      <c r="BD118" s="852"/>
      <c r="BE118" s="852"/>
      <c r="BF118" s="852"/>
      <c r="BG118" s="852"/>
      <c r="BH118" s="852"/>
      <c r="BI118" s="852"/>
      <c r="BJ118" s="852"/>
      <c r="BK118" s="852"/>
      <c r="BL118" s="852"/>
      <c r="BM118" s="852"/>
      <c r="BN118" s="852"/>
      <c r="BO118" s="852"/>
      <c r="BP118" s="853"/>
      <c r="BQ118" s="892" t="s">
        <v>131</v>
      </c>
      <c r="BR118" s="858"/>
      <c r="BS118" s="858"/>
      <c r="BT118" s="858"/>
      <c r="BU118" s="858"/>
      <c r="BV118" s="858" t="s">
        <v>449</v>
      </c>
      <c r="BW118" s="858"/>
      <c r="BX118" s="858"/>
      <c r="BY118" s="858"/>
      <c r="BZ118" s="858"/>
      <c r="CA118" s="858" t="s">
        <v>449</v>
      </c>
      <c r="CB118" s="858"/>
      <c r="CC118" s="858"/>
      <c r="CD118" s="858"/>
      <c r="CE118" s="858"/>
      <c r="CF118" s="888" t="s">
        <v>131</v>
      </c>
      <c r="CG118" s="889"/>
      <c r="CH118" s="889"/>
      <c r="CI118" s="889"/>
      <c r="CJ118" s="889"/>
      <c r="CK118" s="940"/>
      <c r="CL118" s="834"/>
      <c r="CM118" s="828" t="s">
        <v>473</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449</v>
      </c>
      <c r="DH118" s="793"/>
      <c r="DI118" s="793"/>
      <c r="DJ118" s="793"/>
      <c r="DK118" s="794"/>
      <c r="DL118" s="795" t="s">
        <v>131</v>
      </c>
      <c r="DM118" s="793"/>
      <c r="DN118" s="793"/>
      <c r="DO118" s="793"/>
      <c r="DP118" s="794"/>
      <c r="DQ118" s="795" t="s">
        <v>131</v>
      </c>
      <c r="DR118" s="793"/>
      <c r="DS118" s="793"/>
      <c r="DT118" s="793"/>
      <c r="DU118" s="794"/>
      <c r="DV118" s="837" t="s">
        <v>131</v>
      </c>
      <c r="DW118" s="838"/>
      <c r="DX118" s="838"/>
      <c r="DY118" s="838"/>
      <c r="DZ118" s="839"/>
    </row>
    <row r="119" spans="1:130" s="224" customFormat="1" ht="26.25" customHeight="1" x14ac:dyDescent="0.15">
      <c r="A119" s="831" t="s">
        <v>447</v>
      </c>
      <c r="B119" s="832"/>
      <c r="C119" s="873" t="s">
        <v>448</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449</v>
      </c>
      <c r="AB119" s="902"/>
      <c r="AC119" s="902"/>
      <c r="AD119" s="902"/>
      <c r="AE119" s="903"/>
      <c r="AF119" s="904" t="s">
        <v>131</v>
      </c>
      <c r="AG119" s="902"/>
      <c r="AH119" s="902"/>
      <c r="AI119" s="902"/>
      <c r="AJ119" s="903"/>
      <c r="AK119" s="904" t="s">
        <v>449</v>
      </c>
      <c r="AL119" s="902"/>
      <c r="AM119" s="902"/>
      <c r="AN119" s="902"/>
      <c r="AO119" s="903"/>
      <c r="AP119" s="905" t="s">
        <v>449</v>
      </c>
      <c r="AQ119" s="906"/>
      <c r="AR119" s="906"/>
      <c r="AS119" s="906"/>
      <c r="AT119" s="907"/>
      <c r="AU119" s="947"/>
      <c r="AV119" s="948"/>
      <c r="AW119" s="948"/>
      <c r="AX119" s="948"/>
      <c r="AY119" s="948"/>
      <c r="AZ119" s="245" t="s">
        <v>194</v>
      </c>
      <c r="BA119" s="245"/>
      <c r="BB119" s="245"/>
      <c r="BC119" s="245"/>
      <c r="BD119" s="245"/>
      <c r="BE119" s="245"/>
      <c r="BF119" s="245"/>
      <c r="BG119" s="245"/>
      <c r="BH119" s="245"/>
      <c r="BI119" s="245"/>
      <c r="BJ119" s="245"/>
      <c r="BK119" s="245"/>
      <c r="BL119" s="245"/>
      <c r="BM119" s="245"/>
      <c r="BN119" s="245"/>
      <c r="BO119" s="890" t="s">
        <v>474</v>
      </c>
      <c r="BP119" s="891"/>
      <c r="BQ119" s="892">
        <v>17779256</v>
      </c>
      <c r="BR119" s="858"/>
      <c r="BS119" s="858"/>
      <c r="BT119" s="858"/>
      <c r="BU119" s="858"/>
      <c r="BV119" s="858">
        <v>17635149</v>
      </c>
      <c r="BW119" s="858"/>
      <c r="BX119" s="858"/>
      <c r="BY119" s="858"/>
      <c r="BZ119" s="858"/>
      <c r="CA119" s="858">
        <v>16594575</v>
      </c>
      <c r="CB119" s="858"/>
      <c r="CC119" s="858"/>
      <c r="CD119" s="858"/>
      <c r="CE119" s="858"/>
      <c r="CF119" s="761"/>
      <c r="CG119" s="762"/>
      <c r="CH119" s="762"/>
      <c r="CI119" s="762"/>
      <c r="CJ119" s="847"/>
      <c r="CK119" s="941"/>
      <c r="CL119" s="836"/>
      <c r="CM119" s="851" t="s">
        <v>475</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4200</v>
      </c>
      <c r="DH119" s="777"/>
      <c r="DI119" s="777"/>
      <c r="DJ119" s="777"/>
      <c r="DK119" s="778"/>
      <c r="DL119" s="779">
        <v>3183</v>
      </c>
      <c r="DM119" s="777"/>
      <c r="DN119" s="777"/>
      <c r="DO119" s="777"/>
      <c r="DP119" s="778"/>
      <c r="DQ119" s="779">
        <v>997</v>
      </c>
      <c r="DR119" s="777"/>
      <c r="DS119" s="777"/>
      <c r="DT119" s="777"/>
      <c r="DU119" s="778"/>
      <c r="DV119" s="861">
        <v>0</v>
      </c>
      <c r="DW119" s="862"/>
      <c r="DX119" s="862"/>
      <c r="DY119" s="862"/>
      <c r="DZ119" s="863"/>
    </row>
    <row r="120" spans="1:130" s="224" customFormat="1" ht="26.25" customHeight="1" x14ac:dyDescent="0.15">
      <c r="A120" s="833"/>
      <c r="B120" s="834"/>
      <c r="C120" s="828" t="s">
        <v>452</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449</v>
      </c>
      <c r="AB120" s="793"/>
      <c r="AC120" s="793"/>
      <c r="AD120" s="793"/>
      <c r="AE120" s="794"/>
      <c r="AF120" s="795" t="s">
        <v>449</v>
      </c>
      <c r="AG120" s="793"/>
      <c r="AH120" s="793"/>
      <c r="AI120" s="793"/>
      <c r="AJ120" s="794"/>
      <c r="AK120" s="795" t="s">
        <v>449</v>
      </c>
      <c r="AL120" s="793"/>
      <c r="AM120" s="793"/>
      <c r="AN120" s="793"/>
      <c r="AO120" s="794"/>
      <c r="AP120" s="837" t="s">
        <v>449</v>
      </c>
      <c r="AQ120" s="838"/>
      <c r="AR120" s="838"/>
      <c r="AS120" s="838"/>
      <c r="AT120" s="839"/>
      <c r="AU120" s="893" t="s">
        <v>476</v>
      </c>
      <c r="AV120" s="894"/>
      <c r="AW120" s="894"/>
      <c r="AX120" s="894"/>
      <c r="AY120" s="895"/>
      <c r="AZ120" s="873" t="s">
        <v>477</v>
      </c>
      <c r="BA120" s="821"/>
      <c r="BB120" s="821"/>
      <c r="BC120" s="821"/>
      <c r="BD120" s="821"/>
      <c r="BE120" s="821"/>
      <c r="BF120" s="821"/>
      <c r="BG120" s="821"/>
      <c r="BH120" s="821"/>
      <c r="BI120" s="821"/>
      <c r="BJ120" s="821"/>
      <c r="BK120" s="821"/>
      <c r="BL120" s="821"/>
      <c r="BM120" s="821"/>
      <c r="BN120" s="821"/>
      <c r="BO120" s="821"/>
      <c r="BP120" s="822"/>
      <c r="BQ120" s="874">
        <v>4104618</v>
      </c>
      <c r="BR120" s="855"/>
      <c r="BS120" s="855"/>
      <c r="BT120" s="855"/>
      <c r="BU120" s="855"/>
      <c r="BV120" s="855">
        <v>4309127</v>
      </c>
      <c r="BW120" s="855"/>
      <c r="BX120" s="855"/>
      <c r="BY120" s="855"/>
      <c r="BZ120" s="855"/>
      <c r="CA120" s="855">
        <v>4298699</v>
      </c>
      <c r="CB120" s="855"/>
      <c r="CC120" s="855"/>
      <c r="CD120" s="855"/>
      <c r="CE120" s="855"/>
      <c r="CF120" s="879">
        <v>83.8</v>
      </c>
      <c r="CG120" s="880"/>
      <c r="CH120" s="880"/>
      <c r="CI120" s="880"/>
      <c r="CJ120" s="880"/>
      <c r="CK120" s="881" t="s">
        <v>478</v>
      </c>
      <c r="CL120" s="865"/>
      <c r="CM120" s="865"/>
      <c r="CN120" s="865"/>
      <c r="CO120" s="866"/>
      <c r="CP120" s="885" t="s">
        <v>479</v>
      </c>
      <c r="CQ120" s="886"/>
      <c r="CR120" s="886"/>
      <c r="CS120" s="886"/>
      <c r="CT120" s="886"/>
      <c r="CU120" s="886"/>
      <c r="CV120" s="886"/>
      <c r="CW120" s="886"/>
      <c r="CX120" s="886"/>
      <c r="CY120" s="886"/>
      <c r="CZ120" s="886"/>
      <c r="DA120" s="886"/>
      <c r="DB120" s="886"/>
      <c r="DC120" s="886"/>
      <c r="DD120" s="886"/>
      <c r="DE120" s="886"/>
      <c r="DF120" s="887"/>
      <c r="DG120" s="874" t="s">
        <v>449</v>
      </c>
      <c r="DH120" s="855"/>
      <c r="DI120" s="855"/>
      <c r="DJ120" s="855"/>
      <c r="DK120" s="855"/>
      <c r="DL120" s="855" t="s">
        <v>449</v>
      </c>
      <c r="DM120" s="855"/>
      <c r="DN120" s="855"/>
      <c r="DO120" s="855"/>
      <c r="DP120" s="855"/>
      <c r="DQ120" s="855">
        <v>2725722</v>
      </c>
      <c r="DR120" s="855"/>
      <c r="DS120" s="855"/>
      <c r="DT120" s="855"/>
      <c r="DU120" s="855"/>
      <c r="DV120" s="856">
        <v>53.1</v>
      </c>
      <c r="DW120" s="856"/>
      <c r="DX120" s="856"/>
      <c r="DY120" s="856"/>
      <c r="DZ120" s="857"/>
    </row>
    <row r="121" spans="1:130" s="224" customFormat="1" ht="26.25" customHeight="1" x14ac:dyDescent="0.15">
      <c r="A121" s="833"/>
      <c r="B121" s="834"/>
      <c r="C121" s="876" t="s">
        <v>480</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449</v>
      </c>
      <c r="AB121" s="793"/>
      <c r="AC121" s="793"/>
      <c r="AD121" s="793"/>
      <c r="AE121" s="794"/>
      <c r="AF121" s="795" t="s">
        <v>449</v>
      </c>
      <c r="AG121" s="793"/>
      <c r="AH121" s="793"/>
      <c r="AI121" s="793"/>
      <c r="AJ121" s="794"/>
      <c r="AK121" s="795" t="s">
        <v>449</v>
      </c>
      <c r="AL121" s="793"/>
      <c r="AM121" s="793"/>
      <c r="AN121" s="793"/>
      <c r="AO121" s="794"/>
      <c r="AP121" s="837" t="s">
        <v>449</v>
      </c>
      <c r="AQ121" s="838"/>
      <c r="AR121" s="838"/>
      <c r="AS121" s="838"/>
      <c r="AT121" s="839"/>
      <c r="AU121" s="896"/>
      <c r="AV121" s="897"/>
      <c r="AW121" s="897"/>
      <c r="AX121" s="897"/>
      <c r="AY121" s="898"/>
      <c r="AZ121" s="828" t="s">
        <v>481</v>
      </c>
      <c r="BA121" s="765"/>
      <c r="BB121" s="765"/>
      <c r="BC121" s="765"/>
      <c r="BD121" s="765"/>
      <c r="BE121" s="765"/>
      <c r="BF121" s="765"/>
      <c r="BG121" s="765"/>
      <c r="BH121" s="765"/>
      <c r="BI121" s="765"/>
      <c r="BJ121" s="765"/>
      <c r="BK121" s="765"/>
      <c r="BL121" s="765"/>
      <c r="BM121" s="765"/>
      <c r="BN121" s="765"/>
      <c r="BO121" s="765"/>
      <c r="BP121" s="766"/>
      <c r="BQ121" s="829">
        <v>75300</v>
      </c>
      <c r="BR121" s="830"/>
      <c r="BS121" s="830"/>
      <c r="BT121" s="830"/>
      <c r="BU121" s="830"/>
      <c r="BV121" s="830">
        <v>75300</v>
      </c>
      <c r="BW121" s="830"/>
      <c r="BX121" s="830"/>
      <c r="BY121" s="830"/>
      <c r="BZ121" s="830"/>
      <c r="CA121" s="830">
        <v>97049</v>
      </c>
      <c r="CB121" s="830"/>
      <c r="CC121" s="830"/>
      <c r="CD121" s="830"/>
      <c r="CE121" s="830"/>
      <c r="CF121" s="888">
        <v>1.9</v>
      </c>
      <c r="CG121" s="889"/>
      <c r="CH121" s="889"/>
      <c r="CI121" s="889"/>
      <c r="CJ121" s="889"/>
      <c r="CK121" s="882"/>
      <c r="CL121" s="868"/>
      <c r="CM121" s="868"/>
      <c r="CN121" s="868"/>
      <c r="CO121" s="869"/>
      <c r="CP121" s="848" t="s">
        <v>482</v>
      </c>
      <c r="CQ121" s="849"/>
      <c r="CR121" s="849"/>
      <c r="CS121" s="849"/>
      <c r="CT121" s="849"/>
      <c r="CU121" s="849"/>
      <c r="CV121" s="849"/>
      <c r="CW121" s="849"/>
      <c r="CX121" s="849"/>
      <c r="CY121" s="849"/>
      <c r="CZ121" s="849"/>
      <c r="DA121" s="849"/>
      <c r="DB121" s="849"/>
      <c r="DC121" s="849"/>
      <c r="DD121" s="849"/>
      <c r="DE121" s="849"/>
      <c r="DF121" s="850"/>
      <c r="DG121" s="829">
        <v>77924</v>
      </c>
      <c r="DH121" s="830"/>
      <c r="DI121" s="830"/>
      <c r="DJ121" s="830"/>
      <c r="DK121" s="830"/>
      <c r="DL121" s="830">
        <v>83326</v>
      </c>
      <c r="DM121" s="830"/>
      <c r="DN121" s="830"/>
      <c r="DO121" s="830"/>
      <c r="DP121" s="830"/>
      <c r="DQ121" s="830">
        <v>61088</v>
      </c>
      <c r="DR121" s="830"/>
      <c r="DS121" s="830"/>
      <c r="DT121" s="830"/>
      <c r="DU121" s="830"/>
      <c r="DV121" s="807">
        <v>1.2</v>
      </c>
      <c r="DW121" s="807"/>
      <c r="DX121" s="807"/>
      <c r="DY121" s="807"/>
      <c r="DZ121" s="808"/>
    </row>
    <row r="122" spans="1:130" s="224" customFormat="1" ht="26.25" customHeight="1" x14ac:dyDescent="0.15">
      <c r="A122" s="833"/>
      <c r="B122" s="834"/>
      <c r="C122" s="828" t="s">
        <v>462</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131</v>
      </c>
      <c r="AB122" s="793"/>
      <c r="AC122" s="793"/>
      <c r="AD122" s="793"/>
      <c r="AE122" s="794"/>
      <c r="AF122" s="795" t="s">
        <v>131</v>
      </c>
      <c r="AG122" s="793"/>
      <c r="AH122" s="793"/>
      <c r="AI122" s="793"/>
      <c r="AJ122" s="794"/>
      <c r="AK122" s="795" t="s">
        <v>449</v>
      </c>
      <c r="AL122" s="793"/>
      <c r="AM122" s="793"/>
      <c r="AN122" s="793"/>
      <c r="AO122" s="794"/>
      <c r="AP122" s="837" t="s">
        <v>449</v>
      </c>
      <c r="AQ122" s="838"/>
      <c r="AR122" s="838"/>
      <c r="AS122" s="838"/>
      <c r="AT122" s="839"/>
      <c r="AU122" s="896"/>
      <c r="AV122" s="897"/>
      <c r="AW122" s="897"/>
      <c r="AX122" s="897"/>
      <c r="AY122" s="898"/>
      <c r="AZ122" s="851" t="s">
        <v>483</v>
      </c>
      <c r="BA122" s="852"/>
      <c r="BB122" s="852"/>
      <c r="BC122" s="852"/>
      <c r="BD122" s="852"/>
      <c r="BE122" s="852"/>
      <c r="BF122" s="852"/>
      <c r="BG122" s="852"/>
      <c r="BH122" s="852"/>
      <c r="BI122" s="852"/>
      <c r="BJ122" s="852"/>
      <c r="BK122" s="852"/>
      <c r="BL122" s="852"/>
      <c r="BM122" s="852"/>
      <c r="BN122" s="852"/>
      <c r="BO122" s="852"/>
      <c r="BP122" s="853"/>
      <c r="BQ122" s="892">
        <v>12752792</v>
      </c>
      <c r="BR122" s="858"/>
      <c r="BS122" s="858"/>
      <c r="BT122" s="858"/>
      <c r="BU122" s="858"/>
      <c r="BV122" s="858">
        <v>12710493</v>
      </c>
      <c r="BW122" s="858"/>
      <c r="BX122" s="858"/>
      <c r="BY122" s="858"/>
      <c r="BZ122" s="858"/>
      <c r="CA122" s="858">
        <v>12034450</v>
      </c>
      <c r="CB122" s="858"/>
      <c r="CC122" s="858"/>
      <c r="CD122" s="858"/>
      <c r="CE122" s="858"/>
      <c r="CF122" s="859">
        <v>234.5</v>
      </c>
      <c r="CG122" s="860"/>
      <c r="CH122" s="860"/>
      <c r="CI122" s="860"/>
      <c r="CJ122" s="860"/>
      <c r="CK122" s="882"/>
      <c r="CL122" s="868"/>
      <c r="CM122" s="868"/>
      <c r="CN122" s="868"/>
      <c r="CO122" s="869"/>
      <c r="CP122" s="848" t="s">
        <v>416</v>
      </c>
      <c r="CQ122" s="849"/>
      <c r="CR122" s="849"/>
      <c r="CS122" s="849"/>
      <c r="CT122" s="849"/>
      <c r="CU122" s="849"/>
      <c r="CV122" s="849"/>
      <c r="CW122" s="849"/>
      <c r="CX122" s="849"/>
      <c r="CY122" s="849"/>
      <c r="CZ122" s="849"/>
      <c r="DA122" s="849"/>
      <c r="DB122" s="849"/>
      <c r="DC122" s="849"/>
      <c r="DD122" s="849"/>
      <c r="DE122" s="849"/>
      <c r="DF122" s="850"/>
      <c r="DG122" s="829" t="s">
        <v>131</v>
      </c>
      <c r="DH122" s="830"/>
      <c r="DI122" s="830"/>
      <c r="DJ122" s="830"/>
      <c r="DK122" s="830"/>
      <c r="DL122" s="830" t="s">
        <v>131</v>
      </c>
      <c r="DM122" s="830"/>
      <c r="DN122" s="830"/>
      <c r="DO122" s="830"/>
      <c r="DP122" s="830"/>
      <c r="DQ122" s="830">
        <v>4150</v>
      </c>
      <c r="DR122" s="830"/>
      <c r="DS122" s="830"/>
      <c r="DT122" s="830"/>
      <c r="DU122" s="830"/>
      <c r="DV122" s="807">
        <v>0.1</v>
      </c>
      <c r="DW122" s="807"/>
      <c r="DX122" s="807"/>
      <c r="DY122" s="807"/>
      <c r="DZ122" s="808"/>
    </row>
    <row r="123" spans="1:130" s="224" customFormat="1" ht="26.25" customHeight="1" x14ac:dyDescent="0.15">
      <c r="A123" s="833"/>
      <c r="B123" s="834"/>
      <c r="C123" s="828" t="s">
        <v>468</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131</v>
      </c>
      <c r="AB123" s="793"/>
      <c r="AC123" s="793"/>
      <c r="AD123" s="793"/>
      <c r="AE123" s="794"/>
      <c r="AF123" s="795" t="s">
        <v>131</v>
      </c>
      <c r="AG123" s="793"/>
      <c r="AH123" s="793"/>
      <c r="AI123" s="793"/>
      <c r="AJ123" s="794"/>
      <c r="AK123" s="795" t="s">
        <v>449</v>
      </c>
      <c r="AL123" s="793"/>
      <c r="AM123" s="793"/>
      <c r="AN123" s="793"/>
      <c r="AO123" s="794"/>
      <c r="AP123" s="837" t="s">
        <v>131</v>
      </c>
      <c r="AQ123" s="838"/>
      <c r="AR123" s="838"/>
      <c r="AS123" s="838"/>
      <c r="AT123" s="839"/>
      <c r="AU123" s="899"/>
      <c r="AV123" s="900"/>
      <c r="AW123" s="900"/>
      <c r="AX123" s="900"/>
      <c r="AY123" s="900"/>
      <c r="AZ123" s="245" t="s">
        <v>194</v>
      </c>
      <c r="BA123" s="245"/>
      <c r="BB123" s="245"/>
      <c r="BC123" s="245"/>
      <c r="BD123" s="245"/>
      <c r="BE123" s="245"/>
      <c r="BF123" s="245"/>
      <c r="BG123" s="245"/>
      <c r="BH123" s="245"/>
      <c r="BI123" s="245"/>
      <c r="BJ123" s="245"/>
      <c r="BK123" s="245"/>
      <c r="BL123" s="245"/>
      <c r="BM123" s="245"/>
      <c r="BN123" s="245"/>
      <c r="BO123" s="890" t="s">
        <v>484</v>
      </c>
      <c r="BP123" s="891"/>
      <c r="BQ123" s="845">
        <v>16932710</v>
      </c>
      <c r="BR123" s="846"/>
      <c r="BS123" s="846"/>
      <c r="BT123" s="846"/>
      <c r="BU123" s="846"/>
      <c r="BV123" s="846">
        <v>17094920</v>
      </c>
      <c r="BW123" s="846"/>
      <c r="BX123" s="846"/>
      <c r="BY123" s="846"/>
      <c r="BZ123" s="846"/>
      <c r="CA123" s="846">
        <v>16430198</v>
      </c>
      <c r="CB123" s="846"/>
      <c r="CC123" s="846"/>
      <c r="CD123" s="846"/>
      <c r="CE123" s="846"/>
      <c r="CF123" s="761"/>
      <c r="CG123" s="762"/>
      <c r="CH123" s="762"/>
      <c r="CI123" s="762"/>
      <c r="CJ123" s="847"/>
      <c r="CK123" s="882"/>
      <c r="CL123" s="868"/>
      <c r="CM123" s="868"/>
      <c r="CN123" s="868"/>
      <c r="CO123" s="869"/>
      <c r="CP123" s="848" t="s">
        <v>485</v>
      </c>
      <c r="CQ123" s="849"/>
      <c r="CR123" s="849"/>
      <c r="CS123" s="849"/>
      <c r="CT123" s="849"/>
      <c r="CU123" s="849"/>
      <c r="CV123" s="849"/>
      <c r="CW123" s="849"/>
      <c r="CX123" s="849"/>
      <c r="CY123" s="849"/>
      <c r="CZ123" s="849"/>
      <c r="DA123" s="849"/>
      <c r="DB123" s="849"/>
      <c r="DC123" s="849"/>
      <c r="DD123" s="849"/>
      <c r="DE123" s="849"/>
      <c r="DF123" s="850"/>
      <c r="DG123" s="792" t="s">
        <v>131</v>
      </c>
      <c r="DH123" s="793"/>
      <c r="DI123" s="793"/>
      <c r="DJ123" s="793"/>
      <c r="DK123" s="794"/>
      <c r="DL123" s="795" t="s">
        <v>131</v>
      </c>
      <c r="DM123" s="793"/>
      <c r="DN123" s="793"/>
      <c r="DO123" s="793"/>
      <c r="DP123" s="794"/>
      <c r="DQ123" s="795" t="s">
        <v>131</v>
      </c>
      <c r="DR123" s="793"/>
      <c r="DS123" s="793"/>
      <c r="DT123" s="793"/>
      <c r="DU123" s="794"/>
      <c r="DV123" s="837" t="s">
        <v>486</v>
      </c>
      <c r="DW123" s="838"/>
      <c r="DX123" s="838"/>
      <c r="DY123" s="838"/>
      <c r="DZ123" s="839"/>
    </row>
    <row r="124" spans="1:130" s="224" customFormat="1" ht="26.25" customHeight="1" thickBot="1" x14ac:dyDescent="0.2">
      <c r="A124" s="833"/>
      <c r="B124" s="834"/>
      <c r="C124" s="828" t="s">
        <v>471</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131</v>
      </c>
      <c r="AB124" s="793"/>
      <c r="AC124" s="793"/>
      <c r="AD124" s="793"/>
      <c r="AE124" s="794"/>
      <c r="AF124" s="795" t="s">
        <v>131</v>
      </c>
      <c r="AG124" s="793"/>
      <c r="AH124" s="793"/>
      <c r="AI124" s="793"/>
      <c r="AJ124" s="794"/>
      <c r="AK124" s="795" t="s">
        <v>131</v>
      </c>
      <c r="AL124" s="793"/>
      <c r="AM124" s="793"/>
      <c r="AN124" s="793"/>
      <c r="AO124" s="794"/>
      <c r="AP124" s="837" t="s">
        <v>131</v>
      </c>
      <c r="AQ124" s="838"/>
      <c r="AR124" s="838"/>
      <c r="AS124" s="838"/>
      <c r="AT124" s="839"/>
      <c r="AU124" s="840" t="s">
        <v>487</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16.899999999999999</v>
      </c>
      <c r="BR124" s="844"/>
      <c r="BS124" s="844"/>
      <c r="BT124" s="844"/>
      <c r="BU124" s="844"/>
      <c r="BV124" s="844">
        <v>10.199999999999999</v>
      </c>
      <c r="BW124" s="844"/>
      <c r="BX124" s="844"/>
      <c r="BY124" s="844"/>
      <c r="BZ124" s="844"/>
      <c r="CA124" s="844">
        <v>3.2</v>
      </c>
      <c r="CB124" s="844"/>
      <c r="CC124" s="844"/>
      <c r="CD124" s="844"/>
      <c r="CE124" s="844"/>
      <c r="CF124" s="739"/>
      <c r="CG124" s="740"/>
      <c r="CH124" s="740"/>
      <c r="CI124" s="740"/>
      <c r="CJ124" s="875"/>
      <c r="CK124" s="883"/>
      <c r="CL124" s="883"/>
      <c r="CM124" s="883"/>
      <c r="CN124" s="883"/>
      <c r="CO124" s="884"/>
      <c r="CP124" s="848" t="s">
        <v>488</v>
      </c>
      <c r="CQ124" s="849"/>
      <c r="CR124" s="849"/>
      <c r="CS124" s="849"/>
      <c r="CT124" s="849"/>
      <c r="CU124" s="849"/>
      <c r="CV124" s="849"/>
      <c r="CW124" s="849"/>
      <c r="CX124" s="849"/>
      <c r="CY124" s="849"/>
      <c r="CZ124" s="849"/>
      <c r="DA124" s="849"/>
      <c r="DB124" s="849"/>
      <c r="DC124" s="849"/>
      <c r="DD124" s="849"/>
      <c r="DE124" s="849"/>
      <c r="DF124" s="850"/>
      <c r="DG124" s="776">
        <v>3539804</v>
      </c>
      <c r="DH124" s="777"/>
      <c r="DI124" s="777"/>
      <c r="DJ124" s="777"/>
      <c r="DK124" s="778"/>
      <c r="DL124" s="779">
        <v>3279159</v>
      </c>
      <c r="DM124" s="777"/>
      <c r="DN124" s="777"/>
      <c r="DO124" s="777"/>
      <c r="DP124" s="778"/>
      <c r="DQ124" s="779" t="s">
        <v>131</v>
      </c>
      <c r="DR124" s="777"/>
      <c r="DS124" s="777"/>
      <c r="DT124" s="777"/>
      <c r="DU124" s="778"/>
      <c r="DV124" s="861" t="s">
        <v>131</v>
      </c>
      <c r="DW124" s="862"/>
      <c r="DX124" s="862"/>
      <c r="DY124" s="862"/>
      <c r="DZ124" s="863"/>
    </row>
    <row r="125" spans="1:130" s="224" customFormat="1" ht="26.25" customHeight="1" x14ac:dyDescent="0.15">
      <c r="A125" s="833"/>
      <c r="B125" s="834"/>
      <c r="C125" s="828" t="s">
        <v>473</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131</v>
      </c>
      <c r="AB125" s="793"/>
      <c r="AC125" s="793"/>
      <c r="AD125" s="793"/>
      <c r="AE125" s="794"/>
      <c r="AF125" s="795" t="s">
        <v>131</v>
      </c>
      <c r="AG125" s="793"/>
      <c r="AH125" s="793"/>
      <c r="AI125" s="793"/>
      <c r="AJ125" s="794"/>
      <c r="AK125" s="795" t="s">
        <v>131</v>
      </c>
      <c r="AL125" s="793"/>
      <c r="AM125" s="793"/>
      <c r="AN125" s="793"/>
      <c r="AO125" s="794"/>
      <c r="AP125" s="837" t="s">
        <v>131</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489</v>
      </c>
      <c r="CL125" s="865"/>
      <c r="CM125" s="865"/>
      <c r="CN125" s="865"/>
      <c r="CO125" s="866"/>
      <c r="CP125" s="873" t="s">
        <v>490</v>
      </c>
      <c r="CQ125" s="821"/>
      <c r="CR125" s="821"/>
      <c r="CS125" s="821"/>
      <c r="CT125" s="821"/>
      <c r="CU125" s="821"/>
      <c r="CV125" s="821"/>
      <c r="CW125" s="821"/>
      <c r="CX125" s="821"/>
      <c r="CY125" s="821"/>
      <c r="CZ125" s="821"/>
      <c r="DA125" s="821"/>
      <c r="DB125" s="821"/>
      <c r="DC125" s="821"/>
      <c r="DD125" s="821"/>
      <c r="DE125" s="821"/>
      <c r="DF125" s="822"/>
      <c r="DG125" s="874" t="s">
        <v>131</v>
      </c>
      <c r="DH125" s="855"/>
      <c r="DI125" s="855"/>
      <c r="DJ125" s="855"/>
      <c r="DK125" s="855"/>
      <c r="DL125" s="855" t="s">
        <v>131</v>
      </c>
      <c r="DM125" s="855"/>
      <c r="DN125" s="855"/>
      <c r="DO125" s="855"/>
      <c r="DP125" s="855"/>
      <c r="DQ125" s="855" t="s">
        <v>131</v>
      </c>
      <c r="DR125" s="855"/>
      <c r="DS125" s="855"/>
      <c r="DT125" s="855"/>
      <c r="DU125" s="855"/>
      <c r="DV125" s="856" t="s">
        <v>486</v>
      </c>
      <c r="DW125" s="856"/>
      <c r="DX125" s="856"/>
      <c r="DY125" s="856"/>
      <c r="DZ125" s="857"/>
    </row>
    <row r="126" spans="1:130" s="224" customFormat="1" ht="26.25" customHeight="1" thickBot="1" x14ac:dyDescent="0.2">
      <c r="A126" s="833"/>
      <c r="B126" s="834"/>
      <c r="C126" s="828" t="s">
        <v>475</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131</v>
      </c>
      <c r="AB126" s="793"/>
      <c r="AC126" s="793"/>
      <c r="AD126" s="793"/>
      <c r="AE126" s="794"/>
      <c r="AF126" s="795" t="s">
        <v>131</v>
      </c>
      <c r="AG126" s="793"/>
      <c r="AH126" s="793"/>
      <c r="AI126" s="793"/>
      <c r="AJ126" s="794"/>
      <c r="AK126" s="795" t="s">
        <v>131</v>
      </c>
      <c r="AL126" s="793"/>
      <c r="AM126" s="793"/>
      <c r="AN126" s="793"/>
      <c r="AO126" s="794"/>
      <c r="AP126" s="837" t="s">
        <v>131</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491</v>
      </c>
      <c r="CQ126" s="765"/>
      <c r="CR126" s="765"/>
      <c r="CS126" s="765"/>
      <c r="CT126" s="765"/>
      <c r="CU126" s="765"/>
      <c r="CV126" s="765"/>
      <c r="CW126" s="765"/>
      <c r="CX126" s="765"/>
      <c r="CY126" s="765"/>
      <c r="CZ126" s="765"/>
      <c r="DA126" s="765"/>
      <c r="DB126" s="765"/>
      <c r="DC126" s="765"/>
      <c r="DD126" s="765"/>
      <c r="DE126" s="765"/>
      <c r="DF126" s="766"/>
      <c r="DG126" s="829" t="s">
        <v>131</v>
      </c>
      <c r="DH126" s="830"/>
      <c r="DI126" s="830"/>
      <c r="DJ126" s="830"/>
      <c r="DK126" s="830"/>
      <c r="DL126" s="830" t="s">
        <v>131</v>
      </c>
      <c r="DM126" s="830"/>
      <c r="DN126" s="830"/>
      <c r="DO126" s="830"/>
      <c r="DP126" s="830"/>
      <c r="DQ126" s="830" t="s">
        <v>131</v>
      </c>
      <c r="DR126" s="830"/>
      <c r="DS126" s="830"/>
      <c r="DT126" s="830"/>
      <c r="DU126" s="830"/>
      <c r="DV126" s="807" t="s">
        <v>131</v>
      </c>
      <c r="DW126" s="807"/>
      <c r="DX126" s="807"/>
      <c r="DY126" s="807"/>
      <c r="DZ126" s="808"/>
    </row>
    <row r="127" spans="1:130" s="224" customFormat="1" ht="26.25" customHeight="1" x14ac:dyDescent="0.15">
      <c r="A127" s="835"/>
      <c r="B127" s="836"/>
      <c r="C127" s="851" t="s">
        <v>492</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1200</v>
      </c>
      <c r="AB127" s="793"/>
      <c r="AC127" s="793"/>
      <c r="AD127" s="793"/>
      <c r="AE127" s="794"/>
      <c r="AF127" s="795">
        <v>1100</v>
      </c>
      <c r="AG127" s="793"/>
      <c r="AH127" s="793"/>
      <c r="AI127" s="793"/>
      <c r="AJ127" s="794"/>
      <c r="AK127" s="795">
        <v>900</v>
      </c>
      <c r="AL127" s="793"/>
      <c r="AM127" s="793"/>
      <c r="AN127" s="793"/>
      <c r="AO127" s="794"/>
      <c r="AP127" s="837">
        <v>0</v>
      </c>
      <c r="AQ127" s="838"/>
      <c r="AR127" s="838"/>
      <c r="AS127" s="838"/>
      <c r="AT127" s="839"/>
      <c r="AU127" s="226"/>
      <c r="AV127" s="226"/>
      <c r="AW127" s="226"/>
      <c r="AX127" s="854" t="s">
        <v>493</v>
      </c>
      <c r="AY127" s="825"/>
      <c r="AZ127" s="825"/>
      <c r="BA127" s="825"/>
      <c r="BB127" s="825"/>
      <c r="BC127" s="825"/>
      <c r="BD127" s="825"/>
      <c r="BE127" s="826"/>
      <c r="BF127" s="824" t="s">
        <v>494</v>
      </c>
      <c r="BG127" s="825"/>
      <c r="BH127" s="825"/>
      <c r="BI127" s="825"/>
      <c r="BJ127" s="825"/>
      <c r="BK127" s="825"/>
      <c r="BL127" s="826"/>
      <c r="BM127" s="824" t="s">
        <v>495</v>
      </c>
      <c r="BN127" s="825"/>
      <c r="BO127" s="825"/>
      <c r="BP127" s="825"/>
      <c r="BQ127" s="825"/>
      <c r="BR127" s="825"/>
      <c r="BS127" s="826"/>
      <c r="BT127" s="824" t="s">
        <v>496</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497</v>
      </c>
      <c r="CQ127" s="765"/>
      <c r="CR127" s="765"/>
      <c r="CS127" s="765"/>
      <c r="CT127" s="765"/>
      <c r="CU127" s="765"/>
      <c r="CV127" s="765"/>
      <c r="CW127" s="765"/>
      <c r="CX127" s="765"/>
      <c r="CY127" s="765"/>
      <c r="CZ127" s="765"/>
      <c r="DA127" s="765"/>
      <c r="DB127" s="765"/>
      <c r="DC127" s="765"/>
      <c r="DD127" s="765"/>
      <c r="DE127" s="765"/>
      <c r="DF127" s="766"/>
      <c r="DG127" s="829" t="s">
        <v>131</v>
      </c>
      <c r="DH127" s="830"/>
      <c r="DI127" s="830"/>
      <c r="DJ127" s="830"/>
      <c r="DK127" s="830"/>
      <c r="DL127" s="830" t="s">
        <v>498</v>
      </c>
      <c r="DM127" s="830"/>
      <c r="DN127" s="830"/>
      <c r="DO127" s="830"/>
      <c r="DP127" s="830"/>
      <c r="DQ127" s="830" t="s">
        <v>131</v>
      </c>
      <c r="DR127" s="830"/>
      <c r="DS127" s="830"/>
      <c r="DT127" s="830"/>
      <c r="DU127" s="830"/>
      <c r="DV127" s="807" t="s">
        <v>131</v>
      </c>
      <c r="DW127" s="807"/>
      <c r="DX127" s="807"/>
      <c r="DY127" s="807"/>
      <c r="DZ127" s="808"/>
    </row>
    <row r="128" spans="1:130" s="224" customFormat="1" ht="26.25" customHeight="1" thickBot="1" x14ac:dyDescent="0.2">
      <c r="A128" s="809" t="s">
        <v>499</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500</v>
      </c>
      <c r="X128" s="811"/>
      <c r="Y128" s="811"/>
      <c r="Z128" s="812"/>
      <c r="AA128" s="813">
        <v>3392</v>
      </c>
      <c r="AB128" s="814"/>
      <c r="AC128" s="814"/>
      <c r="AD128" s="814"/>
      <c r="AE128" s="815"/>
      <c r="AF128" s="816">
        <v>185</v>
      </c>
      <c r="AG128" s="814"/>
      <c r="AH128" s="814"/>
      <c r="AI128" s="814"/>
      <c r="AJ128" s="815"/>
      <c r="AK128" s="816">
        <v>3177</v>
      </c>
      <c r="AL128" s="814"/>
      <c r="AM128" s="814"/>
      <c r="AN128" s="814"/>
      <c r="AO128" s="815"/>
      <c r="AP128" s="817"/>
      <c r="AQ128" s="818"/>
      <c r="AR128" s="818"/>
      <c r="AS128" s="818"/>
      <c r="AT128" s="819"/>
      <c r="AU128" s="226"/>
      <c r="AV128" s="226"/>
      <c r="AW128" s="226"/>
      <c r="AX128" s="820" t="s">
        <v>501</v>
      </c>
      <c r="AY128" s="821"/>
      <c r="AZ128" s="821"/>
      <c r="BA128" s="821"/>
      <c r="BB128" s="821"/>
      <c r="BC128" s="821"/>
      <c r="BD128" s="821"/>
      <c r="BE128" s="822"/>
      <c r="BF128" s="799" t="s">
        <v>131</v>
      </c>
      <c r="BG128" s="800"/>
      <c r="BH128" s="800"/>
      <c r="BI128" s="800"/>
      <c r="BJ128" s="800"/>
      <c r="BK128" s="800"/>
      <c r="BL128" s="823"/>
      <c r="BM128" s="799">
        <v>14.33</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502</v>
      </c>
      <c r="CQ128" s="743"/>
      <c r="CR128" s="743"/>
      <c r="CS128" s="743"/>
      <c r="CT128" s="743"/>
      <c r="CU128" s="743"/>
      <c r="CV128" s="743"/>
      <c r="CW128" s="743"/>
      <c r="CX128" s="743"/>
      <c r="CY128" s="743"/>
      <c r="CZ128" s="743"/>
      <c r="DA128" s="743"/>
      <c r="DB128" s="743"/>
      <c r="DC128" s="743"/>
      <c r="DD128" s="743"/>
      <c r="DE128" s="743"/>
      <c r="DF128" s="744"/>
      <c r="DG128" s="803" t="s">
        <v>131</v>
      </c>
      <c r="DH128" s="804"/>
      <c r="DI128" s="804"/>
      <c r="DJ128" s="804"/>
      <c r="DK128" s="804"/>
      <c r="DL128" s="804" t="s">
        <v>131</v>
      </c>
      <c r="DM128" s="804"/>
      <c r="DN128" s="804"/>
      <c r="DO128" s="804"/>
      <c r="DP128" s="804"/>
      <c r="DQ128" s="804" t="s">
        <v>131</v>
      </c>
      <c r="DR128" s="804"/>
      <c r="DS128" s="804"/>
      <c r="DT128" s="804"/>
      <c r="DU128" s="804"/>
      <c r="DV128" s="805" t="s">
        <v>131</v>
      </c>
      <c r="DW128" s="805"/>
      <c r="DX128" s="805"/>
      <c r="DY128" s="805"/>
      <c r="DZ128" s="806"/>
    </row>
    <row r="129" spans="1:131" s="224" customFormat="1" ht="26.25" customHeight="1" x14ac:dyDescent="0.15">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503</v>
      </c>
      <c r="X129" s="790"/>
      <c r="Y129" s="790"/>
      <c r="Z129" s="791"/>
      <c r="AA129" s="792">
        <v>6176771</v>
      </c>
      <c r="AB129" s="793"/>
      <c r="AC129" s="793"/>
      <c r="AD129" s="793"/>
      <c r="AE129" s="794"/>
      <c r="AF129" s="795">
        <v>6379981</v>
      </c>
      <c r="AG129" s="793"/>
      <c r="AH129" s="793"/>
      <c r="AI129" s="793"/>
      <c r="AJ129" s="794"/>
      <c r="AK129" s="795">
        <v>6269358</v>
      </c>
      <c r="AL129" s="793"/>
      <c r="AM129" s="793"/>
      <c r="AN129" s="793"/>
      <c r="AO129" s="794"/>
      <c r="AP129" s="796"/>
      <c r="AQ129" s="797"/>
      <c r="AR129" s="797"/>
      <c r="AS129" s="797"/>
      <c r="AT129" s="798"/>
      <c r="AU129" s="227"/>
      <c r="AV129" s="227"/>
      <c r="AW129" s="227"/>
      <c r="AX129" s="764" t="s">
        <v>504</v>
      </c>
      <c r="AY129" s="765"/>
      <c r="AZ129" s="765"/>
      <c r="BA129" s="765"/>
      <c r="BB129" s="765"/>
      <c r="BC129" s="765"/>
      <c r="BD129" s="765"/>
      <c r="BE129" s="766"/>
      <c r="BF129" s="783" t="s">
        <v>486</v>
      </c>
      <c r="BG129" s="784"/>
      <c r="BH129" s="784"/>
      <c r="BI129" s="784"/>
      <c r="BJ129" s="784"/>
      <c r="BK129" s="784"/>
      <c r="BL129" s="785"/>
      <c r="BM129" s="783">
        <v>19.329999999999998</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505</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506</v>
      </c>
      <c r="X130" s="790"/>
      <c r="Y130" s="790"/>
      <c r="Z130" s="791"/>
      <c r="AA130" s="792">
        <v>1175327</v>
      </c>
      <c r="AB130" s="793"/>
      <c r="AC130" s="793"/>
      <c r="AD130" s="793"/>
      <c r="AE130" s="794"/>
      <c r="AF130" s="795">
        <v>1096715</v>
      </c>
      <c r="AG130" s="793"/>
      <c r="AH130" s="793"/>
      <c r="AI130" s="793"/>
      <c r="AJ130" s="794"/>
      <c r="AK130" s="795">
        <v>1136753</v>
      </c>
      <c r="AL130" s="793"/>
      <c r="AM130" s="793"/>
      <c r="AN130" s="793"/>
      <c r="AO130" s="794"/>
      <c r="AP130" s="796"/>
      <c r="AQ130" s="797"/>
      <c r="AR130" s="797"/>
      <c r="AS130" s="797"/>
      <c r="AT130" s="798"/>
      <c r="AU130" s="227"/>
      <c r="AV130" s="227"/>
      <c r="AW130" s="227"/>
      <c r="AX130" s="764" t="s">
        <v>507</v>
      </c>
      <c r="AY130" s="765"/>
      <c r="AZ130" s="765"/>
      <c r="BA130" s="765"/>
      <c r="BB130" s="765"/>
      <c r="BC130" s="765"/>
      <c r="BD130" s="765"/>
      <c r="BE130" s="766"/>
      <c r="BF130" s="767">
        <v>6.3</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508</v>
      </c>
      <c r="X131" s="774"/>
      <c r="Y131" s="774"/>
      <c r="Z131" s="775"/>
      <c r="AA131" s="776">
        <v>5001444</v>
      </c>
      <c r="AB131" s="777"/>
      <c r="AC131" s="777"/>
      <c r="AD131" s="777"/>
      <c r="AE131" s="778"/>
      <c r="AF131" s="779">
        <v>5283266</v>
      </c>
      <c r="AG131" s="777"/>
      <c r="AH131" s="777"/>
      <c r="AI131" s="777"/>
      <c r="AJ131" s="778"/>
      <c r="AK131" s="779">
        <v>5132605</v>
      </c>
      <c r="AL131" s="777"/>
      <c r="AM131" s="777"/>
      <c r="AN131" s="777"/>
      <c r="AO131" s="778"/>
      <c r="AP131" s="780"/>
      <c r="AQ131" s="781"/>
      <c r="AR131" s="781"/>
      <c r="AS131" s="781"/>
      <c r="AT131" s="782"/>
      <c r="AU131" s="227"/>
      <c r="AV131" s="227"/>
      <c r="AW131" s="227"/>
      <c r="AX131" s="742" t="s">
        <v>509</v>
      </c>
      <c r="AY131" s="743"/>
      <c r="AZ131" s="743"/>
      <c r="BA131" s="743"/>
      <c r="BB131" s="743"/>
      <c r="BC131" s="743"/>
      <c r="BD131" s="743"/>
      <c r="BE131" s="744"/>
      <c r="BF131" s="745">
        <v>3.2</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510</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511</v>
      </c>
      <c r="W132" s="755"/>
      <c r="X132" s="755"/>
      <c r="Y132" s="755"/>
      <c r="Z132" s="756"/>
      <c r="AA132" s="757">
        <v>6.0452541310000001</v>
      </c>
      <c r="AB132" s="758"/>
      <c r="AC132" s="758"/>
      <c r="AD132" s="758"/>
      <c r="AE132" s="759"/>
      <c r="AF132" s="760">
        <v>7.239991324</v>
      </c>
      <c r="AG132" s="758"/>
      <c r="AH132" s="758"/>
      <c r="AI132" s="758"/>
      <c r="AJ132" s="759"/>
      <c r="AK132" s="760">
        <v>5.8485505900000003</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512</v>
      </c>
      <c r="W133" s="734"/>
      <c r="X133" s="734"/>
      <c r="Y133" s="734"/>
      <c r="Z133" s="735"/>
      <c r="AA133" s="736">
        <v>9</v>
      </c>
      <c r="AB133" s="737"/>
      <c r="AC133" s="737"/>
      <c r="AD133" s="737"/>
      <c r="AE133" s="738"/>
      <c r="AF133" s="736">
        <v>7.6</v>
      </c>
      <c r="AG133" s="737"/>
      <c r="AH133" s="737"/>
      <c r="AI133" s="737"/>
      <c r="AJ133" s="738"/>
      <c r="AK133" s="736">
        <v>6.3</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JFybBOKlYhjvYlpNEXkguCAzhd2OvH/qz11Xrtqy4IVHaNjUxKaGZo4QkLuVWFeV5rI1Y1frfhkBvxdqQdbDg==" saltValue="9RYnUloiRgQKzrPPiZOnZ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8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bY89ECHTQk5CxOfeoGVXpDF+KoudibaIXc9PpdWdz9xVmv54CJhWkQ479sEAgZN8X/71LjXTQjURB6ESOI5jIQ==" saltValue="EFuckJVtUoVltIrtQa2u9w==" spinCount="100000" sheet="1" objects="1" scenarios="1"/>
  <dataConsolidate/>
  <phoneticPr fontId="2"/>
  <printOptions horizontalCentered="1" verticalCentered="1"/>
  <pageMargins left="0" right="0" top="0" bottom="0" header="0" footer="0"/>
  <pageSetup paperSize="9" scale="4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eZ5Gibf11O+hz1KGC3i8nheivKKG+AH0yAKwqRalJyIxhYVcuN1WM/uwPgANxGLJSLBb6M/VqS4IywkBlmZoQ==" saltValue="OJno9Pn4YumLHUr1lUsYl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515</v>
      </c>
      <c r="AL6" s="260"/>
      <c r="AM6" s="260"/>
      <c r="AN6" s="260"/>
    </row>
    <row r="7" spans="1:46" ht="13.5" customHeight="1" x14ac:dyDescent="0.15">
      <c r="A7" s="259"/>
      <c r="AK7" s="262"/>
      <c r="AL7" s="263"/>
      <c r="AM7" s="263"/>
      <c r="AN7" s="264"/>
      <c r="AO7" s="1131" t="s">
        <v>516</v>
      </c>
      <c r="AP7" s="265"/>
      <c r="AQ7" s="266" t="s">
        <v>517</v>
      </c>
      <c r="AR7" s="267"/>
    </row>
    <row r="8" spans="1:46" x14ac:dyDescent="0.15">
      <c r="A8" s="259"/>
      <c r="AK8" s="268"/>
      <c r="AL8" s="269"/>
      <c r="AM8" s="269"/>
      <c r="AN8" s="270"/>
      <c r="AO8" s="1132"/>
      <c r="AP8" s="271" t="s">
        <v>518</v>
      </c>
      <c r="AQ8" s="272" t="s">
        <v>519</v>
      </c>
      <c r="AR8" s="273" t="s">
        <v>520</v>
      </c>
    </row>
    <row r="9" spans="1:46" x14ac:dyDescent="0.15">
      <c r="A9" s="259"/>
      <c r="AK9" s="1143" t="s">
        <v>521</v>
      </c>
      <c r="AL9" s="1144"/>
      <c r="AM9" s="1144"/>
      <c r="AN9" s="1145"/>
      <c r="AO9" s="274">
        <v>1810239</v>
      </c>
      <c r="AP9" s="274">
        <v>109612</v>
      </c>
      <c r="AQ9" s="275">
        <v>91991</v>
      </c>
      <c r="AR9" s="276">
        <v>19.2</v>
      </c>
    </row>
    <row r="10" spans="1:46" ht="13.5" customHeight="1" x14ac:dyDescent="0.15">
      <c r="A10" s="259"/>
      <c r="AK10" s="1143" t="s">
        <v>522</v>
      </c>
      <c r="AL10" s="1144"/>
      <c r="AM10" s="1144"/>
      <c r="AN10" s="1145"/>
      <c r="AO10" s="277">
        <v>213165</v>
      </c>
      <c r="AP10" s="277">
        <v>12907</v>
      </c>
      <c r="AQ10" s="278">
        <v>12405</v>
      </c>
      <c r="AR10" s="279">
        <v>4</v>
      </c>
    </row>
    <row r="11" spans="1:46" ht="13.5" customHeight="1" x14ac:dyDescent="0.15">
      <c r="A11" s="259"/>
      <c r="AK11" s="1143" t="s">
        <v>523</v>
      </c>
      <c r="AL11" s="1144"/>
      <c r="AM11" s="1144"/>
      <c r="AN11" s="1145"/>
      <c r="AO11" s="277" t="s">
        <v>524</v>
      </c>
      <c r="AP11" s="277" t="s">
        <v>524</v>
      </c>
      <c r="AQ11" s="278">
        <v>395</v>
      </c>
      <c r="AR11" s="279" t="s">
        <v>524</v>
      </c>
    </row>
    <row r="12" spans="1:46" ht="13.5" customHeight="1" x14ac:dyDescent="0.15">
      <c r="A12" s="259"/>
      <c r="AK12" s="1143" t="s">
        <v>525</v>
      </c>
      <c r="AL12" s="1144"/>
      <c r="AM12" s="1144"/>
      <c r="AN12" s="1145"/>
      <c r="AO12" s="277" t="s">
        <v>524</v>
      </c>
      <c r="AP12" s="277" t="s">
        <v>524</v>
      </c>
      <c r="AQ12" s="278">
        <v>19</v>
      </c>
      <c r="AR12" s="279" t="s">
        <v>524</v>
      </c>
    </row>
    <row r="13" spans="1:46" ht="13.5" customHeight="1" x14ac:dyDescent="0.15">
      <c r="A13" s="259"/>
      <c r="AK13" s="1143" t="s">
        <v>526</v>
      </c>
      <c r="AL13" s="1144"/>
      <c r="AM13" s="1144"/>
      <c r="AN13" s="1145"/>
      <c r="AO13" s="277">
        <v>87812</v>
      </c>
      <c r="AP13" s="277">
        <v>5317</v>
      </c>
      <c r="AQ13" s="278">
        <v>3751</v>
      </c>
      <c r="AR13" s="279">
        <v>41.7</v>
      </c>
    </row>
    <row r="14" spans="1:46" ht="13.5" customHeight="1" x14ac:dyDescent="0.15">
      <c r="A14" s="259"/>
      <c r="AK14" s="1143" t="s">
        <v>527</v>
      </c>
      <c r="AL14" s="1144"/>
      <c r="AM14" s="1144"/>
      <c r="AN14" s="1145"/>
      <c r="AO14" s="277" t="s">
        <v>524</v>
      </c>
      <c r="AP14" s="277" t="s">
        <v>524</v>
      </c>
      <c r="AQ14" s="278">
        <v>1672</v>
      </c>
      <c r="AR14" s="279" t="s">
        <v>524</v>
      </c>
    </row>
    <row r="15" spans="1:46" ht="13.5" customHeight="1" x14ac:dyDescent="0.15">
      <c r="A15" s="259"/>
      <c r="AK15" s="1146" t="s">
        <v>528</v>
      </c>
      <c r="AL15" s="1147"/>
      <c r="AM15" s="1147"/>
      <c r="AN15" s="1148"/>
      <c r="AO15" s="277">
        <v>-118949</v>
      </c>
      <c r="AP15" s="277">
        <v>-7202</v>
      </c>
      <c r="AQ15" s="278">
        <v>-6358</v>
      </c>
      <c r="AR15" s="279">
        <v>13.3</v>
      </c>
    </row>
    <row r="16" spans="1:46" x14ac:dyDescent="0.15">
      <c r="A16" s="259"/>
      <c r="AK16" s="1146" t="s">
        <v>194</v>
      </c>
      <c r="AL16" s="1147"/>
      <c r="AM16" s="1147"/>
      <c r="AN16" s="1148"/>
      <c r="AO16" s="277">
        <v>1992267</v>
      </c>
      <c r="AP16" s="277">
        <v>120634</v>
      </c>
      <c r="AQ16" s="278">
        <v>103876</v>
      </c>
      <c r="AR16" s="279">
        <v>16.100000000000001</v>
      </c>
    </row>
    <row r="17" spans="1:46" x14ac:dyDescent="0.15">
      <c r="A17" s="259"/>
    </row>
    <row r="18" spans="1:46" x14ac:dyDescent="0.15">
      <c r="A18" s="259"/>
      <c r="AQ18" s="280"/>
      <c r="AR18" s="280"/>
    </row>
    <row r="19" spans="1:46" x14ac:dyDescent="0.15">
      <c r="A19" s="259"/>
      <c r="AK19" s="255" t="s">
        <v>529</v>
      </c>
    </row>
    <row r="20" spans="1:46" x14ac:dyDescent="0.15">
      <c r="A20" s="259"/>
      <c r="AK20" s="281"/>
      <c r="AL20" s="282"/>
      <c r="AM20" s="282"/>
      <c r="AN20" s="283"/>
      <c r="AO20" s="284" t="s">
        <v>530</v>
      </c>
      <c r="AP20" s="285" t="s">
        <v>531</v>
      </c>
      <c r="AQ20" s="286" t="s">
        <v>532</v>
      </c>
      <c r="AR20" s="287"/>
    </row>
    <row r="21" spans="1:46" s="260" customFormat="1" x14ac:dyDescent="0.15">
      <c r="A21" s="288"/>
      <c r="AK21" s="1149" t="s">
        <v>533</v>
      </c>
      <c r="AL21" s="1150"/>
      <c r="AM21" s="1150"/>
      <c r="AN21" s="1151"/>
      <c r="AO21" s="289">
        <v>10.48</v>
      </c>
      <c r="AP21" s="290">
        <v>9.2899999999999991</v>
      </c>
      <c r="AQ21" s="291">
        <v>1.19</v>
      </c>
      <c r="AS21" s="292"/>
      <c r="AT21" s="288"/>
    </row>
    <row r="22" spans="1:46" s="260" customFormat="1" x14ac:dyDescent="0.15">
      <c r="A22" s="288"/>
      <c r="AK22" s="1149" t="s">
        <v>534</v>
      </c>
      <c r="AL22" s="1150"/>
      <c r="AM22" s="1150"/>
      <c r="AN22" s="1151"/>
      <c r="AO22" s="293">
        <v>92.1</v>
      </c>
      <c r="AP22" s="294">
        <v>96.9</v>
      </c>
      <c r="AQ22" s="295">
        <v>-4.8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2" t="s">
        <v>535</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x14ac:dyDescent="0.15">
      <c r="A27" s="300"/>
      <c r="AS27" s="255"/>
      <c r="AT27" s="255"/>
    </row>
    <row r="28" spans="1:46" ht="17.25" x14ac:dyDescent="0.15">
      <c r="A28" s="256" t="s">
        <v>536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537</v>
      </c>
      <c r="AL29" s="260"/>
      <c r="AM29" s="260"/>
      <c r="AN29" s="260"/>
      <c r="AS29" s="302"/>
    </row>
    <row r="30" spans="1:46" ht="13.5" customHeight="1" x14ac:dyDescent="0.15">
      <c r="A30" s="259"/>
      <c r="AK30" s="262"/>
      <c r="AL30" s="263"/>
      <c r="AM30" s="263"/>
      <c r="AN30" s="264"/>
      <c r="AO30" s="1131" t="s">
        <v>516</v>
      </c>
      <c r="AP30" s="265"/>
      <c r="AQ30" s="266" t="s">
        <v>517</v>
      </c>
      <c r="AR30" s="267"/>
    </row>
    <row r="31" spans="1:46" x14ac:dyDescent="0.15">
      <c r="A31" s="259"/>
      <c r="AK31" s="268"/>
      <c r="AL31" s="269"/>
      <c r="AM31" s="269"/>
      <c r="AN31" s="270"/>
      <c r="AO31" s="1132"/>
      <c r="AP31" s="271" t="s">
        <v>518</v>
      </c>
      <c r="AQ31" s="272" t="s">
        <v>519</v>
      </c>
      <c r="AR31" s="273" t="s">
        <v>520</v>
      </c>
    </row>
    <row r="32" spans="1:46" ht="27" customHeight="1" x14ac:dyDescent="0.15">
      <c r="A32" s="259"/>
      <c r="AK32" s="1133" t="s">
        <v>538</v>
      </c>
      <c r="AL32" s="1134"/>
      <c r="AM32" s="1134"/>
      <c r="AN32" s="1135"/>
      <c r="AO32" s="303">
        <v>1028158</v>
      </c>
      <c r="AP32" s="303">
        <v>62256</v>
      </c>
      <c r="AQ32" s="304">
        <v>51927</v>
      </c>
      <c r="AR32" s="305">
        <v>19.899999999999999</v>
      </c>
    </row>
    <row r="33" spans="1:46" ht="13.5" customHeight="1" x14ac:dyDescent="0.15">
      <c r="A33" s="259"/>
      <c r="AK33" s="1133" t="s">
        <v>539</v>
      </c>
      <c r="AL33" s="1134"/>
      <c r="AM33" s="1134"/>
      <c r="AN33" s="1135"/>
      <c r="AO33" s="303" t="s">
        <v>524</v>
      </c>
      <c r="AP33" s="303" t="s">
        <v>524</v>
      </c>
      <c r="AQ33" s="304" t="s">
        <v>524</v>
      </c>
      <c r="AR33" s="305" t="s">
        <v>524</v>
      </c>
    </row>
    <row r="34" spans="1:46" ht="27" customHeight="1" x14ac:dyDescent="0.15">
      <c r="A34" s="259"/>
      <c r="AK34" s="1133" t="s">
        <v>540</v>
      </c>
      <c r="AL34" s="1134"/>
      <c r="AM34" s="1134"/>
      <c r="AN34" s="1135"/>
      <c r="AO34" s="303" t="s">
        <v>524</v>
      </c>
      <c r="AP34" s="303" t="s">
        <v>524</v>
      </c>
      <c r="AQ34" s="304" t="s">
        <v>524</v>
      </c>
      <c r="AR34" s="305" t="s">
        <v>524</v>
      </c>
    </row>
    <row r="35" spans="1:46" ht="27" customHeight="1" x14ac:dyDescent="0.15">
      <c r="A35" s="259"/>
      <c r="AK35" s="1133" t="s">
        <v>541</v>
      </c>
      <c r="AL35" s="1134"/>
      <c r="AM35" s="1134"/>
      <c r="AN35" s="1135"/>
      <c r="AO35" s="303">
        <v>371172</v>
      </c>
      <c r="AP35" s="303">
        <v>22475</v>
      </c>
      <c r="AQ35" s="304">
        <v>15337</v>
      </c>
      <c r="AR35" s="305">
        <v>46.5</v>
      </c>
    </row>
    <row r="36" spans="1:46" ht="27" customHeight="1" x14ac:dyDescent="0.15">
      <c r="A36" s="259"/>
      <c r="AK36" s="1133" t="s">
        <v>542</v>
      </c>
      <c r="AL36" s="1134"/>
      <c r="AM36" s="1134"/>
      <c r="AN36" s="1135"/>
      <c r="AO36" s="303">
        <v>39883</v>
      </c>
      <c r="AP36" s="303">
        <v>2415</v>
      </c>
      <c r="AQ36" s="304">
        <v>2347</v>
      </c>
      <c r="AR36" s="305">
        <v>2.9</v>
      </c>
    </row>
    <row r="37" spans="1:46" ht="13.5" customHeight="1" x14ac:dyDescent="0.15">
      <c r="A37" s="259"/>
      <c r="AK37" s="1133" t="s">
        <v>543</v>
      </c>
      <c r="AL37" s="1134"/>
      <c r="AM37" s="1134"/>
      <c r="AN37" s="1135"/>
      <c r="AO37" s="303">
        <v>900</v>
      </c>
      <c r="AP37" s="303">
        <v>54</v>
      </c>
      <c r="AQ37" s="304">
        <v>463</v>
      </c>
      <c r="AR37" s="305">
        <v>-88.3</v>
      </c>
    </row>
    <row r="38" spans="1:46" ht="27" customHeight="1" x14ac:dyDescent="0.15">
      <c r="A38" s="259"/>
      <c r="AK38" s="1136" t="s">
        <v>544</v>
      </c>
      <c r="AL38" s="1137"/>
      <c r="AM38" s="1137"/>
      <c r="AN38" s="1138"/>
      <c r="AO38" s="306" t="s">
        <v>524</v>
      </c>
      <c r="AP38" s="306" t="s">
        <v>524</v>
      </c>
      <c r="AQ38" s="307">
        <v>1</v>
      </c>
      <c r="AR38" s="295" t="s">
        <v>524</v>
      </c>
      <c r="AS38" s="302"/>
    </row>
    <row r="39" spans="1:46" x14ac:dyDescent="0.15">
      <c r="A39" s="259"/>
      <c r="AK39" s="1136" t="s">
        <v>545</v>
      </c>
      <c r="AL39" s="1137"/>
      <c r="AM39" s="1137"/>
      <c r="AN39" s="1138"/>
      <c r="AO39" s="303">
        <v>-3177</v>
      </c>
      <c r="AP39" s="303">
        <v>-192</v>
      </c>
      <c r="AQ39" s="304">
        <v>-3326</v>
      </c>
      <c r="AR39" s="305">
        <v>-94.2</v>
      </c>
      <c r="AS39" s="302"/>
    </row>
    <row r="40" spans="1:46" ht="27" customHeight="1" x14ac:dyDescent="0.15">
      <c r="A40" s="259"/>
      <c r="AK40" s="1133" t="s">
        <v>546</v>
      </c>
      <c r="AL40" s="1134"/>
      <c r="AM40" s="1134"/>
      <c r="AN40" s="1135"/>
      <c r="AO40" s="303">
        <v>-1136753</v>
      </c>
      <c r="AP40" s="303">
        <v>-68832</v>
      </c>
      <c r="AQ40" s="304">
        <v>-45680</v>
      </c>
      <c r="AR40" s="305">
        <v>50.7</v>
      </c>
      <c r="AS40" s="302"/>
    </row>
    <row r="41" spans="1:46" x14ac:dyDescent="0.15">
      <c r="A41" s="259"/>
      <c r="AK41" s="1139" t="s">
        <v>308</v>
      </c>
      <c r="AL41" s="1140"/>
      <c r="AM41" s="1140"/>
      <c r="AN41" s="1141"/>
      <c r="AO41" s="303">
        <v>300183</v>
      </c>
      <c r="AP41" s="303">
        <v>18176</v>
      </c>
      <c r="AQ41" s="304">
        <v>21069</v>
      </c>
      <c r="AR41" s="305">
        <v>-13.7</v>
      </c>
      <c r="AS41" s="302"/>
    </row>
    <row r="42" spans="1:46" x14ac:dyDescent="0.15">
      <c r="A42" s="259"/>
      <c r="AK42" s="308" t="s">
        <v>547</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548</v>
      </c>
    </row>
    <row r="48" spans="1:46" x14ac:dyDescent="0.15">
      <c r="A48" s="259"/>
      <c r="AK48" s="313" t="s">
        <v>549</v>
      </c>
      <c r="AL48" s="313"/>
      <c r="AM48" s="313"/>
      <c r="AN48" s="313"/>
      <c r="AO48" s="313"/>
      <c r="AP48" s="313"/>
      <c r="AQ48" s="314"/>
      <c r="AR48" s="313"/>
    </row>
    <row r="49" spans="1:44" ht="13.5" customHeight="1" x14ac:dyDescent="0.15">
      <c r="A49" s="259"/>
      <c r="AK49" s="315"/>
      <c r="AL49" s="316"/>
      <c r="AM49" s="1126" t="s">
        <v>516</v>
      </c>
      <c r="AN49" s="1128" t="s">
        <v>550</v>
      </c>
      <c r="AO49" s="1129"/>
      <c r="AP49" s="1129"/>
      <c r="AQ49" s="1129"/>
      <c r="AR49" s="1130"/>
    </row>
    <row r="50" spans="1:44" x14ac:dyDescent="0.15">
      <c r="A50" s="259"/>
      <c r="AK50" s="317"/>
      <c r="AL50" s="318"/>
      <c r="AM50" s="1127"/>
      <c r="AN50" s="319" t="s">
        <v>551</v>
      </c>
      <c r="AO50" s="320" t="s">
        <v>552</v>
      </c>
      <c r="AP50" s="321" t="s">
        <v>553</v>
      </c>
      <c r="AQ50" s="322" t="s">
        <v>554</v>
      </c>
      <c r="AR50" s="323" t="s">
        <v>555</v>
      </c>
    </row>
    <row r="51" spans="1:44" x14ac:dyDescent="0.15">
      <c r="A51" s="259"/>
      <c r="AK51" s="315" t="s">
        <v>556</v>
      </c>
      <c r="AL51" s="316"/>
      <c r="AM51" s="324">
        <v>3033946</v>
      </c>
      <c r="AN51" s="325">
        <v>178657</v>
      </c>
      <c r="AO51" s="326">
        <v>45.3</v>
      </c>
      <c r="AP51" s="327">
        <v>73475</v>
      </c>
      <c r="AQ51" s="328">
        <v>9.1</v>
      </c>
      <c r="AR51" s="329">
        <v>36.200000000000003</v>
      </c>
    </row>
    <row r="52" spans="1:44" x14ac:dyDescent="0.15">
      <c r="A52" s="259"/>
      <c r="AK52" s="330"/>
      <c r="AL52" s="331" t="s">
        <v>557</v>
      </c>
      <c r="AM52" s="332">
        <v>1882476</v>
      </c>
      <c r="AN52" s="333">
        <v>110851</v>
      </c>
      <c r="AO52" s="334">
        <v>81.5</v>
      </c>
      <c r="AP52" s="335">
        <v>43072</v>
      </c>
      <c r="AQ52" s="336">
        <v>31.1</v>
      </c>
      <c r="AR52" s="337">
        <v>50.4</v>
      </c>
    </row>
    <row r="53" spans="1:44" x14ac:dyDescent="0.15">
      <c r="A53" s="259"/>
      <c r="AK53" s="315" t="s">
        <v>558</v>
      </c>
      <c r="AL53" s="316"/>
      <c r="AM53" s="324">
        <v>1252931</v>
      </c>
      <c r="AN53" s="325">
        <v>74424</v>
      </c>
      <c r="AO53" s="326">
        <v>-58.3</v>
      </c>
      <c r="AP53" s="327">
        <v>87464</v>
      </c>
      <c r="AQ53" s="328">
        <v>19</v>
      </c>
      <c r="AR53" s="329">
        <v>-77.3</v>
      </c>
    </row>
    <row r="54" spans="1:44" x14ac:dyDescent="0.15">
      <c r="A54" s="259"/>
      <c r="AK54" s="330"/>
      <c r="AL54" s="331" t="s">
        <v>557</v>
      </c>
      <c r="AM54" s="332">
        <v>741382</v>
      </c>
      <c r="AN54" s="333">
        <v>44038</v>
      </c>
      <c r="AO54" s="334">
        <v>-60.3</v>
      </c>
      <c r="AP54" s="335">
        <v>47479</v>
      </c>
      <c r="AQ54" s="336">
        <v>10.199999999999999</v>
      </c>
      <c r="AR54" s="337">
        <v>-70.5</v>
      </c>
    </row>
    <row r="55" spans="1:44" x14ac:dyDescent="0.15">
      <c r="A55" s="259"/>
      <c r="AK55" s="315" t="s">
        <v>559</v>
      </c>
      <c r="AL55" s="316"/>
      <c r="AM55" s="324">
        <v>1888309</v>
      </c>
      <c r="AN55" s="325">
        <v>112795</v>
      </c>
      <c r="AO55" s="326">
        <v>51.6</v>
      </c>
      <c r="AP55" s="327">
        <v>96248</v>
      </c>
      <c r="AQ55" s="328">
        <v>10</v>
      </c>
      <c r="AR55" s="329">
        <v>41.6</v>
      </c>
    </row>
    <row r="56" spans="1:44" x14ac:dyDescent="0.15">
      <c r="A56" s="259"/>
      <c r="AK56" s="330"/>
      <c r="AL56" s="331" t="s">
        <v>557</v>
      </c>
      <c r="AM56" s="332">
        <v>1522264</v>
      </c>
      <c r="AN56" s="333">
        <v>90930</v>
      </c>
      <c r="AO56" s="334">
        <v>106.5</v>
      </c>
      <c r="AP56" s="335">
        <v>55768</v>
      </c>
      <c r="AQ56" s="336">
        <v>17.5</v>
      </c>
      <c r="AR56" s="337">
        <v>89</v>
      </c>
    </row>
    <row r="57" spans="1:44" x14ac:dyDescent="0.15">
      <c r="A57" s="259"/>
      <c r="AK57" s="315" t="s">
        <v>560</v>
      </c>
      <c r="AL57" s="316"/>
      <c r="AM57" s="324">
        <v>1114320</v>
      </c>
      <c r="AN57" s="325">
        <v>66922</v>
      </c>
      <c r="AO57" s="326">
        <v>-40.700000000000003</v>
      </c>
      <c r="AP57" s="327">
        <v>76413</v>
      </c>
      <c r="AQ57" s="328">
        <v>-20.6</v>
      </c>
      <c r="AR57" s="329">
        <v>-20.100000000000001</v>
      </c>
    </row>
    <row r="58" spans="1:44" x14ac:dyDescent="0.15">
      <c r="A58" s="259"/>
      <c r="AK58" s="330"/>
      <c r="AL58" s="331" t="s">
        <v>557</v>
      </c>
      <c r="AM58" s="332">
        <v>799467</v>
      </c>
      <c r="AN58" s="333">
        <v>48013</v>
      </c>
      <c r="AO58" s="334">
        <v>-47.2</v>
      </c>
      <c r="AP58" s="335">
        <v>39658</v>
      </c>
      <c r="AQ58" s="336">
        <v>-28.9</v>
      </c>
      <c r="AR58" s="337">
        <v>-18.3</v>
      </c>
    </row>
    <row r="59" spans="1:44" x14ac:dyDescent="0.15">
      <c r="A59" s="259"/>
      <c r="AK59" s="315" t="s">
        <v>561</v>
      </c>
      <c r="AL59" s="316"/>
      <c r="AM59" s="324">
        <v>1248235</v>
      </c>
      <c r="AN59" s="325">
        <v>75582</v>
      </c>
      <c r="AO59" s="326">
        <v>12.9</v>
      </c>
      <c r="AP59" s="327">
        <v>66481</v>
      </c>
      <c r="AQ59" s="328">
        <v>-13</v>
      </c>
      <c r="AR59" s="329">
        <v>25.9</v>
      </c>
    </row>
    <row r="60" spans="1:44" x14ac:dyDescent="0.15">
      <c r="A60" s="259"/>
      <c r="AK60" s="330"/>
      <c r="AL60" s="331" t="s">
        <v>557</v>
      </c>
      <c r="AM60" s="332">
        <v>576701</v>
      </c>
      <c r="AN60" s="333">
        <v>34920</v>
      </c>
      <c r="AO60" s="334">
        <v>-27.3</v>
      </c>
      <c r="AP60" s="335">
        <v>36120</v>
      </c>
      <c r="AQ60" s="336">
        <v>-8.9</v>
      </c>
      <c r="AR60" s="337">
        <v>-18.399999999999999</v>
      </c>
    </row>
    <row r="61" spans="1:44" x14ac:dyDescent="0.15">
      <c r="A61" s="259"/>
      <c r="AK61" s="315" t="s">
        <v>562</v>
      </c>
      <c r="AL61" s="338"/>
      <c r="AM61" s="324">
        <v>1707548</v>
      </c>
      <c r="AN61" s="325">
        <v>101676</v>
      </c>
      <c r="AO61" s="326">
        <v>2.2000000000000002</v>
      </c>
      <c r="AP61" s="327">
        <v>80016</v>
      </c>
      <c r="AQ61" s="339">
        <v>0.9</v>
      </c>
      <c r="AR61" s="329">
        <v>1.3</v>
      </c>
    </row>
    <row r="62" spans="1:44" x14ac:dyDescent="0.15">
      <c r="A62" s="259"/>
      <c r="AK62" s="330"/>
      <c r="AL62" s="331" t="s">
        <v>557</v>
      </c>
      <c r="AM62" s="332">
        <v>1104458</v>
      </c>
      <c r="AN62" s="333">
        <v>65750</v>
      </c>
      <c r="AO62" s="334">
        <v>10.6</v>
      </c>
      <c r="AP62" s="335">
        <v>44419</v>
      </c>
      <c r="AQ62" s="336">
        <v>4.2</v>
      </c>
      <c r="AR62" s="337">
        <v>6.4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PxqfV5Xgdljo2Dp7QD9NDxG0kVbgRMp7oF3q1ySPcg6znqfGLboDvf67wh7tpfquq8VSUSCxqR21j+fcxbBv9A==" saltValue="STGA23XukoTtMhqV7YY6H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564</v>
      </c>
    </row>
    <row r="121" spans="125:125" ht="13.5" hidden="1" customHeight="1" x14ac:dyDescent="0.15">
      <c r="DU121" s="253"/>
    </row>
  </sheetData>
  <sheetProtection algorithmName="SHA-512" hashValue="72ZIYK6k5Was+K8gdpmZeeSW6SEnLrKRT3w2JTgibmmz1NtxgUdyksuOQKkrwpMB053GZJeD0Cq3le3IUvcnvA==" saltValue="EhjetVzQVeaU7OBznGwk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565</v>
      </c>
    </row>
  </sheetData>
  <sheetProtection algorithmName="SHA-512" hashValue="i+3bvvdrikFRV6jRKMs/34yPtvdAh903fNWRI5o4EaTIUVPh0PYLz7icuRuz4nrjO+pD8e7t0zkS2ycDTs8hdQ==" saltValue="4KSt9bhE+joIu1HT68I19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52" t="s">
        <v>3</v>
      </c>
      <c r="D47" s="1152"/>
      <c r="E47" s="1153"/>
      <c r="F47" s="11">
        <v>42.39</v>
      </c>
      <c r="G47" s="12">
        <v>40.57</v>
      </c>
      <c r="H47" s="12">
        <v>38.72</v>
      </c>
      <c r="I47" s="12">
        <v>37.49</v>
      </c>
      <c r="J47" s="13">
        <v>38.15</v>
      </c>
    </row>
    <row r="48" spans="2:10" ht="57.75" customHeight="1" x14ac:dyDescent="0.15">
      <c r="B48" s="14"/>
      <c r="C48" s="1154" t="s">
        <v>4</v>
      </c>
      <c r="D48" s="1154"/>
      <c r="E48" s="1155"/>
      <c r="F48" s="15">
        <v>3.37</v>
      </c>
      <c r="G48" s="16">
        <v>3.87</v>
      </c>
      <c r="H48" s="16">
        <v>4.3600000000000003</v>
      </c>
      <c r="I48" s="16">
        <v>4.8099999999999996</v>
      </c>
      <c r="J48" s="17">
        <v>5.15</v>
      </c>
    </row>
    <row r="49" spans="2:10" ht="57.75" customHeight="1" thickBot="1" x14ac:dyDescent="0.2">
      <c r="B49" s="18"/>
      <c r="C49" s="1156" t="s">
        <v>5</v>
      </c>
      <c r="D49" s="1156"/>
      <c r="E49" s="1157"/>
      <c r="F49" s="19" t="s">
        <v>571</v>
      </c>
      <c r="G49" s="20">
        <v>2.17</v>
      </c>
      <c r="H49" s="20">
        <v>6.5</v>
      </c>
      <c r="I49" s="20">
        <v>4.58</v>
      </c>
      <c r="J49" s="21">
        <v>3.91</v>
      </c>
    </row>
    <row r="50" spans="2:10" x14ac:dyDescent="0.15"/>
  </sheetData>
  <sheetProtection algorithmName="SHA-512" hashValue="LpFPn4x/HCdfa+1hKJa+Q24yYnaEvw+VTkSRLC71dwuF7I8mJtlwh9eSRFY8ghpu0ZDBBa5r3fIKYuZtgAgTVw==" saltValue="DqPPtjVOA1bJWoHX8/cJ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62" t="s">
        <v>572</v>
      </c>
      <c r="D34" s="1162"/>
      <c r="E34" s="1163"/>
      <c r="F34" s="32" t="s">
        <v>524</v>
      </c>
      <c r="G34" s="33" t="s">
        <v>524</v>
      </c>
      <c r="H34" s="33" t="s">
        <v>524</v>
      </c>
      <c r="I34" s="33" t="s">
        <v>524</v>
      </c>
      <c r="J34" s="34">
        <v>8.0299999999999994</v>
      </c>
      <c r="K34" s="22"/>
      <c r="L34" s="22"/>
      <c r="M34" s="22"/>
      <c r="N34" s="22"/>
      <c r="O34" s="22"/>
      <c r="P34" s="22"/>
    </row>
    <row r="35" spans="1:16" ht="39" customHeight="1" x14ac:dyDescent="0.15">
      <c r="A35" s="22"/>
      <c r="B35" s="35"/>
      <c r="C35" s="1158" t="s">
        <v>573</v>
      </c>
      <c r="D35" s="1158"/>
      <c r="E35" s="1159"/>
      <c r="F35" s="36">
        <v>3.37</v>
      </c>
      <c r="G35" s="37">
        <v>3.86</v>
      </c>
      <c r="H35" s="37">
        <v>4.3600000000000003</v>
      </c>
      <c r="I35" s="37">
        <v>4.8</v>
      </c>
      <c r="J35" s="38">
        <v>5.14</v>
      </c>
      <c r="K35" s="22"/>
      <c r="L35" s="22"/>
      <c r="M35" s="22"/>
      <c r="N35" s="22"/>
      <c r="O35" s="22"/>
      <c r="P35" s="22"/>
    </row>
    <row r="36" spans="1:16" ht="39" customHeight="1" x14ac:dyDescent="0.15">
      <c r="A36" s="22"/>
      <c r="B36" s="35"/>
      <c r="C36" s="1158" t="s">
        <v>574</v>
      </c>
      <c r="D36" s="1158"/>
      <c r="E36" s="1159"/>
      <c r="F36" s="36">
        <v>0</v>
      </c>
      <c r="G36" s="37">
        <v>0</v>
      </c>
      <c r="H36" s="37">
        <v>0</v>
      </c>
      <c r="I36" s="37">
        <v>1.45</v>
      </c>
      <c r="J36" s="38">
        <v>0.85</v>
      </c>
      <c r="K36" s="22"/>
      <c r="L36" s="22"/>
      <c r="M36" s="22"/>
      <c r="N36" s="22"/>
      <c r="O36" s="22"/>
      <c r="P36" s="22"/>
    </row>
    <row r="37" spans="1:16" ht="39" customHeight="1" x14ac:dyDescent="0.15">
      <c r="A37" s="22"/>
      <c r="B37" s="35"/>
      <c r="C37" s="1158" t="s">
        <v>575</v>
      </c>
      <c r="D37" s="1158"/>
      <c r="E37" s="1159"/>
      <c r="F37" s="36">
        <v>17.72</v>
      </c>
      <c r="G37" s="37">
        <v>1.27</v>
      </c>
      <c r="H37" s="37">
        <v>0.45</v>
      </c>
      <c r="I37" s="37">
        <v>7.0000000000000007E-2</v>
      </c>
      <c r="J37" s="38">
        <v>0.59</v>
      </c>
      <c r="K37" s="22"/>
      <c r="L37" s="22"/>
      <c r="M37" s="22"/>
      <c r="N37" s="22"/>
      <c r="O37" s="22"/>
      <c r="P37" s="22"/>
    </row>
    <row r="38" spans="1:16" ht="39" customHeight="1" x14ac:dyDescent="0.15">
      <c r="A38" s="22"/>
      <c r="B38" s="35"/>
      <c r="C38" s="1158" t="s">
        <v>576</v>
      </c>
      <c r="D38" s="1158"/>
      <c r="E38" s="1159"/>
      <c r="F38" s="36">
        <v>0.04</v>
      </c>
      <c r="G38" s="37">
        <v>0.14000000000000001</v>
      </c>
      <c r="H38" s="37">
        <v>0.04</v>
      </c>
      <c r="I38" s="37">
        <v>0.36</v>
      </c>
      <c r="J38" s="38">
        <v>0.39</v>
      </c>
      <c r="K38" s="22"/>
      <c r="L38" s="22"/>
      <c r="M38" s="22"/>
      <c r="N38" s="22"/>
      <c r="O38" s="22"/>
      <c r="P38" s="22"/>
    </row>
    <row r="39" spans="1:16" ht="39" customHeight="1" x14ac:dyDescent="0.15">
      <c r="A39" s="22"/>
      <c r="B39" s="35"/>
      <c r="C39" s="1158" t="s">
        <v>577</v>
      </c>
      <c r="D39" s="1158"/>
      <c r="E39" s="1159"/>
      <c r="F39" s="36">
        <v>0.03</v>
      </c>
      <c r="G39" s="37">
        <v>0.08</v>
      </c>
      <c r="H39" s="37">
        <v>0.03</v>
      </c>
      <c r="I39" s="37">
        <v>0.03</v>
      </c>
      <c r="J39" s="38">
        <v>0.03</v>
      </c>
      <c r="K39" s="22"/>
      <c r="L39" s="22"/>
      <c r="M39" s="22"/>
      <c r="N39" s="22"/>
      <c r="O39" s="22"/>
      <c r="P39" s="22"/>
    </row>
    <row r="40" spans="1:16" ht="39" customHeight="1" x14ac:dyDescent="0.15">
      <c r="A40" s="22"/>
      <c r="B40" s="35"/>
      <c r="C40" s="1158" t="s">
        <v>578</v>
      </c>
      <c r="D40" s="1158"/>
      <c r="E40" s="1159"/>
      <c r="F40" s="36">
        <v>0</v>
      </c>
      <c r="G40" s="37">
        <v>0</v>
      </c>
      <c r="H40" s="37">
        <v>0</v>
      </c>
      <c r="I40" s="37">
        <v>0</v>
      </c>
      <c r="J40" s="38">
        <v>0</v>
      </c>
      <c r="K40" s="22"/>
      <c r="L40" s="22"/>
      <c r="M40" s="22"/>
      <c r="N40" s="22"/>
      <c r="O40" s="22"/>
      <c r="P40" s="22"/>
    </row>
    <row r="41" spans="1:16" ht="39" customHeight="1" x14ac:dyDescent="0.15">
      <c r="A41" s="22"/>
      <c r="B41" s="35"/>
      <c r="C41" s="1158" t="s">
        <v>579</v>
      </c>
      <c r="D41" s="1158"/>
      <c r="E41" s="1159"/>
      <c r="F41" s="36">
        <v>0</v>
      </c>
      <c r="G41" s="37">
        <v>0</v>
      </c>
      <c r="H41" s="37">
        <v>0</v>
      </c>
      <c r="I41" s="37">
        <v>0</v>
      </c>
      <c r="J41" s="38">
        <v>0</v>
      </c>
      <c r="K41" s="22"/>
      <c r="L41" s="22"/>
      <c r="M41" s="22"/>
      <c r="N41" s="22"/>
      <c r="O41" s="22"/>
      <c r="P41" s="22"/>
    </row>
    <row r="42" spans="1:16" ht="39" customHeight="1" x14ac:dyDescent="0.15">
      <c r="A42" s="22"/>
      <c r="B42" s="39"/>
      <c r="C42" s="1158" t="s">
        <v>580</v>
      </c>
      <c r="D42" s="1158"/>
      <c r="E42" s="1159"/>
      <c r="F42" s="36" t="s">
        <v>524</v>
      </c>
      <c r="G42" s="37" t="s">
        <v>524</v>
      </c>
      <c r="H42" s="37" t="s">
        <v>524</v>
      </c>
      <c r="I42" s="37" t="s">
        <v>524</v>
      </c>
      <c r="J42" s="38" t="s">
        <v>524</v>
      </c>
      <c r="K42" s="22"/>
      <c r="L42" s="22"/>
      <c r="M42" s="22"/>
      <c r="N42" s="22"/>
      <c r="O42" s="22"/>
      <c r="P42" s="22"/>
    </row>
    <row r="43" spans="1:16" ht="39" customHeight="1" thickBot="1" x14ac:dyDescent="0.2">
      <c r="A43" s="22"/>
      <c r="B43" s="40"/>
      <c r="C43" s="1160" t="s">
        <v>581</v>
      </c>
      <c r="D43" s="1160"/>
      <c r="E43" s="1161"/>
      <c r="F43" s="41">
        <v>8.06</v>
      </c>
      <c r="G43" s="42">
        <v>7.89</v>
      </c>
      <c r="H43" s="42">
        <v>7.4</v>
      </c>
      <c r="I43" s="42">
        <v>7.84</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1nw5GoFlZm4nedei9frJBKi1bGlXcWRZC/VwoFRzGFpici5WrgBUUCfiYO2LagRgPV2nj13Nxw9UP4eMixdSg==" saltValue="UQDSqVPNZ57/ey8/30No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15">
      <c r="A45" s="46"/>
      <c r="B45" s="1187" t="s">
        <v>11</v>
      </c>
      <c r="C45" s="1188"/>
      <c r="D45" s="56"/>
      <c r="E45" s="1193" t="s">
        <v>12</v>
      </c>
      <c r="F45" s="1193"/>
      <c r="G45" s="1193"/>
      <c r="H45" s="1193"/>
      <c r="I45" s="1193"/>
      <c r="J45" s="1194"/>
      <c r="K45" s="57">
        <v>1259</v>
      </c>
      <c r="L45" s="58">
        <v>1072</v>
      </c>
      <c r="M45" s="58">
        <v>934</v>
      </c>
      <c r="N45" s="58">
        <v>918</v>
      </c>
      <c r="O45" s="59">
        <v>1028</v>
      </c>
      <c r="P45" s="46"/>
      <c r="Q45" s="46"/>
      <c r="R45" s="46"/>
      <c r="S45" s="46"/>
      <c r="T45" s="46"/>
      <c r="U45" s="46"/>
    </row>
    <row r="46" spans="1:21" ht="30.75" customHeight="1" x14ac:dyDescent="0.15">
      <c r="A46" s="46"/>
      <c r="B46" s="1189"/>
      <c r="C46" s="1190"/>
      <c r="D46" s="60"/>
      <c r="E46" s="1166" t="s">
        <v>13</v>
      </c>
      <c r="F46" s="1166"/>
      <c r="G46" s="1166"/>
      <c r="H46" s="1166"/>
      <c r="I46" s="1166"/>
      <c r="J46" s="1167"/>
      <c r="K46" s="61" t="s">
        <v>524</v>
      </c>
      <c r="L46" s="62" t="s">
        <v>524</v>
      </c>
      <c r="M46" s="62" t="s">
        <v>524</v>
      </c>
      <c r="N46" s="62" t="s">
        <v>524</v>
      </c>
      <c r="O46" s="63" t="s">
        <v>524</v>
      </c>
      <c r="P46" s="46"/>
      <c r="Q46" s="46"/>
      <c r="R46" s="46"/>
      <c r="S46" s="46"/>
      <c r="T46" s="46"/>
      <c r="U46" s="46"/>
    </row>
    <row r="47" spans="1:21" ht="30.75" customHeight="1" x14ac:dyDescent="0.15">
      <c r="A47" s="46"/>
      <c r="B47" s="1189"/>
      <c r="C47" s="1190"/>
      <c r="D47" s="60"/>
      <c r="E47" s="1166" t="s">
        <v>14</v>
      </c>
      <c r="F47" s="1166"/>
      <c r="G47" s="1166"/>
      <c r="H47" s="1166"/>
      <c r="I47" s="1166"/>
      <c r="J47" s="1167"/>
      <c r="K47" s="61" t="s">
        <v>524</v>
      </c>
      <c r="L47" s="62" t="s">
        <v>524</v>
      </c>
      <c r="M47" s="62" t="s">
        <v>524</v>
      </c>
      <c r="N47" s="62" t="s">
        <v>524</v>
      </c>
      <c r="O47" s="63" t="s">
        <v>524</v>
      </c>
      <c r="P47" s="46"/>
      <c r="Q47" s="46"/>
      <c r="R47" s="46"/>
      <c r="S47" s="46"/>
      <c r="T47" s="46"/>
      <c r="U47" s="46"/>
    </row>
    <row r="48" spans="1:21" ht="30.75" customHeight="1" x14ac:dyDescent="0.15">
      <c r="A48" s="46"/>
      <c r="B48" s="1189"/>
      <c r="C48" s="1190"/>
      <c r="D48" s="60"/>
      <c r="E48" s="1166" t="s">
        <v>15</v>
      </c>
      <c r="F48" s="1166"/>
      <c r="G48" s="1166"/>
      <c r="H48" s="1166"/>
      <c r="I48" s="1166"/>
      <c r="J48" s="1167"/>
      <c r="K48" s="61">
        <v>587</v>
      </c>
      <c r="L48" s="62">
        <v>562</v>
      </c>
      <c r="M48" s="62">
        <v>517</v>
      </c>
      <c r="N48" s="62">
        <v>527</v>
      </c>
      <c r="O48" s="63">
        <v>371</v>
      </c>
      <c r="P48" s="46"/>
      <c r="Q48" s="46"/>
      <c r="R48" s="46"/>
      <c r="S48" s="46"/>
      <c r="T48" s="46"/>
      <c r="U48" s="46"/>
    </row>
    <row r="49" spans="1:21" ht="30.75" customHeight="1" x14ac:dyDescent="0.15">
      <c r="A49" s="46"/>
      <c r="B49" s="1189"/>
      <c r="C49" s="1190"/>
      <c r="D49" s="60"/>
      <c r="E49" s="1166" t="s">
        <v>16</v>
      </c>
      <c r="F49" s="1166"/>
      <c r="G49" s="1166"/>
      <c r="H49" s="1166"/>
      <c r="I49" s="1166"/>
      <c r="J49" s="1167"/>
      <c r="K49" s="61">
        <v>20</v>
      </c>
      <c r="L49" s="62">
        <v>27</v>
      </c>
      <c r="M49" s="62">
        <v>30</v>
      </c>
      <c r="N49" s="62">
        <v>33</v>
      </c>
      <c r="O49" s="63">
        <v>40</v>
      </c>
      <c r="P49" s="46"/>
      <c r="Q49" s="46"/>
      <c r="R49" s="46"/>
      <c r="S49" s="46"/>
      <c r="T49" s="46"/>
      <c r="U49" s="46"/>
    </row>
    <row r="50" spans="1:21" ht="30.75" customHeight="1" x14ac:dyDescent="0.15">
      <c r="A50" s="46"/>
      <c r="B50" s="1189"/>
      <c r="C50" s="1190"/>
      <c r="D50" s="60"/>
      <c r="E50" s="1166" t="s">
        <v>17</v>
      </c>
      <c r="F50" s="1166"/>
      <c r="G50" s="1166"/>
      <c r="H50" s="1166"/>
      <c r="I50" s="1166"/>
      <c r="J50" s="1167"/>
      <c r="K50" s="61">
        <v>1</v>
      </c>
      <c r="L50" s="62">
        <v>2</v>
      </c>
      <c r="M50" s="62">
        <v>1</v>
      </c>
      <c r="N50" s="62">
        <v>1</v>
      </c>
      <c r="O50" s="63">
        <v>1</v>
      </c>
      <c r="P50" s="46"/>
      <c r="Q50" s="46"/>
      <c r="R50" s="46"/>
      <c r="S50" s="46"/>
      <c r="T50" s="46"/>
      <c r="U50" s="46"/>
    </row>
    <row r="51" spans="1:21" ht="30.75" customHeight="1" x14ac:dyDescent="0.15">
      <c r="A51" s="46"/>
      <c r="B51" s="1191"/>
      <c r="C51" s="1192"/>
      <c r="D51" s="64"/>
      <c r="E51" s="1166" t="s">
        <v>18</v>
      </c>
      <c r="F51" s="1166"/>
      <c r="G51" s="1166"/>
      <c r="H51" s="1166"/>
      <c r="I51" s="1166"/>
      <c r="J51" s="1167"/>
      <c r="K51" s="61" t="s">
        <v>524</v>
      </c>
      <c r="L51" s="62" t="s">
        <v>524</v>
      </c>
      <c r="M51" s="62" t="s">
        <v>524</v>
      </c>
      <c r="N51" s="62" t="s">
        <v>524</v>
      </c>
      <c r="O51" s="63" t="s">
        <v>524</v>
      </c>
      <c r="P51" s="46"/>
      <c r="Q51" s="46"/>
      <c r="R51" s="46"/>
      <c r="S51" s="46"/>
      <c r="T51" s="46"/>
      <c r="U51" s="46"/>
    </row>
    <row r="52" spans="1:21" ht="30.75" customHeight="1" x14ac:dyDescent="0.15">
      <c r="A52" s="46"/>
      <c r="B52" s="1164" t="s">
        <v>19</v>
      </c>
      <c r="C52" s="1165"/>
      <c r="D52" s="64"/>
      <c r="E52" s="1166" t="s">
        <v>20</v>
      </c>
      <c r="F52" s="1166"/>
      <c r="G52" s="1166"/>
      <c r="H52" s="1166"/>
      <c r="I52" s="1166"/>
      <c r="J52" s="1167"/>
      <c r="K52" s="61">
        <v>1305</v>
      </c>
      <c r="L52" s="62">
        <v>1216</v>
      </c>
      <c r="M52" s="62">
        <v>1178</v>
      </c>
      <c r="N52" s="62">
        <v>1097</v>
      </c>
      <c r="O52" s="63">
        <v>1140</v>
      </c>
      <c r="P52" s="46"/>
      <c r="Q52" s="46"/>
      <c r="R52" s="46"/>
      <c r="S52" s="46"/>
      <c r="T52" s="46"/>
      <c r="U52" s="46"/>
    </row>
    <row r="53" spans="1:21" ht="30.75" customHeight="1" thickBot="1" x14ac:dyDescent="0.2">
      <c r="A53" s="46"/>
      <c r="B53" s="1168" t="s">
        <v>21</v>
      </c>
      <c r="C53" s="1169"/>
      <c r="D53" s="65"/>
      <c r="E53" s="1170" t="s">
        <v>22</v>
      </c>
      <c r="F53" s="1170"/>
      <c r="G53" s="1170"/>
      <c r="H53" s="1170"/>
      <c r="I53" s="1170"/>
      <c r="J53" s="1171"/>
      <c r="K53" s="66">
        <v>562</v>
      </c>
      <c r="L53" s="67">
        <v>447</v>
      </c>
      <c r="M53" s="67">
        <v>304</v>
      </c>
      <c r="N53" s="67">
        <v>382</v>
      </c>
      <c r="O53" s="68">
        <v>300</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582</v>
      </c>
      <c r="P56" s="46"/>
      <c r="Q56" s="46"/>
      <c r="R56" s="46"/>
      <c r="S56" s="46"/>
      <c r="T56" s="46"/>
      <c r="U56" s="46"/>
    </row>
    <row r="57" spans="1:21" ht="31.5" customHeight="1" thickBot="1" x14ac:dyDescent="0.2">
      <c r="A57" s="46"/>
      <c r="B57" s="74"/>
      <c r="C57" s="75"/>
      <c r="D57" s="75"/>
      <c r="E57" s="76"/>
      <c r="F57" s="76"/>
      <c r="G57" s="76"/>
      <c r="H57" s="76"/>
      <c r="I57" s="76"/>
      <c r="J57" s="77" t="s">
        <v>2</v>
      </c>
      <c r="K57" s="78" t="s">
        <v>583</v>
      </c>
      <c r="L57" s="79" t="s">
        <v>584</v>
      </c>
      <c r="M57" s="79" t="s">
        <v>585</v>
      </c>
      <c r="N57" s="79" t="s">
        <v>586</v>
      </c>
      <c r="O57" s="80" t="s">
        <v>587</v>
      </c>
      <c r="P57" s="46"/>
      <c r="Q57" s="46"/>
      <c r="R57" s="46"/>
      <c r="S57" s="46"/>
      <c r="T57" s="46"/>
      <c r="U57" s="46"/>
    </row>
    <row r="58" spans="1:21" ht="31.5" customHeight="1" x14ac:dyDescent="0.15">
      <c r="B58" s="1172" t="s">
        <v>26</v>
      </c>
      <c r="C58" s="1173"/>
      <c r="D58" s="1178" t="s">
        <v>27</v>
      </c>
      <c r="E58" s="1179"/>
      <c r="F58" s="1179"/>
      <c r="G58" s="1179"/>
      <c r="H58" s="1179"/>
      <c r="I58" s="1179"/>
      <c r="J58" s="1180"/>
      <c r="K58" s="81"/>
      <c r="L58" s="82"/>
      <c r="M58" s="82"/>
      <c r="N58" s="82"/>
      <c r="O58" s="83"/>
    </row>
    <row r="59" spans="1:21" ht="31.5" customHeight="1" x14ac:dyDescent="0.15">
      <c r="B59" s="1174"/>
      <c r="C59" s="1175"/>
      <c r="D59" s="1181" t="s">
        <v>28</v>
      </c>
      <c r="E59" s="1182"/>
      <c r="F59" s="1182"/>
      <c r="G59" s="1182"/>
      <c r="H59" s="1182"/>
      <c r="I59" s="1182"/>
      <c r="J59" s="1183"/>
      <c r="K59" s="84"/>
      <c r="L59" s="85"/>
      <c r="M59" s="85"/>
      <c r="N59" s="85"/>
      <c r="O59" s="86"/>
    </row>
    <row r="60" spans="1:21" ht="31.5" customHeight="1" thickBot="1" x14ac:dyDescent="0.2">
      <c r="B60" s="1176"/>
      <c r="C60" s="1177"/>
      <c r="D60" s="1184" t="s">
        <v>29</v>
      </c>
      <c r="E60" s="1185"/>
      <c r="F60" s="1185"/>
      <c r="G60" s="1185"/>
      <c r="H60" s="1185"/>
      <c r="I60" s="1185"/>
      <c r="J60" s="1186"/>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oGlRYM36HZHwm2hq+kmOeNxtKzy+nAH6nS83A/VFSHvlMrpXcHsVdhoXRWMfkTIo1OU38Kppyt+KrMsFgwAg==" saltValue="lG8aiL3jEGCz3tLmZbsbU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566</v>
      </c>
      <c r="J40" s="101" t="s">
        <v>567</v>
      </c>
      <c r="K40" s="101" t="s">
        <v>568</v>
      </c>
      <c r="L40" s="101" t="s">
        <v>569</v>
      </c>
      <c r="M40" s="102" t="s">
        <v>570</v>
      </c>
    </row>
    <row r="41" spans="2:13" ht="27.75" customHeight="1" x14ac:dyDescent="0.15">
      <c r="B41" s="1207" t="s">
        <v>32</v>
      </c>
      <c r="C41" s="1208"/>
      <c r="D41" s="103"/>
      <c r="E41" s="1209" t="s">
        <v>33</v>
      </c>
      <c r="F41" s="1209"/>
      <c r="G41" s="1209"/>
      <c r="H41" s="1210"/>
      <c r="I41" s="342">
        <v>13026</v>
      </c>
      <c r="J41" s="343">
        <v>12638</v>
      </c>
      <c r="K41" s="343">
        <v>12960</v>
      </c>
      <c r="L41" s="343">
        <v>13127</v>
      </c>
      <c r="M41" s="344">
        <v>12717</v>
      </c>
    </row>
    <row r="42" spans="2:13" ht="27.75" customHeight="1" x14ac:dyDescent="0.15">
      <c r="B42" s="1197"/>
      <c r="C42" s="1198"/>
      <c r="D42" s="104"/>
      <c r="E42" s="1201" t="s">
        <v>34</v>
      </c>
      <c r="F42" s="1201"/>
      <c r="G42" s="1201"/>
      <c r="H42" s="1202"/>
      <c r="I42" s="345">
        <v>7</v>
      </c>
      <c r="J42" s="346">
        <v>5</v>
      </c>
      <c r="K42" s="346">
        <v>4</v>
      </c>
      <c r="L42" s="346">
        <v>3</v>
      </c>
      <c r="M42" s="347">
        <v>1</v>
      </c>
    </row>
    <row r="43" spans="2:13" ht="27.75" customHeight="1" x14ac:dyDescent="0.15">
      <c r="B43" s="1197"/>
      <c r="C43" s="1198"/>
      <c r="D43" s="104"/>
      <c r="E43" s="1201" t="s">
        <v>35</v>
      </c>
      <c r="F43" s="1201"/>
      <c r="G43" s="1201"/>
      <c r="H43" s="1202"/>
      <c r="I43" s="345">
        <v>4508</v>
      </c>
      <c r="J43" s="346">
        <v>4036</v>
      </c>
      <c r="K43" s="346">
        <v>3618</v>
      </c>
      <c r="L43" s="346">
        <v>3362</v>
      </c>
      <c r="M43" s="347">
        <v>2791</v>
      </c>
    </row>
    <row r="44" spans="2:13" ht="27.75" customHeight="1" x14ac:dyDescent="0.15">
      <c r="B44" s="1197"/>
      <c r="C44" s="1198"/>
      <c r="D44" s="104"/>
      <c r="E44" s="1201" t="s">
        <v>36</v>
      </c>
      <c r="F44" s="1201"/>
      <c r="G44" s="1201"/>
      <c r="H44" s="1202"/>
      <c r="I44" s="345">
        <v>274</v>
      </c>
      <c r="J44" s="346">
        <v>322</v>
      </c>
      <c r="K44" s="346">
        <v>303</v>
      </c>
      <c r="L44" s="346">
        <v>265</v>
      </c>
      <c r="M44" s="347">
        <v>241</v>
      </c>
    </row>
    <row r="45" spans="2:13" ht="27.75" customHeight="1" x14ac:dyDescent="0.15">
      <c r="B45" s="1197"/>
      <c r="C45" s="1198"/>
      <c r="D45" s="104"/>
      <c r="E45" s="1201" t="s">
        <v>37</v>
      </c>
      <c r="F45" s="1201"/>
      <c r="G45" s="1201"/>
      <c r="H45" s="1202"/>
      <c r="I45" s="345">
        <v>1000</v>
      </c>
      <c r="J45" s="346">
        <v>933</v>
      </c>
      <c r="K45" s="346">
        <v>894</v>
      </c>
      <c r="L45" s="346">
        <v>878</v>
      </c>
      <c r="M45" s="347">
        <v>845</v>
      </c>
    </row>
    <row r="46" spans="2:13" ht="27.75" customHeight="1" x14ac:dyDescent="0.15">
      <c r="B46" s="1197"/>
      <c r="C46" s="1198"/>
      <c r="D46" s="105"/>
      <c r="E46" s="1201" t="s">
        <v>38</v>
      </c>
      <c r="F46" s="1201"/>
      <c r="G46" s="1201"/>
      <c r="H46" s="1202"/>
      <c r="I46" s="345" t="s">
        <v>524</v>
      </c>
      <c r="J46" s="346" t="s">
        <v>524</v>
      </c>
      <c r="K46" s="346" t="s">
        <v>524</v>
      </c>
      <c r="L46" s="346" t="s">
        <v>524</v>
      </c>
      <c r="M46" s="347" t="s">
        <v>524</v>
      </c>
    </row>
    <row r="47" spans="2:13" ht="27.75" customHeight="1" x14ac:dyDescent="0.15">
      <c r="B47" s="1197"/>
      <c r="C47" s="1198"/>
      <c r="D47" s="106"/>
      <c r="E47" s="1211" t="s">
        <v>39</v>
      </c>
      <c r="F47" s="1212"/>
      <c r="G47" s="1212"/>
      <c r="H47" s="1213"/>
      <c r="I47" s="345" t="s">
        <v>524</v>
      </c>
      <c r="J47" s="346" t="s">
        <v>524</v>
      </c>
      <c r="K47" s="346" t="s">
        <v>524</v>
      </c>
      <c r="L47" s="346" t="s">
        <v>524</v>
      </c>
      <c r="M47" s="347" t="s">
        <v>524</v>
      </c>
    </row>
    <row r="48" spans="2:13" ht="27.75" customHeight="1" x14ac:dyDescent="0.15">
      <c r="B48" s="1197"/>
      <c r="C48" s="1198"/>
      <c r="D48" s="104"/>
      <c r="E48" s="1201" t="s">
        <v>40</v>
      </c>
      <c r="F48" s="1201"/>
      <c r="G48" s="1201"/>
      <c r="H48" s="1202"/>
      <c r="I48" s="345" t="s">
        <v>524</v>
      </c>
      <c r="J48" s="346" t="s">
        <v>524</v>
      </c>
      <c r="K48" s="346" t="s">
        <v>524</v>
      </c>
      <c r="L48" s="346" t="s">
        <v>524</v>
      </c>
      <c r="M48" s="347" t="s">
        <v>524</v>
      </c>
    </row>
    <row r="49" spans="2:13" ht="27.75" customHeight="1" x14ac:dyDescent="0.15">
      <c r="B49" s="1199"/>
      <c r="C49" s="1200"/>
      <c r="D49" s="104"/>
      <c r="E49" s="1201" t="s">
        <v>41</v>
      </c>
      <c r="F49" s="1201"/>
      <c r="G49" s="1201"/>
      <c r="H49" s="1202"/>
      <c r="I49" s="345" t="s">
        <v>524</v>
      </c>
      <c r="J49" s="346" t="s">
        <v>524</v>
      </c>
      <c r="K49" s="346" t="s">
        <v>524</v>
      </c>
      <c r="L49" s="346" t="s">
        <v>524</v>
      </c>
      <c r="M49" s="347" t="s">
        <v>524</v>
      </c>
    </row>
    <row r="50" spans="2:13" ht="27.75" customHeight="1" x14ac:dyDescent="0.15">
      <c r="B50" s="1195" t="s">
        <v>42</v>
      </c>
      <c r="C50" s="1196"/>
      <c r="D50" s="107"/>
      <c r="E50" s="1201" t="s">
        <v>43</v>
      </c>
      <c r="F50" s="1201"/>
      <c r="G50" s="1201"/>
      <c r="H50" s="1202"/>
      <c r="I50" s="345">
        <v>4271</v>
      </c>
      <c r="J50" s="346">
        <v>4103</v>
      </c>
      <c r="K50" s="346">
        <v>4105</v>
      </c>
      <c r="L50" s="346">
        <v>4309</v>
      </c>
      <c r="M50" s="347">
        <v>4299</v>
      </c>
    </row>
    <row r="51" spans="2:13" ht="27.75" customHeight="1" x14ac:dyDescent="0.15">
      <c r="B51" s="1197"/>
      <c r="C51" s="1198"/>
      <c r="D51" s="104"/>
      <c r="E51" s="1201" t="s">
        <v>44</v>
      </c>
      <c r="F51" s="1201"/>
      <c r="G51" s="1201"/>
      <c r="H51" s="1202"/>
      <c r="I51" s="345">
        <v>11</v>
      </c>
      <c r="J51" s="346">
        <v>3</v>
      </c>
      <c r="K51" s="346">
        <v>75</v>
      </c>
      <c r="L51" s="346">
        <v>75</v>
      </c>
      <c r="M51" s="347">
        <v>97</v>
      </c>
    </row>
    <row r="52" spans="2:13" ht="27.75" customHeight="1" x14ac:dyDescent="0.15">
      <c r="B52" s="1199"/>
      <c r="C52" s="1200"/>
      <c r="D52" s="104"/>
      <c r="E52" s="1201" t="s">
        <v>45</v>
      </c>
      <c r="F52" s="1201"/>
      <c r="G52" s="1201"/>
      <c r="H52" s="1202"/>
      <c r="I52" s="345">
        <v>13189</v>
      </c>
      <c r="J52" s="346">
        <v>12519</v>
      </c>
      <c r="K52" s="346">
        <v>12753</v>
      </c>
      <c r="L52" s="346">
        <v>12710</v>
      </c>
      <c r="M52" s="347">
        <v>12034</v>
      </c>
    </row>
    <row r="53" spans="2:13" ht="27.75" customHeight="1" thickBot="1" x14ac:dyDescent="0.2">
      <c r="B53" s="1203" t="s">
        <v>46</v>
      </c>
      <c r="C53" s="1204"/>
      <c r="D53" s="108"/>
      <c r="E53" s="1205" t="s">
        <v>47</v>
      </c>
      <c r="F53" s="1205"/>
      <c r="G53" s="1205"/>
      <c r="H53" s="1206"/>
      <c r="I53" s="348">
        <v>1344</v>
      </c>
      <c r="J53" s="349">
        <v>1308</v>
      </c>
      <c r="K53" s="349">
        <v>847</v>
      </c>
      <c r="L53" s="349">
        <v>540</v>
      </c>
      <c r="M53" s="350">
        <v>164</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KDqo597G+8lc5K8OMQND4HFLFpV9LF/4atJXi8nvtrhSb+eF3ljJ9qNoUTVzphDsWONO5D453EijngWnxbNSPQ==" saltValue="9vZvIPeGHiN20kFhBN62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568</v>
      </c>
      <c r="G54" s="117" t="s">
        <v>569</v>
      </c>
      <c r="H54" s="118" t="s">
        <v>570</v>
      </c>
    </row>
    <row r="55" spans="2:8" ht="52.5" customHeight="1" x14ac:dyDescent="0.15">
      <c r="B55" s="119"/>
      <c r="C55" s="1222" t="s">
        <v>50</v>
      </c>
      <c r="D55" s="1222"/>
      <c r="E55" s="1223"/>
      <c r="F55" s="120">
        <v>2392</v>
      </c>
      <c r="G55" s="120">
        <v>2392</v>
      </c>
      <c r="H55" s="121">
        <v>2392</v>
      </c>
    </row>
    <row r="56" spans="2:8" ht="52.5" customHeight="1" x14ac:dyDescent="0.15">
      <c r="B56" s="122"/>
      <c r="C56" s="1224" t="s">
        <v>51</v>
      </c>
      <c r="D56" s="1224"/>
      <c r="E56" s="1225"/>
      <c r="F56" s="123">
        <v>1096</v>
      </c>
      <c r="G56" s="123">
        <v>1267</v>
      </c>
      <c r="H56" s="124">
        <v>1212</v>
      </c>
    </row>
    <row r="57" spans="2:8" ht="53.25" customHeight="1" x14ac:dyDescent="0.15">
      <c r="B57" s="122"/>
      <c r="C57" s="1226" t="s">
        <v>52</v>
      </c>
      <c r="D57" s="1226"/>
      <c r="E57" s="1227"/>
      <c r="F57" s="125">
        <v>2218</v>
      </c>
      <c r="G57" s="125">
        <v>2214</v>
      </c>
      <c r="H57" s="126">
        <v>2230</v>
      </c>
    </row>
    <row r="58" spans="2:8" ht="45.75" customHeight="1" x14ac:dyDescent="0.15">
      <c r="B58" s="127"/>
      <c r="C58" s="1214" t="s">
        <v>599</v>
      </c>
      <c r="D58" s="1215"/>
      <c r="E58" s="1216"/>
      <c r="F58" s="128">
        <v>1620</v>
      </c>
      <c r="G58" s="128">
        <v>1620</v>
      </c>
      <c r="H58" s="129">
        <v>1620</v>
      </c>
    </row>
    <row r="59" spans="2:8" ht="45.75" customHeight="1" x14ac:dyDescent="0.15">
      <c r="B59" s="127"/>
      <c r="C59" s="1214" t="s">
        <v>600</v>
      </c>
      <c r="D59" s="1215"/>
      <c r="E59" s="1216"/>
      <c r="F59" s="128">
        <v>152</v>
      </c>
      <c r="G59" s="128">
        <v>170</v>
      </c>
      <c r="H59" s="129">
        <v>189</v>
      </c>
    </row>
    <row r="60" spans="2:8" ht="45.75" customHeight="1" x14ac:dyDescent="0.15">
      <c r="B60" s="127"/>
      <c r="C60" s="1214" t="s">
        <v>601</v>
      </c>
      <c r="D60" s="1215"/>
      <c r="E60" s="1216"/>
      <c r="F60" s="128">
        <v>138</v>
      </c>
      <c r="G60" s="128">
        <v>140</v>
      </c>
      <c r="H60" s="129">
        <v>159</v>
      </c>
    </row>
    <row r="61" spans="2:8" ht="45.75" customHeight="1" x14ac:dyDescent="0.15">
      <c r="B61" s="127"/>
      <c r="C61" s="1214" t="s">
        <v>602</v>
      </c>
      <c r="D61" s="1215"/>
      <c r="E61" s="1216"/>
      <c r="F61" s="128">
        <v>99</v>
      </c>
      <c r="G61" s="128">
        <v>99</v>
      </c>
      <c r="H61" s="129">
        <v>99</v>
      </c>
    </row>
    <row r="62" spans="2:8" ht="45.75" customHeight="1" thickBot="1" x14ac:dyDescent="0.2">
      <c r="B62" s="130"/>
      <c r="C62" s="1217" t="s">
        <v>603</v>
      </c>
      <c r="D62" s="1218"/>
      <c r="E62" s="1219"/>
      <c r="F62" s="131"/>
      <c r="G62" s="131">
        <v>52</v>
      </c>
      <c r="H62" s="132">
        <v>45</v>
      </c>
    </row>
    <row r="63" spans="2:8" ht="52.5" customHeight="1" thickBot="1" x14ac:dyDescent="0.2">
      <c r="B63" s="133"/>
      <c r="C63" s="1220" t="s">
        <v>53</v>
      </c>
      <c r="D63" s="1220"/>
      <c r="E63" s="1221"/>
      <c r="F63" s="134">
        <v>5706</v>
      </c>
      <c r="G63" s="134">
        <v>5873</v>
      </c>
      <c r="H63" s="135">
        <v>5834</v>
      </c>
    </row>
    <row r="64" spans="2:8" x14ac:dyDescent="0.15"/>
  </sheetData>
  <sheetProtection algorithmName="SHA-512" hashValue="7YD6mbqAuC3MjRcWK5232mFdST8LZ8H/NI5jASoxAU9hUoZTrLn7fRiybRpgFR2vEKFrN8/Pl9+uOggkg//z3w==" saltValue="dYmdSzOI6vis6B6k8o4B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565D5-E738-421C-A841-0FD562B8C983}">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606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607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36" t="s">
        <v>615</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x14ac:dyDescent="0.15">
      <c r="B44" s="259"/>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x14ac:dyDescent="0.15">
      <c r="B45" s="259"/>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x14ac:dyDescent="0.15">
      <c r="B46" s="259"/>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x14ac:dyDescent="0.15">
      <c r="B47" s="259"/>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608</v>
      </c>
    </row>
    <row r="50" spans="1:109" x14ac:dyDescent="0.15">
      <c r="B50" s="259"/>
      <c r="G50" s="1228"/>
      <c r="H50" s="1228"/>
      <c r="I50" s="1228"/>
      <c r="J50" s="1228"/>
      <c r="K50" s="360"/>
      <c r="L50" s="360"/>
      <c r="M50" s="361"/>
      <c r="N50" s="36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34" t="s">
        <v>566</v>
      </c>
      <c r="BQ50" s="1234"/>
      <c r="BR50" s="1234"/>
      <c r="BS50" s="1234"/>
      <c r="BT50" s="1234"/>
      <c r="BU50" s="1234"/>
      <c r="BV50" s="1234"/>
      <c r="BW50" s="1234"/>
      <c r="BX50" s="1234" t="s">
        <v>567</v>
      </c>
      <c r="BY50" s="1234"/>
      <c r="BZ50" s="1234"/>
      <c r="CA50" s="1234"/>
      <c r="CB50" s="1234"/>
      <c r="CC50" s="1234"/>
      <c r="CD50" s="1234"/>
      <c r="CE50" s="1234"/>
      <c r="CF50" s="1234" t="s">
        <v>568</v>
      </c>
      <c r="CG50" s="1234"/>
      <c r="CH50" s="1234"/>
      <c r="CI50" s="1234"/>
      <c r="CJ50" s="1234"/>
      <c r="CK50" s="1234"/>
      <c r="CL50" s="1234"/>
      <c r="CM50" s="1234"/>
      <c r="CN50" s="1234" t="s">
        <v>569</v>
      </c>
      <c r="CO50" s="1234"/>
      <c r="CP50" s="1234"/>
      <c r="CQ50" s="1234"/>
      <c r="CR50" s="1234"/>
      <c r="CS50" s="1234"/>
      <c r="CT50" s="1234"/>
      <c r="CU50" s="1234"/>
      <c r="CV50" s="1234" t="s">
        <v>570</v>
      </c>
      <c r="CW50" s="1234"/>
      <c r="CX50" s="1234"/>
      <c r="CY50" s="1234"/>
      <c r="CZ50" s="1234"/>
      <c r="DA50" s="1234"/>
      <c r="DB50" s="1234"/>
      <c r="DC50" s="1234"/>
    </row>
    <row r="51" spans="1:109" ht="13.5" customHeight="1" x14ac:dyDescent="0.15">
      <c r="B51" s="259"/>
      <c r="G51" s="1245"/>
      <c r="H51" s="1245"/>
      <c r="I51" s="1249"/>
      <c r="J51" s="1249"/>
      <c r="K51" s="1235"/>
      <c r="L51" s="1235"/>
      <c r="M51" s="1235"/>
      <c r="N51" s="1235"/>
      <c r="AM51" s="359"/>
      <c r="AN51" s="1233" t="s">
        <v>609</v>
      </c>
      <c r="AO51" s="1233"/>
      <c r="AP51" s="1233"/>
      <c r="AQ51" s="1233"/>
      <c r="AR51" s="1233"/>
      <c r="AS51" s="1233"/>
      <c r="AT51" s="1233"/>
      <c r="AU51" s="1233"/>
      <c r="AV51" s="1233"/>
      <c r="AW51" s="1233"/>
      <c r="AX51" s="1233"/>
      <c r="AY51" s="1233"/>
      <c r="AZ51" s="1233"/>
      <c r="BA51" s="1233"/>
      <c r="BB51" s="1233" t="s">
        <v>610</v>
      </c>
      <c r="BC51" s="1233"/>
      <c r="BD51" s="1233"/>
      <c r="BE51" s="1233"/>
      <c r="BF51" s="1233"/>
      <c r="BG51" s="1233"/>
      <c r="BH51" s="1233"/>
      <c r="BI51" s="1233"/>
      <c r="BJ51" s="1233"/>
      <c r="BK51" s="1233"/>
      <c r="BL51" s="1233"/>
      <c r="BM51" s="1233"/>
      <c r="BN51" s="1233"/>
      <c r="BO51" s="1233"/>
      <c r="BP51" s="1230">
        <v>28</v>
      </c>
      <c r="BQ51" s="1230"/>
      <c r="BR51" s="1230"/>
      <c r="BS51" s="1230"/>
      <c r="BT51" s="1230"/>
      <c r="BU51" s="1230"/>
      <c r="BV51" s="1230"/>
      <c r="BW51" s="1230"/>
      <c r="BX51" s="1230">
        <v>27.9</v>
      </c>
      <c r="BY51" s="1230"/>
      <c r="BZ51" s="1230"/>
      <c r="CA51" s="1230"/>
      <c r="CB51" s="1230"/>
      <c r="CC51" s="1230"/>
      <c r="CD51" s="1230"/>
      <c r="CE51" s="1230"/>
      <c r="CF51" s="1230">
        <v>16.899999999999999</v>
      </c>
      <c r="CG51" s="1230"/>
      <c r="CH51" s="1230"/>
      <c r="CI51" s="1230"/>
      <c r="CJ51" s="1230"/>
      <c r="CK51" s="1230"/>
      <c r="CL51" s="1230"/>
      <c r="CM51" s="1230"/>
      <c r="CN51" s="1230">
        <v>10.199999999999999</v>
      </c>
      <c r="CO51" s="1230"/>
      <c r="CP51" s="1230"/>
      <c r="CQ51" s="1230"/>
      <c r="CR51" s="1230"/>
      <c r="CS51" s="1230"/>
      <c r="CT51" s="1230"/>
      <c r="CU51" s="1230"/>
      <c r="CV51" s="1230">
        <v>3.2</v>
      </c>
      <c r="CW51" s="1230"/>
      <c r="CX51" s="1230"/>
      <c r="CY51" s="1230"/>
      <c r="CZ51" s="1230"/>
      <c r="DA51" s="1230"/>
      <c r="DB51" s="1230"/>
      <c r="DC51" s="1230"/>
    </row>
    <row r="52" spans="1:109" x14ac:dyDescent="0.15">
      <c r="B52" s="259"/>
      <c r="G52" s="1245"/>
      <c r="H52" s="1245"/>
      <c r="I52" s="1249"/>
      <c r="J52" s="1249"/>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x14ac:dyDescent="0.15">
      <c r="A53" s="358"/>
      <c r="B53" s="259"/>
      <c r="G53" s="1245"/>
      <c r="H53" s="1245"/>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611</v>
      </c>
      <c r="BC53" s="1233"/>
      <c r="BD53" s="1233"/>
      <c r="BE53" s="1233"/>
      <c r="BF53" s="1233"/>
      <c r="BG53" s="1233"/>
      <c r="BH53" s="1233"/>
      <c r="BI53" s="1233"/>
      <c r="BJ53" s="1233"/>
      <c r="BK53" s="1233"/>
      <c r="BL53" s="1233"/>
      <c r="BM53" s="1233"/>
      <c r="BN53" s="1233"/>
      <c r="BO53" s="1233"/>
      <c r="BP53" s="1230">
        <v>63.3</v>
      </c>
      <c r="BQ53" s="1230"/>
      <c r="BR53" s="1230"/>
      <c r="BS53" s="1230"/>
      <c r="BT53" s="1230"/>
      <c r="BU53" s="1230"/>
      <c r="BV53" s="1230"/>
      <c r="BW53" s="1230"/>
      <c r="BX53" s="1230">
        <v>59.8</v>
      </c>
      <c r="BY53" s="1230"/>
      <c r="BZ53" s="1230"/>
      <c r="CA53" s="1230"/>
      <c r="CB53" s="1230"/>
      <c r="CC53" s="1230"/>
      <c r="CD53" s="1230"/>
      <c r="CE53" s="1230"/>
      <c r="CF53" s="1230">
        <v>60</v>
      </c>
      <c r="CG53" s="1230"/>
      <c r="CH53" s="1230"/>
      <c r="CI53" s="1230"/>
      <c r="CJ53" s="1230"/>
      <c r="CK53" s="1230"/>
      <c r="CL53" s="1230"/>
      <c r="CM53" s="1230"/>
      <c r="CN53" s="1230">
        <v>60.9</v>
      </c>
      <c r="CO53" s="1230"/>
      <c r="CP53" s="1230"/>
      <c r="CQ53" s="1230"/>
      <c r="CR53" s="1230"/>
      <c r="CS53" s="1230"/>
      <c r="CT53" s="1230"/>
      <c r="CU53" s="1230"/>
      <c r="CV53" s="1230">
        <v>62.6</v>
      </c>
      <c r="CW53" s="1230"/>
      <c r="CX53" s="1230"/>
      <c r="CY53" s="1230"/>
      <c r="CZ53" s="1230"/>
      <c r="DA53" s="1230"/>
      <c r="DB53" s="1230"/>
      <c r="DC53" s="1230"/>
    </row>
    <row r="54" spans="1:109" x14ac:dyDescent="0.15">
      <c r="A54" s="358"/>
      <c r="B54" s="259"/>
      <c r="G54" s="1245"/>
      <c r="H54" s="1245"/>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x14ac:dyDescent="0.15">
      <c r="A55" s="358"/>
      <c r="B55" s="259"/>
      <c r="G55" s="1228"/>
      <c r="H55" s="1228"/>
      <c r="I55" s="1228"/>
      <c r="J55" s="1228"/>
      <c r="K55" s="1235"/>
      <c r="L55" s="1235"/>
      <c r="M55" s="1235"/>
      <c r="N55" s="1235"/>
      <c r="AN55" s="1234" t="s">
        <v>612</v>
      </c>
      <c r="AO55" s="1234"/>
      <c r="AP55" s="1234"/>
      <c r="AQ55" s="1234"/>
      <c r="AR55" s="1234"/>
      <c r="AS55" s="1234"/>
      <c r="AT55" s="1234"/>
      <c r="AU55" s="1234"/>
      <c r="AV55" s="1234"/>
      <c r="AW55" s="1234"/>
      <c r="AX55" s="1234"/>
      <c r="AY55" s="1234"/>
      <c r="AZ55" s="1234"/>
      <c r="BA55" s="1234"/>
      <c r="BB55" s="1233" t="s">
        <v>610</v>
      </c>
      <c r="BC55" s="1233"/>
      <c r="BD55" s="1233"/>
      <c r="BE55" s="1233"/>
      <c r="BF55" s="1233"/>
      <c r="BG55" s="1233"/>
      <c r="BH55" s="1233"/>
      <c r="BI55" s="1233"/>
      <c r="BJ55" s="1233"/>
      <c r="BK55" s="1233"/>
      <c r="BL55" s="1233"/>
      <c r="BM55" s="1233"/>
      <c r="BN55" s="1233"/>
      <c r="BO55" s="1233"/>
      <c r="BP55" s="1230">
        <v>20.5</v>
      </c>
      <c r="BQ55" s="1230"/>
      <c r="BR55" s="1230"/>
      <c r="BS55" s="1230"/>
      <c r="BT55" s="1230"/>
      <c r="BU55" s="1230"/>
      <c r="BV55" s="1230"/>
      <c r="BW55" s="1230"/>
      <c r="BX55" s="1230">
        <v>21.4</v>
      </c>
      <c r="BY55" s="1230"/>
      <c r="BZ55" s="1230"/>
      <c r="CA55" s="1230"/>
      <c r="CB55" s="1230"/>
      <c r="CC55" s="1230"/>
      <c r="CD55" s="1230"/>
      <c r="CE55" s="1230"/>
      <c r="CF55" s="1230">
        <v>12.8</v>
      </c>
      <c r="CG55" s="1230"/>
      <c r="CH55" s="1230"/>
      <c r="CI55" s="1230"/>
      <c r="CJ55" s="1230"/>
      <c r="CK55" s="1230"/>
      <c r="CL55" s="1230"/>
      <c r="CM55" s="1230"/>
      <c r="CN55" s="1230">
        <v>0</v>
      </c>
      <c r="CO55" s="1230"/>
      <c r="CP55" s="1230"/>
      <c r="CQ55" s="1230"/>
      <c r="CR55" s="1230"/>
      <c r="CS55" s="1230"/>
      <c r="CT55" s="1230"/>
      <c r="CU55" s="1230"/>
      <c r="CV55" s="1230">
        <v>0</v>
      </c>
      <c r="CW55" s="1230"/>
      <c r="CX55" s="1230"/>
      <c r="CY55" s="1230"/>
      <c r="CZ55" s="1230"/>
      <c r="DA55" s="1230"/>
      <c r="DB55" s="1230"/>
      <c r="DC55" s="1230"/>
    </row>
    <row r="56" spans="1:109" x14ac:dyDescent="0.15">
      <c r="A56" s="358"/>
      <c r="B56" s="259"/>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x14ac:dyDescent="0.15">
      <c r="B57" s="362"/>
      <c r="G57" s="1228"/>
      <c r="H57" s="1228"/>
      <c r="I57" s="1231"/>
      <c r="J57" s="1231"/>
      <c r="K57" s="1235"/>
      <c r="L57" s="1235"/>
      <c r="M57" s="1235"/>
      <c r="N57" s="1235"/>
      <c r="AM57" s="255"/>
      <c r="AN57" s="1234"/>
      <c r="AO57" s="1234"/>
      <c r="AP57" s="1234"/>
      <c r="AQ57" s="1234"/>
      <c r="AR57" s="1234"/>
      <c r="AS57" s="1234"/>
      <c r="AT57" s="1234"/>
      <c r="AU57" s="1234"/>
      <c r="AV57" s="1234"/>
      <c r="AW57" s="1234"/>
      <c r="AX57" s="1234"/>
      <c r="AY57" s="1234"/>
      <c r="AZ57" s="1234"/>
      <c r="BA57" s="1234"/>
      <c r="BB57" s="1233" t="s">
        <v>611</v>
      </c>
      <c r="BC57" s="1233"/>
      <c r="BD57" s="1233"/>
      <c r="BE57" s="1233"/>
      <c r="BF57" s="1233"/>
      <c r="BG57" s="1233"/>
      <c r="BH57" s="1233"/>
      <c r="BI57" s="1233"/>
      <c r="BJ57" s="1233"/>
      <c r="BK57" s="1233"/>
      <c r="BL57" s="1233"/>
      <c r="BM57" s="1233"/>
      <c r="BN57" s="1233"/>
      <c r="BO57" s="1233"/>
      <c r="BP57" s="1230">
        <v>60.3</v>
      </c>
      <c r="BQ57" s="1230"/>
      <c r="BR57" s="1230"/>
      <c r="BS57" s="1230"/>
      <c r="BT57" s="1230"/>
      <c r="BU57" s="1230"/>
      <c r="BV57" s="1230"/>
      <c r="BW57" s="1230"/>
      <c r="BX57" s="1230">
        <v>60.5</v>
      </c>
      <c r="BY57" s="1230"/>
      <c r="BZ57" s="1230"/>
      <c r="CA57" s="1230"/>
      <c r="CB57" s="1230"/>
      <c r="CC57" s="1230"/>
      <c r="CD57" s="1230"/>
      <c r="CE57" s="1230"/>
      <c r="CF57" s="1230">
        <v>61.2</v>
      </c>
      <c r="CG57" s="1230"/>
      <c r="CH57" s="1230"/>
      <c r="CI57" s="1230"/>
      <c r="CJ57" s="1230"/>
      <c r="CK57" s="1230"/>
      <c r="CL57" s="1230"/>
      <c r="CM57" s="1230"/>
      <c r="CN57" s="1230">
        <v>63.1</v>
      </c>
      <c r="CO57" s="1230"/>
      <c r="CP57" s="1230"/>
      <c r="CQ57" s="1230"/>
      <c r="CR57" s="1230"/>
      <c r="CS57" s="1230"/>
      <c r="CT57" s="1230"/>
      <c r="CU57" s="1230"/>
      <c r="CV57" s="1230">
        <v>63.5</v>
      </c>
      <c r="CW57" s="1230"/>
      <c r="CX57" s="1230"/>
      <c r="CY57" s="1230"/>
      <c r="CZ57" s="1230"/>
      <c r="DA57" s="1230"/>
      <c r="DB57" s="1230"/>
      <c r="DC57" s="1230"/>
      <c r="DD57" s="363"/>
      <c r="DE57" s="362"/>
    </row>
    <row r="58" spans="1:109" s="358" customFormat="1" x14ac:dyDescent="0.15">
      <c r="A58" s="255"/>
      <c r="B58" s="362"/>
      <c r="G58" s="1228"/>
      <c r="H58" s="1228"/>
      <c r="I58" s="1231"/>
      <c r="J58" s="1231"/>
      <c r="K58" s="1235"/>
      <c r="L58" s="1235"/>
      <c r="M58" s="1235"/>
      <c r="N58" s="1235"/>
      <c r="AM58" s="25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613</v>
      </c>
    </row>
    <row r="64" spans="1:109" x14ac:dyDescent="0.15">
      <c r="B64" s="259"/>
      <c r="G64" s="357"/>
      <c r="I64" s="369"/>
      <c r="J64" s="369"/>
      <c r="K64" s="369"/>
      <c r="L64" s="369"/>
      <c r="M64" s="369"/>
      <c r="N64" s="370"/>
      <c r="AM64" s="357"/>
      <c r="AN64" s="357" t="s">
        <v>607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36" t="s">
        <v>616</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x14ac:dyDescent="0.15">
      <c r="B66" s="25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x14ac:dyDescent="0.15">
      <c r="B67" s="25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x14ac:dyDescent="0.15">
      <c r="B68" s="25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x14ac:dyDescent="0.15">
      <c r="B69" s="25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608</v>
      </c>
    </row>
    <row r="72" spans="2:107" x14ac:dyDescent="0.15">
      <c r="B72" s="259"/>
      <c r="G72" s="1228"/>
      <c r="H72" s="1228"/>
      <c r="I72" s="1228"/>
      <c r="J72" s="1228"/>
      <c r="K72" s="360"/>
      <c r="L72" s="360"/>
      <c r="M72" s="361"/>
      <c r="N72" s="36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34" t="s">
        <v>566</v>
      </c>
      <c r="BQ72" s="1234"/>
      <c r="BR72" s="1234"/>
      <c r="BS72" s="1234"/>
      <c r="BT72" s="1234"/>
      <c r="BU72" s="1234"/>
      <c r="BV72" s="1234"/>
      <c r="BW72" s="1234"/>
      <c r="BX72" s="1234" t="s">
        <v>567</v>
      </c>
      <c r="BY72" s="1234"/>
      <c r="BZ72" s="1234"/>
      <c r="CA72" s="1234"/>
      <c r="CB72" s="1234"/>
      <c r="CC72" s="1234"/>
      <c r="CD72" s="1234"/>
      <c r="CE72" s="1234"/>
      <c r="CF72" s="1234" t="s">
        <v>568</v>
      </c>
      <c r="CG72" s="1234"/>
      <c r="CH72" s="1234"/>
      <c r="CI72" s="1234"/>
      <c r="CJ72" s="1234"/>
      <c r="CK72" s="1234"/>
      <c r="CL72" s="1234"/>
      <c r="CM72" s="1234"/>
      <c r="CN72" s="1234" t="s">
        <v>569</v>
      </c>
      <c r="CO72" s="1234"/>
      <c r="CP72" s="1234"/>
      <c r="CQ72" s="1234"/>
      <c r="CR72" s="1234"/>
      <c r="CS72" s="1234"/>
      <c r="CT72" s="1234"/>
      <c r="CU72" s="1234"/>
      <c r="CV72" s="1234" t="s">
        <v>570</v>
      </c>
      <c r="CW72" s="1234"/>
      <c r="CX72" s="1234"/>
      <c r="CY72" s="1234"/>
      <c r="CZ72" s="1234"/>
      <c r="DA72" s="1234"/>
      <c r="DB72" s="1234"/>
      <c r="DC72" s="1234"/>
    </row>
    <row r="73" spans="2:107" x14ac:dyDescent="0.15">
      <c r="B73" s="259"/>
      <c r="G73" s="1245"/>
      <c r="H73" s="1245"/>
      <c r="I73" s="1245"/>
      <c r="J73" s="1245"/>
      <c r="K73" s="1229"/>
      <c r="L73" s="1229"/>
      <c r="M73" s="1229"/>
      <c r="N73" s="1229"/>
      <c r="AM73" s="359"/>
      <c r="AN73" s="1233" t="s">
        <v>609</v>
      </c>
      <c r="AO73" s="1233"/>
      <c r="AP73" s="1233"/>
      <c r="AQ73" s="1233"/>
      <c r="AR73" s="1233"/>
      <c r="AS73" s="1233"/>
      <c r="AT73" s="1233"/>
      <c r="AU73" s="1233"/>
      <c r="AV73" s="1233"/>
      <c r="AW73" s="1233"/>
      <c r="AX73" s="1233"/>
      <c r="AY73" s="1233"/>
      <c r="AZ73" s="1233"/>
      <c r="BA73" s="1233"/>
      <c r="BB73" s="1233" t="s">
        <v>610</v>
      </c>
      <c r="BC73" s="1233"/>
      <c r="BD73" s="1233"/>
      <c r="BE73" s="1233"/>
      <c r="BF73" s="1233"/>
      <c r="BG73" s="1233"/>
      <c r="BH73" s="1233"/>
      <c r="BI73" s="1233"/>
      <c r="BJ73" s="1233"/>
      <c r="BK73" s="1233"/>
      <c r="BL73" s="1233"/>
      <c r="BM73" s="1233"/>
      <c r="BN73" s="1233"/>
      <c r="BO73" s="1233"/>
      <c r="BP73" s="1230">
        <v>28</v>
      </c>
      <c r="BQ73" s="1230"/>
      <c r="BR73" s="1230"/>
      <c r="BS73" s="1230"/>
      <c r="BT73" s="1230"/>
      <c r="BU73" s="1230"/>
      <c r="BV73" s="1230"/>
      <c r="BW73" s="1230"/>
      <c r="BX73" s="1230">
        <v>27.9</v>
      </c>
      <c r="BY73" s="1230"/>
      <c r="BZ73" s="1230"/>
      <c r="CA73" s="1230"/>
      <c r="CB73" s="1230"/>
      <c r="CC73" s="1230"/>
      <c r="CD73" s="1230"/>
      <c r="CE73" s="1230"/>
      <c r="CF73" s="1230">
        <v>16.899999999999999</v>
      </c>
      <c r="CG73" s="1230"/>
      <c r="CH73" s="1230"/>
      <c r="CI73" s="1230"/>
      <c r="CJ73" s="1230"/>
      <c r="CK73" s="1230"/>
      <c r="CL73" s="1230"/>
      <c r="CM73" s="1230"/>
      <c r="CN73" s="1230">
        <v>10.199999999999999</v>
      </c>
      <c r="CO73" s="1230"/>
      <c r="CP73" s="1230"/>
      <c r="CQ73" s="1230"/>
      <c r="CR73" s="1230"/>
      <c r="CS73" s="1230"/>
      <c r="CT73" s="1230"/>
      <c r="CU73" s="1230"/>
      <c r="CV73" s="1230">
        <v>3.2</v>
      </c>
      <c r="CW73" s="1230"/>
      <c r="CX73" s="1230"/>
      <c r="CY73" s="1230"/>
      <c r="CZ73" s="1230"/>
      <c r="DA73" s="1230"/>
      <c r="DB73" s="1230"/>
      <c r="DC73" s="1230"/>
    </row>
    <row r="74" spans="2:107" x14ac:dyDescent="0.15">
      <c r="B74" s="259"/>
      <c r="G74" s="1245"/>
      <c r="H74" s="1245"/>
      <c r="I74" s="1245"/>
      <c r="J74" s="1245"/>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x14ac:dyDescent="0.15">
      <c r="B75" s="259"/>
      <c r="G75" s="1245"/>
      <c r="H75" s="1245"/>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614</v>
      </c>
      <c r="BC75" s="1233"/>
      <c r="BD75" s="1233"/>
      <c r="BE75" s="1233"/>
      <c r="BF75" s="1233"/>
      <c r="BG75" s="1233"/>
      <c r="BH75" s="1233"/>
      <c r="BI75" s="1233"/>
      <c r="BJ75" s="1233"/>
      <c r="BK75" s="1233"/>
      <c r="BL75" s="1233"/>
      <c r="BM75" s="1233"/>
      <c r="BN75" s="1233"/>
      <c r="BO75" s="1233"/>
      <c r="BP75" s="1230">
        <v>13.3</v>
      </c>
      <c r="BQ75" s="1230"/>
      <c r="BR75" s="1230"/>
      <c r="BS75" s="1230"/>
      <c r="BT75" s="1230"/>
      <c r="BU75" s="1230"/>
      <c r="BV75" s="1230"/>
      <c r="BW75" s="1230"/>
      <c r="BX75" s="1230">
        <v>11.4</v>
      </c>
      <c r="BY75" s="1230"/>
      <c r="BZ75" s="1230"/>
      <c r="CA75" s="1230"/>
      <c r="CB75" s="1230"/>
      <c r="CC75" s="1230"/>
      <c r="CD75" s="1230"/>
      <c r="CE75" s="1230"/>
      <c r="CF75" s="1230">
        <v>9</v>
      </c>
      <c r="CG75" s="1230"/>
      <c r="CH75" s="1230"/>
      <c r="CI75" s="1230"/>
      <c r="CJ75" s="1230"/>
      <c r="CK75" s="1230"/>
      <c r="CL75" s="1230"/>
      <c r="CM75" s="1230"/>
      <c r="CN75" s="1230">
        <v>7.6</v>
      </c>
      <c r="CO75" s="1230"/>
      <c r="CP75" s="1230"/>
      <c r="CQ75" s="1230"/>
      <c r="CR75" s="1230"/>
      <c r="CS75" s="1230"/>
      <c r="CT75" s="1230"/>
      <c r="CU75" s="1230"/>
      <c r="CV75" s="1230">
        <v>6.3</v>
      </c>
      <c r="CW75" s="1230"/>
      <c r="CX75" s="1230"/>
      <c r="CY75" s="1230"/>
      <c r="CZ75" s="1230"/>
      <c r="DA75" s="1230"/>
      <c r="DB75" s="1230"/>
      <c r="DC75" s="1230"/>
    </row>
    <row r="76" spans="2:107" x14ac:dyDescent="0.15">
      <c r="B76" s="259"/>
      <c r="G76" s="1245"/>
      <c r="H76" s="1245"/>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x14ac:dyDescent="0.15">
      <c r="B77" s="259"/>
      <c r="G77" s="1228"/>
      <c r="H77" s="1228"/>
      <c r="I77" s="1228"/>
      <c r="J77" s="1228"/>
      <c r="K77" s="1229"/>
      <c r="L77" s="1229"/>
      <c r="M77" s="1229"/>
      <c r="N77" s="1229"/>
      <c r="AN77" s="1234" t="s">
        <v>612</v>
      </c>
      <c r="AO77" s="1234"/>
      <c r="AP77" s="1234"/>
      <c r="AQ77" s="1234"/>
      <c r="AR77" s="1234"/>
      <c r="AS77" s="1234"/>
      <c r="AT77" s="1234"/>
      <c r="AU77" s="1234"/>
      <c r="AV77" s="1234"/>
      <c r="AW77" s="1234"/>
      <c r="AX77" s="1234"/>
      <c r="AY77" s="1234"/>
      <c r="AZ77" s="1234"/>
      <c r="BA77" s="1234"/>
      <c r="BB77" s="1233" t="s">
        <v>610</v>
      </c>
      <c r="BC77" s="1233"/>
      <c r="BD77" s="1233"/>
      <c r="BE77" s="1233"/>
      <c r="BF77" s="1233"/>
      <c r="BG77" s="1233"/>
      <c r="BH77" s="1233"/>
      <c r="BI77" s="1233"/>
      <c r="BJ77" s="1233"/>
      <c r="BK77" s="1233"/>
      <c r="BL77" s="1233"/>
      <c r="BM77" s="1233"/>
      <c r="BN77" s="1233"/>
      <c r="BO77" s="1233"/>
      <c r="BP77" s="1230">
        <v>20.5</v>
      </c>
      <c r="BQ77" s="1230"/>
      <c r="BR77" s="1230"/>
      <c r="BS77" s="1230"/>
      <c r="BT77" s="1230"/>
      <c r="BU77" s="1230"/>
      <c r="BV77" s="1230"/>
      <c r="BW77" s="1230"/>
      <c r="BX77" s="1230">
        <v>21.4</v>
      </c>
      <c r="BY77" s="1230"/>
      <c r="BZ77" s="1230"/>
      <c r="CA77" s="1230"/>
      <c r="CB77" s="1230"/>
      <c r="CC77" s="1230"/>
      <c r="CD77" s="1230"/>
      <c r="CE77" s="1230"/>
      <c r="CF77" s="1230">
        <v>12.8</v>
      </c>
      <c r="CG77" s="1230"/>
      <c r="CH77" s="1230"/>
      <c r="CI77" s="1230"/>
      <c r="CJ77" s="1230"/>
      <c r="CK77" s="1230"/>
      <c r="CL77" s="1230"/>
      <c r="CM77" s="1230"/>
      <c r="CN77" s="1230">
        <v>0</v>
      </c>
      <c r="CO77" s="1230"/>
      <c r="CP77" s="1230"/>
      <c r="CQ77" s="1230"/>
      <c r="CR77" s="1230"/>
      <c r="CS77" s="1230"/>
      <c r="CT77" s="1230"/>
      <c r="CU77" s="1230"/>
      <c r="CV77" s="1230">
        <v>0</v>
      </c>
      <c r="CW77" s="1230"/>
      <c r="CX77" s="1230"/>
      <c r="CY77" s="1230"/>
      <c r="CZ77" s="1230"/>
      <c r="DA77" s="1230"/>
      <c r="DB77" s="1230"/>
      <c r="DC77" s="1230"/>
    </row>
    <row r="78" spans="2:107" x14ac:dyDescent="0.15">
      <c r="B78" s="259"/>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x14ac:dyDescent="0.15">
      <c r="B79" s="259"/>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614</v>
      </c>
      <c r="BC79" s="1233"/>
      <c r="BD79" s="1233"/>
      <c r="BE79" s="1233"/>
      <c r="BF79" s="1233"/>
      <c r="BG79" s="1233"/>
      <c r="BH79" s="1233"/>
      <c r="BI79" s="1233"/>
      <c r="BJ79" s="1233"/>
      <c r="BK79" s="1233"/>
      <c r="BL79" s="1233"/>
      <c r="BM79" s="1233"/>
      <c r="BN79" s="1233"/>
      <c r="BO79" s="1233"/>
      <c r="BP79" s="1230">
        <v>7.9</v>
      </c>
      <c r="BQ79" s="1230"/>
      <c r="BR79" s="1230"/>
      <c r="BS79" s="1230"/>
      <c r="BT79" s="1230"/>
      <c r="BU79" s="1230"/>
      <c r="BV79" s="1230"/>
      <c r="BW79" s="1230"/>
      <c r="BX79" s="1230">
        <v>7.7</v>
      </c>
      <c r="BY79" s="1230"/>
      <c r="BZ79" s="1230"/>
      <c r="CA79" s="1230"/>
      <c r="CB79" s="1230"/>
      <c r="CC79" s="1230"/>
      <c r="CD79" s="1230"/>
      <c r="CE79" s="1230"/>
      <c r="CF79" s="1230">
        <v>7.3</v>
      </c>
      <c r="CG79" s="1230"/>
      <c r="CH79" s="1230"/>
      <c r="CI79" s="1230"/>
      <c r="CJ79" s="1230"/>
      <c r="CK79" s="1230"/>
      <c r="CL79" s="1230"/>
      <c r="CM79" s="1230"/>
      <c r="CN79" s="1230">
        <v>7.2</v>
      </c>
      <c r="CO79" s="1230"/>
      <c r="CP79" s="1230"/>
      <c r="CQ79" s="1230"/>
      <c r="CR79" s="1230"/>
      <c r="CS79" s="1230"/>
      <c r="CT79" s="1230"/>
      <c r="CU79" s="1230"/>
      <c r="CV79" s="1230">
        <v>7.2</v>
      </c>
      <c r="CW79" s="1230"/>
      <c r="CX79" s="1230"/>
      <c r="CY79" s="1230"/>
      <c r="CZ79" s="1230"/>
      <c r="DA79" s="1230"/>
      <c r="DB79" s="1230"/>
      <c r="DC79" s="1230"/>
    </row>
    <row r="80" spans="2:107" x14ac:dyDescent="0.15">
      <c r="B80" s="259"/>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knfqvkuL3PDN/6X3I1NYPxhTG+pPZlUJGQeLZ/P0Xa6p0Y54vkNhO6g0124yEM8al/WqKqQlnHzJWVYcWI+ZwA==" saltValue="r/ZKpBPC7Snin3PXaI4ML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5728D-9053-4F05-A6E6-7794863807BA}">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513</v>
      </c>
    </row>
  </sheetData>
  <sheetProtection algorithmName="SHA-512" hashValue="4A/kx3Yx1ZDZxX9nVkpv3ldzK4ak27SUXq2rg5tOJA2SR9NxfrE/rUfPTHA58LDYovxJ3paPMPCIivtSkOae0A==" saltValue="IbpNtxH00SvClfLGdkBo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F92E9-64ED-4738-A5DB-129C1C2444DE}">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513</v>
      </c>
    </row>
  </sheetData>
  <sheetProtection algorithmName="SHA-512" hashValue="rIWSpj7yv6fGvttDCmVUWESVBq2hmsnNW9Z6DEJry9p7uetkh8OEeLVFhgvy06MZve+9zaX7rT9k9bTooMfhIg==" saltValue="yfm4K/VTw5k5GO7PL7ru6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563</v>
      </c>
      <c r="G2" s="149"/>
      <c r="H2" s="150"/>
    </row>
    <row r="3" spans="1:8" x14ac:dyDescent="0.15">
      <c r="A3" s="146" t="s">
        <v>556</v>
      </c>
      <c r="B3" s="151"/>
      <c r="C3" s="152"/>
      <c r="D3" s="153">
        <v>178657</v>
      </c>
      <c r="E3" s="154"/>
      <c r="F3" s="155">
        <v>73475</v>
      </c>
      <c r="G3" s="156"/>
      <c r="H3" s="157"/>
    </row>
    <row r="4" spans="1:8" x14ac:dyDescent="0.15">
      <c r="A4" s="158"/>
      <c r="B4" s="159"/>
      <c r="C4" s="160"/>
      <c r="D4" s="161">
        <v>110851</v>
      </c>
      <c r="E4" s="162"/>
      <c r="F4" s="163">
        <v>43072</v>
      </c>
      <c r="G4" s="164"/>
      <c r="H4" s="165"/>
    </row>
    <row r="5" spans="1:8" x14ac:dyDescent="0.15">
      <c r="A5" s="146" t="s">
        <v>558</v>
      </c>
      <c r="B5" s="151"/>
      <c r="C5" s="152"/>
      <c r="D5" s="153">
        <v>74424</v>
      </c>
      <c r="E5" s="154"/>
      <c r="F5" s="155">
        <v>87464</v>
      </c>
      <c r="G5" s="156"/>
      <c r="H5" s="157"/>
    </row>
    <row r="6" spans="1:8" x14ac:dyDescent="0.15">
      <c r="A6" s="158"/>
      <c r="B6" s="159"/>
      <c r="C6" s="160"/>
      <c r="D6" s="161">
        <v>44038</v>
      </c>
      <c r="E6" s="162"/>
      <c r="F6" s="163">
        <v>47479</v>
      </c>
      <c r="G6" s="164"/>
      <c r="H6" s="165"/>
    </row>
    <row r="7" spans="1:8" x14ac:dyDescent="0.15">
      <c r="A7" s="146" t="s">
        <v>559</v>
      </c>
      <c r="B7" s="151"/>
      <c r="C7" s="152"/>
      <c r="D7" s="153">
        <v>112795</v>
      </c>
      <c r="E7" s="154"/>
      <c r="F7" s="155">
        <v>96248</v>
      </c>
      <c r="G7" s="156"/>
      <c r="H7" s="157"/>
    </row>
    <row r="8" spans="1:8" x14ac:dyDescent="0.15">
      <c r="A8" s="158"/>
      <c r="B8" s="159"/>
      <c r="C8" s="160"/>
      <c r="D8" s="161">
        <v>90930</v>
      </c>
      <c r="E8" s="162"/>
      <c r="F8" s="163">
        <v>55768</v>
      </c>
      <c r="G8" s="164"/>
      <c r="H8" s="165"/>
    </row>
    <row r="9" spans="1:8" x14ac:dyDescent="0.15">
      <c r="A9" s="146" t="s">
        <v>560</v>
      </c>
      <c r="B9" s="151"/>
      <c r="C9" s="152"/>
      <c r="D9" s="153">
        <v>66922</v>
      </c>
      <c r="E9" s="154"/>
      <c r="F9" s="155">
        <v>76413</v>
      </c>
      <c r="G9" s="156"/>
      <c r="H9" s="157"/>
    </row>
    <row r="10" spans="1:8" x14ac:dyDescent="0.15">
      <c r="A10" s="158"/>
      <c r="B10" s="159"/>
      <c r="C10" s="160"/>
      <c r="D10" s="161">
        <v>48013</v>
      </c>
      <c r="E10" s="162"/>
      <c r="F10" s="163">
        <v>39658</v>
      </c>
      <c r="G10" s="164"/>
      <c r="H10" s="165"/>
    </row>
    <row r="11" spans="1:8" x14ac:dyDescent="0.15">
      <c r="A11" s="146" t="s">
        <v>561</v>
      </c>
      <c r="B11" s="151"/>
      <c r="C11" s="152"/>
      <c r="D11" s="153">
        <v>75582</v>
      </c>
      <c r="E11" s="154"/>
      <c r="F11" s="155">
        <v>66481</v>
      </c>
      <c r="G11" s="156"/>
      <c r="H11" s="157"/>
    </row>
    <row r="12" spans="1:8" x14ac:dyDescent="0.15">
      <c r="A12" s="158"/>
      <c r="B12" s="159"/>
      <c r="C12" s="166"/>
      <c r="D12" s="161">
        <v>34920</v>
      </c>
      <c r="E12" s="162"/>
      <c r="F12" s="163">
        <v>36120</v>
      </c>
      <c r="G12" s="164"/>
      <c r="H12" s="165"/>
    </row>
    <row r="13" spans="1:8" x14ac:dyDescent="0.15">
      <c r="A13" s="146"/>
      <c r="B13" s="151"/>
      <c r="C13" s="152"/>
      <c r="D13" s="153">
        <v>101676</v>
      </c>
      <c r="E13" s="154"/>
      <c r="F13" s="155">
        <v>80016</v>
      </c>
      <c r="G13" s="167"/>
      <c r="H13" s="157"/>
    </row>
    <row r="14" spans="1:8" x14ac:dyDescent="0.15">
      <c r="A14" s="158"/>
      <c r="B14" s="159"/>
      <c r="C14" s="160"/>
      <c r="D14" s="161">
        <v>65750</v>
      </c>
      <c r="E14" s="162"/>
      <c r="F14" s="163">
        <v>44419</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3.37</v>
      </c>
      <c r="C19" s="168">
        <f>ROUND(VALUE(SUBSTITUTE(実質収支比率等に係る経年分析!G$48,"▲","-")),2)</f>
        <v>3.87</v>
      </c>
      <c r="D19" s="168">
        <f>ROUND(VALUE(SUBSTITUTE(実質収支比率等に係る経年分析!H$48,"▲","-")),2)</f>
        <v>4.3600000000000003</v>
      </c>
      <c r="E19" s="168">
        <f>ROUND(VALUE(SUBSTITUTE(実質収支比率等に係る経年分析!I$48,"▲","-")),2)</f>
        <v>4.8099999999999996</v>
      </c>
      <c r="F19" s="168">
        <f>ROUND(VALUE(SUBSTITUTE(実質収支比率等に係る経年分析!J$48,"▲","-")),2)</f>
        <v>5.15</v>
      </c>
    </row>
    <row r="20" spans="1:11" x14ac:dyDescent="0.15">
      <c r="A20" s="168" t="s">
        <v>57</v>
      </c>
      <c r="B20" s="168">
        <f>ROUND(VALUE(SUBSTITUTE(実質収支比率等に係る経年分析!F$47,"▲","-")),2)</f>
        <v>42.39</v>
      </c>
      <c r="C20" s="168">
        <f>ROUND(VALUE(SUBSTITUTE(実質収支比率等に係る経年分析!G$47,"▲","-")),2)</f>
        <v>40.57</v>
      </c>
      <c r="D20" s="168">
        <f>ROUND(VALUE(SUBSTITUTE(実質収支比率等に係る経年分析!H$47,"▲","-")),2)</f>
        <v>38.72</v>
      </c>
      <c r="E20" s="168">
        <f>ROUND(VALUE(SUBSTITUTE(実質収支比率等に係る経年分析!I$47,"▲","-")),2)</f>
        <v>37.49</v>
      </c>
      <c r="F20" s="168">
        <f>ROUND(VALUE(SUBSTITUTE(実質収支比率等に係る経年分析!J$47,"▲","-")),2)</f>
        <v>38.15</v>
      </c>
    </row>
    <row r="21" spans="1:11" x14ac:dyDescent="0.15">
      <c r="A21" s="168" t="s">
        <v>58</v>
      </c>
      <c r="B21" s="168">
        <f>IF(ISNUMBER(VALUE(SUBSTITUTE(実質収支比率等に係る経年分析!F$49,"▲","-"))),ROUND(VALUE(SUBSTITUTE(実質収支比率等に係る経年分析!F$49,"▲","-")),2),NA())</f>
        <v>-0.72</v>
      </c>
      <c r="C21" s="168">
        <f>IF(ISNUMBER(VALUE(SUBSTITUTE(実質収支比率等に係る経年分析!G$49,"▲","-"))),ROUND(VALUE(SUBSTITUTE(実質収支比率等に係る経年分析!G$49,"▲","-")),2),NA())</f>
        <v>2.17</v>
      </c>
      <c r="D21" s="168">
        <f>IF(ISNUMBER(VALUE(SUBSTITUTE(実質収支比率等に係る経年分析!H$49,"▲","-"))),ROUND(VALUE(SUBSTITUTE(実質収支比率等に係る経年分析!H$49,"▲","-")),2),NA())</f>
        <v>6.5</v>
      </c>
      <c r="E21" s="168">
        <f>IF(ISNUMBER(VALUE(SUBSTITUTE(実質収支比率等に係る経年分析!I$49,"▲","-"))),ROUND(VALUE(SUBSTITUTE(実質収支比率等に係る経年分析!I$49,"▲","-")),2),NA())</f>
        <v>4.58</v>
      </c>
      <c r="F21" s="168">
        <f>IF(ISNUMBER(VALUE(SUBSTITUTE(実質収支比率等に係る経年分析!J$49,"▲","-"))),ROUND(VALUE(SUBSTITUTE(実質収支比率等に係る経年分析!J$49,"▲","-")),2),NA())</f>
        <v>3.91</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8.06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7.89</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7.4</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7.84</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住宅新築資金等貸付事業特別会計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温泉事業特別会計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0.14000000000000001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0.39</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17.72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7.0000000000000007E-2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0.59</v>
      </c>
    </row>
    <row r="34" spans="1:16" x14ac:dyDescent="0.15">
      <c r="A34" s="169" t="str">
        <f>IF(連結実質赤字比率に係る赤字・黒字の構成分析!C$36="",NA(),連結実質赤字比率に係る赤字・黒字の構成分析!C$36)</f>
        <v>下水道事業特別会計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1.45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0.85</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3.37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3.86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4.3600000000000003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5.14</v>
      </c>
    </row>
    <row r="36" spans="1:16" x14ac:dyDescent="0.15">
      <c r="A36" s="169" t="str">
        <f>IF(連結実質赤字比率に係る赤字・黒字の構成分析!C$34="",NA(),連結実質赤字比率に係る赤字・黒字の構成分析!C$34)</f>
        <v>水道事業特別会計</v>
      </c>
      <c r="B36" s="169" t="e">
        <f>IF(ROUND(VALUE(SUBSTITUTE(連結実質赤字比率に係る赤字・黒字の構成分析!F$34,"▲", "-")), 2) &lt; 0, ABS(ROUND(VALUE(SUBSTITUTE(連結実質赤字比率に係る赤字・黒字の構成分析!F$34,"▲", "-")), 2)), NA())</f>
        <v>#VALUE!</v>
      </c>
      <c r="C36" s="169" t="e">
        <f>IF(ROUND(VALUE(SUBSTITUTE(連結実質赤字比率に係る赤字・黒字の構成分析!F$34,"▲", "-")), 2) &gt;= 0, ABS(ROUND(VALUE(SUBSTITUTE(連結実質赤字比率に係る赤字・黒字の構成分析!F$34,"▲", "-")), 2)), NA())</f>
        <v>#VALUE!</v>
      </c>
      <c r="D36" s="169" t="e">
        <f>IF(ROUND(VALUE(SUBSTITUTE(連結実質赤字比率に係る赤字・黒字の構成分析!G$34,"▲", "-")), 2) &lt; 0, ABS(ROUND(VALUE(SUBSTITUTE(連結実質赤字比率に係る赤字・黒字の構成分析!G$34,"▲", "-")), 2)), NA())</f>
        <v>#VALUE!</v>
      </c>
      <c r="E36" s="169" t="e">
        <f>IF(ROUND(VALUE(SUBSTITUTE(連結実質赤字比率に係る赤字・黒字の構成分析!G$34,"▲", "-")), 2) &gt;= 0, ABS(ROUND(VALUE(SUBSTITUTE(連結実質赤字比率に係る赤字・黒字の構成分析!G$34,"▲", "-")), 2)), NA())</f>
        <v>#VALUE!</v>
      </c>
      <c r="F36" s="169" t="e">
        <f>IF(ROUND(VALUE(SUBSTITUTE(連結実質赤字比率に係る赤字・黒字の構成分析!H$34,"▲", "-")), 2) &lt; 0, ABS(ROUND(VALUE(SUBSTITUTE(連結実質赤字比率に係る赤字・黒字の構成分析!H$34,"▲", "-")), 2)), NA())</f>
        <v>#VALUE!</v>
      </c>
      <c r="G36" s="169" t="e">
        <f>IF(ROUND(VALUE(SUBSTITUTE(連結実質赤字比率に係る赤字・黒字の構成分析!H$34,"▲", "-")), 2) &gt;= 0, ABS(ROUND(VALUE(SUBSTITUTE(連結実質赤字比率に係る赤字・黒字の構成分析!H$34,"▲", "-")), 2)), NA())</f>
        <v>#VALUE!</v>
      </c>
      <c r="H36" s="169" t="e">
        <f>IF(ROUND(VALUE(SUBSTITUTE(連結実質赤字比率に係る赤字・黒字の構成分析!I$34,"▲", "-")), 2) &lt; 0, ABS(ROUND(VALUE(SUBSTITUTE(連結実質赤字比率に係る赤字・黒字の構成分析!I$34,"▲", "-")), 2)), NA())</f>
        <v>#VALUE!</v>
      </c>
      <c r="I36" s="169" t="e">
        <f>IF(ROUND(VALUE(SUBSTITUTE(連結実質赤字比率に係る赤字・黒字の構成分析!I$34,"▲", "-")), 2) &gt;= 0, ABS(ROUND(VALUE(SUBSTITUTE(連結実質赤字比率に係る赤字・黒字の構成分析!I$34,"▲", "-")), 2)), NA())</f>
        <v>#VALUE!</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8.0299999999999994</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1305</v>
      </c>
      <c r="E42" s="170"/>
      <c r="F42" s="170"/>
      <c r="G42" s="170">
        <f>'実質公債費比率（分子）の構造'!L$52</f>
        <v>1216</v>
      </c>
      <c r="H42" s="170"/>
      <c r="I42" s="170"/>
      <c r="J42" s="170">
        <f>'実質公債費比率（分子）の構造'!M$52</f>
        <v>1178</v>
      </c>
      <c r="K42" s="170"/>
      <c r="L42" s="170"/>
      <c r="M42" s="170">
        <f>'実質公債費比率（分子）の構造'!N$52</f>
        <v>1097</v>
      </c>
      <c r="N42" s="170"/>
      <c r="O42" s="170"/>
      <c r="P42" s="170">
        <f>'実質公債費比率（分子）の構造'!O$52</f>
        <v>1140</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1</v>
      </c>
      <c r="C44" s="170"/>
      <c r="D44" s="170"/>
      <c r="E44" s="170">
        <f>'実質公債費比率（分子）の構造'!L$50</f>
        <v>2</v>
      </c>
      <c r="F44" s="170"/>
      <c r="G44" s="170"/>
      <c r="H44" s="170">
        <f>'実質公債費比率（分子）の構造'!M$50</f>
        <v>1</v>
      </c>
      <c r="I44" s="170"/>
      <c r="J44" s="170"/>
      <c r="K44" s="170">
        <f>'実質公債費比率（分子）の構造'!N$50</f>
        <v>1</v>
      </c>
      <c r="L44" s="170"/>
      <c r="M44" s="170"/>
      <c r="N44" s="170">
        <f>'実質公債費比率（分子）の構造'!O$50</f>
        <v>1</v>
      </c>
      <c r="O44" s="170"/>
      <c r="P44" s="170"/>
    </row>
    <row r="45" spans="1:16" x14ac:dyDescent="0.15">
      <c r="A45" s="170" t="s">
        <v>68</v>
      </c>
      <c r="B45" s="170">
        <f>'実質公債費比率（分子）の構造'!K$49</f>
        <v>20</v>
      </c>
      <c r="C45" s="170"/>
      <c r="D45" s="170"/>
      <c r="E45" s="170">
        <f>'実質公債費比率（分子）の構造'!L$49</f>
        <v>27</v>
      </c>
      <c r="F45" s="170"/>
      <c r="G45" s="170"/>
      <c r="H45" s="170">
        <f>'実質公債費比率（分子）の構造'!M$49</f>
        <v>30</v>
      </c>
      <c r="I45" s="170"/>
      <c r="J45" s="170"/>
      <c r="K45" s="170">
        <f>'実質公債費比率（分子）の構造'!N$49</f>
        <v>33</v>
      </c>
      <c r="L45" s="170"/>
      <c r="M45" s="170"/>
      <c r="N45" s="170">
        <f>'実質公債費比率（分子）の構造'!O$49</f>
        <v>40</v>
      </c>
      <c r="O45" s="170"/>
      <c r="P45" s="170"/>
    </row>
    <row r="46" spans="1:16" x14ac:dyDescent="0.15">
      <c r="A46" s="170" t="s">
        <v>69</v>
      </c>
      <c r="B46" s="170">
        <f>'実質公債費比率（分子）の構造'!K$48</f>
        <v>587</v>
      </c>
      <c r="C46" s="170"/>
      <c r="D46" s="170"/>
      <c r="E46" s="170">
        <f>'実質公債費比率（分子）の構造'!L$48</f>
        <v>562</v>
      </c>
      <c r="F46" s="170"/>
      <c r="G46" s="170"/>
      <c r="H46" s="170">
        <f>'実質公債費比率（分子）の構造'!M$48</f>
        <v>517</v>
      </c>
      <c r="I46" s="170"/>
      <c r="J46" s="170"/>
      <c r="K46" s="170">
        <f>'実質公債費比率（分子）の構造'!N$48</f>
        <v>527</v>
      </c>
      <c r="L46" s="170"/>
      <c r="M46" s="170"/>
      <c r="N46" s="170">
        <f>'実質公債費比率（分子）の構造'!O$48</f>
        <v>371</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1259</v>
      </c>
      <c r="C49" s="170"/>
      <c r="D49" s="170"/>
      <c r="E49" s="170">
        <f>'実質公債費比率（分子）の構造'!L$45</f>
        <v>1072</v>
      </c>
      <c r="F49" s="170"/>
      <c r="G49" s="170"/>
      <c r="H49" s="170">
        <f>'実質公債費比率（分子）の構造'!M$45</f>
        <v>934</v>
      </c>
      <c r="I49" s="170"/>
      <c r="J49" s="170"/>
      <c r="K49" s="170">
        <f>'実質公債費比率（分子）の構造'!N$45</f>
        <v>918</v>
      </c>
      <c r="L49" s="170"/>
      <c r="M49" s="170"/>
      <c r="N49" s="170">
        <f>'実質公債費比率（分子）の構造'!O$45</f>
        <v>1028</v>
      </c>
      <c r="O49" s="170"/>
      <c r="P49" s="170"/>
    </row>
    <row r="50" spans="1:16" x14ac:dyDescent="0.15">
      <c r="A50" s="170" t="s">
        <v>73</v>
      </c>
      <c r="B50" s="170" t="e">
        <f>NA()</f>
        <v>#N/A</v>
      </c>
      <c r="C50" s="170">
        <f>IF(ISNUMBER('実質公債費比率（分子）の構造'!K$53),'実質公債費比率（分子）の構造'!K$53,NA())</f>
        <v>562</v>
      </c>
      <c r="D50" s="170" t="e">
        <f>NA()</f>
        <v>#N/A</v>
      </c>
      <c r="E50" s="170" t="e">
        <f>NA()</f>
        <v>#N/A</v>
      </c>
      <c r="F50" s="170">
        <f>IF(ISNUMBER('実質公債費比率（分子）の構造'!L$53),'実質公債費比率（分子）の構造'!L$53,NA())</f>
        <v>447</v>
      </c>
      <c r="G50" s="170" t="e">
        <f>NA()</f>
        <v>#N/A</v>
      </c>
      <c r="H50" s="170" t="e">
        <f>NA()</f>
        <v>#N/A</v>
      </c>
      <c r="I50" s="170">
        <f>IF(ISNUMBER('実質公債費比率（分子）の構造'!M$53),'実質公債費比率（分子）の構造'!M$53,NA())</f>
        <v>304</v>
      </c>
      <c r="J50" s="170" t="e">
        <f>NA()</f>
        <v>#N/A</v>
      </c>
      <c r="K50" s="170" t="e">
        <f>NA()</f>
        <v>#N/A</v>
      </c>
      <c r="L50" s="170">
        <f>IF(ISNUMBER('実質公債費比率（分子）の構造'!N$53),'実質公債費比率（分子）の構造'!N$53,NA())</f>
        <v>382</v>
      </c>
      <c r="M50" s="170" t="e">
        <f>NA()</f>
        <v>#N/A</v>
      </c>
      <c r="N50" s="170" t="e">
        <f>NA()</f>
        <v>#N/A</v>
      </c>
      <c r="O50" s="170">
        <f>IF(ISNUMBER('実質公債費比率（分子）の構造'!O$53),'実質公債費比率（分子）の構造'!O$53,NA())</f>
        <v>300</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13189</v>
      </c>
      <c r="E56" s="169"/>
      <c r="F56" s="169"/>
      <c r="G56" s="169">
        <f>'将来負担比率（分子）の構造'!J$52</f>
        <v>12519</v>
      </c>
      <c r="H56" s="169"/>
      <c r="I56" s="169"/>
      <c r="J56" s="169">
        <f>'将来負担比率（分子）の構造'!K$52</f>
        <v>12753</v>
      </c>
      <c r="K56" s="169"/>
      <c r="L56" s="169"/>
      <c r="M56" s="169">
        <f>'将来負担比率（分子）の構造'!L$52</f>
        <v>12710</v>
      </c>
      <c r="N56" s="169"/>
      <c r="O56" s="169"/>
      <c r="P56" s="169">
        <f>'将来負担比率（分子）の構造'!M$52</f>
        <v>12034</v>
      </c>
    </row>
    <row r="57" spans="1:16" x14ac:dyDescent="0.15">
      <c r="A57" s="169" t="s">
        <v>44</v>
      </c>
      <c r="B57" s="169"/>
      <c r="C57" s="169"/>
      <c r="D57" s="169">
        <f>'将来負担比率（分子）の構造'!I$51</f>
        <v>11</v>
      </c>
      <c r="E57" s="169"/>
      <c r="F57" s="169"/>
      <c r="G57" s="169">
        <f>'将来負担比率（分子）の構造'!J$51</f>
        <v>3</v>
      </c>
      <c r="H57" s="169"/>
      <c r="I57" s="169"/>
      <c r="J57" s="169">
        <f>'将来負担比率（分子）の構造'!K$51</f>
        <v>75</v>
      </c>
      <c r="K57" s="169"/>
      <c r="L57" s="169"/>
      <c r="M57" s="169">
        <f>'将来負担比率（分子）の構造'!L$51</f>
        <v>75</v>
      </c>
      <c r="N57" s="169"/>
      <c r="O57" s="169"/>
      <c r="P57" s="169">
        <f>'将来負担比率（分子）の構造'!M$51</f>
        <v>97</v>
      </c>
    </row>
    <row r="58" spans="1:16" x14ac:dyDescent="0.15">
      <c r="A58" s="169" t="s">
        <v>43</v>
      </c>
      <c r="B58" s="169"/>
      <c r="C58" s="169"/>
      <c r="D58" s="169">
        <f>'将来負担比率（分子）の構造'!I$50</f>
        <v>4271</v>
      </c>
      <c r="E58" s="169"/>
      <c r="F58" s="169"/>
      <c r="G58" s="169">
        <f>'将来負担比率（分子）の構造'!J$50</f>
        <v>4103</v>
      </c>
      <c r="H58" s="169"/>
      <c r="I58" s="169"/>
      <c r="J58" s="169">
        <f>'将来負担比率（分子）の構造'!K$50</f>
        <v>4105</v>
      </c>
      <c r="K58" s="169"/>
      <c r="L58" s="169"/>
      <c r="M58" s="169">
        <f>'将来負担比率（分子）の構造'!L$50</f>
        <v>4309</v>
      </c>
      <c r="N58" s="169"/>
      <c r="O58" s="169"/>
      <c r="P58" s="169">
        <f>'将来負担比率（分子）の構造'!M$50</f>
        <v>4299</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1000</v>
      </c>
      <c r="C62" s="169"/>
      <c r="D62" s="169"/>
      <c r="E62" s="169">
        <f>'将来負担比率（分子）の構造'!J$45</f>
        <v>933</v>
      </c>
      <c r="F62" s="169"/>
      <c r="G62" s="169"/>
      <c r="H62" s="169">
        <f>'将来負担比率（分子）の構造'!K$45</f>
        <v>894</v>
      </c>
      <c r="I62" s="169"/>
      <c r="J62" s="169"/>
      <c r="K62" s="169">
        <f>'将来負担比率（分子）の構造'!L$45</f>
        <v>878</v>
      </c>
      <c r="L62" s="169"/>
      <c r="M62" s="169"/>
      <c r="N62" s="169">
        <f>'将来負担比率（分子）の構造'!M$45</f>
        <v>845</v>
      </c>
      <c r="O62" s="169"/>
      <c r="P62" s="169"/>
    </row>
    <row r="63" spans="1:16" x14ac:dyDescent="0.15">
      <c r="A63" s="169" t="s">
        <v>36</v>
      </c>
      <c r="B63" s="169">
        <f>'将来負担比率（分子）の構造'!I$44</f>
        <v>274</v>
      </c>
      <c r="C63" s="169"/>
      <c r="D63" s="169"/>
      <c r="E63" s="169">
        <f>'将来負担比率（分子）の構造'!J$44</f>
        <v>322</v>
      </c>
      <c r="F63" s="169"/>
      <c r="G63" s="169"/>
      <c r="H63" s="169">
        <f>'将来負担比率（分子）の構造'!K$44</f>
        <v>303</v>
      </c>
      <c r="I63" s="169"/>
      <c r="J63" s="169"/>
      <c r="K63" s="169">
        <f>'将来負担比率（分子）の構造'!L$44</f>
        <v>265</v>
      </c>
      <c r="L63" s="169"/>
      <c r="M63" s="169"/>
      <c r="N63" s="169">
        <f>'将来負担比率（分子）の構造'!M$44</f>
        <v>241</v>
      </c>
      <c r="O63" s="169"/>
      <c r="P63" s="169"/>
    </row>
    <row r="64" spans="1:16" x14ac:dyDescent="0.15">
      <c r="A64" s="169" t="s">
        <v>35</v>
      </c>
      <c r="B64" s="169">
        <f>'将来負担比率（分子）の構造'!I$43</f>
        <v>4508</v>
      </c>
      <c r="C64" s="169"/>
      <c r="D64" s="169"/>
      <c r="E64" s="169">
        <f>'将来負担比率（分子）の構造'!J$43</f>
        <v>4036</v>
      </c>
      <c r="F64" s="169"/>
      <c r="G64" s="169"/>
      <c r="H64" s="169">
        <f>'将来負担比率（分子）の構造'!K$43</f>
        <v>3618</v>
      </c>
      <c r="I64" s="169"/>
      <c r="J64" s="169"/>
      <c r="K64" s="169">
        <f>'将来負担比率（分子）の構造'!L$43</f>
        <v>3362</v>
      </c>
      <c r="L64" s="169"/>
      <c r="M64" s="169"/>
      <c r="N64" s="169">
        <f>'将来負担比率（分子）の構造'!M$43</f>
        <v>2791</v>
      </c>
      <c r="O64" s="169"/>
      <c r="P64" s="169"/>
    </row>
    <row r="65" spans="1:16" x14ac:dyDescent="0.15">
      <c r="A65" s="169" t="s">
        <v>34</v>
      </c>
      <c r="B65" s="169">
        <f>'将来負担比率（分子）の構造'!I$42</f>
        <v>7</v>
      </c>
      <c r="C65" s="169"/>
      <c r="D65" s="169"/>
      <c r="E65" s="169">
        <f>'将来負担比率（分子）の構造'!J$42</f>
        <v>5</v>
      </c>
      <c r="F65" s="169"/>
      <c r="G65" s="169"/>
      <c r="H65" s="169">
        <f>'将来負担比率（分子）の構造'!K$42</f>
        <v>4</v>
      </c>
      <c r="I65" s="169"/>
      <c r="J65" s="169"/>
      <c r="K65" s="169">
        <f>'将来負担比率（分子）の構造'!L$42</f>
        <v>3</v>
      </c>
      <c r="L65" s="169"/>
      <c r="M65" s="169"/>
      <c r="N65" s="169">
        <f>'将来負担比率（分子）の構造'!M$42</f>
        <v>1</v>
      </c>
      <c r="O65" s="169"/>
      <c r="P65" s="169"/>
    </row>
    <row r="66" spans="1:16" x14ac:dyDescent="0.15">
      <c r="A66" s="169" t="s">
        <v>33</v>
      </c>
      <c r="B66" s="169">
        <f>'将来負担比率（分子）の構造'!I$41</f>
        <v>13026</v>
      </c>
      <c r="C66" s="169"/>
      <c r="D66" s="169"/>
      <c r="E66" s="169">
        <f>'将来負担比率（分子）の構造'!J$41</f>
        <v>12638</v>
      </c>
      <c r="F66" s="169"/>
      <c r="G66" s="169"/>
      <c r="H66" s="169">
        <f>'将来負担比率（分子）の構造'!K$41</f>
        <v>12960</v>
      </c>
      <c r="I66" s="169"/>
      <c r="J66" s="169"/>
      <c r="K66" s="169">
        <f>'将来負担比率（分子）の構造'!L$41</f>
        <v>13127</v>
      </c>
      <c r="L66" s="169"/>
      <c r="M66" s="169"/>
      <c r="N66" s="169">
        <f>'将来負担比率（分子）の構造'!M$41</f>
        <v>12717</v>
      </c>
      <c r="O66" s="169"/>
      <c r="P66" s="169"/>
    </row>
    <row r="67" spans="1:16" x14ac:dyDescent="0.15">
      <c r="A67" s="169" t="s">
        <v>77</v>
      </c>
      <c r="B67" s="169" t="e">
        <f>NA()</f>
        <v>#N/A</v>
      </c>
      <c r="C67" s="169">
        <f>IF(ISNUMBER('将来負担比率（分子）の構造'!I$53), IF('将来負担比率（分子）の構造'!I$53 &lt; 0, 0, '将来負担比率（分子）の構造'!I$53), NA())</f>
        <v>1344</v>
      </c>
      <c r="D67" s="169" t="e">
        <f>NA()</f>
        <v>#N/A</v>
      </c>
      <c r="E67" s="169" t="e">
        <f>NA()</f>
        <v>#N/A</v>
      </c>
      <c r="F67" s="169">
        <f>IF(ISNUMBER('将来負担比率（分子）の構造'!J$53), IF('将来負担比率（分子）の構造'!J$53 &lt; 0, 0, '将来負担比率（分子）の構造'!J$53), NA())</f>
        <v>1308</v>
      </c>
      <c r="G67" s="169" t="e">
        <f>NA()</f>
        <v>#N/A</v>
      </c>
      <c r="H67" s="169" t="e">
        <f>NA()</f>
        <v>#N/A</v>
      </c>
      <c r="I67" s="169">
        <f>IF(ISNUMBER('将来負担比率（分子）の構造'!K$53), IF('将来負担比率（分子）の構造'!K$53 &lt; 0, 0, '将来負担比率（分子）の構造'!K$53), NA())</f>
        <v>847</v>
      </c>
      <c r="J67" s="169" t="e">
        <f>NA()</f>
        <v>#N/A</v>
      </c>
      <c r="K67" s="169" t="e">
        <f>NA()</f>
        <v>#N/A</v>
      </c>
      <c r="L67" s="169">
        <f>IF(ISNUMBER('将来負担比率（分子）の構造'!L$53), IF('将来負担比率（分子）の構造'!L$53 &lt; 0, 0, '将来負担比率（分子）の構造'!L$53), NA())</f>
        <v>540</v>
      </c>
      <c r="M67" s="169" t="e">
        <f>NA()</f>
        <v>#N/A</v>
      </c>
      <c r="N67" s="169" t="e">
        <f>NA()</f>
        <v>#N/A</v>
      </c>
      <c r="O67" s="169">
        <f>IF(ISNUMBER('将来負担比率（分子）の構造'!M$53), IF('将来負担比率（分子）の構造'!M$53 &lt; 0, 0, '将来負担比率（分子）の構造'!M$53), NA())</f>
        <v>164</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2392</v>
      </c>
      <c r="C72" s="173">
        <f>基金残高に係る経年分析!G55</f>
        <v>2392</v>
      </c>
      <c r="D72" s="173">
        <f>基金残高に係る経年分析!H55</f>
        <v>2392</v>
      </c>
    </row>
    <row r="73" spans="1:16" x14ac:dyDescent="0.15">
      <c r="A73" s="172" t="s">
        <v>80</v>
      </c>
      <c r="B73" s="173">
        <f>基金残高に係る経年分析!F56</f>
        <v>1096</v>
      </c>
      <c r="C73" s="173">
        <f>基金残高に係る経年分析!G56</f>
        <v>1267</v>
      </c>
      <c r="D73" s="173">
        <f>基金残高に係る経年分析!H56</f>
        <v>1212</v>
      </c>
    </row>
    <row r="74" spans="1:16" x14ac:dyDescent="0.15">
      <c r="A74" s="172" t="s">
        <v>81</v>
      </c>
      <c r="B74" s="173">
        <f>基金残高に係る経年分析!F57</f>
        <v>2218</v>
      </c>
      <c r="C74" s="173">
        <f>基金残高に係る経年分析!G57</f>
        <v>2214</v>
      </c>
      <c r="D74" s="173">
        <f>基金残高に係る経年分析!H57</f>
        <v>2230</v>
      </c>
    </row>
  </sheetData>
  <sheetProtection algorithmName="SHA-512" hashValue="tIYi23q7++UAZoutyFx9aBnbOFLMda9WolhasnnB1TN20yfb8S458WfVsEed8BpdQvZELpRyWxgYjdtWHOgmiA==" saltValue="U0Od5Y1EYiOnmiQEvvRT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田中 裕行</cp:lastModifiedBy>
  <dcterms:created xsi:type="dcterms:W3CDTF">2024-02-05T02:40:00Z</dcterms:created>
  <dcterms:modified xsi:type="dcterms:W3CDTF">2024-09-20T04:15:35Z</dcterms:modified>
  <cp:category/>
</cp:coreProperties>
</file>