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mc:AlternateContent xmlns:mc="http://schemas.openxmlformats.org/markup-compatibility/2006">
    <mc:Choice Requires="x15">
      <x15ac:absPath xmlns:x15ac="http://schemas.microsoft.com/office/spreadsheetml/2010/11/ac" url="E:\バックアップ\財政全般\3 決算\1 財政状況資料集\R4決算\2回目\提出\"/>
    </mc:Choice>
  </mc:AlternateContent>
  <xr:revisionPtr revIDLastSave="0" documentId="13_ncr:1_{FE231D77-C0A1-4851-8D60-857F315B80DD}" xr6:coauthVersionLast="36" xr6:coauthVersionMax="47" xr10:uidLastSave="{00000000-0000-0000-0000-000000000000}"/>
  <bookViews>
    <workbookView xWindow="0" yWindow="0" windowWidth="14190" windowHeight="11625" tabRatio="64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3" r:id="rId9"/>
    <sheet name="連結実質赤字比率に係る赤字・黒字の構成分析" sheetId="20" r:id="rId10"/>
    <sheet name="実質公債費比率（分子）の構造" sheetId="21" r:id="rId11"/>
    <sheet name="将来負担比率（分子）の構造" sheetId="22" r:id="rId12"/>
    <sheet name="基金残高に係る経年分析" sheetId="19"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AM36" i="10"/>
  <c r="AM35" i="10"/>
  <c r="AM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CO34" i="10" l="1"/>
  <c r="CO35" i="10" s="1"/>
  <c r="CO36" i="10" s="1"/>
  <c r="CO37" i="10" s="1"/>
</calcChain>
</file>

<file path=xl/sharedStrings.xml><?xml version="1.0" encoding="utf-8"?>
<sst xmlns="http://schemas.openxmlformats.org/spreadsheetml/2006/main" count="1164" uniqueCount="621">
  <si>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</si>
  <si>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</si>
  <si>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</si>
  <si>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</si>
  <si>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</si>
  <si>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</si>
  <si>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</si>
  <si>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</si>
  <si>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</si>
  <si>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</si>
  <si>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</si>
  <si>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</si>
  <si>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</si>
  <si>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</si>
  <si>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</si>
  <si>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</si>
  <si>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</si>
  <si>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</si>
  <si>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</si>
  <si>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</si>
  <si>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</si>
  <si>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</si>
  <si>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</si>
  <si>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</si>
  <si>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</si>
  <si>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</si>
  <si>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</si>
  <si>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</si>
  <si>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</si>
  <si>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</si>
  <si>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</si>
  <si>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</si>
  <si>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</si>
  <si>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</si>
  <si>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</si>
  <si>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</si>
  <si>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</si>
  <si>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</si>
  <si>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</si>
  <si>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</si>
  <si>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</si>
  <si>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</si>
  <si>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</si>
  <si>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</si>
  <si>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</si>
  <si>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</si>
  <si>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</si>
  <si>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</si>
  <si>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</si>
  <si>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</si>
  <si>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</si>
  <si>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</si>
  <si>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</si>
  <si>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</si>
  <si>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</si>
  <si>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</si>
  <si>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</si>
  <si>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</si>
  <si>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</si>
  <si>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</si>
  <si>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</si>
  <si>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</si>
  <si>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</si>
  <si>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</si>
  <si>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</si>
  <si>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</si>
  <si>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</si>
  <si>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</si>
  <si>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</si>
  <si>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</si>
  <si>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</si>
  <si>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</si>
  <si>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</si>
  <si>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</si>
  <si>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</si>
  <si>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</si>
  <si>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</si>
  <si>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</si>
  <si>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</si>
  <si>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</si>
  <si>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</si>
  <si>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</si>
  <si>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</si>
  <si>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</si>
  <si>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</si>
  <si>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</si>
  <si>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</si>
  <si>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</si>
  <si>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</si>
  <si>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</si>
  <si>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</si>
  <si>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</si>
  <si>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</si>
  <si>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</si>
  <si>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</si>
  <si>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</si>
  <si>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</si>
  <si>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</si>
  <si>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</si>
  <si>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</si>
  <si>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</si>
  <si>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</si>
  <si>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</si>
  <si>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</si>
  <si>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</si>
  <si>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</si>
  <si>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</si>
  <si>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</si>
  <si>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</si>
  <si>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</si>
  <si>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</si>
  <si>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</si>
  <si>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</si>
  <si>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</si>
  <si>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</si>
  <si>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</si>
  <si>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</si>
  <si>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</si>
  <si>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</si>
  <si>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</si>
  <si>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</si>
  <si>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</si>
  <si>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</si>
  <si>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</si>
  <si>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</si>
  <si>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</si>
  <si>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</si>
  <si>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</si>
  <si>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</si>
  <si>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</si>
  <si>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</si>
  <si>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</si>
  <si>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</si>
  <si>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</si>
  <si>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</si>
  <si>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</si>
  <si>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</si>
  <si>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</si>
  <si>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</si>
  <si>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</si>
  <si>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</si>
  <si>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</si>
  <si>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</si>
  <si>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</si>
  <si>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</si>
  <si>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</si>
  <si>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</si>
  <si>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</si>
  <si>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</si>
  <si>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</si>
  <si>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</si>
  <si>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</si>
  <si>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</si>
  <si>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</si>
  <si>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</si>
  <si>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</si>
  <si>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</si>
  <si>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</si>
  <si>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</si>
  <si>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</si>
  <si>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</si>
  <si>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</si>
  <si>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</si>
  <si>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</si>
  <si>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</si>
  <si>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</si>
  <si>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</si>
  <si>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</si>
  <si>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</si>
  <si>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</si>
  <si>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</si>
  <si>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</si>
  <si>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</si>
  <si>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</si>
  <si>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</si>
  <si>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</si>
  <si>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</si>
  <si>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</si>
  <si>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</si>
  <si>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</si>
  <si>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</si>
  <si>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</si>
  <si>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</si>
  <si>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</si>
  <si>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</si>
  <si>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</si>
  <si>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</si>
  <si>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</si>
  <si>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</si>
  <si>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</si>
  <si>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</si>
  <si>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</si>
  <si>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</si>
  <si>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</si>
  <si>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</si>
  <si>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</si>
  <si>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</si>
  <si>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</si>
  <si>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</si>
  <si>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</si>
  <si>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</si>
  <si>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</si>
  <si>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</si>
  <si>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</si>
  <si>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</si>
  <si>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</si>
  <si>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</si>
  <si>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</si>
  <si>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</si>
  <si>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</si>
  <si>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</si>
  <si>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</si>
  <si>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</si>
  <si>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</si>
  <si>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</si>
  <si>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</si>
  <si>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</si>
  <si>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</si>
  <si>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鳥取県八頭町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</si>
  <si>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</si>
  <si>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</si>
  <si>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</si>
  <si>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</si>
  <si>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</si>
  <si>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</si>
  <si>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</si>
  <si>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</si>
  <si>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</si>
  <si>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</si>
  <si>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</si>
  <si>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</si>
  <si>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</si>
  <si>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</si>
  <si>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</si>
  <si>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</si>
  <si>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</si>
  <si>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</si>
  <si>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</si>
  <si>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</si>
  <si>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</si>
  <si>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</si>
  <si>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</si>
  <si>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</si>
  <si>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</si>
  <si>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</si>
  <si>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</si>
  <si>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</si>
  <si>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</si>
  <si>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</si>
  <si>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</si>
  <si>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</si>
  <si>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</si>
  <si>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</si>
  <si>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</si>
  <si>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</si>
  <si>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</si>
  <si>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</si>
  <si>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</si>
  <si>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</si>
  <si>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</si>
  <si>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</si>
  <si>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</si>
  <si>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</si>
  <si>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</si>
  <si>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</si>
  <si>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</si>
  <si>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</si>
  <si>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</si>
  <si>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</si>
  <si>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</si>
  <si>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</si>
  <si>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</si>
  <si>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</si>
  <si>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</si>
  <si>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</si>
  <si>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</si>
  <si>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</si>
  <si>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</si>
  <si>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</si>
  <si>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</si>
  <si>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</si>
  <si>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</si>
  <si>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</si>
  <si>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</si>
  <si>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</si>
  <si>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</si>
  <si>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</si>
  <si>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</si>
  <si>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</si>
  <si>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</si>
  <si>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</si>
  <si>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</si>
  <si>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</si>
  <si>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</si>
  <si>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</si>
  <si>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</si>
  <si>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</si>
  <si>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</si>
  <si>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</si>
  <si>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</si>
  <si>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</si>
  <si>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</si>
  <si>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</si>
  <si>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</si>
  <si>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</si>
  <si>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</si>
  <si>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</si>
  <si>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</si>
  <si>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</si>
  <si>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</si>
  <si>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</si>
  <si>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</si>
  <si>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</si>
  <si>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</si>
  <si>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</si>
  <si>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</si>
  <si>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</si>
  <si>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</si>
  <si>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</si>
  <si>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</si>
  <si>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</si>
  <si>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</si>
  <si>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</si>
  <si>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</si>
  <si>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</si>
  <si>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</si>
  <si>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</si>
  <si>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</si>
  <si>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</si>
  <si>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</si>
  <si>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</si>
  <si>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</si>
  <si>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</si>
  <si>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</si>
  <si>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</si>
  <si>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</si>
  <si>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</si>
  <si>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</si>
  <si>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</si>
  <si>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</si>
  <si>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</si>
  <si>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</si>
  <si>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</si>
  <si>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</si>
  <si>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</si>
  <si>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</si>
  <si>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</si>
  <si>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</si>
  <si>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</si>
  <si>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</si>
  <si>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</si>
  <si>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</si>
  <si>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</si>
  <si>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</si>
  <si>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</si>
  <si>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</si>
  <si>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</si>
  <si>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</si>
  <si>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</si>
  <si>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</si>
  <si>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</si>
  <si>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</si>
  <si>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</si>
  <si>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</si>
  <si>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</si>
  <si>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</si>
  <si>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</si>
  <si>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</si>
  <si>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</si>
  <si>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</si>
  <si>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</si>
  <si>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鳥取県八頭町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</si>
  <si>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</si>
  <si>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</si>
  <si>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</si>
  <si>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</si>
  <si>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</si>
  <si>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</si>
  <si>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</si>
  <si>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</si>
  <si>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</si>
  <si>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</si>
  <si>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</si>
  <si>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</si>
  <si>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</si>
  <si>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</si>
  <si>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</si>
  <si>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</si>
  <si>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</si>
  <si>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</si>
  <si>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</si>
  <si>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</si>
  <si>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</si>
  <si>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</si>
  <si>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</si>
  <si>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</si>
  <si>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</si>
  <si>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</si>
  <si>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</si>
  <si>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</si>
  <si>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</si>
  <si>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</si>
  <si>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</si>
  <si>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</si>
  <si>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</si>
  <si>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</si>
  <si>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</si>
  <si>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</si>
  <si>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</si>
  <si>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</si>
  <si>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</si>
  <si>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</si>
  <si>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</si>
  <si>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</si>
  <si>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</si>
  <si>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農業集落排水特別会計</t>
    <phoneticPr fontId="5"/>
  </si>
  <si>
    <t>宅地造成特別会計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</si>
  <si>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</si>
  <si>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</si>
  <si>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</si>
  <si>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</si>
  <si>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</si>
  <si>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</si>
  <si>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</si>
  <si>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</si>
  <si>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</si>
  <si>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</si>
  <si>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</si>
  <si>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</si>
  <si>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</si>
  <si>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</si>
  <si>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</si>
  <si>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</si>
  <si>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</si>
  <si>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</si>
  <si>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</si>
  <si>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</si>
  <si>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</si>
  <si>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</si>
  <si>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</si>
  <si>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</si>
  <si>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</si>
  <si>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</si>
  <si>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</si>
  <si>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</si>
  <si>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</si>
  <si>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</si>
  <si>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</si>
  <si>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</si>
  <si>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</si>
  <si>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</si>
  <si>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</si>
  <si>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</si>
  <si>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</si>
  <si>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</si>
  <si>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</si>
  <si>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</si>
  <si>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</si>
  <si>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</si>
  <si>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</si>
  <si>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</si>
  <si>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</si>
  <si>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</si>
  <si>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</si>
  <si>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</si>
  <si>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</si>
  <si>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</si>
  <si>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</si>
  <si>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</si>
  <si>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</si>
  <si>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</si>
  <si>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</si>
  <si>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</si>
  <si>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</si>
  <si>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</si>
  <si>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</si>
  <si>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</si>
  <si>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</si>
  <si>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</si>
  <si>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</si>
  <si>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</si>
  <si>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</si>
  <si>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</si>
  <si>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</si>
  <si>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</si>
  <si>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</si>
  <si>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</si>
  <si>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</si>
  <si>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</si>
  <si>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</si>
  <si>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</si>
  <si>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</si>
  <si>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</si>
  <si>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</si>
  <si>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</si>
  <si>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</si>
  <si>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</si>
  <si>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</si>
  <si>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</si>
  <si>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</si>
  <si>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</si>
  <si>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</si>
  <si>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</si>
  <si>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</si>
  <si>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</si>
  <si>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</si>
  <si>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</si>
  <si>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</si>
  <si>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</si>
  <si>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</si>
  <si>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</si>
  <si>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</si>
  <si>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</si>
  <si>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</si>
  <si>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</si>
  <si>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</si>
  <si>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</si>
  <si>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</si>
  <si>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</si>
  <si>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</si>
  <si>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</si>
  <si>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</si>
  <si>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</si>
  <si>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</si>
  <si>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</si>
  <si>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</si>
  <si>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</si>
  <si>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</si>
  <si>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</si>
  <si>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</si>
  <si>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</si>
  <si>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</si>
  <si>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</si>
  <si>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</si>
  <si>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</si>
  <si>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</si>
  <si>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</si>
  <si>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</si>
  <si>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</si>
  <si>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</si>
  <si>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</si>
  <si>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</si>
  <si>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</si>
  <si>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</si>
  <si>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</si>
  <si>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</si>
  <si>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</si>
  <si>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</si>
  <si>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</si>
  <si>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</si>
  <si>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</si>
  <si>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</si>
  <si>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</si>
  <si>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</si>
  <si>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</si>
  <si>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</si>
  <si>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</si>
  <si>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</si>
  <si>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</si>
  <si>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</si>
  <si>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</si>
  <si>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</si>
  <si>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</si>
  <si>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</si>
  <si>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</si>
  <si>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</si>
  <si>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</si>
  <si>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</si>
  <si>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</si>
  <si>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</si>
  <si>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</si>
  <si>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</si>
  <si>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</si>
  <si>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</si>
  <si>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</si>
  <si>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</si>
  <si>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5.59</t>
  </si>
  <si>
    <t>▲ 0.88</t>
  </si>
  <si>
    <t>▲ 0.27</t>
  </si>
  <si>
    <t>一般会計</t>
  </si>
  <si>
    <t>介護保険特別会計</t>
  </si>
  <si>
    <t>国民健康保険特別会計</t>
  </si>
  <si>
    <t>公共下水道特別会計</t>
  </si>
  <si>
    <t>簡易水道特別会計</t>
  </si>
  <si>
    <t>農業集落排水特別会計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</si>
  <si>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</si>
  <si>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</si>
  <si>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</si>
  <si>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</si>
  <si>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</si>
  <si>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</si>
  <si>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</si>
  <si>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</si>
  <si>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</si>
  <si>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</si>
  <si>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</si>
  <si>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</si>
  <si>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</si>
  <si>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</si>
  <si>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</si>
  <si>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</si>
  <si>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</si>
  <si>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</si>
  <si>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</si>
  <si>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</si>
  <si>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　まちづくり基金</t>
    <rPh sb="6" eb="8">
      <t>キキン</t>
    </rPh>
    <phoneticPr fontId="11"/>
  </si>
  <si>
    <t>　学校教育施設整備基金</t>
    <rPh sb="1" eb="3">
      <t>ガッコウ</t>
    </rPh>
    <rPh sb="3" eb="5">
      <t>キョウイク</t>
    </rPh>
    <rPh sb="5" eb="7">
      <t>シセツ</t>
    </rPh>
    <rPh sb="7" eb="9">
      <t>セイビ</t>
    </rPh>
    <rPh sb="9" eb="11">
      <t>キキン</t>
    </rPh>
    <phoneticPr fontId="11"/>
  </si>
  <si>
    <t>　過疎地域活性化基金</t>
    <rPh sb="1" eb="3">
      <t>カソ</t>
    </rPh>
    <rPh sb="3" eb="5">
      <t>チイキ</t>
    </rPh>
    <rPh sb="5" eb="8">
      <t>カッセイカ</t>
    </rPh>
    <rPh sb="8" eb="10">
      <t>キキン</t>
    </rPh>
    <phoneticPr fontId="11"/>
  </si>
  <si>
    <t>　ふるさと活性化基金</t>
    <rPh sb="5" eb="7">
      <t>カッセイ</t>
    </rPh>
    <rPh sb="7" eb="8">
      <t>カ</t>
    </rPh>
    <rPh sb="8" eb="10">
      <t>キキン</t>
    </rPh>
    <phoneticPr fontId="11"/>
  </si>
  <si>
    <t>　森林環境譲与税基金</t>
    <rPh sb="1" eb="3">
      <t>シンリン</t>
    </rPh>
    <rPh sb="3" eb="5">
      <t>カンキョウ</t>
    </rPh>
    <rPh sb="5" eb="7">
      <t>ジョウヨ</t>
    </rPh>
    <rPh sb="7" eb="8">
      <t>ゼイ</t>
    </rPh>
    <rPh sb="8" eb="10">
      <t>キキン</t>
    </rPh>
    <phoneticPr fontId="1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</si>
  <si>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</si>
  <si>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</si>
  <si>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</si>
  <si>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</si>
  <si>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</si>
  <si>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</si>
  <si>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</si>
  <si>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</si>
  <si>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</si>
  <si>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職員数の削減による退職手当負担見込額の減少や公営企業会計の地方債残高の減少による公営企業債等繰入見込額の減少、また、決算剰余金を活用した財政調整基金等への着実な積立てによる充当可能基金の増加等によって近年、低水準を維持している。一方、実質公債費比率は、合併算定替特例措置の段階的縮減による普通交付税の減少等の影響でH29年度から増加しており、R1年度からは類似団体内平均値を上回っている。公営企業会計の公債費は増加しておらず公営企業債元利償還金に対する繰出額が抑制されており、また、後年度の基準財政需要額に100％算入される臨時財政対策債の地方債償還全体に占める割合が高いこと等により算入公債費等の割合は高い水準を維持していることから、今後、実質公債費比率も低水準で推移すること見込まれるが、引き続き、適正かつ計画的な施設整備の実施に努め、実質公債費比率の抑制を図っていく必要がある。</t>
    <phoneticPr fontId="5"/>
  </si>
  <si>
    <t>　将来負担比率は、類似団体内平均値との比較では高いものの、近年、数値が低い状態が継続している。これは、定員管理計画に基づく職員数削減による退職手当負担見込額の減少や、公営企業会計の地方債残高の減少による公営企業債等繰入見込額の減少などの影響で将来負担額が減少していること、また、決算剰余金を活用した財政調整基金等への着実な積立てによる充当可能基金の増加で充当可能財源等が増加していることなどが要因として挙げられる。一方で、有形固定資産減価償却率は類似団体内平均値を上回り、その数値は7割を超えており、施設の老朽化が確実に進行している状況にあるため、適時適切な改修・長寿命化・更新に取り組んでいく必要がある。これまで、学校・保育所の施設統廃合によってできた空き施設やその他の既存施設を活用した施設整備事業や施設の除却に取り組み、財政負担の抑制を図ってきたところであるが、今後も施設の集約・有効活用・除却等による保有量の適正化を行っていく必要がある。</t>
    <rPh sb="19" eb="21">
      <t>ヒカク</t>
    </rPh>
    <rPh sb="23" eb="24">
      <t>タカ</t>
    </rPh>
    <rPh sb="29" eb="31">
      <t>キンネン</t>
    </rPh>
    <rPh sb="32" eb="34">
      <t>スウチ</t>
    </rPh>
    <rPh sb="244" eb="245">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</si>
</sst>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22"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129CE5-A03E-4078-B0E9-4F535267BE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FFD7-4436-B87F-2141A15634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92864</c:v>
                </c:pt>
                <c:pt idx="1">
                  <c:v>93260</c:v>
                </c:pt>
                <c:pt idx="2">
                  <c:v>85450</c:v>
                </c:pt>
                <c:pt idx="3">
                  <c:v>117179</c:v>
                </c:pt>
                <c:pt idx="4">
                  <c:v>104198</c:v>
                </c:pt>
              </c:numCache>
            </c:numRef>
          </c:val>
          <c:smooth val="0"/>
          <c:extLst>
            <c:ext xmlns:c16="http://schemas.microsoft.com/office/drawing/2014/chart" uri="{C3380CC4-5D6E-409C-BE32-E72D297353CC}">
              <c16:uniqueId val="{00000001-FFD7-4436-B87F-2141A15634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8.0299999999999994</c:v>
                </c:pt>
                <c:pt idx="1">
                  <c:v>9</c:v>
                </c:pt>
                <c:pt idx="2">
                  <c:v>10.42</c:v>
                </c:pt>
                <c:pt idx="3">
                  <c:v>13.96</c:v>
                </c:pt>
                <c:pt idx="4">
                  <c:v>13.91</c:v>
                </c:pt>
              </c:numCache>
            </c:numRef>
          </c:val>
          <c:extLst>
            <c:ext xmlns:c16="http://schemas.microsoft.com/office/drawing/2014/chart" uri="{C3380CC4-5D6E-409C-BE32-E72D297353CC}">
              <c16:uniqueId val="{00000000-1CFA-48CA-8995-C03B2EAD9F0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49.4</c:v>
                </c:pt>
                <c:pt idx="1">
                  <c:v>50.06</c:v>
                </c:pt>
                <c:pt idx="2">
                  <c:v>48.78</c:v>
                </c:pt>
                <c:pt idx="3">
                  <c:v>46.87</c:v>
                </c:pt>
                <c:pt idx="4">
                  <c:v>47.76</c:v>
                </c:pt>
              </c:numCache>
            </c:numRef>
          </c:val>
          <c:extLst>
            <c:ext xmlns:c16="http://schemas.microsoft.com/office/drawing/2014/chart" uri="{C3380CC4-5D6E-409C-BE32-E72D297353CC}">
              <c16:uniqueId val="{00000001-1CFA-48CA-8995-C03B2EAD9F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-5.59</c:v>
                </c:pt>
                <c:pt idx="1">
                  <c:v>-0.88</c:v>
                </c:pt>
                <c:pt idx="2">
                  <c:v>1.7</c:v>
                </c:pt>
                <c:pt idx="3">
                  <c:v>4</c:v>
                </c:pt>
                <c:pt idx="4">
                  <c:v>-0.27</c:v>
                </c:pt>
              </c:numCache>
            </c:numRef>
          </c:val>
          <c:smooth val="0"/>
          <c:extLst>
            <c:ext xmlns:c16="http://schemas.microsoft.com/office/drawing/2014/chart" uri="{C3380CC4-5D6E-409C-BE32-E72D297353CC}">
              <c16:uniqueId val="{00000002-1CFA-48CA-8995-C03B2EAD9F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0.02</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0-3344-47E9-9963-49203D32473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4-47E9-9963-49203D32473A}"/>
            </c:ext>
          </c:extLst>
        </c:ser>
        <c:ser>
          <c:idx val="2"/>
          <c:order val="2"/>
          <c:tx>
            <c:strRef>
              <c:f>[1]データシート!$A$29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3344-47E9-9963-49203D32473A}"/>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3344-47E9-9963-49203D32473A}"/>
            </c:ext>
          </c:extLst>
        </c:ser>
        <c:ser>
          <c:idx val="4"/>
          <c:order val="4"/>
          <c:tx>
            <c:strRef>
              <c:f>[1]データシート!$A$31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0.49</c:v>
                </c:pt>
                <c:pt idx="2">
                  <c:v>#N/A</c:v>
                </c:pt>
                <c:pt idx="3">
                  <c:v>0.39</c:v>
                </c:pt>
                <c:pt idx="4">
                  <c:v>#N/A</c:v>
                </c:pt>
                <c:pt idx="5">
                  <c:v>0.47</c:v>
                </c:pt>
                <c:pt idx="6">
                  <c:v>#N/A</c:v>
                </c:pt>
                <c:pt idx="7">
                  <c:v>0.47</c:v>
                </c:pt>
                <c:pt idx="8">
                  <c:v>#N/A</c:v>
                </c:pt>
                <c:pt idx="9">
                  <c:v>0.45</c:v>
                </c:pt>
              </c:numCache>
            </c:numRef>
          </c:val>
          <c:extLst>
            <c:ext xmlns:c16="http://schemas.microsoft.com/office/drawing/2014/chart" uri="{C3380CC4-5D6E-409C-BE32-E72D297353CC}">
              <c16:uniqueId val="{00000004-3344-47E9-9963-49203D32473A}"/>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0.45</c:v>
                </c:pt>
                <c:pt idx="2">
                  <c:v>#N/A</c:v>
                </c:pt>
                <c:pt idx="3">
                  <c:v>0.44</c:v>
                </c:pt>
                <c:pt idx="4">
                  <c:v>#N/A</c:v>
                </c:pt>
                <c:pt idx="5">
                  <c:v>0.61</c:v>
                </c:pt>
                <c:pt idx="6">
                  <c:v>#N/A</c:v>
                </c:pt>
                <c:pt idx="7">
                  <c:v>0.42</c:v>
                </c:pt>
                <c:pt idx="8">
                  <c:v>#N/A</c:v>
                </c:pt>
                <c:pt idx="9">
                  <c:v>0.56000000000000005</c:v>
                </c:pt>
              </c:numCache>
            </c:numRef>
          </c:val>
          <c:extLst>
            <c:ext xmlns:c16="http://schemas.microsoft.com/office/drawing/2014/chart" uri="{C3380CC4-5D6E-409C-BE32-E72D297353CC}">
              <c16:uniqueId val="{00000005-3344-47E9-9963-49203D32473A}"/>
            </c:ext>
          </c:extLst>
        </c:ser>
        <c:ser>
          <c:idx val="6"/>
          <c:order val="6"/>
          <c:tx>
            <c:strRef>
              <c:f>[1]データシート!$A$33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0.46</c:v>
                </c:pt>
                <c:pt idx="2">
                  <c:v>#N/A</c:v>
                </c:pt>
                <c:pt idx="3">
                  <c:v>0.53</c:v>
                </c:pt>
                <c:pt idx="4">
                  <c:v>#N/A</c:v>
                </c:pt>
                <c:pt idx="5">
                  <c:v>0.49</c:v>
                </c:pt>
                <c:pt idx="6">
                  <c:v>#N/A</c:v>
                </c:pt>
                <c:pt idx="7">
                  <c:v>0.5</c:v>
                </c:pt>
                <c:pt idx="8">
                  <c:v>#N/A</c:v>
                </c:pt>
                <c:pt idx="9">
                  <c:v>0.61</c:v>
                </c:pt>
              </c:numCache>
            </c:numRef>
          </c:val>
          <c:extLst>
            <c:ext xmlns:c16="http://schemas.microsoft.com/office/drawing/2014/chart" uri="{C3380CC4-5D6E-409C-BE32-E72D297353CC}">
              <c16:uniqueId val="{00000006-3344-47E9-9963-49203D32473A}"/>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0.86</c:v>
                </c:pt>
                <c:pt idx="2">
                  <c:v>#N/A</c:v>
                </c:pt>
                <c:pt idx="3">
                  <c:v>0.67</c:v>
                </c:pt>
                <c:pt idx="4">
                  <c:v>#N/A</c:v>
                </c:pt>
                <c:pt idx="5">
                  <c:v>0.46</c:v>
                </c:pt>
                <c:pt idx="6">
                  <c:v>#N/A</c:v>
                </c:pt>
                <c:pt idx="7">
                  <c:v>1.03</c:v>
                </c:pt>
                <c:pt idx="8">
                  <c:v>#N/A</c:v>
                </c:pt>
                <c:pt idx="9">
                  <c:v>0.95</c:v>
                </c:pt>
              </c:numCache>
            </c:numRef>
          </c:val>
          <c:extLst>
            <c:ext xmlns:c16="http://schemas.microsoft.com/office/drawing/2014/chart" uri="{C3380CC4-5D6E-409C-BE32-E72D297353CC}">
              <c16:uniqueId val="{00000007-3344-47E9-9963-49203D32473A}"/>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2.19</c:v>
                </c:pt>
                <c:pt idx="2">
                  <c:v>#N/A</c:v>
                </c:pt>
                <c:pt idx="3">
                  <c:v>2.75</c:v>
                </c:pt>
                <c:pt idx="4">
                  <c:v>#N/A</c:v>
                </c:pt>
                <c:pt idx="5">
                  <c:v>2.04</c:v>
                </c:pt>
                <c:pt idx="6">
                  <c:v>#N/A</c:v>
                </c:pt>
                <c:pt idx="7">
                  <c:v>2.68</c:v>
                </c:pt>
                <c:pt idx="8">
                  <c:v>#N/A</c:v>
                </c:pt>
                <c:pt idx="9">
                  <c:v>5.94</c:v>
                </c:pt>
              </c:numCache>
            </c:numRef>
          </c:val>
          <c:extLst>
            <c:ext xmlns:c16="http://schemas.microsoft.com/office/drawing/2014/chart" uri="{C3380CC4-5D6E-409C-BE32-E72D297353CC}">
              <c16:uniqueId val="{00000008-3344-47E9-9963-49203D32473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c:v>
                </c:pt>
                <c:pt idx="2">
                  <c:v>#N/A</c:v>
                </c:pt>
                <c:pt idx="3">
                  <c:v>8.94</c:v>
                </c:pt>
                <c:pt idx="4">
                  <c:v>#N/A</c:v>
                </c:pt>
                <c:pt idx="5">
                  <c:v>10.38</c:v>
                </c:pt>
                <c:pt idx="6">
                  <c:v>#N/A</c:v>
                </c:pt>
                <c:pt idx="7">
                  <c:v>13.93</c:v>
                </c:pt>
                <c:pt idx="8">
                  <c:v>#N/A</c:v>
                </c:pt>
                <c:pt idx="9">
                  <c:v>13.9</c:v>
                </c:pt>
              </c:numCache>
            </c:numRef>
          </c:val>
          <c:extLst>
            <c:ext xmlns:c16="http://schemas.microsoft.com/office/drawing/2014/chart" uri="{C3380CC4-5D6E-409C-BE32-E72D297353CC}">
              <c16:uniqueId val="{00000009-3344-47E9-9963-49203D3247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1446</c:v>
                </c:pt>
                <c:pt idx="5">
                  <c:v>1358</c:v>
                </c:pt>
                <c:pt idx="8">
                  <c:v>1351</c:v>
                </c:pt>
                <c:pt idx="11">
                  <c:v>1322</c:v>
                </c:pt>
                <c:pt idx="14">
                  <c:v>1322</c:v>
                </c:pt>
              </c:numCache>
            </c:numRef>
          </c:val>
          <c:extLst>
            <c:ext xmlns:c16="http://schemas.microsoft.com/office/drawing/2014/chart" uri="{C3380CC4-5D6E-409C-BE32-E72D297353CC}">
              <c16:uniqueId val="{00000000-0783-4A1F-991E-395AF4724C0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83-4A1F-991E-395AF4724C0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83-4A1F-991E-395AF4724C0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19</c:v>
                </c:pt>
                <c:pt idx="3">
                  <c:v>16</c:v>
                </c:pt>
                <c:pt idx="6">
                  <c:v>17</c:v>
                </c:pt>
                <c:pt idx="9">
                  <c:v>16</c:v>
                </c:pt>
                <c:pt idx="12">
                  <c:v>23</c:v>
                </c:pt>
              </c:numCache>
            </c:numRef>
          </c:val>
          <c:extLst>
            <c:ext xmlns:c16="http://schemas.microsoft.com/office/drawing/2014/chart" uri="{C3380CC4-5D6E-409C-BE32-E72D297353CC}">
              <c16:uniqueId val="{00000003-0783-4A1F-991E-395AF4724C0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694</c:v>
                </c:pt>
                <c:pt idx="3">
                  <c:v>638</c:v>
                </c:pt>
                <c:pt idx="6">
                  <c:v>619</c:v>
                </c:pt>
                <c:pt idx="9">
                  <c:v>627</c:v>
                </c:pt>
                <c:pt idx="12">
                  <c:v>619</c:v>
                </c:pt>
              </c:numCache>
            </c:numRef>
          </c:val>
          <c:extLst>
            <c:ext xmlns:c16="http://schemas.microsoft.com/office/drawing/2014/chart" uri="{C3380CC4-5D6E-409C-BE32-E72D297353CC}">
              <c16:uniqueId val="{00000004-0783-4A1F-991E-395AF4724C0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3-4A1F-991E-395AF4724C0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83-4A1F-991E-395AF4724C0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1265</c:v>
                </c:pt>
                <c:pt idx="3">
                  <c:v>1217</c:v>
                </c:pt>
                <c:pt idx="6">
                  <c:v>1203</c:v>
                </c:pt>
                <c:pt idx="9">
                  <c:v>1189</c:v>
                </c:pt>
                <c:pt idx="12">
                  <c:v>1213</c:v>
                </c:pt>
              </c:numCache>
            </c:numRef>
          </c:val>
          <c:extLst>
            <c:ext xmlns:c16="http://schemas.microsoft.com/office/drawing/2014/chart" uri="{C3380CC4-5D6E-409C-BE32-E72D297353CC}">
              <c16:uniqueId val="{00000007-0783-4A1F-991E-395AF4724C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532</c:v>
                </c:pt>
                <c:pt idx="2">
                  <c:v>#N/A</c:v>
                </c:pt>
                <c:pt idx="3">
                  <c:v>#N/A</c:v>
                </c:pt>
                <c:pt idx="4">
                  <c:v>513</c:v>
                </c:pt>
                <c:pt idx="5">
                  <c:v>#N/A</c:v>
                </c:pt>
                <c:pt idx="6">
                  <c:v>#N/A</c:v>
                </c:pt>
                <c:pt idx="7">
                  <c:v>488</c:v>
                </c:pt>
                <c:pt idx="8">
                  <c:v>#N/A</c:v>
                </c:pt>
                <c:pt idx="9">
                  <c:v>#N/A</c:v>
                </c:pt>
                <c:pt idx="10">
                  <c:v>510</c:v>
                </c:pt>
                <c:pt idx="11">
                  <c:v>#N/A</c:v>
                </c:pt>
                <c:pt idx="12">
                  <c:v>#N/A</c:v>
                </c:pt>
                <c:pt idx="13">
                  <c:v>533</c:v>
                </c:pt>
                <c:pt idx="14">
                  <c:v>#N/A</c:v>
                </c:pt>
              </c:numCache>
            </c:numRef>
          </c:val>
          <c:smooth val="0"/>
          <c:extLst>
            <c:ext xmlns:c16="http://schemas.microsoft.com/office/drawing/2014/chart" uri="{C3380CC4-5D6E-409C-BE32-E72D297353CC}">
              <c16:uniqueId val="{00000008-0783-4A1F-991E-395AF4724C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13216</c:v>
                </c:pt>
                <c:pt idx="5">
                  <c:v>12856</c:v>
                </c:pt>
                <c:pt idx="8">
                  <c:v>12390</c:v>
                </c:pt>
                <c:pt idx="11">
                  <c:v>12452</c:v>
                </c:pt>
                <c:pt idx="14">
                  <c:v>12112</c:v>
                </c:pt>
              </c:numCache>
            </c:numRef>
          </c:val>
          <c:extLst>
            <c:ext xmlns:c16="http://schemas.microsoft.com/office/drawing/2014/chart" uri="{C3380CC4-5D6E-409C-BE32-E72D297353CC}">
              <c16:uniqueId val="{00000000-66CB-4F62-BBBE-3447B67BDFB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149</c:v>
                </c:pt>
                <c:pt idx="5">
                  <c:v>123</c:v>
                </c:pt>
                <c:pt idx="8">
                  <c:v>102</c:v>
                </c:pt>
                <c:pt idx="11">
                  <c:v>126</c:v>
                </c:pt>
                <c:pt idx="14">
                  <c:v>152</c:v>
                </c:pt>
              </c:numCache>
            </c:numRef>
          </c:val>
          <c:extLst>
            <c:ext xmlns:c16="http://schemas.microsoft.com/office/drawing/2014/chart" uri="{C3380CC4-5D6E-409C-BE32-E72D297353CC}">
              <c16:uniqueId val="{00000001-66CB-4F62-BBBE-3447B67BDFB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4305</c:v>
                </c:pt>
                <c:pt idx="5">
                  <c:v>4209</c:v>
                </c:pt>
                <c:pt idx="8">
                  <c:v>4217</c:v>
                </c:pt>
                <c:pt idx="11">
                  <c:v>4289</c:v>
                </c:pt>
                <c:pt idx="14">
                  <c:v>4276</c:v>
                </c:pt>
              </c:numCache>
            </c:numRef>
          </c:val>
          <c:extLst>
            <c:ext xmlns:c16="http://schemas.microsoft.com/office/drawing/2014/chart" uri="{C3380CC4-5D6E-409C-BE32-E72D297353CC}">
              <c16:uniqueId val="{00000002-66CB-4F62-BBBE-3447B67BDFB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CB-4F62-BBBE-3447B67BDFB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CB-4F62-BBBE-3447B67BDFB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CB-4F62-BBBE-3447B67BDFB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814</c:v>
                </c:pt>
                <c:pt idx="3">
                  <c:v>756</c:v>
                </c:pt>
                <c:pt idx="6">
                  <c:v>728</c:v>
                </c:pt>
                <c:pt idx="9">
                  <c:v>739</c:v>
                </c:pt>
                <c:pt idx="12">
                  <c:v>774</c:v>
                </c:pt>
              </c:numCache>
            </c:numRef>
          </c:val>
          <c:extLst>
            <c:ext xmlns:c16="http://schemas.microsoft.com/office/drawing/2014/chart" uri="{C3380CC4-5D6E-409C-BE32-E72D297353CC}">
              <c16:uniqueId val="{00000006-66CB-4F62-BBBE-3447B67BDFB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167</c:v>
                </c:pt>
                <c:pt idx="3">
                  <c:v>188</c:v>
                </c:pt>
                <c:pt idx="6">
                  <c:v>177</c:v>
                </c:pt>
                <c:pt idx="9">
                  <c:v>170</c:v>
                </c:pt>
                <c:pt idx="12">
                  <c:v>169</c:v>
                </c:pt>
              </c:numCache>
            </c:numRef>
          </c:val>
          <c:extLst>
            <c:ext xmlns:c16="http://schemas.microsoft.com/office/drawing/2014/chart" uri="{C3380CC4-5D6E-409C-BE32-E72D297353CC}">
              <c16:uniqueId val="{00000007-66CB-4F62-BBBE-3447B67BDFB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5420</c:v>
                </c:pt>
                <c:pt idx="3">
                  <c:v>4934</c:v>
                </c:pt>
                <c:pt idx="6">
                  <c:v>4508</c:v>
                </c:pt>
                <c:pt idx="9">
                  <c:v>4194</c:v>
                </c:pt>
                <c:pt idx="12">
                  <c:v>3836</c:v>
                </c:pt>
              </c:numCache>
            </c:numRef>
          </c:val>
          <c:extLst>
            <c:ext xmlns:c16="http://schemas.microsoft.com/office/drawing/2014/chart" uri="{C3380CC4-5D6E-409C-BE32-E72D297353CC}">
              <c16:uniqueId val="{00000008-66CB-4F62-BBBE-3447B67BDFB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CB-4F62-BBBE-3447B67BDFB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12205</c:v>
                </c:pt>
                <c:pt idx="3">
                  <c:v>12008</c:v>
                </c:pt>
                <c:pt idx="6">
                  <c:v>12149</c:v>
                </c:pt>
                <c:pt idx="9">
                  <c:v>12901</c:v>
                </c:pt>
                <c:pt idx="12">
                  <c:v>12928</c:v>
                </c:pt>
              </c:numCache>
            </c:numRef>
          </c:val>
          <c:extLst>
            <c:ext xmlns:c16="http://schemas.microsoft.com/office/drawing/2014/chart" uri="{C3380CC4-5D6E-409C-BE32-E72D297353CC}">
              <c16:uniqueId val="{0000000A-66CB-4F62-BBBE-3447B67BDF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936</c:v>
                </c:pt>
                <c:pt idx="2">
                  <c:v>#N/A</c:v>
                </c:pt>
                <c:pt idx="3">
                  <c:v>#N/A</c:v>
                </c:pt>
                <c:pt idx="4">
                  <c:v>697</c:v>
                </c:pt>
                <c:pt idx="5">
                  <c:v>#N/A</c:v>
                </c:pt>
                <c:pt idx="6">
                  <c:v>#N/A</c:v>
                </c:pt>
                <c:pt idx="7">
                  <c:v>853</c:v>
                </c:pt>
                <c:pt idx="8">
                  <c:v>#N/A</c:v>
                </c:pt>
                <c:pt idx="9">
                  <c:v>#N/A</c:v>
                </c:pt>
                <c:pt idx="10">
                  <c:v>1137</c:v>
                </c:pt>
                <c:pt idx="11">
                  <c:v>#N/A</c:v>
                </c:pt>
                <c:pt idx="12">
                  <c:v>#N/A</c:v>
                </c:pt>
                <c:pt idx="13">
                  <c:v>1165</c:v>
                </c:pt>
                <c:pt idx="14">
                  <c:v>#N/A</c:v>
                </c:pt>
              </c:numCache>
            </c:numRef>
          </c:val>
          <c:smooth val="0"/>
          <c:extLst>
            <c:ext xmlns:c16="http://schemas.microsoft.com/office/drawing/2014/chart" uri="{C3380CC4-5D6E-409C-BE32-E72D297353CC}">
              <c16:uniqueId val="{0000000B-66CB-4F62-BBBE-3447B67BDF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3295</c:v>
                </c:pt>
                <c:pt idx="1">
                  <c:v>3299</c:v>
                </c:pt>
                <c:pt idx="2">
                  <c:v>3301</c:v>
                </c:pt>
              </c:numCache>
            </c:numRef>
          </c:val>
          <c:extLst>
            <c:ext xmlns:c16="http://schemas.microsoft.com/office/drawing/2014/chart" uri="{C3380CC4-5D6E-409C-BE32-E72D297353CC}">
              <c16:uniqueId val="{00000000-B3C7-4191-858C-1BF3B9605B6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853</c:v>
                </c:pt>
                <c:pt idx="1">
                  <c:v>919</c:v>
                </c:pt>
                <c:pt idx="2">
                  <c:v>970</c:v>
                </c:pt>
              </c:numCache>
            </c:numRef>
          </c:val>
          <c:extLst>
            <c:ext xmlns:c16="http://schemas.microsoft.com/office/drawing/2014/chart" uri="{C3380CC4-5D6E-409C-BE32-E72D297353CC}">
              <c16:uniqueId val="{00000001-B3C7-4191-858C-1BF3B9605B6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2369</c:v>
                </c:pt>
                <c:pt idx="1">
                  <c:v>2343</c:v>
                </c:pt>
                <c:pt idx="2">
                  <c:v>2461</c:v>
                </c:pt>
              </c:numCache>
            </c:numRef>
          </c:val>
          <c:extLst>
            <c:ext xmlns:c16="http://schemas.microsoft.com/office/drawing/2014/chart" uri="{C3380CC4-5D6E-409C-BE32-E72D297353CC}">
              <c16:uniqueId val="{00000002-B3C7-4191-858C-1BF3B9605B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085997490217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{ABE9BD64-FE48-4043-B02C-DBF8A30B78B9}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B88-4B61-85CF-B58F7181AC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{8FB55485-2A89-48FA-9549-FA7EF1BFF99C}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8-4B61-85CF-B58F7181AC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{EE87F3BA-860F-4C15-B120-707D574AF2B9}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8-4B61-85CF-B58F7181AC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{AC1E5DEB-3D18-4C5F-B467-860F96C21FC1}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8-4B61-85CF-B58F7181AC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{CFB738B2-DFC6-42F3-86BE-6DF7A821B074}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8-4B61-85CF-B58F7181AC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{04240FA8-A552-47A4-9994-A7EED259D027}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B88-4B61-85CF-B58F7181AC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{31BFA8F1-15C6-40A1-A840-039D4609D073}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B88-4B61-85CF-B58F7181AC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{7ADC1F66-293C-4990-BAAC-7209F3D8FD15}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B88-4B61-85CF-B58F7181AC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{0C49578D-EB24-4FF4-A92B-C867C293BA2F}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B88-4B61-85CF-B58F7181AC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66.400000000000006</c:v>
                </c:pt>
                <c:pt idx="16">
                  <c:v>67.900000000000006</c:v>
                </c:pt>
                <c:pt idx="24">
                  <c:v>69</c:v>
                </c:pt>
                <c:pt idx="32">
                  <c:v>70</c:v>
                </c:pt>
              </c:numCache>
            </c:numRef>
          </c:xVal>
          <c:yVal>
            <c:numRef>
              <c:f>公会計指標分析・財政指標組合せ分析表!$BP$51:$DC$51</c:f>
              <c:numCache>
                <c:formatCode>#,##0.0;"▲ "#,##0.0</c:formatCode>
                <c:ptCount val="40"/>
                <c:pt idx="0">
                  <c:v>17.100000000000001</c:v>
                </c:pt>
                <c:pt idx="8">
                  <c:v>13.2</c:v>
                </c:pt>
                <c:pt idx="16">
                  <c:v>15.7</c:v>
                </c:pt>
                <c:pt idx="24">
                  <c:v>19.8</c:v>
                </c:pt>
                <c:pt idx="32">
                  <c:v>20.7</c:v>
                </c:pt>
              </c:numCache>
            </c:numRef>
          </c:yVal>
          <c:smooth val="0"/>
          <c:extLst>
            <c:ext xmlns:c16="http://schemas.microsoft.com/office/drawing/2014/chart" uri="{C3380CC4-5D6E-409C-BE32-E72D297353CC}">
              <c16:uniqueId val="{00000009-AB88-4B61-85CF-B58F7181AC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{60163C56-3EA7-4D2D-8830-D576BF391A2B}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B88-4B61-85CF-B58F7181AC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{AE444025-8FD8-40B4-A719-8C03C34C55A1}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8-4B61-85CF-B58F7181AC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{3EF89D2F-E29A-4368-BB1F-5ABEB042FEB5}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8-4B61-85CF-B58F7181AC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{84236575-95BB-4A31-8F30-36C5DB860263}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8-4B61-85CF-B58F7181AC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{4474FFE4-84DB-4B99-A5D9-D3FE239BABA7}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8-4B61-85CF-B58F7181ACD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{DDCFFFC5-0DF4-40FF-9B25-6643B508704F}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B88-4B61-85CF-B58F7181ACD7}"/>
                </c:ext>
              </c:extLst>
            </c:dLbl>
            <c:dLbl>
              <c:idx val="16"/>
              <c:layout>
                <c:manualLayout>
                  <c:x val="2.940797020644698E-3"/>
                  <c:y val="0"/>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{21BAE741-E59A-49EC-BA4E-91A8D6994DF0}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B88-4B61-85CF-B58F7181ACD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{51D4B399-1A72-471B-B703-5CCBBE3F9111}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B88-4B61-85CF-B58F7181ACD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{8943C14F-9267-4F2B-B2F7-534388D2ACDD}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B88-4B61-85CF-B58F7181AC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AB88-4B61-85CF-B58F7181ACD7}"/>
            </c:ext>
          </c:extLst>
        </c:ser>
        <c:dLbls>
          <c:showLegendKey val="0"/>
          <c:showVal val="1"/>
          <c:showCatName val="0"/>
          <c:showSerName val="0"/>
          <c:showPercent val="0"/>
          <c:showBubbleSize val="0"/>
        </c:dLbls>
        <c:axId val="46179840"/>
        <c:axId val="46181760"/>
      </c:scatterChart>
      <c:valAx>
        <c:axId val="46179840"/>
        <c:scaling>
          <c:orientation val="maxMin"/>
          <c:max val="71"/>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{34C4D26F-88AA-4710-8278-580682F7CF8C}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DDB-4DB6-B921-609112B993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{C389E69F-C774-4F04-9C94-B40C70030D59}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DB-4DB6-B921-609112B993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{0133CC06-D5EB-44E3-9BF9-FDABDB336802}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DB-4DB6-B921-609112B993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{A410232C-3B8A-4D46-84E5-271F5ECAFF91}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DB-4DB6-B921-609112B993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{B76C9E5D-1E4B-42C4-90C4-69C9680E9434}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DB-4DB6-B921-609112B9933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{98613823-0731-4913-9681-98DE1082CA66}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DDB-4DB6-B921-609112B9933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{BB726FB7-50FA-4A02-BACE-310D13DFACFF}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DDB-4DB6-B921-609112B9933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{73BAA624-CA48-4FB9-BC13-034F420321BB}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DDB-4DB6-B921-609112B9933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{DF5C0F58-1D09-4B25-B046-84231B4ECF36}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DDB-4DB6-B921-609112B993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9.3000000000000007</c:v>
                </c:pt>
                <c:pt idx="16">
                  <c:v>9.4</c:v>
                </c:pt>
                <c:pt idx="24">
                  <c:v>9.1999999999999993</c:v>
                </c:pt>
                <c:pt idx="32">
                  <c:v>9.1</c:v>
                </c:pt>
              </c:numCache>
            </c:numRef>
          </c:xVal>
          <c:yVal>
            <c:numRef>
              <c:f>公会計指標分析・財政指標組合せ分析表!$BP$73:$DC$73</c:f>
              <c:numCache>
                <c:formatCode>#,##0.0;"▲ "#,##0.0</c:formatCode>
                <c:ptCount val="40"/>
                <c:pt idx="0">
                  <c:v>17.100000000000001</c:v>
                </c:pt>
                <c:pt idx="8">
                  <c:v>13.2</c:v>
                </c:pt>
                <c:pt idx="16">
                  <c:v>15.7</c:v>
                </c:pt>
                <c:pt idx="24">
                  <c:v>19.8</c:v>
                </c:pt>
                <c:pt idx="32">
                  <c:v>20.7</c:v>
                </c:pt>
              </c:numCache>
            </c:numRef>
          </c:yVal>
          <c:smooth val="0"/>
          <c:extLst>
            <c:ext xmlns:c16="http://schemas.microsoft.com/office/drawing/2014/chart" uri="{C3380CC4-5D6E-409C-BE32-E72D297353CC}">
              <c16:uniqueId val="{00000009-EDDB-4DB6-B921-609112B993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{5B620BC5-94C8-4D59-85F1-DF0D781E8E9C}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DDB-4DB6-B921-609112B993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{E8177C21-A59D-4BD4-806C-9D5A301651BF}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DB-4DB6-B921-609112B993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{A29A704D-37DB-46FF-A16A-72E7CB0EC6C2}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DB-4DB6-B921-609112B993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{3507C46D-DEFC-406F-9D99-A2818977FA5D}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DB-4DB6-B921-609112B993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{10BA1ED7-5B08-4194-87C1-7E96A5BA15FB}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DB-4DB6-B921-609112B9933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{86FDDD93-8748-49F6-AFEA-1CE2B85E4C69}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DDB-4DB6-B921-609112B9933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{3F2D1A04-73A9-4508-9DF8-1BD6344B5518}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DDB-4DB6-B921-609112B9933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{A868A5A7-1109-43CF-9027-F0351354E791}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DDB-4DB6-B921-609112B9933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{B1B66622-A7EC-41E2-AAFD-1B42DBAA6456}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DDB-4DB6-B921-609112B993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EDDB-4DB6-B921-609112B99338}"/>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進行する人口減少や全国数値を上回る高齢化率に加え、町内に産業の中心となる大規模事業者が極めて少ないこと等により、財政基盤が弱く、全国平均・県平均・類似団体平均のいずれも下回る状況が続いている。令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コロナ禍にあって経済状況が著しく悪化したが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令和４年度は、地域経済状況が復調の兆しを見せる中、町民税は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所得税、法人税割ともに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固定資産税も近年の宅地造成の影響等もあって土地分、家屋分ともに増加したことで、地方税全体でも増加となっている。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税収の大幅な増加は見込めない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等に基づく人件費の抑制、行政改革による物件費・補助費等の削減によって歳出の抑制を行うとともに、徴収専門員を中心とした徴収強化対策の実施による歳入の確保に努めることで、財政運営における健全性の確保を図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6059593"/>
          <a:ext cx="0" cy="1590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650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81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60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106256</xdr:rowOff>
    </xdr:from>
    <xdr:to>
      <xdr:col>23</xdr:col>
      <xdr:colOff>133350</xdr:colOff>
      <xdr:row>45</xdr:row>
      <xdr:rowOff>106256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765005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7041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719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106256</xdr:rowOff>
    </xdr:from>
    <xdr:to>
      <xdr:col>19</xdr:col>
      <xdr:colOff>133350</xdr:colOff>
      <xdr:row>45</xdr:row>
      <xdr:rowOff>106256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40050" y="765005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106256</xdr:rowOff>
    </xdr:from>
    <xdr:to>
      <xdr:col>15</xdr:col>
      <xdr:colOff>82550</xdr:colOff>
      <xdr:row>45</xdr:row>
      <xdr:rowOff>106256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765005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694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106256</xdr:rowOff>
    </xdr:from>
    <xdr:to>
      <xdr:col>11</xdr:col>
      <xdr:colOff>31750</xdr:colOff>
      <xdr:row>45</xdr:row>
      <xdr:rowOff>106256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33500" y="76500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72085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698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7220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699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55456</xdr:rowOff>
    </xdr:from>
    <xdr:to>
      <xdr:col>23</xdr:col>
      <xdr:colOff>184150</xdr:colOff>
      <xdr:row>45</xdr:row>
      <xdr:rowOff>157056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75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122783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74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55456</xdr:rowOff>
    </xdr:from>
    <xdr:to>
      <xdr:col>19</xdr:col>
      <xdr:colOff>184150</xdr:colOff>
      <xdr:row>45</xdr:row>
      <xdr:rowOff>157056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75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141833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76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55456</xdr:rowOff>
    </xdr:from>
    <xdr:to>
      <xdr:col>15</xdr:col>
      <xdr:colOff>133350</xdr:colOff>
      <xdr:row>45</xdr:row>
      <xdr:rowOff>157056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75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141833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76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55456</xdr:rowOff>
    </xdr:from>
    <xdr:to>
      <xdr:col>11</xdr:col>
      <xdr:colOff>82550</xdr:colOff>
      <xdr:row>45</xdr:row>
      <xdr:rowOff>157056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7599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141833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76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55456</xdr:rowOff>
    </xdr:from>
    <xdr:to>
      <xdr:col>7</xdr:col>
      <xdr:colOff>31750</xdr:colOff>
      <xdr:row>45</xdr:row>
      <xdr:rowOff>157056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7599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141833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76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経常経費充当一般財源等は、繰出金充当分が約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万円減少したものの、物件費充当分は約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万円増加、維持補修費充当分も約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万円増加するなど、全体では約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万円の増加となった。経常一般財源等では、地方交付税は約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万円減少したが、町税が約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万円増加し、地方譲与税も約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万円増加するなど、経常一般財源等総額は前年度比で約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万円の微増となった。分子となる経常経費充当一般財源等が大きく増加し、分母となる経常一般財源等は微増であったことから、経常収支比率は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定員適正化計画に基づく人件費の抑制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や自治体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等を通じて義務的経費の抑制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、現在の水準を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下回るよう努める。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725236"/>
          <a:ext cx="0" cy="1538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20744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659533"/>
          <a:ext cx="762000" cy="2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513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665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66</xdr:row>
      <xdr:rowOff>90594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659533"/>
          <a:ext cx="8128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66</xdr:row>
      <xdr:rowOff>90594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848764"/>
          <a:ext cx="8128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665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119804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643447"/>
          <a:ext cx="793750" cy="2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7293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5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870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84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6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695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110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119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797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592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地籍調査に係る事業量が大きく減少したものの、前年度からの郡家西小学校大規模改修事業の実施に伴う仮設校舎リース料や地域経済対策商品券発行業務委託の増加が大きく影響し、物件費</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4,100</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と大幅な増加</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。人件費の職員給は微増であったが、</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347</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、人口１人あたり数値は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15,913</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円の増加となった。これまで、定員適正化等により人件費を中心とする歳出抑制の取組を実行してきたものの、保育所数が多いこと（全て直営）等が影響し、人件費が類似団体に比べて</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以前から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状況となっている。また、合併団体である本町は、非合併団体に比べて保有する施設量が多く、これまで保育所や学校の統廃合を着実に実行してきたものの、統廃合によって使用しなくなった空き施設を新たな事業に活用していることもあって、施設保有量の適正化による物件費の圧縮を十分に行うことができていない状況</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と言える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。今後は、職員数の適正化等による人件費の抑制</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や自治体</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取組をさらに推進するとともに、公共施設の適量化等による維持管理経費の抑制にも努めていく。</a:t>
          </a:r>
          <a:endPar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733091"/>
          <a:ext cx="0" cy="1258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9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99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48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733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21039</xdr:rowOff>
    </xdr:from>
    <xdr:to>
      <xdr:col>23</xdr:col>
      <xdr:colOff>133350</xdr:colOff>
      <xdr:row>87</xdr:row>
      <xdr:rowOff>149033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4605719"/>
          <a:ext cx="762000" cy="1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408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4241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71269</xdr:rowOff>
    </xdr:from>
    <xdr:to>
      <xdr:col>19</xdr:col>
      <xdr:colOff>133350</xdr:colOff>
      <xdr:row>87</xdr:row>
      <xdr:rowOff>21039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4488309"/>
          <a:ext cx="812800" cy="1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418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96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57432</xdr:rowOff>
    </xdr:from>
    <xdr:to>
      <xdr:col>15</xdr:col>
      <xdr:colOff>82550</xdr:colOff>
      <xdr:row>86</xdr:row>
      <xdr:rowOff>71269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4306832"/>
          <a:ext cx="812800" cy="18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413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90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101332</xdr:rowOff>
    </xdr:from>
    <xdr:to>
      <xdr:col>11</xdr:col>
      <xdr:colOff>31750</xdr:colOff>
      <xdr:row>85</xdr:row>
      <xdr:rowOff>57432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4183092"/>
          <a:ext cx="793750" cy="12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9999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7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947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7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98233</xdr:rowOff>
    </xdr:from>
    <xdr:to>
      <xdr:col>23</xdr:col>
      <xdr:colOff>184150</xdr:colOff>
      <xdr:row>88</xdr:row>
      <xdr:rowOff>28383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4682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70310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465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141689</xdr:rowOff>
    </xdr:from>
    <xdr:to>
      <xdr:col>19</xdr:col>
      <xdr:colOff>184150</xdr:colOff>
      <xdr:row>87</xdr:row>
      <xdr:rowOff>71839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4558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56616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464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20469</xdr:rowOff>
    </xdr:from>
    <xdr:to>
      <xdr:col>15</xdr:col>
      <xdr:colOff>133350</xdr:colOff>
      <xdr:row>86</xdr:row>
      <xdr:rowOff>122069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44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106846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452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6632</xdr:rowOff>
    </xdr:from>
    <xdr:to>
      <xdr:col>11</xdr:col>
      <xdr:colOff>82550</xdr:colOff>
      <xdr:row>85</xdr:row>
      <xdr:rowOff>108232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4256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93009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434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50532</xdr:rowOff>
    </xdr:from>
    <xdr:to>
      <xdr:col>7</xdr:col>
      <xdr:colOff>31750</xdr:colOff>
      <xdr:row>84</xdr:row>
      <xdr:rowOff>152132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4132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136909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421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関係（保育所関係）の職員数の多さ等が影響し、人件費総額としては類似団体に比べて高い状況にはあるものの、給与水準の抑制を行っていることから、ラスパイレス指数は全国町村平均・類似団体平均のいずれも下回る状況が続いている。職員数の抑制と併せて給与水準の適正化を今後も継続して推進し、人件費の抑制に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472886"/>
          <a:ext cx="0" cy="1447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8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2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2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472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3559064"/>
          <a:ext cx="762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07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0962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3960" y="13559064"/>
          <a:ext cx="80899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0962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18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81</xdr:row>
      <xdr:rowOff>62593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3524593"/>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1652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25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45357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3524593"/>
          <a:ext cx="8128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16521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25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182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26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35599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165298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40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35082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3590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36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347379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32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3577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334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本町は、町内に私立保育所が無く、直営の保育所数が多いこと（全て直営）等が影響して、他団体と比べて人口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人当たりの職員数が多い状況が続いている。過去、定員適正化計画に基づく職員数の削減を着実に行ってきたことにより、平成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年度には類似団体との差が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人まで縮まったが、その後は人口減少進行の影響を受け、人口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人当たりの数値としては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人程度の差がある状況が続いている。今後も、定員適正化計画に基づく職員数の適正化を継続して行うとともに、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自治体</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業務の効率化や機構改革、民間委託の推進を積極的に行い、人件費の抑制に努める。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956906"/>
          <a:ext cx="0" cy="1425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3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38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956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28787</xdr:rowOff>
    </xdr:from>
    <xdr:to>
      <xdr:col>81</xdr:col>
      <xdr:colOff>44450</xdr:colOff>
      <xdr:row>65</xdr:row>
      <xdr:rowOff>135361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925387"/>
          <a:ext cx="762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340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27960" y="10491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158009</xdr:rowOff>
    </xdr:from>
    <xdr:to>
      <xdr:col>77</xdr:col>
      <xdr:colOff>44450</xdr:colOff>
      <xdr:row>65</xdr:row>
      <xdr:rowOff>28787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3960" y="10886969"/>
          <a:ext cx="80899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5960" y="104476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22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158009</xdr:rowOff>
    </xdr:from>
    <xdr:to>
      <xdr:col>72</xdr:col>
      <xdr:colOff>203200</xdr:colOff>
      <xdr:row>65</xdr:row>
      <xdr:rowOff>4656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106400" y="10886969"/>
          <a:ext cx="79756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401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17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145944</xdr:rowOff>
    </xdr:from>
    <xdr:to>
      <xdr:col>68</xdr:col>
      <xdr:colOff>152400</xdr:colOff>
      <xdr:row>65</xdr:row>
      <xdr:rowOff>4656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874904"/>
          <a:ext cx="8128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44162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2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41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18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84561</xdr:rowOff>
    </xdr:from>
    <xdr:to>
      <xdr:col>81</xdr:col>
      <xdr:colOff>95250</xdr:colOff>
      <xdr:row>66</xdr:row>
      <xdr:rowOff>14711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27960" y="10981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56638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149437</xdr:rowOff>
    </xdr:from>
    <xdr:to>
      <xdr:col>77</xdr:col>
      <xdr:colOff>95250</xdr:colOff>
      <xdr:row>65</xdr:row>
      <xdr:rowOff>79587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5960" y="108783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64364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96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107209</xdr:rowOff>
    </xdr:from>
    <xdr:to>
      <xdr:col>73</xdr:col>
      <xdr:colOff>44450</xdr:colOff>
      <xdr:row>65</xdr:row>
      <xdr:rowOff>37359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8361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22136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91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125306</xdr:rowOff>
    </xdr:from>
    <xdr:to>
      <xdr:col>68</xdr:col>
      <xdr:colOff>203200</xdr:colOff>
      <xdr:row>65</xdr:row>
      <xdr:rowOff>55456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85426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40233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93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95144</xdr:rowOff>
    </xdr:from>
    <xdr:to>
      <xdr:col>64</xdr:col>
      <xdr:colOff>152400</xdr:colOff>
      <xdr:row>65</xdr:row>
      <xdr:rowOff>25294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824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90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令和４年度における元金償還本格化の影響等により、元利償還金が約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万円増加したが、上下水道特別会計の元利償還金が減少した影響により「公営企業に要する経費の財源とする地方債の償還の財源に充てたと認められる繰入金」は約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万円の減少となった。一方、元利償還金等に対する基準財政需要額算入額は災害復旧事業費の増加等により、約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万円の微増となった。標準税収入額等は町税の増加により約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5,900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万円増加したが、普通交付税が臨時費目の廃止により減少するなど、標準財政規模は減少となった。全体としては、令和４年度の単年度数値が前年度比で増加したが、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への算入率が高い地方債が多いこと等が影響して、実質公債比率は近年横ばい状況にあるものの、近年実施した大型建設事業の地方債償還の本格化等の影響を受けるため、引き続き、適正かつ計画的な建設事業の実施とより有利な地方債の活用等により、実質公債比率の抑制に努める。</a:t>
          </a:r>
          <a:endPar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474950" y="5982970"/>
          <a:ext cx="0" cy="1538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563850" y="749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05100" y="7521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56385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5982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712950" y="6983222"/>
          <a:ext cx="762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563850" y="668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903960" y="6992874"/>
          <a:ext cx="80899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665960" y="6830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370050" y="66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106400" y="7002526"/>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868400" y="68590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557250" y="66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129286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2293600" y="6963918"/>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2428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1950700" y="66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427960" y="6932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563850" y="69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665960" y="69420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370050" y="702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868400" y="69613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55725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055600" y="695172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76350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2428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50700" y="69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令和４年度は、公営企業債残高の着実な減少等により、公営企業債等繰入見込額が約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万円と大きく減少し、退職手当負担見込額は退職者の増加により増加し、地方債は前年度に比べて建設事業費が減少したものの、地方債発行額が地方債償還額を上回ったことで現在高が約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万円増加したが、将来負担額全体では、約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万円減少した。一方、充当可能財源等も約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万円減少したことで比率は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ポイントの増加となった。近年は大規模建設事業の実施等により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が上昇傾向にあることから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、今後も職員数の適正化を継続して行うほか、建設事業においては適正かつ計画的な実施と地方財源措置の高い地方債の活用を行い、将来負担比率の抑制に努める。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474950" y="2321137"/>
          <a:ext cx="0" cy="144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5563850" y="373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405100" y="3764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25612</xdr:rowOff>
    </xdr:from>
    <xdr:to>
      <xdr:col>81</xdr:col>
      <xdr:colOff>44450</xdr:colOff>
      <xdr:row>16</xdr:row>
      <xdr:rowOff>43709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712950" y="2707852"/>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114617</xdr:rowOff>
    </xdr:from>
    <xdr:to>
      <xdr:col>77</xdr:col>
      <xdr:colOff>44450</xdr:colOff>
      <xdr:row>16</xdr:row>
      <xdr:rowOff>25612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903960" y="2629217"/>
          <a:ext cx="80899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64347</xdr:rowOff>
    </xdr:from>
    <xdr:to>
      <xdr:col>72</xdr:col>
      <xdr:colOff>203200</xdr:colOff>
      <xdr:row>15</xdr:row>
      <xdr:rowOff>114617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106400" y="2578947"/>
          <a:ext cx="79756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868400" y="2534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557250" y="23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64347</xdr:rowOff>
    </xdr:from>
    <xdr:to>
      <xdr:col>68</xdr:col>
      <xdr:colOff>152400</xdr:colOff>
      <xdr:row>15</xdr:row>
      <xdr:rowOff>142769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2293600" y="2578947"/>
          <a:ext cx="8128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055600" y="296894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763500" y="305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242800" y="302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950700" y="3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164359</xdr:rowOff>
    </xdr:from>
    <xdr:to>
      <xdr:col>81</xdr:col>
      <xdr:colOff>95250</xdr:colOff>
      <xdr:row>16</xdr:row>
      <xdr:rowOff>94509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427960" y="2678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136436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5563850" y="265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146262</xdr:rowOff>
    </xdr:from>
    <xdr:to>
      <xdr:col>77</xdr:col>
      <xdr:colOff>95250</xdr:colOff>
      <xdr:row>16</xdr:row>
      <xdr:rowOff>76412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665960" y="26608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61189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370050" y="274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63817</xdr:rowOff>
    </xdr:from>
    <xdr:to>
      <xdr:col>73</xdr:col>
      <xdr:colOff>44450</xdr:colOff>
      <xdr:row>15</xdr:row>
      <xdr:rowOff>165417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868400" y="2578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150194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557250" y="266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055600" y="252814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763500" y="230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91969</xdr:rowOff>
    </xdr:from>
    <xdr:to>
      <xdr:col>64</xdr:col>
      <xdr:colOff>152400</xdr:colOff>
      <xdr:row>16</xdr:row>
      <xdr:rowOff>22119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2242800" y="2606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32296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1950700" y="23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これまで、定員適正化計画に基づく職員数の削減を着実に実施し、人件費抑制の取組を推進してきたところである。令和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新型コロナウイルス感染症対応でのワクチン接種等関連事業に要する費用が増加しており、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普通会計ベースで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任期に定めのない常勤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も増加したが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、職員の若年化等による影響で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費用は微増であった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。本町は、町内に私立保育所が無く、類似団体に比して直営の保育所数が多い（全て直営）ため、人件費総額は類似団体と比べて高い状況となっており、今後も職員数の適正化等を行うとともに、民間委託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・自治体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の推進について検討を行い、人件費の抑制を図っていく。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鳥取県平均・類似団体平均のいずれも下回る状況が続いてはいるものの、合併団体である本町は、非合併団体に比べて保有する施設量が多いことが特徴となっている。これまで保育所や学校の統廃合を着実に実行してきたものの、新たな行政需要に対応するため統廃合によって使用しなくなった空き施設を活用してきたこともあって、施設保有量の適正化による物件費の圧縮を十分に行うことができていない状況にある。今後も継続した歳出抑制の取組を進めるとともに、公共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除売却・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適量化による維持経費の抑制に努める。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48079</xdr:rowOff>
    </xdr:from>
    <xdr:to>
      <xdr:col>82</xdr:col>
      <xdr:colOff>107950</xdr:colOff>
      <xdr:row>13</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76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7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124279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124279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153506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168729</xdr:rowOff>
    </xdr:from>
    <xdr:to>
      <xdr:col>78</xdr:col>
      <xdr:colOff>120650</xdr:colOff>
      <xdr:row>13</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109056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では生活保護費（本町は福祉事務所設置町村）や自立支援事業費等の社会福祉費が、単独事業では医療費助成等の社会福祉費が類似団体と比較して高い状況となっている。扶助費については、法令等に基づく給付を確実に行う一方で、生活困窮者自立支援等の総合的支援や相談・啓発による未然防止対策等を推進することにより、近年増加傾向にある給付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全国平均・鳥取県平均・類似団体平均いずれも上回る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状況が続いているが、本町は人口密度が低く、特に下水道事業の経営において収益性が低い地域であるため、公営企業会計への多額の繰出金支出がその要因として考えられる。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、公営企業会計の公債費が増加する要素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ないため、繰出金支出は抑制されるものと見込まれる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、下水道の電気・機械設備更新事業の計画的な実施や下水道事業全体の施設統廃合による維持補修費の抑制を通じて、繰出金の圧縮を図るとともに、公共施設の適正かつ効率的な管理により、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関連費用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81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1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2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全国平均・鳥取県平均・類似団体平均いずれも下回る状況が続いているものの、特に民生関係や農林水産業関係において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単独で実施している補助交付金の水準が低いとは言えない状況にある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町単独の補助事業や国・県補助事業における嵩上げについて、行政としての本来の役割を十分に考慮した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補助制度の見直し等を行い、補助費等の削減に努める。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134620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ほぼ横ばいの状況が続い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、近年実施した学校・保育所適正配置に伴う施設整備事業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や芸術文化交流施設建設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等の大型建設事業に係る地方債償還が本格化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が予想される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も新庁舎建設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事業の実施を予定していることから、引き続き、適正で計画的な施設整備事業の実施と地方財政措置の高い地方債の活用等を行い、将来実質負担額の抑制に努めるとともに、保有施設の適量化による更新経費の抑制を図り、公債費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30987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35561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公債費以外では、人件費・扶助費をはじめ、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の費目で比率が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が、その中でも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、依然として類似団体平均を上回っており、継続して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職員数の適正化等による人件費の抑制を図るとともに、扶助費については生活困窮者が自立して生活するための総合的支援の実施等により給付費の抑制に努める。また今後も、公共施設の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除売却・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適量化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による物件費・維持補修費の抑制、補助制度の見直しによる補助費等の抑制に継続的に取り組む。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882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77</xdr:row>
      <xdr:rowOff>77470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8828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77470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514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92710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457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135907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59707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99709</xdr:rowOff>
    </xdr:from>
    <xdr:to>
      <xdr:col>29</xdr:col>
      <xdr:colOff>127000</xdr:colOff>
      <xdr:row>13</xdr:row>
      <xdr:rowOff>7698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04734"/>
          <a:ext cx="6477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7698</xdr:rowOff>
    </xdr:from>
    <xdr:to>
      <xdr:col>26</xdr:col>
      <xdr:colOff>50800</xdr:colOff>
      <xdr:row>13</xdr:row>
      <xdr:rowOff>51361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84173"/>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51361</xdr:rowOff>
    </xdr:from>
    <xdr:to>
      <xdr:col>22</xdr:col>
      <xdr:colOff>114300</xdr:colOff>
      <xdr:row>13</xdr:row>
      <xdr:rowOff>157937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27836"/>
          <a:ext cx="698500" cy="10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157937</xdr:rowOff>
    </xdr:from>
    <xdr:to>
      <xdr:col>18</xdr:col>
      <xdr:colOff>177800</xdr:colOff>
      <xdr:row>14</xdr:row>
      <xdr:rowOff>59688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34412"/>
          <a:ext cx="698500" cy="7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48909</xdr:rowOff>
    </xdr:from>
    <xdr:to>
      <xdr:col>29</xdr:col>
      <xdr:colOff>177800</xdr:colOff>
      <xdr:row>12</xdr:row>
      <xdr:rowOff>150509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65436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128348</xdr:rowOff>
    </xdr:from>
    <xdr:to>
      <xdr:col>26</xdr:col>
      <xdr:colOff>101600</xdr:colOff>
      <xdr:row>13</xdr:row>
      <xdr:rowOff>58498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68675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0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561</xdr:rowOff>
    </xdr:from>
    <xdr:to>
      <xdr:col>22</xdr:col>
      <xdr:colOff>165100</xdr:colOff>
      <xdr:row>13</xdr:row>
      <xdr:rowOff>102161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7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4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107137</xdr:rowOff>
    </xdr:from>
    <xdr:to>
      <xdr:col>19</xdr:col>
      <xdr:colOff>38100</xdr:colOff>
      <xdr:row>14</xdr:row>
      <xdr:rowOff>37287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8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47464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8888</xdr:rowOff>
    </xdr:from>
    <xdr:to>
      <xdr:col>15</xdr:col>
      <xdr:colOff>101600</xdr:colOff>
      <xdr:row>14</xdr:row>
      <xdr:rowOff>110488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5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120665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112301</xdr:rowOff>
    </xdr:from>
    <xdr:to>
      <xdr:col>29</xdr:col>
      <xdr:colOff>127000</xdr:colOff>
      <xdr:row>35</xdr:row>
      <xdr:rowOff>159233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2651"/>
          <a:ext cx="647700" cy="4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159233</xdr:rowOff>
    </xdr:from>
    <xdr:to>
      <xdr:col>26</xdr:col>
      <xdr:colOff>50800</xdr:colOff>
      <xdr:row>35</xdr:row>
      <xdr:rowOff>201798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9583"/>
          <a:ext cx="698500" cy="4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177589</xdr:rowOff>
    </xdr:from>
    <xdr:to>
      <xdr:col>22</xdr:col>
      <xdr:colOff>114300</xdr:colOff>
      <xdr:row>35</xdr:row>
      <xdr:rowOff>201798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7939"/>
          <a:ext cx="698500" cy="2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165313</xdr:rowOff>
    </xdr:from>
    <xdr:to>
      <xdr:col>18</xdr:col>
      <xdr:colOff>177800</xdr:colOff>
      <xdr:row>35</xdr:row>
      <xdr:rowOff>177589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5663"/>
          <a:ext cx="6985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61501</xdr:rowOff>
    </xdr:from>
    <xdr:to>
      <xdr:col>29</xdr:col>
      <xdr:colOff>177800</xdr:colOff>
      <xdr:row>35</xdr:row>
      <xdr:rowOff>163101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249478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108433</xdr:rowOff>
    </xdr:from>
    <xdr:to>
      <xdr:col>26</xdr:col>
      <xdr:colOff>101600</xdr:colOff>
      <xdr:row>35</xdr:row>
      <xdr:rowOff>210033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220210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87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150998</xdr:rowOff>
    </xdr:from>
    <xdr:to>
      <xdr:col>22</xdr:col>
      <xdr:colOff>165100</xdr:colOff>
      <xdr:row>35</xdr:row>
      <xdr:rowOff>252598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262775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126789</xdr:rowOff>
    </xdr:from>
    <xdr:to>
      <xdr:col>19</xdr:col>
      <xdr:colOff>38100</xdr:colOff>
      <xdr:row>35</xdr:row>
      <xdr:rowOff>228389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238566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114513</xdr:rowOff>
    </xdr:from>
    <xdr:to>
      <xdr:col>15</xdr:col>
      <xdr:colOff>101600</xdr:colOff>
      <xdr:row>35</xdr:row>
      <xdr:rowOff>216113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226290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122669</xdr:rowOff>
    </xdr:from>
    <xdr:to>
      <xdr:col>24</xdr:col>
      <xdr:colOff>63500</xdr:colOff>
      <xdr:row>33</xdr:row>
      <xdr:rowOff>18836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9069"/>
          <a:ext cx="838200" cy="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18836</xdr:rowOff>
    </xdr:from>
    <xdr:to>
      <xdr:col>19</xdr:col>
      <xdr:colOff>177800</xdr:colOff>
      <xdr:row>33</xdr:row>
      <xdr:rowOff>50089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6686"/>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50089</xdr:rowOff>
    </xdr:from>
    <xdr:to>
      <xdr:col>15</xdr:col>
      <xdr:colOff>50800</xdr:colOff>
      <xdr:row>36</xdr:row>
      <xdr:rowOff>6018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07939"/>
          <a:ext cx="889000" cy="47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6018</xdr:rowOff>
    </xdr:from>
    <xdr:to>
      <xdr:col>10</xdr:col>
      <xdr:colOff>114300</xdr:colOff>
      <xdr:row>36</xdr:row>
      <xdr:rowOff>18199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821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71869</xdr:rowOff>
    </xdr:from>
    <xdr:to>
      <xdr:col>24</xdr:col>
      <xdr:colOff>114300</xdr:colOff>
      <xdr:row>33</xdr:row>
      <xdr:rowOff>2019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94746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139486</xdr:rowOff>
    </xdr:from>
    <xdr:to>
      <xdr:col>20</xdr:col>
      <xdr:colOff>38100</xdr:colOff>
      <xdr:row>33</xdr:row>
      <xdr:rowOff>69636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86163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0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170739</xdr:rowOff>
    </xdr:from>
    <xdr:to>
      <xdr:col>15</xdr:col>
      <xdr:colOff>101600</xdr:colOff>
      <xdr:row>33</xdr:row>
      <xdr:rowOff>100889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117416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3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126668</xdr:rowOff>
    </xdr:from>
    <xdr:to>
      <xdr:col>10</xdr:col>
      <xdr:colOff>165100</xdr:colOff>
      <xdr:row>36</xdr:row>
      <xdr:rowOff>56818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73345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138849</xdr:rowOff>
    </xdr:from>
    <xdr:to>
      <xdr:col>6</xdr:col>
      <xdr:colOff>38100</xdr:colOff>
      <xdr:row>36</xdr:row>
      <xdr:rowOff>68999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85526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94797</xdr:rowOff>
    </xdr:from>
    <xdr:to>
      <xdr:col>24</xdr:col>
      <xdr:colOff>63500</xdr:colOff>
      <xdr:row>55</xdr:row>
      <xdr:rowOff>28094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81647"/>
          <a:ext cx="838200" cy="2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28094</xdr:rowOff>
    </xdr:from>
    <xdr:to>
      <xdr:col>19</xdr:col>
      <xdr:colOff>177800</xdr:colOff>
      <xdr:row>55</xdr:row>
      <xdr:rowOff>80673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57844"/>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98878</xdr:rowOff>
    </xdr:from>
    <xdr:to>
      <xdr:col>15</xdr:col>
      <xdr:colOff>50800</xdr:colOff>
      <xdr:row>55</xdr:row>
      <xdr:rowOff>80673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357178"/>
          <a:ext cx="889000" cy="1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98878</xdr:rowOff>
    </xdr:from>
    <xdr:to>
      <xdr:col>10</xdr:col>
      <xdr:colOff>114300</xdr:colOff>
      <xdr:row>55</xdr:row>
      <xdr:rowOff>161368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57178"/>
          <a:ext cx="889000" cy="2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43997</xdr:rowOff>
    </xdr:from>
    <xdr:to>
      <xdr:col>24</xdr:col>
      <xdr:colOff>114300</xdr:colOff>
      <xdr:row>53</xdr:row>
      <xdr:rowOff>145597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66874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8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148744</xdr:rowOff>
    </xdr:from>
    <xdr:to>
      <xdr:col>20</xdr:col>
      <xdr:colOff>38100</xdr:colOff>
      <xdr:row>55</xdr:row>
      <xdr:rowOff>78894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95421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8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29873</xdr:rowOff>
    </xdr:from>
    <xdr:to>
      <xdr:col>15</xdr:col>
      <xdr:colOff>101600</xdr:colOff>
      <xdr:row>55</xdr:row>
      <xdr:rowOff>131473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148000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3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48078</xdr:rowOff>
    </xdr:from>
    <xdr:to>
      <xdr:col>10</xdr:col>
      <xdr:colOff>165100</xdr:colOff>
      <xdr:row>54</xdr:row>
      <xdr:rowOff>149678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8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110568</xdr:rowOff>
    </xdr:from>
    <xdr:to>
      <xdr:col>6</xdr:col>
      <xdr:colOff>38100</xdr:colOff>
      <xdr:row>56</xdr:row>
      <xdr:rowOff>40718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57245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58738</xdr:rowOff>
    </xdr:from>
    <xdr:to>
      <xdr:col>24</xdr:col>
      <xdr:colOff>63500</xdr:colOff>
      <xdr:row>77</xdr:row>
      <xdr:rowOff>80187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88938"/>
          <a:ext cx="838200" cy="1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58738</xdr:rowOff>
    </xdr:from>
    <xdr:to>
      <xdr:col>19</xdr:col>
      <xdr:colOff>177800</xdr:colOff>
      <xdr:row>77</xdr:row>
      <xdr:rowOff>134214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88938"/>
          <a:ext cx="889000" cy="2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134214</xdr:rowOff>
    </xdr:from>
    <xdr:to>
      <xdr:col>15</xdr:col>
      <xdr:colOff>50800</xdr:colOff>
      <xdr:row>78</xdr:row>
      <xdr:rowOff>75654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35864"/>
          <a:ext cx="8890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66433</xdr:rowOff>
    </xdr:from>
    <xdr:to>
      <xdr:col>10</xdr:col>
      <xdr:colOff>114300</xdr:colOff>
      <xdr:row>78</xdr:row>
      <xdr:rowOff>75654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39533"/>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29387</xdr:rowOff>
    </xdr:from>
    <xdr:to>
      <xdr:col>24</xdr:col>
      <xdr:colOff>114300</xdr:colOff>
      <xdr:row>77</xdr:row>
      <xdr:rowOff>130987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7938</xdr:rowOff>
    </xdr:from>
    <xdr:to>
      <xdr:col>20</xdr:col>
      <xdr:colOff>38100</xdr:colOff>
      <xdr:row>76</xdr:row>
      <xdr:rowOff>109538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126065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83414</xdr:rowOff>
    </xdr:from>
    <xdr:to>
      <xdr:col>15</xdr:col>
      <xdr:colOff>101600</xdr:colOff>
      <xdr:row>78</xdr:row>
      <xdr:rowOff>13564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24854</xdr:rowOff>
    </xdr:from>
    <xdr:to>
      <xdr:col>10</xdr:col>
      <xdr:colOff>165100</xdr:colOff>
      <xdr:row>78</xdr:row>
      <xdr:rowOff>126454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117581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15633</xdr:rowOff>
    </xdr:from>
    <xdr:to>
      <xdr:col>6</xdr:col>
      <xdr:colOff>38100</xdr:colOff>
      <xdr:row>78</xdr:row>
      <xdr:rowOff>117233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108360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127699</xdr:rowOff>
    </xdr:from>
    <xdr:to>
      <xdr:col>24</xdr:col>
      <xdr:colOff>63500</xdr:colOff>
      <xdr:row>93</xdr:row>
      <xdr:rowOff>161041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901099"/>
          <a:ext cx="838200" cy="20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127699</xdr:rowOff>
    </xdr:from>
    <xdr:to>
      <xdr:col>19</xdr:col>
      <xdr:colOff>177800</xdr:colOff>
      <xdr:row>95</xdr:row>
      <xdr:rowOff>37500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01099"/>
          <a:ext cx="889000" cy="4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37500</xdr:rowOff>
    </xdr:from>
    <xdr:to>
      <xdr:col>15</xdr:col>
      <xdr:colOff>50800</xdr:colOff>
      <xdr:row>95</xdr:row>
      <xdr:rowOff>124450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25250"/>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124450</xdr:rowOff>
    </xdr:from>
    <xdr:to>
      <xdr:col>10</xdr:col>
      <xdr:colOff>114300</xdr:colOff>
      <xdr:row>96</xdr:row>
      <xdr:rowOff>1527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12200"/>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110241</xdr:rowOff>
    </xdr:from>
    <xdr:to>
      <xdr:col>24</xdr:col>
      <xdr:colOff>114300</xdr:colOff>
      <xdr:row>94</xdr:row>
      <xdr:rowOff>40391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133118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76899</xdr:rowOff>
    </xdr:from>
    <xdr:to>
      <xdr:col>20</xdr:col>
      <xdr:colOff>38100</xdr:colOff>
      <xdr:row>93</xdr:row>
      <xdr:rowOff>7049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23576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2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158150</xdr:rowOff>
    </xdr:from>
    <xdr:to>
      <xdr:col>15</xdr:col>
      <xdr:colOff>101600</xdr:colOff>
      <xdr:row>95</xdr:row>
      <xdr:rowOff>88300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104827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04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73650</xdr:rowOff>
    </xdr:from>
    <xdr:to>
      <xdr:col>10</xdr:col>
      <xdr:colOff>165100</xdr:colOff>
      <xdr:row>96</xdr:row>
      <xdr:rowOff>3800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20327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13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122177</xdr:rowOff>
    </xdr:from>
    <xdr:to>
      <xdr:col>6</xdr:col>
      <xdr:colOff>38100</xdr:colOff>
      <xdr:row>96</xdr:row>
      <xdr:rowOff>52327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68854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123890</xdr:rowOff>
    </xdr:from>
    <xdr:to>
      <xdr:col>55</xdr:col>
      <xdr:colOff>0</xdr:colOff>
      <xdr:row>37</xdr:row>
      <xdr:rowOff>71056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96090"/>
          <a:ext cx="838200" cy="1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9316</xdr:rowOff>
    </xdr:from>
    <xdr:to>
      <xdr:col>50</xdr:col>
      <xdr:colOff>114300</xdr:colOff>
      <xdr:row>36</xdr:row>
      <xdr:rowOff>123890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95716"/>
          <a:ext cx="889000" cy="8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9316</xdr:rowOff>
    </xdr:from>
    <xdr:to>
      <xdr:col>45</xdr:col>
      <xdr:colOff>177800</xdr:colOff>
      <xdr:row>38</xdr:row>
      <xdr:rowOff>24230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95716"/>
          <a:ext cx="889000" cy="10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24230</xdr:rowOff>
    </xdr:from>
    <xdr:to>
      <xdr:col>41</xdr:col>
      <xdr:colOff>50800</xdr:colOff>
      <xdr:row>38</xdr:row>
      <xdr:rowOff>69886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9330"/>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20256</xdr:rowOff>
    </xdr:from>
    <xdr:to>
      <xdr:col>55</xdr:col>
      <xdr:colOff>50800</xdr:colOff>
      <xdr:row>37</xdr:row>
      <xdr:rowOff>121856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170133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73090</xdr:rowOff>
    </xdr:from>
    <xdr:to>
      <xdr:col>50</xdr:col>
      <xdr:colOff>165100</xdr:colOff>
      <xdr:row>37</xdr:row>
      <xdr:rowOff>3240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165817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129966</xdr:rowOff>
    </xdr:from>
    <xdr:to>
      <xdr:col>46</xdr:col>
      <xdr:colOff>38100</xdr:colOff>
      <xdr:row>32</xdr:row>
      <xdr:rowOff>60116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51243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5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144880</xdr:rowOff>
    </xdr:from>
    <xdr:to>
      <xdr:col>41</xdr:col>
      <xdr:colOff>101600</xdr:colOff>
      <xdr:row>38</xdr:row>
      <xdr:rowOff>75030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66157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19086</xdr:rowOff>
    </xdr:from>
    <xdr:to>
      <xdr:col>36</xdr:col>
      <xdr:colOff>165100</xdr:colOff>
      <xdr:row>38</xdr:row>
      <xdr:rowOff>120686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111813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7123</xdr:rowOff>
    </xdr:from>
    <xdr:to>
      <xdr:col>55</xdr:col>
      <xdr:colOff>0</xdr:colOff>
      <xdr:row>54</xdr:row>
      <xdr:rowOff>148430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265423"/>
          <a:ext cx="838200" cy="1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7123</xdr:rowOff>
    </xdr:from>
    <xdr:to>
      <xdr:col>50</xdr:col>
      <xdr:colOff>114300</xdr:colOff>
      <xdr:row>56</xdr:row>
      <xdr:rowOff>9616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265423"/>
          <a:ext cx="889000" cy="3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96048</xdr:rowOff>
    </xdr:from>
    <xdr:to>
      <xdr:col>45</xdr:col>
      <xdr:colOff>177800</xdr:colOff>
      <xdr:row>56</xdr:row>
      <xdr:rowOff>9616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525798"/>
          <a:ext cx="889000" cy="8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96048</xdr:rowOff>
    </xdr:from>
    <xdr:to>
      <xdr:col>41</xdr:col>
      <xdr:colOff>50800</xdr:colOff>
      <xdr:row>55</xdr:row>
      <xdr:rowOff>100359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525798"/>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77092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97630</xdr:rowOff>
    </xdr:from>
    <xdr:to>
      <xdr:col>55</xdr:col>
      <xdr:colOff>50800</xdr:colOff>
      <xdr:row>55</xdr:row>
      <xdr:rowOff>27780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3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120507</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20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127773</xdr:rowOff>
    </xdr:from>
    <xdr:to>
      <xdr:col>50</xdr:col>
      <xdr:colOff>165100</xdr:colOff>
      <xdr:row>54</xdr:row>
      <xdr:rowOff>57923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74450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9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130266</xdr:rowOff>
    </xdr:from>
    <xdr:to>
      <xdr:col>46</xdr:col>
      <xdr:colOff>38100</xdr:colOff>
      <xdr:row>56</xdr:row>
      <xdr:rowOff>60416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76943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45248</xdr:rowOff>
    </xdr:from>
    <xdr:to>
      <xdr:col>41</xdr:col>
      <xdr:colOff>101600</xdr:colOff>
      <xdr:row>55</xdr:row>
      <xdr:rowOff>146848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163375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49559</xdr:rowOff>
    </xdr:from>
    <xdr:to>
      <xdr:col>36</xdr:col>
      <xdr:colOff>165100</xdr:colOff>
      <xdr:row>55</xdr:row>
      <xdr:rowOff>151159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142286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146483</xdr:rowOff>
    </xdr:from>
    <xdr:to>
      <xdr:col>55</xdr:col>
      <xdr:colOff>0</xdr:colOff>
      <xdr:row>79</xdr:row>
      <xdr:rowOff>39802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19583"/>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36652</xdr:rowOff>
    </xdr:from>
    <xdr:to>
      <xdr:col>50</xdr:col>
      <xdr:colOff>114300</xdr:colOff>
      <xdr:row>79</xdr:row>
      <xdr:rowOff>39802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8120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36652</xdr:rowOff>
    </xdr:from>
    <xdr:to>
      <xdr:col>45</xdr:col>
      <xdr:colOff>177800</xdr:colOff>
      <xdr:row>79</xdr:row>
      <xdr:rowOff>38367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8120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166802</xdr:rowOff>
    </xdr:from>
    <xdr:to>
      <xdr:col>41</xdr:col>
      <xdr:colOff>50800</xdr:colOff>
      <xdr:row>79</xdr:row>
      <xdr:rowOff>38367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025552"/>
          <a:ext cx="889000" cy="55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95683</xdr:rowOff>
    </xdr:from>
    <xdr:to>
      <xdr:col>55</xdr:col>
      <xdr:colOff>50800</xdr:colOff>
      <xdr:row>79</xdr:row>
      <xdr:rowOff>25833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10610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160452</xdr:rowOff>
    </xdr:from>
    <xdr:to>
      <xdr:col>50</xdr:col>
      <xdr:colOff>165100</xdr:colOff>
      <xdr:row>79</xdr:row>
      <xdr:rowOff>90602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81729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157302</xdr:rowOff>
    </xdr:from>
    <xdr:to>
      <xdr:col>46</xdr:col>
      <xdr:colOff>38100</xdr:colOff>
      <xdr:row>79</xdr:row>
      <xdr:rowOff>87452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78579</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2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159017</xdr:rowOff>
    </xdr:from>
    <xdr:to>
      <xdr:col>41</xdr:col>
      <xdr:colOff>101600</xdr:colOff>
      <xdr:row>79</xdr:row>
      <xdr:rowOff>89167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80294</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116001</xdr:rowOff>
    </xdr:from>
    <xdr:to>
      <xdr:col>36</xdr:col>
      <xdr:colOff>165100</xdr:colOff>
      <xdr:row>76</xdr:row>
      <xdr:rowOff>46152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9747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37279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15717</xdr:rowOff>
    </xdr:from>
    <xdr:to>
      <xdr:col>55</xdr:col>
      <xdr:colOff>0</xdr:colOff>
      <xdr:row>91</xdr:row>
      <xdr:rowOff>77978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5446217"/>
          <a:ext cx="838200" cy="2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15717</xdr:rowOff>
    </xdr:from>
    <xdr:to>
      <xdr:col>50</xdr:col>
      <xdr:colOff>114300</xdr:colOff>
      <xdr:row>92</xdr:row>
      <xdr:rowOff>66973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446217"/>
          <a:ext cx="889000" cy="3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139995</xdr:rowOff>
    </xdr:from>
    <xdr:to>
      <xdr:col>45</xdr:col>
      <xdr:colOff>177800</xdr:colOff>
      <xdr:row>92</xdr:row>
      <xdr:rowOff>66973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5741945"/>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44271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139995</xdr:rowOff>
    </xdr:from>
    <xdr:to>
      <xdr:col>41</xdr:col>
      <xdr:colOff>50800</xdr:colOff>
      <xdr:row>96</xdr:row>
      <xdr:rowOff>18721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5741945"/>
          <a:ext cx="889000" cy="7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70104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27178</xdr:rowOff>
    </xdr:from>
    <xdr:to>
      <xdr:col>55</xdr:col>
      <xdr:colOff>50800</xdr:colOff>
      <xdr:row>91</xdr:row>
      <xdr:rowOff>128778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6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50055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136367</xdr:rowOff>
    </xdr:from>
    <xdr:to>
      <xdr:col>50</xdr:col>
      <xdr:colOff>165100</xdr:colOff>
      <xdr:row>90</xdr:row>
      <xdr:rowOff>66517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3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83044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1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16173</xdr:rowOff>
    </xdr:from>
    <xdr:to>
      <xdr:col>46</xdr:col>
      <xdr:colOff>38100</xdr:colOff>
      <xdr:row>92</xdr:row>
      <xdr:rowOff>117773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7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134300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5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89195</xdr:rowOff>
    </xdr:from>
    <xdr:to>
      <xdr:col>41</xdr:col>
      <xdr:colOff>101600</xdr:colOff>
      <xdr:row>92</xdr:row>
      <xdr:rowOff>19345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56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35872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4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139371</xdr:rowOff>
    </xdr:from>
    <xdr:to>
      <xdr:col>36</xdr:col>
      <xdr:colOff>165100</xdr:colOff>
      <xdr:row>96</xdr:row>
      <xdr:rowOff>69521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86048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0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74732</xdr:rowOff>
    </xdr:from>
    <xdr:to>
      <xdr:col>85</xdr:col>
      <xdr:colOff>127000</xdr:colOff>
      <xdr:row>36</xdr:row>
      <xdr:rowOff>167132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246932"/>
          <a:ext cx="8382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167132</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33933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127220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155062</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5812912"/>
          <a:ext cx="889000" cy="8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94254</xdr:rowOff>
    </xdr:from>
    <xdr:to>
      <xdr:col>71</xdr:col>
      <xdr:colOff>177800</xdr:colOff>
      <xdr:row>33</xdr:row>
      <xdr:rowOff>155062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5580654"/>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114602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8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23932</xdr:rowOff>
    </xdr:from>
    <xdr:to>
      <xdr:col>85</xdr:col>
      <xdr:colOff>177800</xdr:colOff>
      <xdr:row>36</xdr:row>
      <xdr:rowOff>125532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1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46809</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0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116332</xdr:rowOff>
    </xdr:from>
    <xdr:to>
      <xdr:col>81</xdr:col>
      <xdr:colOff>101600</xdr:colOff>
      <xdr:row>37</xdr:row>
      <xdr:rowOff>46482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63009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104262</xdr:rowOff>
    </xdr:from>
    <xdr:to>
      <xdr:col>72</xdr:col>
      <xdr:colOff>38100</xdr:colOff>
      <xdr:row>34</xdr:row>
      <xdr:rowOff>34412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7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50939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5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43454</xdr:rowOff>
    </xdr:from>
    <xdr:to>
      <xdr:col>67</xdr:col>
      <xdr:colOff>101600</xdr:colOff>
      <xdr:row>32</xdr:row>
      <xdr:rowOff>145054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552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161581</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53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116713</xdr:rowOff>
    </xdr:from>
    <xdr:to>
      <xdr:col>85</xdr:col>
      <xdr:colOff>127000</xdr:colOff>
      <xdr:row>73</xdr:row>
      <xdr:rowOff>152971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632563"/>
          <a:ext cx="8382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152971</xdr:rowOff>
    </xdr:from>
    <xdr:to>
      <xdr:col>81</xdr:col>
      <xdr:colOff>50800</xdr:colOff>
      <xdr:row>73</xdr:row>
      <xdr:rowOff>158903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668821"/>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158903</xdr:rowOff>
    </xdr:from>
    <xdr:to>
      <xdr:col>76</xdr:col>
      <xdr:colOff>114300</xdr:colOff>
      <xdr:row>73</xdr:row>
      <xdr:rowOff>159728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7475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141186</xdr:rowOff>
    </xdr:from>
    <xdr:to>
      <xdr:col>71</xdr:col>
      <xdr:colOff>177800</xdr:colOff>
      <xdr:row>73</xdr:row>
      <xdr:rowOff>159728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657036"/>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65913</xdr:rowOff>
    </xdr:from>
    <xdr:to>
      <xdr:col>85</xdr:col>
      <xdr:colOff>177800</xdr:colOff>
      <xdr:row>73</xdr:row>
      <xdr:rowOff>167513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88790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4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102171</xdr:rowOff>
    </xdr:from>
    <xdr:to>
      <xdr:col>81</xdr:col>
      <xdr:colOff>101600</xdr:colOff>
      <xdr:row>74</xdr:row>
      <xdr:rowOff>32321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48848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108103</xdr:rowOff>
    </xdr:from>
    <xdr:to>
      <xdr:col>76</xdr:col>
      <xdr:colOff>165100</xdr:colOff>
      <xdr:row>74</xdr:row>
      <xdr:rowOff>38253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108928</xdr:rowOff>
    </xdr:from>
    <xdr:to>
      <xdr:col>72</xdr:col>
      <xdr:colOff>38100</xdr:colOff>
      <xdr:row>74</xdr:row>
      <xdr:rowOff>39078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55605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4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90386</xdr:rowOff>
    </xdr:from>
    <xdr:to>
      <xdr:col>67</xdr:col>
      <xdr:colOff>101600</xdr:colOff>
      <xdr:row>74</xdr:row>
      <xdr:rowOff>20536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37063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40405</xdr:rowOff>
    </xdr:from>
    <xdr:to>
      <xdr:col>85</xdr:col>
      <xdr:colOff>127000</xdr:colOff>
      <xdr:row>98</xdr:row>
      <xdr:rowOff>85604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71055"/>
          <a:ext cx="838200" cy="2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85604</xdr:rowOff>
    </xdr:from>
    <xdr:to>
      <xdr:col>81</xdr:col>
      <xdr:colOff>50800</xdr:colOff>
      <xdr:row>98</xdr:row>
      <xdr:rowOff>162283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8770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162283</xdr:rowOff>
    </xdr:from>
    <xdr:to>
      <xdr:col>76</xdr:col>
      <xdr:colOff>114300</xdr:colOff>
      <xdr:row>99</xdr:row>
      <xdr:rowOff>32601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64383"/>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162723</xdr:rowOff>
    </xdr:from>
    <xdr:to>
      <xdr:col>71</xdr:col>
      <xdr:colOff>177800</xdr:colOff>
      <xdr:row>99</xdr:row>
      <xdr:rowOff>32601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93373"/>
          <a:ext cx="889000" cy="2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161055</xdr:rowOff>
    </xdr:from>
    <xdr:to>
      <xdr:col>85</xdr:col>
      <xdr:colOff>177800</xdr:colOff>
      <xdr:row>97</xdr:row>
      <xdr:rowOff>91205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139482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34804</xdr:rowOff>
    </xdr:from>
    <xdr:to>
      <xdr:col>81</xdr:col>
      <xdr:colOff>101600</xdr:colOff>
      <xdr:row>98</xdr:row>
      <xdr:rowOff>136404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127531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111483</xdr:rowOff>
    </xdr:from>
    <xdr:to>
      <xdr:col>76</xdr:col>
      <xdr:colOff>165100</xdr:colOff>
      <xdr:row>99</xdr:row>
      <xdr:rowOff>41633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32760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153251</xdr:rowOff>
    </xdr:from>
    <xdr:to>
      <xdr:col>72</xdr:col>
      <xdr:colOff>38100</xdr:colOff>
      <xdr:row>99</xdr:row>
      <xdr:rowOff>83401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74528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111923</xdr:rowOff>
    </xdr:from>
    <xdr:to>
      <xdr:col>67</xdr:col>
      <xdr:colOff>101600</xdr:colOff>
      <xdr:row>98</xdr:row>
      <xdr:rowOff>42073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33200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137277</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13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137048</xdr:rowOff>
    </xdr:from>
    <xdr:to>
      <xdr:col>107</xdr:col>
      <xdr:colOff>50800</xdr:colOff>
      <xdr:row>58</xdr:row>
      <xdr:rowOff>137277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11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136820</xdr:rowOff>
    </xdr:from>
    <xdr:to>
      <xdr:col>102</xdr:col>
      <xdr:colOff>114300</xdr:colOff>
      <xdr:row>58</xdr:row>
      <xdr:rowOff>137048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092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86477</xdr:rowOff>
    </xdr:from>
    <xdr:to>
      <xdr:col>107</xdr:col>
      <xdr:colOff>101600</xdr:colOff>
      <xdr:row>59</xdr:row>
      <xdr:rowOff>16627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7754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23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86248</xdr:rowOff>
    </xdr:from>
    <xdr:to>
      <xdr:col>102</xdr:col>
      <xdr:colOff>165100</xdr:colOff>
      <xdr:row>59</xdr:row>
      <xdr:rowOff>16398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7525</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86020</xdr:rowOff>
    </xdr:from>
    <xdr:to>
      <xdr:col>98</xdr:col>
      <xdr:colOff>38100</xdr:colOff>
      <xdr:row>59</xdr:row>
      <xdr:rowOff>16170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7297</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2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161341</xdr:rowOff>
    </xdr:from>
    <xdr:to>
      <xdr:col>116</xdr:col>
      <xdr:colOff>63500</xdr:colOff>
      <xdr:row>71</xdr:row>
      <xdr:rowOff>10275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162841"/>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7036</xdr:rowOff>
    </xdr:from>
    <xdr:to>
      <xdr:col>111</xdr:col>
      <xdr:colOff>177800</xdr:colOff>
      <xdr:row>71</xdr:row>
      <xdr:rowOff>10275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17998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7036</xdr:rowOff>
    </xdr:from>
    <xdr:to>
      <xdr:col>107</xdr:col>
      <xdr:colOff>50800</xdr:colOff>
      <xdr:row>71</xdr:row>
      <xdr:rowOff>30220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179986"/>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30220</xdr:rowOff>
    </xdr:from>
    <xdr:to>
      <xdr:col>102</xdr:col>
      <xdr:colOff>114300</xdr:colOff>
      <xdr:row>71</xdr:row>
      <xdr:rowOff>93275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203170"/>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110541</xdr:rowOff>
    </xdr:from>
    <xdr:to>
      <xdr:col>116</xdr:col>
      <xdr:colOff>114300</xdr:colOff>
      <xdr:row>71</xdr:row>
      <xdr:rowOff>40691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1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133418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19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130925</xdr:rowOff>
    </xdr:from>
    <xdr:to>
      <xdr:col>112</xdr:col>
      <xdr:colOff>38100</xdr:colOff>
      <xdr:row>71</xdr:row>
      <xdr:rowOff>61075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77602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19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127686</xdr:rowOff>
    </xdr:from>
    <xdr:to>
      <xdr:col>107</xdr:col>
      <xdr:colOff>101600</xdr:colOff>
      <xdr:row>71</xdr:row>
      <xdr:rowOff>57836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74363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150870</xdr:rowOff>
    </xdr:from>
    <xdr:to>
      <xdr:col>102</xdr:col>
      <xdr:colOff>165100</xdr:colOff>
      <xdr:row>71</xdr:row>
      <xdr:rowOff>81020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97547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9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42475</xdr:rowOff>
    </xdr:from>
    <xdr:to>
      <xdr:col>98</xdr:col>
      <xdr:colOff>38100</xdr:colOff>
      <xdr:row>71</xdr:row>
      <xdr:rowOff>144075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160602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9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住民一人当たり決算額は全国平均・県平均・類似団体平均のいずれも上回る状況が続い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当たり決算額についても全国平均・県平均・類似団体平均のいずれも上回る状況が継続しているが、これは保有する施設量が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物件費の圧縮を十分に行うことができて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いないことが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影響を与えている。○普通建設事業費については、適正かつ計画的な建設事業の実施により、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類似団体と同水準に抑制できていたが、令和元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、合併後の施設統廃合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関連の事業費が多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住民一人あたり決算額が全国平均・県平均・類似団体平均のいずれをも上回っているのは、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的な将来負担の抑制に努める。○繰出金については他団体平均のいずれも上回っているが、本町は人口密度が低く、特に下水道事業の経営において収益性が低い地域であるため、公営企業会計への多額の繰出金支出が影響していると考えられる。今後は、下水道施設の更新事業の計画的な実施とともに、農業集落排水を含めた下水道事業全体の施設統廃合による維持・更新経費の抑制を通じて、繰出金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37211</xdr:rowOff>
    </xdr:from>
    <xdr:to>
      <xdr:col>24</xdr:col>
      <xdr:colOff>63500</xdr:colOff>
      <xdr:row>35</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7961"/>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119888</xdr:rowOff>
    </xdr:from>
    <xdr:to>
      <xdr:col>19</xdr:col>
      <xdr:colOff>177800</xdr:colOff>
      <xdr:row>35</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06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99695</xdr:rowOff>
    </xdr:from>
    <xdr:to>
      <xdr:col>15</xdr:col>
      <xdr:colOff>50800</xdr:colOff>
      <xdr:row>35</xdr:row>
      <xdr:rowOff>119888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044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99695</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044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157861</xdr:rowOff>
    </xdr:from>
    <xdr:to>
      <xdr:col>24</xdr:col>
      <xdr:colOff>114300</xdr:colOff>
      <xdr:row>35</xdr:row>
      <xdr:rowOff>88011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19575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69088</xdr:rowOff>
    </xdr:from>
    <xdr:to>
      <xdr:col>15</xdr:col>
      <xdr:colOff>101600</xdr:colOff>
      <xdr:row>35</xdr:row>
      <xdr:rowOff>170688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48895</xdr:rowOff>
    </xdr:from>
    <xdr:to>
      <xdr:col>10</xdr:col>
      <xdr:colOff>165100</xdr:colOff>
      <xdr:row>35</xdr:row>
      <xdr:rowOff>150495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87376</xdr:rowOff>
    </xdr:from>
    <xdr:to>
      <xdr:col>6</xdr:col>
      <xdr:colOff>38100</xdr:colOff>
      <xdr:row>36</xdr:row>
      <xdr:rowOff>17526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137451</xdr:rowOff>
    </xdr:from>
    <xdr:to>
      <xdr:col>24</xdr:col>
      <xdr:colOff>63500</xdr:colOff>
      <xdr:row>56</xdr:row>
      <xdr:rowOff>41311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95751"/>
          <a:ext cx="838200" cy="2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60010</xdr:rowOff>
    </xdr:from>
    <xdr:to>
      <xdr:col>19</xdr:col>
      <xdr:colOff>177800</xdr:colOff>
      <xdr:row>56</xdr:row>
      <xdr:rowOff>41311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03960"/>
          <a:ext cx="889000" cy="8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60010</xdr:rowOff>
    </xdr:from>
    <xdr:to>
      <xdr:col>15</xdr:col>
      <xdr:colOff>50800</xdr:colOff>
      <xdr:row>56</xdr:row>
      <xdr:rowOff>37241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03960"/>
          <a:ext cx="889000" cy="8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37241</xdr:rowOff>
    </xdr:from>
    <xdr:to>
      <xdr:col>10</xdr:col>
      <xdr:colOff>114300</xdr:colOff>
      <xdr:row>57</xdr:row>
      <xdr:rowOff>27512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38441"/>
          <a:ext cx="889000" cy="1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86651</xdr:rowOff>
    </xdr:from>
    <xdr:to>
      <xdr:col>24</xdr:col>
      <xdr:colOff>114300</xdr:colOff>
      <xdr:row>55</xdr:row>
      <xdr:rowOff>16801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109528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9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161961</xdr:rowOff>
    </xdr:from>
    <xdr:to>
      <xdr:col>20</xdr:col>
      <xdr:colOff>38100</xdr:colOff>
      <xdr:row>56</xdr:row>
      <xdr:rowOff>92111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9210</xdr:rowOff>
    </xdr:from>
    <xdr:to>
      <xdr:col>15</xdr:col>
      <xdr:colOff>101600</xdr:colOff>
      <xdr:row>51</xdr:row>
      <xdr:rowOff>110810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101937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4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157891</xdr:rowOff>
    </xdr:from>
    <xdr:to>
      <xdr:col>10</xdr:col>
      <xdr:colOff>165100</xdr:colOff>
      <xdr:row>56</xdr:row>
      <xdr:rowOff>88041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104568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148162</xdr:rowOff>
    </xdr:from>
    <xdr:to>
      <xdr:col>6</xdr:col>
      <xdr:colOff>38100</xdr:colOff>
      <xdr:row>57</xdr:row>
      <xdr:rowOff>78312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69439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54546</xdr:rowOff>
    </xdr:from>
    <xdr:to>
      <xdr:col>24</xdr:col>
      <xdr:colOff>63500</xdr:colOff>
      <xdr:row>72</xdr:row>
      <xdr:rowOff>10041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227496"/>
          <a:ext cx="838200" cy="1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54546</xdr:rowOff>
    </xdr:from>
    <xdr:to>
      <xdr:col>19</xdr:col>
      <xdr:colOff>177800</xdr:colOff>
      <xdr:row>72</xdr:row>
      <xdr:rowOff>112240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227496"/>
          <a:ext cx="8890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43639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112240</xdr:rowOff>
    </xdr:from>
    <xdr:to>
      <xdr:col>15</xdr:col>
      <xdr:colOff>50800</xdr:colOff>
      <xdr:row>73</xdr:row>
      <xdr:rowOff>63547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456640"/>
          <a:ext cx="889000" cy="1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119655</xdr:rowOff>
    </xdr:from>
    <xdr:to>
      <xdr:col>10</xdr:col>
      <xdr:colOff>114300</xdr:colOff>
      <xdr:row>73</xdr:row>
      <xdr:rowOff>63547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121155"/>
          <a:ext cx="889000" cy="4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130691</xdr:rowOff>
    </xdr:from>
    <xdr:to>
      <xdr:col>24</xdr:col>
      <xdr:colOff>114300</xdr:colOff>
      <xdr:row>72</xdr:row>
      <xdr:rowOff>60841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153568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5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3746</xdr:rowOff>
    </xdr:from>
    <xdr:to>
      <xdr:col>20</xdr:col>
      <xdr:colOff>38100</xdr:colOff>
      <xdr:row>71</xdr:row>
      <xdr:rowOff>105346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1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121873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95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61440</xdr:rowOff>
    </xdr:from>
    <xdr:to>
      <xdr:col>15</xdr:col>
      <xdr:colOff>101600</xdr:colOff>
      <xdr:row>72</xdr:row>
      <xdr:rowOff>163040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4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8117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18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12747</xdr:rowOff>
    </xdr:from>
    <xdr:to>
      <xdr:col>10</xdr:col>
      <xdr:colOff>165100</xdr:colOff>
      <xdr:row>73</xdr:row>
      <xdr:rowOff>114347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130874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0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68855</xdr:rowOff>
    </xdr:from>
    <xdr:to>
      <xdr:col>6</xdr:col>
      <xdr:colOff>38100</xdr:colOff>
      <xdr:row>70</xdr:row>
      <xdr:rowOff>170455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0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15532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18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69245</xdr:rowOff>
    </xdr:from>
    <xdr:to>
      <xdr:col>24</xdr:col>
      <xdr:colOff>63500</xdr:colOff>
      <xdr:row>95</xdr:row>
      <xdr:rowOff>67050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42645"/>
          <a:ext cx="838200" cy="5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69245</xdr:rowOff>
    </xdr:from>
    <xdr:to>
      <xdr:col>19</xdr:col>
      <xdr:colOff>177800</xdr:colOff>
      <xdr:row>95</xdr:row>
      <xdr:rowOff>88081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42645"/>
          <a:ext cx="889000" cy="5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88081</xdr:rowOff>
    </xdr:from>
    <xdr:to>
      <xdr:col>15</xdr:col>
      <xdr:colOff>50800</xdr:colOff>
      <xdr:row>96</xdr:row>
      <xdr:rowOff>109296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5831"/>
          <a:ext cx="889000" cy="19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109296</xdr:rowOff>
    </xdr:from>
    <xdr:to>
      <xdr:col>10</xdr:col>
      <xdr:colOff>114300</xdr:colOff>
      <xdr:row>97</xdr:row>
      <xdr:rowOff>52146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68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16250</xdr:rowOff>
    </xdr:from>
    <xdr:to>
      <xdr:col>24</xdr:col>
      <xdr:colOff>114300</xdr:colOff>
      <xdr:row>95</xdr:row>
      <xdr:rowOff>117850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166127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18445</xdr:rowOff>
    </xdr:from>
    <xdr:to>
      <xdr:col>20</xdr:col>
      <xdr:colOff>38100</xdr:colOff>
      <xdr:row>92</xdr:row>
      <xdr:rowOff>120045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136572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37281</xdr:rowOff>
    </xdr:from>
    <xdr:to>
      <xdr:col>15</xdr:col>
      <xdr:colOff>101600</xdr:colOff>
      <xdr:row>95</xdr:row>
      <xdr:rowOff>138881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130008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58496</xdr:rowOff>
    </xdr:from>
    <xdr:to>
      <xdr:col>10</xdr:col>
      <xdr:colOff>165100</xdr:colOff>
      <xdr:row>96</xdr:row>
      <xdr:rowOff>160096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151223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1346</xdr:rowOff>
    </xdr:from>
    <xdr:to>
      <xdr:col>6</xdr:col>
      <xdr:colOff>38100</xdr:colOff>
      <xdr:row>97</xdr:row>
      <xdr:rowOff>102946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94073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112166</xdr:rowOff>
    </xdr:from>
    <xdr:to>
      <xdr:col>55</xdr:col>
      <xdr:colOff>0</xdr:colOff>
      <xdr:row>54</xdr:row>
      <xdr:rowOff>5309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199016"/>
          <a:ext cx="838200" cy="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5309</xdr:rowOff>
    </xdr:from>
    <xdr:to>
      <xdr:col>50</xdr:col>
      <xdr:colOff>114300</xdr:colOff>
      <xdr:row>54</xdr:row>
      <xdr:rowOff>24181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63609"/>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17679</xdr:rowOff>
    </xdr:from>
    <xdr:to>
      <xdr:col>45</xdr:col>
      <xdr:colOff>177800</xdr:colOff>
      <xdr:row>54</xdr:row>
      <xdr:rowOff>24181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27597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17679</xdr:rowOff>
    </xdr:from>
    <xdr:to>
      <xdr:col>41</xdr:col>
      <xdr:colOff>50800</xdr:colOff>
      <xdr:row>54</xdr:row>
      <xdr:rowOff>47282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27597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20731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61366</xdr:rowOff>
    </xdr:from>
    <xdr:to>
      <xdr:col>55</xdr:col>
      <xdr:colOff>50800</xdr:colOff>
      <xdr:row>53</xdr:row>
      <xdr:rowOff>162966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84243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125959</xdr:rowOff>
    </xdr:from>
    <xdr:to>
      <xdr:col>50</xdr:col>
      <xdr:colOff>165100</xdr:colOff>
      <xdr:row>54</xdr:row>
      <xdr:rowOff>56109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72636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144831</xdr:rowOff>
    </xdr:from>
    <xdr:to>
      <xdr:col>46</xdr:col>
      <xdr:colOff>38100</xdr:colOff>
      <xdr:row>54</xdr:row>
      <xdr:rowOff>74981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91508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0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138329</xdr:rowOff>
    </xdr:from>
    <xdr:to>
      <xdr:col>41</xdr:col>
      <xdr:colOff>101600</xdr:colOff>
      <xdr:row>54</xdr:row>
      <xdr:rowOff>68479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85006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167932</xdr:rowOff>
    </xdr:from>
    <xdr:to>
      <xdr:col>36</xdr:col>
      <xdr:colOff>165100</xdr:colOff>
      <xdr:row>54</xdr:row>
      <xdr:rowOff>98082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114609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135487</xdr:rowOff>
    </xdr:from>
    <xdr:to>
      <xdr:col>55</xdr:col>
      <xdr:colOff>0</xdr:colOff>
      <xdr:row>76</xdr:row>
      <xdr:rowOff>115337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94237"/>
          <a:ext cx="838200" cy="1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62695</xdr:rowOff>
    </xdr:from>
    <xdr:to>
      <xdr:col>50</xdr:col>
      <xdr:colOff>114300</xdr:colOff>
      <xdr:row>76</xdr:row>
      <xdr:rowOff>115337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21445"/>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62695</xdr:rowOff>
    </xdr:from>
    <xdr:to>
      <xdr:col>45</xdr:col>
      <xdr:colOff>177800</xdr:colOff>
      <xdr:row>77</xdr:row>
      <xdr:rowOff>140385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21445"/>
          <a:ext cx="889000" cy="4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140385</xdr:rowOff>
    </xdr:from>
    <xdr:to>
      <xdr:col>41</xdr:col>
      <xdr:colOff>50800</xdr:colOff>
      <xdr:row>78</xdr:row>
      <xdr:rowOff>84510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2035"/>
          <a:ext cx="889000" cy="1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84687</xdr:rowOff>
    </xdr:from>
    <xdr:to>
      <xdr:col>55</xdr:col>
      <xdr:colOff>50800</xdr:colOff>
      <xdr:row>76</xdr:row>
      <xdr:rowOff>14836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43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63114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64537</xdr:rowOff>
    </xdr:from>
    <xdr:to>
      <xdr:col>50</xdr:col>
      <xdr:colOff>165100</xdr:colOff>
      <xdr:row>76</xdr:row>
      <xdr:rowOff>166137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157264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11895</xdr:rowOff>
    </xdr:from>
    <xdr:to>
      <xdr:col>46</xdr:col>
      <xdr:colOff>38100</xdr:colOff>
      <xdr:row>75</xdr:row>
      <xdr:rowOff>113495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130022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89585</xdr:rowOff>
    </xdr:from>
    <xdr:to>
      <xdr:col>41</xdr:col>
      <xdr:colOff>101600</xdr:colOff>
      <xdr:row>78</xdr:row>
      <xdr:rowOff>19735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10862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33710</xdr:rowOff>
    </xdr:from>
    <xdr:to>
      <xdr:col>36</xdr:col>
      <xdr:colOff>165100</xdr:colOff>
      <xdr:row>78</xdr:row>
      <xdr:rowOff>135310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84437</xdr:rowOff>
    </xdr:from>
    <xdr:to>
      <xdr:col>55</xdr:col>
      <xdr:colOff>0</xdr:colOff>
      <xdr:row>94</xdr:row>
      <xdr:rowOff>85674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029287"/>
          <a:ext cx="838200" cy="1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84437</xdr:rowOff>
    </xdr:from>
    <xdr:to>
      <xdr:col>50</xdr:col>
      <xdr:colOff>114300</xdr:colOff>
      <xdr:row>96</xdr:row>
      <xdr:rowOff>21971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29287"/>
          <a:ext cx="889000" cy="4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21971</xdr:rowOff>
    </xdr:from>
    <xdr:to>
      <xdr:col>45</xdr:col>
      <xdr:colOff>177800</xdr:colOff>
      <xdr:row>96</xdr:row>
      <xdr:rowOff>155130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81171"/>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155130</xdr:rowOff>
    </xdr:from>
    <xdr:to>
      <xdr:col>41</xdr:col>
      <xdr:colOff>50800</xdr:colOff>
      <xdr:row>97</xdr:row>
      <xdr:rowOff>133641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14330"/>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34874</xdr:rowOff>
    </xdr:from>
    <xdr:to>
      <xdr:col>55</xdr:col>
      <xdr:colOff>50800</xdr:colOff>
      <xdr:row>94</xdr:row>
      <xdr:rowOff>136474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57751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33637</xdr:rowOff>
    </xdr:from>
    <xdr:to>
      <xdr:col>50</xdr:col>
      <xdr:colOff>165100</xdr:colOff>
      <xdr:row>93</xdr:row>
      <xdr:rowOff>135237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9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151764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7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142621</xdr:rowOff>
    </xdr:from>
    <xdr:to>
      <xdr:col>46</xdr:col>
      <xdr:colOff>38100</xdr:colOff>
      <xdr:row>96</xdr:row>
      <xdr:rowOff>72771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63898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104330</xdr:rowOff>
    </xdr:from>
    <xdr:to>
      <xdr:col>41</xdr:col>
      <xdr:colOff>101600</xdr:colOff>
      <xdr:row>97</xdr:row>
      <xdr:rowOff>34480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82841</xdr:rowOff>
    </xdr:from>
    <xdr:to>
      <xdr:col>36</xdr:col>
      <xdr:colOff>165100</xdr:colOff>
      <xdr:row>98</xdr:row>
      <xdr:rowOff>12991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96625</xdr:rowOff>
    </xdr:from>
    <xdr:to>
      <xdr:col>85</xdr:col>
      <xdr:colOff>127000</xdr:colOff>
      <xdr:row>37</xdr:row>
      <xdr:rowOff>135781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40275"/>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42071</xdr:rowOff>
    </xdr:from>
    <xdr:to>
      <xdr:col>81</xdr:col>
      <xdr:colOff>50800</xdr:colOff>
      <xdr:row>37</xdr:row>
      <xdr:rowOff>135781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85721"/>
          <a:ext cx="889000" cy="9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31246</xdr:rowOff>
    </xdr:from>
    <xdr:to>
      <xdr:col>76</xdr:col>
      <xdr:colOff>114300</xdr:colOff>
      <xdr:row>37</xdr:row>
      <xdr:rowOff>42071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74896"/>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31246</xdr:rowOff>
    </xdr:from>
    <xdr:to>
      <xdr:col>71</xdr:col>
      <xdr:colOff>177800</xdr:colOff>
      <xdr:row>37</xdr:row>
      <xdr:rowOff>118946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74896"/>
          <a:ext cx="889000" cy="8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45825</xdr:rowOff>
    </xdr:from>
    <xdr:to>
      <xdr:col>85</xdr:col>
      <xdr:colOff>177800</xdr:colOff>
      <xdr:row>37</xdr:row>
      <xdr:rowOff>147425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132202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84981</xdr:rowOff>
    </xdr:from>
    <xdr:to>
      <xdr:col>81</xdr:col>
      <xdr:colOff>101600</xdr:colOff>
      <xdr:row>38</xdr:row>
      <xdr:rowOff>15131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162721</xdr:rowOff>
    </xdr:from>
    <xdr:to>
      <xdr:col>76</xdr:col>
      <xdr:colOff>165100</xdr:colOff>
      <xdr:row>37</xdr:row>
      <xdr:rowOff>92871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83998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151896</xdr:rowOff>
    </xdr:from>
    <xdr:to>
      <xdr:col>72</xdr:col>
      <xdr:colOff>38100</xdr:colOff>
      <xdr:row>37</xdr:row>
      <xdr:rowOff>82046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73173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68146</xdr:rowOff>
    </xdr:from>
    <xdr:to>
      <xdr:col>67</xdr:col>
      <xdr:colOff>101600</xdr:colOff>
      <xdr:row>37</xdr:row>
      <xdr:rowOff>169746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160873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21828</xdr:rowOff>
    </xdr:from>
    <xdr:to>
      <xdr:col>85</xdr:col>
      <xdr:colOff>127000</xdr:colOff>
      <xdr:row>53</xdr:row>
      <xdr:rowOff>123855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108678"/>
          <a:ext cx="838200" cy="10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21828</xdr:rowOff>
    </xdr:from>
    <xdr:to>
      <xdr:col>81</xdr:col>
      <xdr:colOff>50800</xdr:colOff>
      <xdr:row>55</xdr:row>
      <xdr:rowOff>50574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108678"/>
          <a:ext cx="889000" cy="3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50574</xdr:rowOff>
    </xdr:from>
    <xdr:to>
      <xdr:col>76</xdr:col>
      <xdr:colOff>114300</xdr:colOff>
      <xdr:row>56</xdr:row>
      <xdr:rowOff>34472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80324"/>
          <a:ext cx="889000" cy="1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34472</xdr:rowOff>
    </xdr:from>
    <xdr:to>
      <xdr:col>71</xdr:col>
      <xdr:colOff>177800</xdr:colOff>
      <xdr:row>56</xdr:row>
      <xdr:rowOff>86464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635672"/>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73055</xdr:rowOff>
    </xdr:from>
    <xdr:to>
      <xdr:col>85</xdr:col>
      <xdr:colOff>177800</xdr:colOff>
      <xdr:row>54</xdr:row>
      <xdr:rowOff>3205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95932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142478</xdr:rowOff>
    </xdr:from>
    <xdr:to>
      <xdr:col>81</xdr:col>
      <xdr:colOff>101600</xdr:colOff>
      <xdr:row>53</xdr:row>
      <xdr:rowOff>72628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0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89155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83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171224</xdr:rowOff>
    </xdr:from>
    <xdr:to>
      <xdr:col>76</xdr:col>
      <xdr:colOff>165100</xdr:colOff>
      <xdr:row>55</xdr:row>
      <xdr:rowOff>101374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117901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155122</xdr:rowOff>
    </xdr:from>
    <xdr:to>
      <xdr:col>72</xdr:col>
      <xdr:colOff>38100</xdr:colOff>
      <xdr:row>56</xdr:row>
      <xdr:rowOff>85272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76399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6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35664</xdr:rowOff>
    </xdr:from>
    <xdr:to>
      <xdr:col>67</xdr:col>
      <xdr:colOff>101600</xdr:colOff>
      <xdr:row>56</xdr:row>
      <xdr:rowOff>137264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153791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74732</xdr:rowOff>
    </xdr:from>
    <xdr:to>
      <xdr:col>85</xdr:col>
      <xdr:colOff>127000</xdr:colOff>
      <xdr:row>76</xdr:row>
      <xdr:rowOff>167132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104932"/>
          <a:ext cx="8382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167132</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19733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124477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155062</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670912"/>
          <a:ext cx="889000" cy="8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94254</xdr:rowOff>
    </xdr:from>
    <xdr:to>
      <xdr:col>71</xdr:col>
      <xdr:colOff>177800</xdr:colOff>
      <xdr:row>73</xdr:row>
      <xdr:rowOff>155062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2438654"/>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110807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23932</xdr:rowOff>
    </xdr:from>
    <xdr:to>
      <xdr:col>85</xdr:col>
      <xdr:colOff>177800</xdr:colOff>
      <xdr:row>76</xdr:row>
      <xdr:rowOff>125532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0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46809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90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116332</xdr:rowOff>
    </xdr:from>
    <xdr:to>
      <xdr:col>81</xdr:col>
      <xdr:colOff>101600</xdr:colOff>
      <xdr:row>77</xdr:row>
      <xdr:rowOff>46482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63009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2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104262</xdr:rowOff>
    </xdr:from>
    <xdr:to>
      <xdr:col>72</xdr:col>
      <xdr:colOff>38100</xdr:colOff>
      <xdr:row>74</xdr:row>
      <xdr:rowOff>34412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6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50939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3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43454</xdr:rowOff>
    </xdr:from>
    <xdr:to>
      <xdr:col>67</xdr:col>
      <xdr:colOff>101600</xdr:colOff>
      <xdr:row>72</xdr:row>
      <xdr:rowOff>145054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3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161581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1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116712</xdr:rowOff>
    </xdr:from>
    <xdr:to>
      <xdr:col>85</xdr:col>
      <xdr:colOff>127000</xdr:colOff>
      <xdr:row>93</xdr:row>
      <xdr:rowOff>152972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061562"/>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152972</xdr:rowOff>
    </xdr:from>
    <xdr:to>
      <xdr:col>81</xdr:col>
      <xdr:colOff>50800</xdr:colOff>
      <xdr:row>93</xdr:row>
      <xdr:rowOff>158902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09782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158902</xdr:rowOff>
    </xdr:from>
    <xdr:to>
      <xdr:col>76</xdr:col>
      <xdr:colOff>114300</xdr:colOff>
      <xdr:row>93</xdr:row>
      <xdr:rowOff>159728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0375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141185</xdr:rowOff>
    </xdr:from>
    <xdr:to>
      <xdr:col>71</xdr:col>
      <xdr:colOff>177800</xdr:colOff>
      <xdr:row>93</xdr:row>
      <xdr:rowOff>159728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86035"/>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65912</xdr:rowOff>
    </xdr:from>
    <xdr:to>
      <xdr:col>85</xdr:col>
      <xdr:colOff>177800</xdr:colOff>
      <xdr:row>93</xdr:row>
      <xdr:rowOff>167512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88789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102172</xdr:rowOff>
    </xdr:from>
    <xdr:to>
      <xdr:col>81</xdr:col>
      <xdr:colOff>101600</xdr:colOff>
      <xdr:row>94</xdr:row>
      <xdr:rowOff>32322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48849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108102</xdr:rowOff>
    </xdr:from>
    <xdr:to>
      <xdr:col>76</xdr:col>
      <xdr:colOff>165100</xdr:colOff>
      <xdr:row>94</xdr:row>
      <xdr:rowOff>38252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54779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108928</xdr:rowOff>
    </xdr:from>
    <xdr:to>
      <xdr:col>72</xdr:col>
      <xdr:colOff>38100</xdr:colOff>
      <xdr:row>94</xdr:row>
      <xdr:rowOff>39078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55605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90385</xdr:rowOff>
    </xdr:from>
    <xdr:to>
      <xdr:col>67</xdr:col>
      <xdr:colOff>101600</xdr:colOff>
      <xdr:row>94</xdr:row>
      <xdr:rowOff>20535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37062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住民一人当たり決算額は全国平均・県平均・類似団体平均のいずれも大きく上回る状況が続いているが、直営保育所数の多さ（全て直営）が大きな影響を与えており、民生部門において人件費や施設維持費等の物件費が多いことが大きな要因として考えられる。今後も、定員適正化計画に基づく職員数の適正化等を行い、人件費の抑制を図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○衛生費において、令和３年度は可燃物処理場建設に係る負担金の増加が主要因となり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住民一人あたり決算額が全国平均・県平均・類似団体平均のいずれも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令和４年度は本事業の完了により大きく減少した。以降は、類似団体平均程度で推移するものと推測される。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全国平均・県平均・類似団体平均のいずれも上回っているのは、本町の面積の大部分を田畑や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更新経費の抑制を通じて、繰出金の抑制を図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○土木費について、令和３年度から町営住宅施設改修事業を計画的に実施するなど、施設維持補修等に係る経費が増加したことが要因となり、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全国平均・県平均・類似団体平均のいずれも上回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る状況となった。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年を除いたそれ以外の年度において、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学校統廃合に伴う校舎整備や空調設備の新設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、施設大規模改修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等の臨時的事業を実施し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、全国平均・県平均・類似団体平均のいずれも上回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る状況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公債費の住民一人あたり決算額が全国平均・県平均・類似団体平均のいずれ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将来負担の抑制に努めるとともに、公共施設の保有量の適正化をさらに推進し、公債費や維持管理費の圧縮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7816215"/>
          <a:ext cx="695325" cy="6477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7993380"/>
          <a:ext cx="695325" cy="5524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821245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8216265"/>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7553325"/>
          <a:ext cx="5429250" cy="66103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7553325"/>
          <a:ext cx="786765" cy="15430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7543800"/>
          <a:ext cx="4023360" cy="16764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43840"/>
          <a:ext cx="2316480"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43840"/>
          <a:ext cx="3484245"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70560"/>
          <a:ext cx="2842260" cy="4019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7711440"/>
          <a:ext cx="5086349"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令和４年度は普通交付税の微減や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職員数の適正化や職員の若年化等による人件費の抑制等により、実質収支は前年度比で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減少し横ばいと</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学校の空調設備整備事業や災害復旧事業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大規模な一般財源不足</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が生じ、実質単年度収支が大きくマイナスとなったが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には、プラスに上向き、令和３年度は前年度比で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％となっていたが、令和４年度はコロナ禍からの脱却、物価高騰に対応するための地域経済対策事業等により前年度比で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ポイント減少し、マイナスへ転じている。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社会保障経費の増大や公共施設の老朽化対策の実施等に伴う歳出の増大に備えるため、職員数の適正化等による人件費の抑制や、公共施設の適量化による維持・更新経費の抑制、また、相談・支援体制の充実等の総合的な対策による扶助費の抑制に努める。</a:t>
          </a:r>
          <a:endPar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5364480"/>
          <a:ext cx="5734050" cy="184404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5393055"/>
          <a:ext cx="1409700" cy="1581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196215"/>
          <a:ext cx="222885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196215"/>
          <a:ext cx="346710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oneCellAnchor>
    <xdr:from>
      <xdr:col>1</xdr:col>
      <xdr:colOff>0</xdr:colOff>
      <xdr:row>3</xdr:row>
      <xdr:rowOff>28575</xdr:rowOff>
    </xdr:from>
    <xdr:ext cx="3977640" cy="377190"/>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5314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5534025"/>
          <a:ext cx="5467351"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交付税が減少したが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職員数の適正化や職員の若年化による人件費の抑制等により、前年度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と同程度の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水準で黒字を維持している。介護保険特別会計においては、介護給付費が年々増加傾向にあったことから、財政基盤の強化を図るため平成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年度に介護保険料の見直しを行ったところであるが、これによって給付に対する保険料水準の適正化を図ることができ、令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和４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額を大きく増加することが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できている。また、全ての会計において、前年度と同様に令和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年度も黒字を維持している。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以降においても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、職員数の適正化による人件費の抑制や、維持補修費・扶助費等の経常経費の抑制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5621020"/>
          <a:ext cx="508000" cy="7556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5788660"/>
          <a:ext cx="508000" cy="7556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5956300"/>
          <a:ext cx="508000" cy="7556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6123940"/>
          <a:ext cx="508000" cy="7556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6291580"/>
          <a:ext cx="508000" cy="7556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6459220"/>
          <a:ext cx="508000" cy="7556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6626860"/>
          <a:ext cx="508000" cy="7556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6794500"/>
          <a:ext cx="508000" cy="7556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6962140"/>
          <a:ext cx="508000" cy="7556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7129780"/>
          <a:ext cx="508000" cy="7556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208520"/>
          <a:ext cx="6705600" cy="16764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423785"/>
          <a:ext cx="504825" cy="12001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7591425"/>
          <a:ext cx="504825" cy="12001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7759065"/>
          <a:ext cx="504825" cy="12001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7926705"/>
          <a:ext cx="504825" cy="12001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8094345"/>
          <a:ext cx="504825" cy="12001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8261985"/>
          <a:ext cx="504825" cy="12001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8429625"/>
          <a:ext cx="504825" cy="12001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8597265"/>
          <a:ext cx="504825" cy="12001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88868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8822055"/>
          <a:ext cx="190500" cy="6096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218045"/>
          <a:ext cx="3971925" cy="16764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208520"/>
          <a:ext cx="794385" cy="16383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376160"/>
          <a:ext cx="3705224"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年度はこれまでに実施した大型建設事業に係る地方債償還の本格化の影響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や物価上昇に伴う金利上昇の影響を受け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公営企業会計の公債費の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等に伴って公営企業債元利償還金に対する繰出額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した。算入公債費等は、後年度の基準財政需要額に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％算入される臨時財政対策債の地方債償還全体に占めるウエイトが高いこと等が影響して高水準を維持しているものの、地方債元利償還金の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。今後は、近年実施した大型建設事業に係る地方債償還の本格化等の影響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や金利上昇により、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元利償還金が増加する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る上に、近年の臨時財政対策債発行可能額の減少に対する影響も踏まえ、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引き続き適正かつ計画的な施設整備事業の実施を行い、実質公債比率の抑制に努めるとともに、公共施設の適量化に伴う更新経費の抑制を図り、公債費の圧縮に努める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9387840"/>
          <a:ext cx="6705600" cy="1676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9397365"/>
          <a:ext cx="3999140" cy="66239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9387840"/>
          <a:ext cx="723628" cy="16573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9553575"/>
          <a:ext cx="3792141" cy="504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6536055"/>
          <a:ext cx="4200525" cy="235839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6550578"/>
          <a:ext cx="2243930" cy="31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67627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693039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708850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725614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743331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760095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793623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809434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827151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84391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859726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8879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8793480"/>
          <a:ext cx="180975" cy="8953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55366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15265"/>
          <a:ext cx="22783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15265"/>
          <a:ext cx="343662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6537960"/>
          <a:ext cx="5372100" cy="16764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636270"/>
          <a:ext cx="1619250" cy="3352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6724650"/>
          <a:ext cx="3971924" cy="2156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将来負担額では、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公営企業会計地方債残高の減少により公営企業債等繰入見込額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減少した。退職者数と新規採用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数の調整等による在職職員数の抑制や職員の若年化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が増加となったほか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発行額が地方債元金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、一般会計等に係る地方債残高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は微増となったが、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将来負担額全体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充当可能財源等では、充当可能基金が減少し、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たことで、充当可能財源等全体でも減少することなった。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将来負担比率は充当可能財源等の減少と比較して、将来負担額の減少幅が小さいことから比率が増加すること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職員数の適正化を行うほか、建設事業においては適正かつ計画的な実施と地方財源措置の高い地方債の活用を行い、実質的な将来負担額の抑制に努めるとともに、公共施設の適量化に伴う更新経費の抑制により、地方債残高の圧縮を図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9157335"/>
          <a:ext cx="695325" cy="5916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9502140"/>
          <a:ext cx="695325" cy="5143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5124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8884920"/>
          <a:ext cx="6515100" cy="16764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3352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3352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789189"/>
          <a:ext cx="2160270" cy="3867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9334500"/>
          <a:ext cx="695325" cy="5143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672194"/>
          <a:ext cx="10439948" cy="34600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046660"/>
          <a:ext cx="10438944" cy="308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（増減理由）これまでは、人件費の抑制や経費節減等により生まれた決算剰余金等を活用し、財政調整基金や減債基金への着実な積立てを行うことができて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令和２年度に引き続き、基金取崩しを行わず、普通交付税の再算定に伴う、臨時財政対策債償還基金費分を減債基金へ積立てたが、令和４年度も前２カ年と同様に基金取崩しを行わず、普通交付税の再算定に伴う、臨時財政対策債償還基金費分を減債基金へ積立てている。ま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、各基金において基金利子分を中心とした積立てを行ったほか、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決算余剰金を活用し、まちづくり基金へ</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今後実施する学校施設の建設事業の財源に充てるために設置している学校教育施設整備基金においては、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令和５年度以降も学校施設建設事業の実施による活用を予定している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。基金全体として、令和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年度は約</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7,100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（今後の方針）今後は、合併算定替特例措置の終了（令和</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年度）に伴う普通交付税の減少や公共施設の老朽化対策に係る経費の増大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等による財源不足が予想されるため、中長期的には財政調整基金や減債基金が減少し、基金全体の残高も減少していく見込みである。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743901"/>
          <a:ext cx="1257055" cy="2695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9208423"/>
          <a:ext cx="10439948" cy="13528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9218815"/>
          <a:ext cx="10438944" cy="1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合併後の新しいまちづくりの振興と均衡ある地域の発展を図るための施策の推進。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過疎地域における住民の日常的な移動のための交通手段の確保、集落の維持及び活性化その他住民が将来にわたり安全に安心して暮らすことができる地域社会を実現するための施策の推進。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学校教育施設の整備に必要な財源に充当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間伐や人材育成・担い手確保、木材利用の促進など森林の整備・促進を図るための施策を推進。</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これまで合併特例事業債を活用した積立てを行ってきたが、基金積立額の上限である標準基金規模の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割増までの積立てが完了しているため、近年は基金利子を活用した積立ての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みを行っていた。令和４年度は新庁舎建設の進捗を勘案し、決算余剰金を活用することで約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各年度において各分野の事業への基金活用を行っているものの、ふるさと納税額の増加に伴って、近年は基金残高も増加している。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近年は基金を活用した積立てのみを行っており、事業実施における基金活用も行っていないため、基金残高に大きな増減はない。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旧学校施設の転用（利活用）による補助金等の財産処分に伴い、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万円の積立てを行った。また、令和元年度も旧学校施設の転用による補助金等財産処分に伴って約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ており、令和２年度は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を行っているが、令和３年度からは、学校施設建設事業に着手しており令和４年度は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万円の取崩しを行った。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基金利子を活用した積立てと森林環境譲与税の決算余剰金を活用した積立てを行っており、令和４年度は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合併特例事業債の発行可能年限が令和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年度に延長されたこともあって、今後数年間は本基金を活用する予定はない。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ふるさと納税額の増減に応じて、各分野の事業への活用を行っていく予定である。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過疎地域の活性化のための施策の実施においては、過疎対策事業債（ソフト分）を財源として行っていく予定ではあるが、今後、各年度に実施する事業費が増大する場合には、本基金を活用する予定である。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令和３年度から令和６年度にかけて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、小学校の大規模改修事業の実施を予定していることから、本事業に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全額を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活用する予定である。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森林環境譲与税を活用して、木育といった普及啓発等森林整備・促進事業を実施しているが、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今後、各年度に実施する事業費が増大する場合には、本基金を活用する予定である。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9223748"/>
          <a:ext cx="231277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4231820"/>
          <a:ext cx="10439948" cy="27799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4621530"/>
          <a:ext cx="10438944" cy="237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普通交付税における合併算定替特例措置の終了や今後の公共施設等の老朽化対策に係る経費の増大等による財源不足に備えることを目的として、これまで人件費の抑制や経費節減等により生まれた決算剰余金等を活用した積立てを着実に行っ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きたため、令和２年度末の基金残高は、約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万円となった。令和３年度は取崩しを行うことなく、</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を行うことで基金残高は約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万円増加し、令和４年度も令和３年度と同様に取崩しを行うことなく、</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を行うことで基金残高は</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（今後の方針）今後は、普通交付税の合併算定替特例措置の終了や公共施設等の老朽化対策に係る経費の増大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財源不足が予想されるため、中長期的には基金残高は減少していく見込みである。人件費の抑制等の行政改革をさらに推進し、今後の各年度における決算状況を踏まえ、可能な範囲での積立てを行うことにより、標準財政規模の</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程度を目安に基金残高の維持に努めることとしている。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4324798"/>
          <a:ext cx="1850129"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7116335"/>
          <a:ext cx="10439948" cy="195354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7506045"/>
          <a:ext cx="10438944" cy="154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普通交付税の合併算定替特例措置の終了や社会保障経費の増大等による町債償還財源の不足に備えることを目的として、これまで人件費の抑制や経費節減等により生まれた決算剰余金等を活用した積立てを行ってきたため、</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令和２年度末</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の基金残高は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令和３年度は普通交付税の再算定に伴う、臨時財政対策債償還基金費分の積立てを行ったことで、</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高は約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万円増加し、令和４年度も令和３年度と同様に取崩しを行うことなく、普通交付税の再算定に伴う、臨時財政対策債償還基金費分の積立てを行ったことで、</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高は</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普通交付税の合併算定替特例措置の終了等による町債償還財源の不足が予想されるため、中長期的には基金残高は減少していく見込みである。人件費の抑制等の行政改革をさらに推進し、今後の各年度における決算状況を踏まえ、可能な範囲での積立てを行うこととしてい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7209313"/>
          <a:ext cx="1256400"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4759F4-DE98-43DA-BDFF-E264880D9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177796-B00B-4324-9B8F-3D9A959EE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0315B9-759C-431A-A9EA-3E6DB98330A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B08A00-CE7F-4EC2-A397-6A1F74DB1B85}"/>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FEED98-C052-43F6-842C-BA8407CCA7C4}"/>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7E33F6C-F46C-4A06-86A5-A3C5C50F1135}"/>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3DB3DFD-A3D6-4CD4-B613-9728E7FCE27A}"/>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E9CA422-6923-4934-A793-961AF182822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09D1F6C-3F1C-468B-B549-BC935BD2B8B3}"/>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0ED9C1-9975-438A-AE35-B025BC1FE877}"/>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A0275AF-E1C9-4C67-B7F4-FEEBA70C7446}"/>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263CA5-B01A-4D0E-B2D1-22C0C26199F9}"/>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E519A0-4324-44D7-9D05-5E1FC555CE8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22BB79-2F8D-4BF4-9B01-8DAF8A630A62}"/>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A411F8-6A2A-4296-913F-080D5C5D244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8A9A5A1-3C9B-4D4E-962D-B64EB0830544}"/>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09EC5EF-3F10-4CE0-AC1F-269861EB181A}"/>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53BAAD4-4470-45A4-B523-AC5A84BA850F}"/>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0F29753-E90B-4EC5-9814-AB423FB738BB}"/>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5A8F95-31B1-4456-878D-FDE044BC2E0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35E547-171B-4C52-AF2A-2540CCDCE27C}"/>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F7A7FA-8770-40C8-8783-C5989448F54D}"/>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BBA002-751C-4DF4-9A92-0C91A9E87C5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A9837E9-E51B-4DB4-8401-7A725CEAD65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D3388C-5080-4601-894B-074030CA16E8}"/>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5331082-F623-4EE4-8ED2-B93F01DAEA9B}"/>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EFCEC2C-D37E-4823-A913-0160BCAF430E}"/>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4538682-EDEF-46D7-8E17-07466FE8DACC}"/>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E9D75A-2DD9-4EA3-A85D-5B51B860361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E3984B6-1318-4AAC-BA1F-52C701F9B5F6}"/>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79519F2-22C8-45C9-B135-EB4FF73269B2}"/>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C76AF9C-857D-4AB3-8301-5C4175A20919}"/>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7FEFA4F-0652-4DDE-AAAD-0CE5CF6768A2}"/>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00585D-4A18-4373-8EF4-C32994D75F02}"/>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BD354A-51AC-41C6-A5F5-3651D4D171B3}"/>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C6D4E50-AD8A-4C13-8AE2-0AAC5A3FBFFB}"/>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7FD333F-22DD-4CC1-B89B-9FEE92B594C5}"/>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624894F-FE01-40FC-97A5-22912AC5AF04}"/>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124125-0988-41F6-8B54-3E78FC0B7BE5}"/>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D64E4AD-A1BA-46DA-A37F-DEEE0624D849}"/>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113BE7-0DFA-48AC-9339-BD206E7A653E}"/>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9C01CD-699C-4EF9-A897-E53733DCD1E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15DACCB-19C8-4CA9-987C-DBF8FE494970}"/>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6FAE119-CDDB-4280-B9E9-373CBAD77C27}"/>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9AC6909-DAB6-48F8-8A9D-645DA705C4DC}"/>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7C1EB8-5A7F-4772-85D5-ECEE2908FA0C}"/>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42C94D-601D-4F6F-A07F-D47113D54C16}"/>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％に上昇し、数値は類似団体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ポイント程度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高い水準にあり、かつ年々増加傾向にある。有形固定資産全体において、法定耐用年数に対して資産取得から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割の年数が既に経過し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たことを示しており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が確実かつ継続的に進行している状況にあるといえる。今後、継続して使用する施設については適時・適切なメンテナンスや計画的な改修・長寿命化・更新を行うとともに、集約・有効活用・除却等による施設保有量の適正化にも併せて取り組んで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AF1C045-6A93-4FA9-8C8F-0E265CAD3B2E}"/>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3B3E0D-7A31-4638-8D60-802120AE32FF}"/>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3BB7A01-64E4-45B7-97B9-C8E38A34F7FE}"/>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051207B-1F2E-4EDC-9113-1C287FDEED6B}"/>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F2433C3-7E28-4499-BB76-95910D0D8141}"/>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2FE7A4-56AD-4A0E-A8C0-985D5A62F027}"/>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E874A32-B040-4E53-81DC-5CE4E36DC87D}"/>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82AADFC-6EF3-4010-A449-BDE6D5D789BE}"/>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BF68C09-8009-4066-98C8-33A2B2F1DDDB}"/>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809CC75-8C2A-4A33-9EC8-EF11B4A6EA45}"/>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9D8A588-3D75-49F6-8A11-CF5F2CCD05D1}"/>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AF1E992-3287-48FF-9982-871A7A6E4BDA}"/>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24F7B55-4924-4294-AE04-4F0071DF6F8F}"/>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FEEC43B-8A52-4C59-8262-0CDB80FA049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3CE2F25-5B79-491F-AC6A-AA61132535A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03E7849-2511-486C-994C-1084D061B50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8B51F0BC-5A8B-4DCA-A995-825F76286FAB}"/>
            </a:ext>
          </a:extLst>
        </xdr:cNvPr>
        <xdr:cNvCxnSpPr/>
      </xdr:nvCxnSpPr>
      <xdr:spPr>
        <a:xfrm flipV="1">
          <a:off x="4306570" y="5218007"/>
          <a:ext cx="1270" cy="133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34595B61-A137-4AC0-9E3B-0AB1A60850F1}"/>
            </a:ext>
          </a:extLst>
        </xdr:cNvPr>
        <xdr:cNvSpPr txBox="1"/>
      </xdr:nvSpPr>
      <xdr:spPr>
        <a:xfrm>
          <a:off x="4359275"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801ADCC2-2338-4DD0-AED7-5511E97B4825}"/>
            </a:ext>
          </a:extLst>
        </xdr:cNvPr>
        <xdr:cNvCxnSpPr/>
      </xdr:nvCxnSpPr>
      <xdr:spPr>
        <a:xfrm>
          <a:off x="4216400" y="65532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2C40E760-E0F6-417D-BA24-B75C235F3700}"/>
            </a:ext>
          </a:extLst>
        </xdr:cNvPr>
        <xdr:cNvSpPr txBox="1"/>
      </xdr:nvSpPr>
      <xdr:spPr>
        <a:xfrm>
          <a:off x="4359275" y="501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2FEB03BA-A46F-4D61-8E5B-E7C24D9F99F5}"/>
            </a:ext>
          </a:extLst>
        </xdr:cNvPr>
        <xdr:cNvCxnSpPr/>
      </xdr:nvCxnSpPr>
      <xdr:spPr>
        <a:xfrm>
          <a:off x="4216400" y="52180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0" name="有形固定資産減価償却率平均値テキスト">
          <a:extLst>
            <a:ext uri="{FF2B5EF4-FFF2-40B4-BE49-F238E27FC236}">
              <a16:creationId xmlns:a16="http://schemas.microsoft.com/office/drawing/2014/main" id="{A6077B23-E6B7-4CDE-AC51-EB877B9E1CB1}"/>
            </a:ext>
          </a:extLst>
        </xdr:cNvPr>
        <xdr:cNvSpPr txBox="1"/>
      </xdr:nvSpPr>
      <xdr:spPr>
        <a:xfrm>
          <a:off x="435927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B70D288F-3CF7-4EA8-B815-627AD2ED30A7}"/>
            </a:ext>
          </a:extLst>
        </xdr:cNvPr>
        <xdr:cNvSpPr/>
      </xdr:nvSpPr>
      <xdr:spPr>
        <a:xfrm>
          <a:off x="4254500" y="59423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F86BEACC-CDA4-48C7-AB7C-69963739FB4F}"/>
            </a:ext>
          </a:extLst>
        </xdr:cNvPr>
        <xdr:cNvSpPr/>
      </xdr:nvSpPr>
      <xdr:spPr>
        <a:xfrm>
          <a:off x="3616325" y="58856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BB7C8D8C-93DE-4039-8E4A-809261C718D7}"/>
            </a:ext>
          </a:extLst>
        </xdr:cNvPr>
        <xdr:cNvSpPr/>
      </xdr:nvSpPr>
      <xdr:spPr>
        <a:xfrm>
          <a:off x="2930525" y="5917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CB842A80-EFD3-48EE-823F-2AE2D2E7E1BE}"/>
            </a:ext>
          </a:extLst>
        </xdr:cNvPr>
        <xdr:cNvSpPr/>
      </xdr:nvSpPr>
      <xdr:spPr>
        <a:xfrm>
          <a:off x="2244725" y="5949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F49DFF02-A007-460A-9539-3226728AE9EA}"/>
            </a:ext>
          </a:extLst>
        </xdr:cNvPr>
        <xdr:cNvSpPr/>
      </xdr:nvSpPr>
      <xdr:spPr>
        <a:xfrm>
          <a:off x="1558925" y="59215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5DEAE6-F1D4-4CDC-A1BA-5C608FB3AB54}"/>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7917C97-6A68-420F-843F-A0E2440196B4}"/>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0A37BD-0054-4C4C-AE08-FB2ADBDDC38B}"/>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649E42E-F1A4-44D2-960D-88AD64C0950F}"/>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6AC51DA-B548-4125-94F2-08C9A86BFF5B}"/>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5551A726-75BE-4A6E-B838-B00502FA1042}"/>
            </a:ext>
          </a:extLst>
        </xdr:cNvPr>
        <xdr:cNvSpPr/>
      </xdr:nvSpPr>
      <xdr:spPr>
        <a:xfrm>
          <a:off x="4254500" y="60875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6FF99B18-9B80-4780-96CE-5707F942BCB8}"/>
            </a:ext>
          </a:extLst>
        </xdr:cNvPr>
        <xdr:cNvSpPr txBox="1"/>
      </xdr:nvSpPr>
      <xdr:spPr>
        <a:xfrm>
          <a:off x="4359275"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3" name="楕円 82">
          <a:extLst>
            <a:ext uri="{FF2B5EF4-FFF2-40B4-BE49-F238E27FC236}">
              <a16:creationId xmlns:a16="http://schemas.microsoft.com/office/drawing/2014/main" id="{AF5A435B-95B6-433D-A620-2C10552CE3DA}"/>
            </a:ext>
          </a:extLst>
        </xdr:cNvPr>
        <xdr:cNvSpPr/>
      </xdr:nvSpPr>
      <xdr:spPr>
        <a:xfrm>
          <a:off x="3616325" y="6045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F9288D4F-9A08-475A-8B35-4BB23D26535C}"/>
            </a:ext>
          </a:extLst>
        </xdr:cNvPr>
        <xdr:cNvCxnSpPr/>
      </xdr:nvCxnSpPr>
      <xdr:spPr>
        <a:xfrm>
          <a:off x="3673475" y="6102350"/>
          <a:ext cx="62865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FDF05301-7791-4DD3-B4A7-9B8FD548D8CF}"/>
            </a:ext>
          </a:extLst>
        </xdr:cNvPr>
        <xdr:cNvSpPr/>
      </xdr:nvSpPr>
      <xdr:spPr>
        <a:xfrm>
          <a:off x="2930525" y="60119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98425</xdr:rowOff>
    </xdr:to>
    <xdr:cxnSp macro="">
      <xdr:nvCxnSpPr>
        <xdr:cNvPr id="86" name="直線コネクタ 85">
          <a:extLst>
            <a:ext uri="{FF2B5EF4-FFF2-40B4-BE49-F238E27FC236}">
              <a16:creationId xmlns:a16="http://schemas.microsoft.com/office/drawing/2014/main" id="{0CC485F5-A90A-4D54-A6A8-7CC017ED5B9D}"/>
            </a:ext>
          </a:extLst>
        </xdr:cNvPr>
        <xdr:cNvCxnSpPr/>
      </xdr:nvCxnSpPr>
      <xdr:spPr>
        <a:xfrm>
          <a:off x="2987675" y="6059593"/>
          <a:ext cx="6858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87" name="楕円 86">
          <a:extLst>
            <a:ext uri="{FF2B5EF4-FFF2-40B4-BE49-F238E27FC236}">
              <a16:creationId xmlns:a16="http://schemas.microsoft.com/office/drawing/2014/main" id="{8CD6678F-325A-4AD1-BF25-87AE483ACA28}"/>
            </a:ext>
          </a:extLst>
        </xdr:cNvPr>
        <xdr:cNvSpPr/>
      </xdr:nvSpPr>
      <xdr:spPr>
        <a:xfrm>
          <a:off x="2244725" y="5961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0433F000-0C4B-4AC9-A91E-5C988E26E99F}"/>
            </a:ext>
          </a:extLst>
        </xdr:cNvPr>
        <xdr:cNvCxnSpPr/>
      </xdr:nvCxnSpPr>
      <xdr:spPr>
        <a:xfrm>
          <a:off x="2301875" y="6008793"/>
          <a:ext cx="685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a:extLst>
            <a:ext uri="{FF2B5EF4-FFF2-40B4-BE49-F238E27FC236}">
              <a16:creationId xmlns:a16="http://schemas.microsoft.com/office/drawing/2014/main" id="{29842904-7A9A-4058-90FC-8799F802E8C3}"/>
            </a:ext>
          </a:extLst>
        </xdr:cNvPr>
        <xdr:cNvSpPr/>
      </xdr:nvSpPr>
      <xdr:spPr>
        <a:xfrm>
          <a:off x="1558925" y="5913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32</xdr:row>
      <xdr:rowOff>4868</xdr:rowOff>
    </xdr:to>
    <xdr:cxnSp macro="">
      <xdr:nvCxnSpPr>
        <xdr:cNvPr id="90" name="直線コネクタ 89">
          <a:extLst>
            <a:ext uri="{FF2B5EF4-FFF2-40B4-BE49-F238E27FC236}">
              <a16:creationId xmlns:a16="http://schemas.microsoft.com/office/drawing/2014/main" id="{9E27AA1E-23AC-4439-B069-4D841EE2E318}"/>
            </a:ext>
          </a:extLst>
        </xdr:cNvPr>
        <xdr:cNvCxnSpPr/>
      </xdr:nvCxnSpPr>
      <xdr:spPr>
        <a:xfrm>
          <a:off x="1616075" y="5961592"/>
          <a:ext cx="6858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1" name="n_1aveValue有形固定資産減価償却率">
          <a:extLst>
            <a:ext uri="{FF2B5EF4-FFF2-40B4-BE49-F238E27FC236}">
              <a16:creationId xmlns:a16="http://schemas.microsoft.com/office/drawing/2014/main" id="{5A9D8E97-D634-4AA8-AFCD-861DA24954C5}"/>
            </a:ext>
          </a:extLst>
        </xdr:cNvPr>
        <xdr:cNvSpPr txBox="1"/>
      </xdr:nvSpPr>
      <xdr:spPr>
        <a:xfrm>
          <a:off x="3474094" y="5679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2" name="n_2aveValue有形固定資産減価償却率">
          <a:extLst>
            <a:ext uri="{FF2B5EF4-FFF2-40B4-BE49-F238E27FC236}">
              <a16:creationId xmlns:a16="http://schemas.microsoft.com/office/drawing/2014/main" id="{160287B2-A4B4-4E03-A933-E241505D7FCB}"/>
            </a:ext>
          </a:extLst>
        </xdr:cNvPr>
        <xdr:cNvSpPr txBox="1"/>
      </xdr:nvSpPr>
      <xdr:spPr>
        <a:xfrm>
          <a:off x="2797819"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3" name="n_3aveValue有形固定資産減価償却率">
          <a:extLst>
            <a:ext uri="{FF2B5EF4-FFF2-40B4-BE49-F238E27FC236}">
              <a16:creationId xmlns:a16="http://schemas.microsoft.com/office/drawing/2014/main" id="{CA69BD33-B923-4A0D-9A3E-9F8C7CC34A08}"/>
            </a:ext>
          </a:extLst>
        </xdr:cNvPr>
        <xdr:cNvSpPr txBox="1"/>
      </xdr:nvSpPr>
      <xdr:spPr>
        <a:xfrm>
          <a:off x="2112019"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a:extLst>
            <a:ext uri="{FF2B5EF4-FFF2-40B4-BE49-F238E27FC236}">
              <a16:creationId xmlns:a16="http://schemas.microsoft.com/office/drawing/2014/main" id="{4AD0130C-3F1D-4391-9DD6-B181ECD64E16}"/>
            </a:ext>
          </a:extLst>
        </xdr:cNvPr>
        <xdr:cNvSpPr txBox="1"/>
      </xdr:nvSpPr>
      <xdr:spPr>
        <a:xfrm>
          <a:off x="1426219" y="601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5" name="n_1mainValue有形固定資産減価償却率">
          <a:extLst>
            <a:ext uri="{FF2B5EF4-FFF2-40B4-BE49-F238E27FC236}">
              <a16:creationId xmlns:a16="http://schemas.microsoft.com/office/drawing/2014/main" id="{803CAE7D-CCAD-40E7-81BA-F0B0198AE4BE}"/>
            </a:ext>
          </a:extLst>
        </xdr:cNvPr>
        <xdr:cNvSpPr txBox="1"/>
      </xdr:nvSpPr>
      <xdr:spPr>
        <a:xfrm>
          <a:off x="347409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C07B72A8-E285-43E9-B281-12E2F9715756}"/>
            </a:ext>
          </a:extLst>
        </xdr:cNvPr>
        <xdr:cNvSpPr txBox="1"/>
      </xdr:nvSpPr>
      <xdr:spPr>
        <a:xfrm>
          <a:off x="2797819" y="610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97" name="n_3mainValue有形固定資産減価償却率">
          <a:extLst>
            <a:ext uri="{FF2B5EF4-FFF2-40B4-BE49-F238E27FC236}">
              <a16:creationId xmlns:a16="http://schemas.microsoft.com/office/drawing/2014/main" id="{3391524E-DB23-445E-BD20-AADEE66E53D0}"/>
            </a:ext>
          </a:extLst>
        </xdr:cNvPr>
        <xdr:cNvSpPr txBox="1"/>
      </xdr:nvSpPr>
      <xdr:spPr>
        <a:xfrm>
          <a:off x="2112019" y="605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21819</xdr:rowOff>
    </xdr:from>
    <xdr:ext cx="405111" cy="259045"/>
    <xdr:sp macro="" textlink="">
      <xdr:nvSpPr>
        <xdr:cNvPr id="98" name="n_4mainValue有形固定資産減価償却率">
          <a:extLst>
            <a:ext uri="{FF2B5EF4-FFF2-40B4-BE49-F238E27FC236}">
              <a16:creationId xmlns:a16="http://schemas.microsoft.com/office/drawing/2014/main" id="{9A90C344-C214-4DFD-A4AA-EA3E7A647331}"/>
            </a:ext>
          </a:extLst>
        </xdr:cNvPr>
        <xdr:cNvSpPr txBox="1"/>
      </xdr:nvSpPr>
      <xdr:spPr>
        <a:xfrm>
          <a:off x="1426219" y="56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613DC93-9D53-48FF-9BD4-FD3A5FD3E771}"/>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4C342D1-9C16-4FFB-B843-E64A93EEE139}"/>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17CA113-994B-4AB3-9F6D-16033162D97D}"/>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EC05233-7ACD-4D96-9201-B9215CADBAD2}"/>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7DD6997-EF8B-425C-B0C0-D31E98021673}"/>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5F07680-27DC-4767-8BAC-6FC1EA79BA03}"/>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9B4C462-3F2F-4D6F-BF56-07F1F1C5330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415CA9E-4C40-4DD0-9F8F-AC9235B6B274}"/>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7E5074-4760-446E-8F6B-E81B3D150964}"/>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598E4F6-8A4C-4795-AAAD-C2270A74638D}"/>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A69724E-EBEE-412E-971F-97BF541B3DC4}"/>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3EE479B-8C98-4264-8DE9-7B2E034217C9}"/>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4A310E6-AFB8-46FD-87AD-23A65DF3A3C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債務償還に充当できる一般財源に対する実質債務の比率を表す債務償還比率は、前年度比で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類似団体内平均値との差も広がる形となり、その差は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ポイントで依然として</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類似団体より高い水準に</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。決算剰余金を活用した財政調整基金等への着実な積立てや職員数削減による退職手当負担見込額の減少等、これまで</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債務の抑制を図っているが、人件費や物件費の住民一人当たりのコストは類似団体に比べて高い傾向あることから、人件費の抑制や事務事業の見直し等に引き続き取り組むとともに、適正かつ計画的な施設整備の実施による地方債の発行抑制に取り組み、財政の持続可能性の確保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D8ED889-AD2A-4E95-A677-1D63D8C9AA95}"/>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44BCF4-CB22-4058-9539-0DFB488AE63A}"/>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788E2EA-39CF-4F11-828F-DDC10324D86C}"/>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0E2C936-441D-43C0-B561-008D334246CC}"/>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6AD721F-A24C-4C56-8AEF-E5F4F688241E}"/>
            </a:ext>
          </a:extLst>
        </xdr:cNvPr>
        <xdr:cNvSpPr txBox="1"/>
      </xdr:nvSpPr>
      <xdr:spPr>
        <a:xfrm>
          <a:off x="9762011"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4F6A1C6-0F30-4A38-9EDA-C132AE6763FE}"/>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C982B61-1186-4EC8-AAA6-CD414B08AA1D}"/>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C52E7F1-319B-407D-8907-9B1EF36F6846}"/>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E7ECF2D-18C6-4634-AFCC-1EC64812D888}"/>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94CD4D3-8456-4014-9A81-78DE22B45558}"/>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813969A-05E8-436D-BA6B-1BB0328BE228}"/>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8D4F606-C66B-443A-94FC-322FD3F487CE}"/>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FA3CE76-A33E-40A5-8C61-25E6B01DACF0}"/>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EFB4659-040E-495D-ABCD-57DBA8D59D12}"/>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92C304D-4B21-4AFC-A717-1BA09E24E516}"/>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2892A667-7FF8-49DA-8F4A-730438333214}"/>
            </a:ext>
          </a:extLst>
        </xdr:cNvPr>
        <xdr:cNvCxnSpPr/>
      </xdr:nvCxnSpPr>
      <xdr:spPr>
        <a:xfrm flipV="1">
          <a:off x="13326745" y="5115983"/>
          <a:ext cx="1269" cy="126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D69A7932-8C2D-436E-9282-B1AE381CE105}"/>
            </a:ext>
          </a:extLst>
        </xdr:cNvPr>
        <xdr:cNvSpPr txBox="1"/>
      </xdr:nvSpPr>
      <xdr:spPr>
        <a:xfrm>
          <a:off x="13379450"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89ED76C7-501E-429D-8072-BF2B38B18FD5}"/>
            </a:ext>
          </a:extLst>
        </xdr:cNvPr>
        <xdr:cNvCxnSpPr/>
      </xdr:nvCxnSpPr>
      <xdr:spPr>
        <a:xfrm>
          <a:off x="13255625" y="63823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9AB1504-9E31-4CC0-A4FD-7662FD1B436A}"/>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2067EC3-CBAB-425A-B2ED-83DF3AD5EC39}"/>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a:extLst>
            <a:ext uri="{FF2B5EF4-FFF2-40B4-BE49-F238E27FC236}">
              <a16:creationId xmlns:a16="http://schemas.microsoft.com/office/drawing/2014/main" id="{96F544CE-5420-4666-BC79-08663E9C6E12}"/>
            </a:ext>
          </a:extLst>
        </xdr:cNvPr>
        <xdr:cNvSpPr txBox="1"/>
      </xdr:nvSpPr>
      <xdr:spPr>
        <a:xfrm>
          <a:off x="13379450" y="5543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9BF32303-0266-4A8A-8B58-2522314EB96E}"/>
            </a:ext>
          </a:extLst>
        </xdr:cNvPr>
        <xdr:cNvSpPr/>
      </xdr:nvSpPr>
      <xdr:spPr>
        <a:xfrm>
          <a:off x="13293725" y="56893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CD4D9764-63E3-4AEE-9940-632D87426AC9}"/>
            </a:ext>
          </a:extLst>
        </xdr:cNvPr>
        <xdr:cNvSpPr/>
      </xdr:nvSpPr>
      <xdr:spPr>
        <a:xfrm>
          <a:off x="12646025" y="56701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95BCD8AF-9684-467A-8EC7-80203736E733}"/>
            </a:ext>
          </a:extLst>
        </xdr:cNvPr>
        <xdr:cNvSpPr/>
      </xdr:nvSpPr>
      <xdr:spPr>
        <a:xfrm>
          <a:off x="11960225" y="58865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01895F0B-02A1-4C1F-8F55-974366D94389}"/>
            </a:ext>
          </a:extLst>
        </xdr:cNvPr>
        <xdr:cNvSpPr/>
      </xdr:nvSpPr>
      <xdr:spPr>
        <a:xfrm>
          <a:off x="11274425" y="6002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79F5857E-FD7E-4906-B3D6-803A23F55B00}"/>
            </a:ext>
          </a:extLst>
        </xdr:cNvPr>
        <xdr:cNvSpPr/>
      </xdr:nvSpPr>
      <xdr:spPr>
        <a:xfrm>
          <a:off x="10588625" y="60315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5D8C73C-66D9-492A-B934-04C9BD2AC759}"/>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1FA7C79-F549-46D4-B0A3-76DF804F39E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770D345-2229-4384-A9EB-25BB88C26C18}"/>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6BAA75-A4C1-4D5E-88E3-41E8957F4F62}"/>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A960BCF-D227-481C-81E9-920D084C1118}"/>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126058</xdr:rowOff>
    </xdr:from>
    <xdr:to>
      <xdr:col>76</xdr:col>
      <xdr:colOff>73025</xdr:colOff>
      <xdr:row>32</xdr:row>
      <xdr:rowOff>56208</xdr:rowOff>
    </xdr:to>
    <xdr:sp macro="" textlink="">
      <xdr:nvSpPr>
        <xdr:cNvPr id="143" name="楕円 142">
          <a:extLst>
            <a:ext uri="{FF2B5EF4-FFF2-40B4-BE49-F238E27FC236}">
              <a16:creationId xmlns:a16="http://schemas.microsoft.com/office/drawing/2014/main" id="{4619BB58-0959-4932-BCD4-92EEDE6EFE5F}"/>
            </a:ext>
          </a:extLst>
        </xdr:cNvPr>
        <xdr:cNvSpPr/>
      </xdr:nvSpPr>
      <xdr:spPr>
        <a:xfrm>
          <a:off x="13293725" y="59617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104485</xdr:rowOff>
    </xdr:from>
    <xdr:ext cx="469744" cy="259045"/>
    <xdr:sp macro="" textlink="">
      <xdr:nvSpPr>
        <xdr:cNvPr id="144" name="債務償還比率該当値テキスト">
          <a:extLst>
            <a:ext uri="{FF2B5EF4-FFF2-40B4-BE49-F238E27FC236}">
              <a16:creationId xmlns:a16="http://schemas.microsoft.com/office/drawing/2014/main" id="{8F73F332-B7CC-4179-AAD7-731FA4AE28B8}"/>
            </a:ext>
          </a:extLst>
        </xdr:cNvPr>
        <xdr:cNvSpPr txBox="1"/>
      </xdr:nvSpPr>
      <xdr:spPr>
        <a:xfrm>
          <a:off x="13379450" y="59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68485</xdr:rowOff>
    </xdr:from>
    <xdr:to>
      <xdr:col>72</xdr:col>
      <xdr:colOff>123825</xdr:colOff>
      <xdr:row>31</xdr:row>
      <xdr:rowOff>170085</xdr:rowOff>
    </xdr:to>
    <xdr:sp macro="" textlink="">
      <xdr:nvSpPr>
        <xdr:cNvPr id="145" name="楕円 144">
          <a:extLst>
            <a:ext uri="{FF2B5EF4-FFF2-40B4-BE49-F238E27FC236}">
              <a16:creationId xmlns:a16="http://schemas.microsoft.com/office/drawing/2014/main" id="{64518B77-B95A-4758-B689-DD71D62BD5E9}"/>
            </a:ext>
          </a:extLst>
        </xdr:cNvPr>
        <xdr:cNvSpPr/>
      </xdr:nvSpPr>
      <xdr:spPr>
        <a:xfrm>
          <a:off x="12646025" y="5904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119285</xdr:rowOff>
    </xdr:from>
    <xdr:to>
      <xdr:col>76</xdr:col>
      <xdr:colOff>22225</xdr:colOff>
      <xdr:row>32</xdr:row>
      <xdr:rowOff>5408</xdr:rowOff>
    </xdr:to>
    <xdr:cxnSp macro="">
      <xdr:nvCxnSpPr>
        <xdr:cNvPr id="146" name="直線コネクタ 145">
          <a:extLst>
            <a:ext uri="{FF2B5EF4-FFF2-40B4-BE49-F238E27FC236}">
              <a16:creationId xmlns:a16="http://schemas.microsoft.com/office/drawing/2014/main" id="{9A4A3C68-457D-41F1-8997-F4248221B0D6}"/>
            </a:ext>
          </a:extLst>
        </xdr:cNvPr>
        <xdr:cNvCxnSpPr/>
      </xdr:nvCxnSpPr>
      <xdr:spPr>
        <a:xfrm>
          <a:off x="12693650" y="5961285"/>
          <a:ext cx="638175"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58960</xdr:rowOff>
    </xdr:from>
    <xdr:to>
      <xdr:col>68</xdr:col>
      <xdr:colOff>123825</xdr:colOff>
      <xdr:row>32</xdr:row>
      <xdr:rowOff>160560</xdr:rowOff>
    </xdr:to>
    <xdr:sp macro="" textlink="">
      <xdr:nvSpPr>
        <xdr:cNvPr id="147" name="楕円 146">
          <a:extLst>
            <a:ext uri="{FF2B5EF4-FFF2-40B4-BE49-F238E27FC236}">
              <a16:creationId xmlns:a16="http://schemas.microsoft.com/office/drawing/2014/main" id="{CEB57282-1B96-43CD-B79C-2B5584D1C8D4}"/>
            </a:ext>
          </a:extLst>
        </xdr:cNvPr>
        <xdr:cNvSpPr/>
      </xdr:nvSpPr>
      <xdr:spPr>
        <a:xfrm>
          <a:off x="11960225" y="60597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119285</xdr:rowOff>
    </xdr:from>
    <xdr:to>
      <xdr:col>72</xdr:col>
      <xdr:colOff>73025</xdr:colOff>
      <xdr:row>32</xdr:row>
      <xdr:rowOff>109760</xdr:rowOff>
    </xdr:to>
    <xdr:cxnSp macro="">
      <xdr:nvCxnSpPr>
        <xdr:cNvPr id="148" name="直線コネクタ 147">
          <a:extLst>
            <a:ext uri="{FF2B5EF4-FFF2-40B4-BE49-F238E27FC236}">
              <a16:creationId xmlns:a16="http://schemas.microsoft.com/office/drawing/2014/main" id="{4A8C16CB-65CC-4160-B346-5874E451C17E}"/>
            </a:ext>
          </a:extLst>
        </xdr:cNvPr>
        <xdr:cNvCxnSpPr/>
      </xdr:nvCxnSpPr>
      <xdr:spPr>
        <a:xfrm flipV="1">
          <a:off x="12007850" y="5961285"/>
          <a:ext cx="6858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141171</xdr:rowOff>
    </xdr:from>
    <xdr:to>
      <xdr:col>64</xdr:col>
      <xdr:colOff>123825</xdr:colOff>
      <xdr:row>32</xdr:row>
      <xdr:rowOff>71321</xdr:rowOff>
    </xdr:to>
    <xdr:sp macro="" textlink="">
      <xdr:nvSpPr>
        <xdr:cNvPr id="149" name="楕円 148">
          <a:extLst>
            <a:ext uri="{FF2B5EF4-FFF2-40B4-BE49-F238E27FC236}">
              <a16:creationId xmlns:a16="http://schemas.microsoft.com/office/drawing/2014/main" id="{BA5572BD-EDCF-4843-A309-F657FB0D77C2}"/>
            </a:ext>
          </a:extLst>
        </xdr:cNvPr>
        <xdr:cNvSpPr/>
      </xdr:nvSpPr>
      <xdr:spPr>
        <a:xfrm>
          <a:off x="11274425" y="59831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20521</xdr:rowOff>
    </xdr:from>
    <xdr:to>
      <xdr:col>68</xdr:col>
      <xdr:colOff>73025</xdr:colOff>
      <xdr:row>32</xdr:row>
      <xdr:rowOff>109760</xdr:rowOff>
    </xdr:to>
    <xdr:cxnSp macro="">
      <xdr:nvCxnSpPr>
        <xdr:cNvPr id="150" name="直線コネクタ 149">
          <a:extLst>
            <a:ext uri="{FF2B5EF4-FFF2-40B4-BE49-F238E27FC236}">
              <a16:creationId xmlns:a16="http://schemas.microsoft.com/office/drawing/2014/main" id="{8EA8491E-09BB-4BE3-8EFD-0A805A958BAE}"/>
            </a:ext>
          </a:extLst>
        </xdr:cNvPr>
        <xdr:cNvCxnSpPr/>
      </xdr:nvCxnSpPr>
      <xdr:spPr>
        <a:xfrm>
          <a:off x="11322050" y="6021271"/>
          <a:ext cx="6858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77660</xdr:rowOff>
    </xdr:from>
    <xdr:to>
      <xdr:col>60</xdr:col>
      <xdr:colOff>123825</xdr:colOff>
      <xdr:row>32</xdr:row>
      <xdr:rowOff>7810</xdr:rowOff>
    </xdr:to>
    <xdr:sp macro="" textlink="">
      <xdr:nvSpPr>
        <xdr:cNvPr id="151" name="楕円 150">
          <a:extLst>
            <a:ext uri="{FF2B5EF4-FFF2-40B4-BE49-F238E27FC236}">
              <a16:creationId xmlns:a16="http://schemas.microsoft.com/office/drawing/2014/main" id="{8E3CD5F5-C593-4FCC-9E02-459FB0D2FC89}"/>
            </a:ext>
          </a:extLst>
        </xdr:cNvPr>
        <xdr:cNvSpPr/>
      </xdr:nvSpPr>
      <xdr:spPr>
        <a:xfrm>
          <a:off x="10588625" y="5916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128460</xdr:rowOff>
    </xdr:from>
    <xdr:to>
      <xdr:col>64</xdr:col>
      <xdr:colOff>73025</xdr:colOff>
      <xdr:row>32</xdr:row>
      <xdr:rowOff>20521</xdr:rowOff>
    </xdr:to>
    <xdr:cxnSp macro="">
      <xdr:nvCxnSpPr>
        <xdr:cNvPr id="152" name="直線コネクタ 151">
          <a:extLst>
            <a:ext uri="{FF2B5EF4-FFF2-40B4-BE49-F238E27FC236}">
              <a16:creationId xmlns:a16="http://schemas.microsoft.com/office/drawing/2014/main" id="{0F17CC56-6A6F-4D0F-94A2-1C4937F59C75}"/>
            </a:ext>
          </a:extLst>
        </xdr:cNvPr>
        <xdr:cNvCxnSpPr/>
      </xdr:nvCxnSpPr>
      <xdr:spPr>
        <a:xfrm>
          <a:off x="10636250" y="5964110"/>
          <a:ext cx="6858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E4249DCC-9B1C-41F6-8CC3-378509E95BCD}"/>
            </a:ext>
          </a:extLst>
        </xdr:cNvPr>
        <xdr:cNvSpPr txBox="1"/>
      </xdr:nvSpPr>
      <xdr:spPr>
        <a:xfrm>
          <a:off x="12465127" y="545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DCC2A97A-CE76-4B03-A50B-2F5152951A85}"/>
            </a:ext>
          </a:extLst>
        </xdr:cNvPr>
        <xdr:cNvSpPr txBox="1"/>
      </xdr:nvSpPr>
      <xdr:spPr>
        <a:xfrm>
          <a:off x="11788852" y="56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55" name="n_3aveValue債務償還比率">
          <a:extLst>
            <a:ext uri="{FF2B5EF4-FFF2-40B4-BE49-F238E27FC236}">
              <a16:creationId xmlns:a16="http://schemas.microsoft.com/office/drawing/2014/main" id="{9F2A7522-05DA-4005-953A-57441E511163}"/>
            </a:ext>
          </a:extLst>
        </xdr:cNvPr>
        <xdr:cNvSpPr txBox="1"/>
      </xdr:nvSpPr>
      <xdr:spPr>
        <a:xfrm>
          <a:off x="11103052" y="60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56" name="n_4aveValue債務償還比率">
          <a:extLst>
            <a:ext uri="{FF2B5EF4-FFF2-40B4-BE49-F238E27FC236}">
              <a16:creationId xmlns:a16="http://schemas.microsoft.com/office/drawing/2014/main" id="{A3133268-64B6-47FE-BC35-399BE0C77F4B}"/>
            </a:ext>
          </a:extLst>
        </xdr:cNvPr>
        <xdr:cNvSpPr txBox="1"/>
      </xdr:nvSpPr>
      <xdr:spPr>
        <a:xfrm>
          <a:off x="10417252" y="612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161212</xdr:rowOff>
    </xdr:from>
    <xdr:ext cx="469744" cy="259045"/>
    <xdr:sp macro="" textlink="">
      <xdr:nvSpPr>
        <xdr:cNvPr id="157" name="n_1mainValue債務償還比率">
          <a:extLst>
            <a:ext uri="{FF2B5EF4-FFF2-40B4-BE49-F238E27FC236}">
              <a16:creationId xmlns:a16="http://schemas.microsoft.com/office/drawing/2014/main" id="{B9421B54-0995-4293-B780-AF8699D80934}"/>
            </a:ext>
          </a:extLst>
        </xdr:cNvPr>
        <xdr:cNvSpPr txBox="1"/>
      </xdr:nvSpPr>
      <xdr:spPr>
        <a:xfrm>
          <a:off x="12465127" y="60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151687</xdr:rowOff>
    </xdr:from>
    <xdr:ext cx="469744" cy="259045"/>
    <xdr:sp macro="" textlink="">
      <xdr:nvSpPr>
        <xdr:cNvPr id="158" name="n_2mainValue債務償還比率">
          <a:extLst>
            <a:ext uri="{FF2B5EF4-FFF2-40B4-BE49-F238E27FC236}">
              <a16:creationId xmlns:a16="http://schemas.microsoft.com/office/drawing/2014/main" id="{6FB9E6A4-3AE2-4B13-AB1E-0C2A44A1F168}"/>
            </a:ext>
          </a:extLst>
        </xdr:cNvPr>
        <xdr:cNvSpPr txBox="1"/>
      </xdr:nvSpPr>
      <xdr:spPr>
        <a:xfrm>
          <a:off x="11788852" y="615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87848</xdr:rowOff>
    </xdr:from>
    <xdr:ext cx="469744" cy="259045"/>
    <xdr:sp macro="" textlink="">
      <xdr:nvSpPr>
        <xdr:cNvPr id="159" name="n_3mainValue債務償還比率">
          <a:extLst>
            <a:ext uri="{FF2B5EF4-FFF2-40B4-BE49-F238E27FC236}">
              <a16:creationId xmlns:a16="http://schemas.microsoft.com/office/drawing/2014/main" id="{4DE07B47-E4AA-4DC8-97D1-11A9ABB714B7}"/>
            </a:ext>
          </a:extLst>
        </xdr:cNvPr>
        <xdr:cNvSpPr txBox="1"/>
      </xdr:nvSpPr>
      <xdr:spPr>
        <a:xfrm>
          <a:off x="11103052" y="57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24337</xdr:rowOff>
    </xdr:from>
    <xdr:ext cx="469744" cy="259045"/>
    <xdr:sp macro="" textlink="">
      <xdr:nvSpPr>
        <xdr:cNvPr id="160" name="n_4mainValue債務償還比率">
          <a:extLst>
            <a:ext uri="{FF2B5EF4-FFF2-40B4-BE49-F238E27FC236}">
              <a16:creationId xmlns:a16="http://schemas.microsoft.com/office/drawing/2014/main" id="{8BB8B37E-63E0-43BB-9F4D-6D12C4D68D17}"/>
            </a:ext>
          </a:extLst>
        </xdr:cNvPr>
        <xdr:cNvSpPr txBox="1"/>
      </xdr:nvSpPr>
      <xdr:spPr>
        <a:xfrm>
          <a:off x="10417252" y="57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D157FD2-56DF-458E-ACE2-74C36893DA8B}"/>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DA165B5-ED54-4BE2-927A-560ADD956394}"/>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BD9FF6A-0A57-4C38-A232-DC4E79A1633D}"/>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4A087BB-837B-4F2D-AE5C-6C6778677655}"/>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6B0C2F-5E91-47D6-AA05-124B77B6DD20}"/>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4160F43-0188-44EF-87AE-B396584CA950}"/>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D12E05-3187-4103-A80F-2FE40D993129}"/>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7CA1C8-E0A2-4615-9E9F-97A185EE5148}"/>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528A85-0E7B-4D0F-9FCE-D91CF572708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ACEDBE-F5A5-4A86-9595-475E10414C2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0BA0BD-960A-4041-B3AA-91F4F84FB1E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6925C3-682F-4D3D-9946-8AA47C02AB4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CB8878-0CFE-4823-814C-A24D61335AF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4BAB6C-7EAE-4DB9-A852-DC33AB6D34B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015E50-3A5E-478A-8245-8BD94672B54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07494B-6971-4D60-94B9-6A2EDD0BDFD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CAC002-E8A3-425B-803A-6E5E35296F0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B9B74D-7EC0-4770-A754-192252C913F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1CC79A-D166-419B-93CF-04B305FC85A2}"/>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0DC05E-F7E0-43EE-AD29-10C324E4334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1679F5-4A0F-440A-8358-E21C434D35B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6586E9-74E9-4020-96B5-AE7623CB028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A5131E-0B6F-4592-92E3-B6F33A75AA6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08EB3E-8A27-4DB9-A5BB-0BA71FF9C42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72A487-4125-468F-9D35-F2687842089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1508F3-F87D-42ED-A473-F0E9087E6F0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CD02AE-94EC-4006-BE52-3A73BC46A3E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69E683-452B-49A0-9792-B2A515EC0B8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A44767-47EF-4AFF-9F92-3C129B499AA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59738A-7354-4E16-AFF7-A0440478BDC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5E4234-D35F-4108-81ED-B39761594F6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133608-3646-4D4D-AF01-561E6948C02F}"/>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4D47BB-D5FB-416E-89A9-6A3C83CFE389}"/>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1E6A9A-046D-43B7-A9C0-0070535024A5}"/>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A7520C-D62C-4740-BE0A-B322EC41512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6BF936-18A3-4854-BA20-13D9D4BE180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1EF4DE-7545-4826-AD48-102D3B6EF97D}"/>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F7D472-863F-45BE-8AF0-111769C8A7F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07DDCF-FEA9-40B6-AEB7-C1E2C87606E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FF29C1-CD4D-47F5-BD8C-E3B1D7021422}"/>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A0A385-0923-4122-9A88-3DE32ED6E08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73D675-4888-44F6-86E4-5139984F014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254D13-91DF-4E29-8823-E235BE2E272C}"/>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EBBC23-CB27-49F2-92CE-5A7C6E870595}"/>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E054D6-A4C4-48D8-B916-47C2B0A7929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6234CF-5CFD-4AB4-A551-FBE98BDBB7C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536998-22C1-4A37-9B5D-17C488019ED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C444A6-C5CB-41F5-B367-B3F2F02744B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8AC0F4-ABAB-4B41-9BA0-F39E900BC780}"/>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BAE5A5-4562-4D6E-9DB4-BE4EDAED0AE0}"/>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8B0D04-6C88-478D-B07B-6EDF0D7E93FC}"/>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F4D1D4-D80B-4A10-8142-02CF0D5A3F27}"/>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45D841-D74D-41AA-A0C5-FB8CE687196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DC3448-62A6-4AF2-BDF7-57CD56AF2897}"/>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898D32-3192-4EA5-82C7-6629B97DBB4D}"/>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13D7C2-9B7D-4D08-B385-549E1AD35D79}"/>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4D47D3-7571-47A2-B43C-8E3B6631E0AE}"/>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18081FC-9B6D-4992-B3BE-0341C1B88E7C}"/>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6F6CA4-C50C-48EA-B397-83283B88C34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48D2427-0E2A-499E-865A-0504519EB0AA}"/>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E725F76-46BC-49A9-B404-149F43CADF9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7E503128-E121-4F4D-BA2E-565776274C8D}"/>
            </a:ext>
          </a:extLst>
        </xdr:cNvPr>
        <xdr:cNvCxnSpPr/>
      </xdr:nvCxnSpPr>
      <xdr:spPr>
        <a:xfrm flipV="1">
          <a:off x="4180840" y="5521325"/>
          <a:ext cx="0" cy="123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F1EA093C-42FB-4E68-AD57-D616B7D079F3}"/>
            </a:ext>
          </a:extLst>
        </xdr:cNvPr>
        <xdr:cNvSpPr txBox="1"/>
      </xdr:nvSpPr>
      <xdr:spPr>
        <a:xfrm>
          <a:off x="4219575"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E52A2EF7-EBCB-4DB5-AF94-C4E94F0EC7AF}"/>
            </a:ext>
          </a:extLst>
        </xdr:cNvPr>
        <xdr:cNvCxnSpPr/>
      </xdr:nvCxnSpPr>
      <xdr:spPr>
        <a:xfrm>
          <a:off x="4105275" y="6752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6FA867B-2D19-49A8-B649-7DCE9B2FC248}"/>
            </a:ext>
          </a:extLst>
        </xdr:cNvPr>
        <xdr:cNvSpPr txBox="1"/>
      </xdr:nvSpPr>
      <xdr:spPr>
        <a:xfrm>
          <a:off x="4219575"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C10D5983-7BFA-4767-9B0C-F97DCE16F484}"/>
            </a:ext>
          </a:extLst>
        </xdr:cNvPr>
        <xdr:cNvCxnSpPr/>
      </xdr:nvCxnSpPr>
      <xdr:spPr>
        <a:xfrm>
          <a:off x="4105275" y="5521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87509FFE-D2F6-4ECB-A6A5-DCD20C29BEC0}"/>
            </a:ext>
          </a:extLst>
        </xdr:cNvPr>
        <xdr:cNvSpPr txBox="1"/>
      </xdr:nvSpPr>
      <xdr:spPr>
        <a:xfrm>
          <a:off x="4219575" y="6045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DAE386C2-E88C-48E3-BF37-C391BF549B1E}"/>
            </a:ext>
          </a:extLst>
        </xdr:cNvPr>
        <xdr:cNvSpPr/>
      </xdr:nvSpPr>
      <xdr:spPr>
        <a:xfrm>
          <a:off x="4124325" y="619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2C9D1588-DE6E-4B50-B1DC-8F3D008F7C55}"/>
            </a:ext>
          </a:extLst>
        </xdr:cNvPr>
        <xdr:cNvSpPr/>
      </xdr:nvSpPr>
      <xdr:spPr>
        <a:xfrm>
          <a:off x="3381375" y="6163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C5D5635B-5890-495F-ACEF-86CBC645BC75}"/>
            </a:ext>
          </a:extLst>
        </xdr:cNvPr>
        <xdr:cNvSpPr/>
      </xdr:nvSpPr>
      <xdr:spPr>
        <a:xfrm>
          <a:off x="2571750" y="6208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C43C99F8-1749-44B3-9241-1F1C67CAC17D}"/>
            </a:ext>
          </a:extLst>
        </xdr:cNvPr>
        <xdr:cNvSpPr/>
      </xdr:nvSpPr>
      <xdr:spPr>
        <a:xfrm>
          <a:off x="1781175" y="6256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1674F251-93B4-433D-B2ED-5F59388835F7}"/>
            </a:ext>
          </a:extLst>
        </xdr:cNvPr>
        <xdr:cNvSpPr/>
      </xdr:nvSpPr>
      <xdr:spPr>
        <a:xfrm>
          <a:off x="981075" y="6211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4B3293-4FD8-4DF8-B9A4-9DCFD8B5DB3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94635B-B17D-48E0-B47E-8B3ED422E0D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BE2404-DF40-4297-A79B-9981C21F24D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FD6657-4834-400A-BB58-47DE57A96657}"/>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F995C0-9948-4EA7-BB56-186043A5CFA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CC39D5FA-60B3-4F52-9D62-6072382F9698}"/>
            </a:ext>
          </a:extLst>
        </xdr:cNvPr>
        <xdr:cNvSpPr/>
      </xdr:nvSpPr>
      <xdr:spPr>
        <a:xfrm>
          <a:off x="4124325" y="6248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F842416D-AA35-4889-9EA6-C2D0AF5413E9}"/>
            </a:ext>
          </a:extLst>
        </xdr:cNvPr>
        <xdr:cNvSpPr txBox="1"/>
      </xdr:nvSpPr>
      <xdr:spPr>
        <a:xfrm>
          <a:off x="4219575"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2E2668DC-E54A-4F6D-AA79-03CDFF6F16D8}"/>
            </a:ext>
          </a:extLst>
        </xdr:cNvPr>
        <xdr:cNvSpPr/>
      </xdr:nvSpPr>
      <xdr:spPr>
        <a:xfrm>
          <a:off x="3381375" y="6209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F9F4A309-B4C2-4028-86D6-E0C9BDB0C7E3}"/>
            </a:ext>
          </a:extLst>
        </xdr:cNvPr>
        <xdr:cNvCxnSpPr/>
      </xdr:nvCxnSpPr>
      <xdr:spPr>
        <a:xfrm>
          <a:off x="3429000" y="6266815"/>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E902BCEE-D5A3-4109-98E7-8BA2A207D67A}"/>
            </a:ext>
          </a:extLst>
        </xdr:cNvPr>
        <xdr:cNvSpPr/>
      </xdr:nvSpPr>
      <xdr:spPr>
        <a:xfrm>
          <a:off x="2571750" y="6190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id="{E0281B15-D806-4A97-805B-69B76AB05821}"/>
            </a:ext>
          </a:extLst>
        </xdr:cNvPr>
        <xdr:cNvCxnSpPr/>
      </xdr:nvCxnSpPr>
      <xdr:spPr>
        <a:xfrm>
          <a:off x="2619375" y="624776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a:extLst>
            <a:ext uri="{FF2B5EF4-FFF2-40B4-BE49-F238E27FC236}">
              <a16:creationId xmlns:a16="http://schemas.microsoft.com/office/drawing/2014/main" id="{AD71F295-CA01-4BE1-B7EC-10F89E506396}"/>
            </a:ext>
          </a:extLst>
        </xdr:cNvPr>
        <xdr:cNvSpPr/>
      </xdr:nvSpPr>
      <xdr:spPr>
        <a:xfrm>
          <a:off x="1781175" y="6162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243D1CFA-875C-4D5E-868A-90F345E4656E}"/>
            </a:ext>
          </a:extLst>
        </xdr:cNvPr>
        <xdr:cNvCxnSpPr/>
      </xdr:nvCxnSpPr>
      <xdr:spPr>
        <a:xfrm>
          <a:off x="1828800" y="620966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a:extLst>
            <a:ext uri="{FF2B5EF4-FFF2-40B4-BE49-F238E27FC236}">
              <a16:creationId xmlns:a16="http://schemas.microsoft.com/office/drawing/2014/main" id="{B734F661-00D4-42BD-A4B5-2BD4700C6D9B}"/>
            </a:ext>
          </a:extLst>
        </xdr:cNvPr>
        <xdr:cNvSpPr/>
      </xdr:nvSpPr>
      <xdr:spPr>
        <a:xfrm>
          <a:off x="981075" y="6123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43815</xdr:rowOff>
    </xdr:to>
    <xdr:cxnSp macro="">
      <xdr:nvCxnSpPr>
        <xdr:cNvPr id="82" name="直線コネクタ 81">
          <a:extLst>
            <a:ext uri="{FF2B5EF4-FFF2-40B4-BE49-F238E27FC236}">
              <a16:creationId xmlns:a16="http://schemas.microsoft.com/office/drawing/2014/main" id="{5CB1C45C-9DB7-409A-ACE9-3712663F3147}"/>
            </a:ext>
          </a:extLst>
        </xdr:cNvPr>
        <xdr:cNvCxnSpPr/>
      </xdr:nvCxnSpPr>
      <xdr:spPr>
        <a:xfrm>
          <a:off x="1028700" y="61715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46FB06A0-47F1-46D7-AE1B-00B9794B1191}"/>
            </a:ext>
          </a:extLst>
        </xdr:cNvPr>
        <xdr:cNvSpPr txBox="1"/>
      </xdr:nvSpPr>
      <xdr:spPr>
        <a:xfrm>
          <a:off x="3239144"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96EB4087-E6F1-49D1-8B10-56F5A9C98E33}"/>
            </a:ext>
          </a:extLst>
        </xdr:cNvPr>
        <xdr:cNvSpPr txBox="1"/>
      </xdr:nvSpPr>
      <xdr:spPr>
        <a:xfrm>
          <a:off x="2439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21602235-512A-41D3-8CA8-75B18386A9D3}"/>
            </a:ext>
          </a:extLst>
        </xdr:cNvPr>
        <xdr:cNvSpPr txBox="1"/>
      </xdr:nvSpPr>
      <xdr:spPr>
        <a:xfrm>
          <a:off x="1648469"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9FB5EB06-17F6-4DE6-B51A-FDCE7CCF8E3D}"/>
            </a:ext>
          </a:extLst>
        </xdr:cNvPr>
        <xdr:cNvSpPr txBox="1"/>
      </xdr:nvSpPr>
      <xdr:spPr>
        <a:xfrm>
          <a:off x="848369"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F47ED7FA-11AF-4970-8DFB-DFA3F0269FEB}"/>
            </a:ext>
          </a:extLst>
        </xdr:cNvPr>
        <xdr:cNvSpPr txBox="1"/>
      </xdr:nvSpPr>
      <xdr:spPr>
        <a:xfrm>
          <a:off x="32391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C0182581-E1FD-4B57-BD89-E70F1DBA5D66}"/>
            </a:ext>
          </a:extLst>
        </xdr:cNvPr>
        <xdr:cNvSpPr txBox="1"/>
      </xdr:nvSpPr>
      <xdr:spPr>
        <a:xfrm>
          <a:off x="2439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9" name="n_3mainValue【道路】&#10;有形固定資産減価償却率">
          <a:extLst>
            <a:ext uri="{FF2B5EF4-FFF2-40B4-BE49-F238E27FC236}">
              <a16:creationId xmlns:a16="http://schemas.microsoft.com/office/drawing/2014/main" id="{75F2A3C8-3803-4CB1-86DB-1C0A569A547B}"/>
            </a:ext>
          </a:extLst>
        </xdr:cNvPr>
        <xdr:cNvSpPr txBox="1"/>
      </xdr:nvSpPr>
      <xdr:spPr>
        <a:xfrm>
          <a:off x="1648469"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A7BB705A-E6D5-495B-B75A-DDEA0944EE57}"/>
            </a:ext>
          </a:extLst>
        </xdr:cNvPr>
        <xdr:cNvSpPr txBox="1"/>
      </xdr:nvSpPr>
      <xdr:spPr>
        <a:xfrm>
          <a:off x="848369"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ACE6835-1FA2-41CF-8930-02AAFEBC184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87E0F8D-FFCC-4D29-9B60-A238A016A88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BDAE00F-6C2A-4666-ACD9-D9C7385364E3}"/>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D91FD8-9491-4313-AE46-CCACBECFC2A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10E0CE7-CED1-4E75-B200-8DD4B6B2FBC5}"/>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680D5D-0E88-433A-9120-2488EC411C5F}"/>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379BCE9-5726-4A34-86CD-363ACA042906}"/>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5D90BC8-9B52-4D5A-8F88-D7E9E9567FE0}"/>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92F7E1B-F7DE-4548-9411-52FA55151122}"/>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F3037E-6E9A-46BB-9945-232D0049070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E4558B7-15E7-4D23-9758-33B6762BDAE6}"/>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9CF0EA-C17C-479D-A8BA-F35E11BC4444}"/>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B6A9F08-D481-415E-B962-76F907857521}"/>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1BA083F-F233-44C6-9007-6BAE6E63C0D1}"/>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81E95E1-C363-4F26-AB4A-2975E5F015D0}"/>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7C63FE5-13A4-468A-8001-B898AE709687}"/>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D41515D-EDDF-43D7-B2FA-8A8787CF3DAA}"/>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7FE44FF-5118-49BC-9D98-1751724A326C}"/>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9F6B545-A109-4069-B37B-385C0091DD9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7581C4D-51F9-4C75-AAFA-CD2228B3CA89}"/>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C2357C5-C7E4-4C02-8C58-6FDDE7BACEDF}"/>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7AA81C6-047E-420A-89DB-DB437DA6421B}"/>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DC8BFD4-4713-4FDB-8463-075B5F65BF8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98BD4A41-9150-4FEF-BC9B-6845F0CE5AD1}"/>
            </a:ext>
          </a:extLst>
        </xdr:cNvPr>
        <xdr:cNvCxnSpPr/>
      </xdr:nvCxnSpPr>
      <xdr:spPr>
        <a:xfrm flipV="1">
          <a:off x="9429115" y="5545372"/>
          <a:ext cx="0" cy="120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BBD9F1C4-675A-4E49-A149-7448898C54E2}"/>
            </a:ext>
          </a:extLst>
        </xdr:cNvPr>
        <xdr:cNvSpPr txBox="1"/>
      </xdr:nvSpPr>
      <xdr:spPr>
        <a:xfrm>
          <a:off x="9467850" y="67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3C177FC9-4281-4A0E-AECB-CB59EB541122}"/>
            </a:ext>
          </a:extLst>
        </xdr:cNvPr>
        <xdr:cNvCxnSpPr/>
      </xdr:nvCxnSpPr>
      <xdr:spPr>
        <a:xfrm>
          <a:off x="9363075" y="67508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2901306A-5C62-472A-8FD5-07ECD1C30A07}"/>
            </a:ext>
          </a:extLst>
        </xdr:cNvPr>
        <xdr:cNvSpPr txBox="1"/>
      </xdr:nvSpPr>
      <xdr:spPr>
        <a:xfrm>
          <a:off x="9467850" y="533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31D8A581-3581-4A99-B5DB-8EEA73BA0C73}"/>
            </a:ext>
          </a:extLst>
        </xdr:cNvPr>
        <xdr:cNvCxnSpPr/>
      </xdr:nvCxnSpPr>
      <xdr:spPr>
        <a:xfrm>
          <a:off x="9363075" y="5545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D4A052DD-982C-4D26-8007-C47AB5A63D61}"/>
            </a:ext>
          </a:extLst>
        </xdr:cNvPr>
        <xdr:cNvSpPr txBox="1"/>
      </xdr:nvSpPr>
      <xdr:spPr>
        <a:xfrm>
          <a:off x="9467850" y="613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DE4762C2-7FB5-48CD-AB7A-9BCD2D482FCA}"/>
            </a:ext>
          </a:extLst>
        </xdr:cNvPr>
        <xdr:cNvSpPr/>
      </xdr:nvSpPr>
      <xdr:spPr>
        <a:xfrm>
          <a:off x="9401175" y="62750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C222E378-6144-4082-B04D-42D6E45B64E1}"/>
            </a:ext>
          </a:extLst>
        </xdr:cNvPr>
        <xdr:cNvSpPr/>
      </xdr:nvSpPr>
      <xdr:spPr>
        <a:xfrm>
          <a:off x="8639175" y="62932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81FA7049-E9ED-42EE-8FA8-18D027E4B108}"/>
            </a:ext>
          </a:extLst>
        </xdr:cNvPr>
        <xdr:cNvSpPr/>
      </xdr:nvSpPr>
      <xdr:spPr>
        <a:xfrm>
          <a:off x="7839075" y="62836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B4EE49D5-816D-420E-A9AC-F3DBDC7F1AC3}"/>
            </a:ext>
          </a:extLst>
        </xdr:cNvPr>
        <xdr:cNvSpPr/>
      </xdr:nvSpPr>
      <xdr:spPr>
        <a:xfrm>
          <a:off x="7029450" y="62977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30600F62-2B54-4624-B184-42A999C4D293}"/>
            </a:ext>
          </a:extLst>
        </xdr:cNvPr>
        <xdr:cNvSpPr/>
      </xdr:nvSpPr>
      <xdr:spPr>
        <a:xfrm>
          <a:off x="6238875" y="63053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9F7154-A799-472E-84FD-4E1030D4D020}"/>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A28528-4678-4417-A8DF-DDE1F1100E4B}"/>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6DBECA-2CFD-4133-A9F9-39839505718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1802F50-61F8-4218-B0DB-1399B43CF47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C58C647-8DA8-46DE-A99B-DC8C25FED98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52089</xdr:rowOff>
    </xdr:from>
    <xdr:to>
      <xdr:col>55</xdr:col>
      <xdr:colOff>50800</xdr:colOff>
      <xdr:row>40</xdr:row>
      <xdr:rowOff>153689</xdr:rowOff>
    </xdr:to>
    <xdr:sp macro="" textlink="">
      <xdr:nvSpPr>
        <xdr:cNvPr id="130" name="楕円 129">
          <a:extLst>
            <a:ext uri="{FF2B5EF4-FFF2-40B4-BE49-F238E27FC236}">
              <a16:creationId xmlns:a16="http://schemas.microsoft.com/office/drawing/2014/main" id="{9F7D27E0-9AF0-44A9-A509-0FDB5F932469}"/>
            </a:ext>
          </a:extLst>
        </xdr:cNvPr>
        <xdr:cNvSpPr/>
      </xdr:nvSpPr>
      <xdr:spPr>
        <a:xfrm>
          <a:off x="9401175" y="65354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30516</xdr:rowOff>
    </xdr:from>
    <xdr:ext cx="534377" cy="259045"/>
    <xdr:sp macro="" textlink="">
      <xdr:nvSpPr>
        <xdr:cNvPr id="131" name="【道路】&#10;一人当たり延長該当値テキスト">
          <a:extLst>
            <a:ext uri="{FF2B5EF4-FFF2-40B4-BE49-F238E27FC236}">
              <a16:creationId xmlns:a16="http://schemas.microsoft.com/office/drawing/2014/main" id="{27B6E20D-E2AF-4DF6-A759-04C757E9ADA0}"/>
            </a:ext>
          </a:extLst>
        </xdr:cNvPr>
        <xdr:cNvSpPr txBox="1"/>
      </xdr:nvSpPr>
      <xdr:spPr>
        <a:xfrm>
          <a:off x="9467850" y="65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57156</xdr:rowOff>
    </xdr:from>
    <xdr:to>
      <xdr:col>50</xdr:col>
      <xdr:colOff>165100</xdr:colOff>
      <xdr:row>40</xdr:row>
      <xdr:rowOff>158756</xdr:rowOff>
    </xdr:to>
    <xdr:sp macro="" textlink="">
      <xdr:nvSpPr>
        <xdr:cNvPr id="132" name="楕円 131">
          <a:extLst>
            <a:ext uri="{FF2B5EF4-FFF2-40B4-BE49-F238E27FC236}">
              <a16:creationId xmlns:a16="http://schemas.microsoft.com/office/drawing/2014/main" id="{6DCB4FA6-67CD-4ECD-8D41-294700D4D228}"/>
            </a:ext>
          </a:extLst>
        </xdr:cNvPr>
        <xdr:cNvSpPr/>
      </xdr:nvSpPr>
      <xdr:spPr>
        <a:xfrm>
          <a:off x="8639175" y="65436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102889</xdr:rowOff>
    </xdr:from>
    <xdr:to>
      <xdr:col>55</xdr:col>
      <xdr:colOff>0</xdr:colOff>
      <xdr:row>40</xdr:row>
      <xdr:rowOff>107956</xdr:rowOff>
    </xdr:to>
    <xdr:cxnSp macro="">
      <xdr:nvCxnSpPr>
        <xdr:cNvPr id="133" name="直線コネクタ 132">
          <a:extLst>
            <a:ext uri="{FF2B5EF4-FFF2-40B4-BE49-F238E27FC236}">
              <a16:creationId xmlns:a16="http://schemas.microsoft.com/office/drawing/2014/main" id="{7179DC6E-1DFB-4DAB-AC15-26ACF8EB400E}"/>
            </a:ext>
          </a:extLst>
        </xdr:cNvPr>
        <xdr:cNvCxnSpPr/>
      </xdr:nvCxnSpPr>
      <xdr:spPr>
        <a:xfrm flipV="1">
          <a:off x="8686800" y="65925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63291</xdr:rowOff>
    </xdr:from>
    <xdr:to>
      <xdr:col>46</xdr:col>
      <xdr:colOff>38100</xdr:colOff>
      <xdr:row>40</xdr:row>
      <xdr:rowOff>164891</xdr:rowOff>
    </xdr:to>
    <xdr:sp macro="" textlink="">
      <xdr:nvSpPr>
        <xdr:cNvPr id="134" name="楕円 133">
          <a:extLst>
            <a:ext uri="{FF2B5EF4-FFF2-40B4-BE49-F238E27FC236}">
              <a16:creationId xmlns:a16="http://schemas.microsoft.com/office/drawing/2014/main" id="{30176C3E-BC2B-4DA7-B88E-9790535E554B}"/>
            </a:ext>
          </a:extLst>
        </xdr:cNvPr>
        <xdr:cNvSpPr/>
      </xdr:nvSpPr>
      <xdr:spPr>
        <a:xfrm>
          <a:off x="7839075" y="65529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107956</xdr:rowOff>
    </xdr:from>
    <xdr:to>
      <xdr:col>50</xdr:col>
      <xdr:colOff>114300</xdr:colOff>
      <xdr:row>40</xdr:row>
      <xdr:rowOff>114091</xdr:rowOff>
    </xdr:to>
    <xdr:cxnSp macro="">
      <xdr:nvCxnSpPr>
        <xdr:cNvPr id="135" name="直線コネクタ 134">
          <a:extLst>
            <a:ext uri="{FF2B5EF4-FFF2-40B4-BE49-F238E27FC236}">
              <a16:creationId xmlns:a16="http://schemas.microsoft.com/office/drawing/2014/main" id="{AE8488A8-5473-4C92-804D-0F6DC97120F5}"/>
            </a:ext>
          </a:extLst>
        </xdr:cNvPr>
        <xdr:cNvCxnSpPr/>
      </xdr:nvCxnSpPr>
      <xdr:spPr>
        <a:xfrm flipV="1">
          <a:off x="7886700" y="6591306"/>
          <a:ext cx="8001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66586</xdr:rowOff>
    </xdr:from>
    <xdr:to>
      <xdr:col>41</xdr:col>
      <xdr:colOff>101600</xdr:colOff>
      <xdr:row>40</xdr:row>
      <xdr:rowOff>168186</xdr:rowOff>
    </xdr:to>
    <xdr:sp macro="" textlink="">
      <xdr:nvSpPr>
        <xdr:cNvPr id="136" name="楕円 135">
          <a:extLst>
            <a:ext uri="{FF2B5EF4-FFF2-40B4-BE49-F238E27FC236}">
              <a16:creationId xmlns:a16="http://schemas.microsoft.com/office/drawing/2014/main" id="{93A84ADC-12C5-4DEC-9BB1-92FB786253F0}"/>
            </a:ext>
          </a:extLst>
        </xdr:cNvPr>
        <xdr:cNvSpPr/>
      </xdr:nvSpPr>
      <xdr:spPr>
        <a:xfrm>
          <a:off x="7029450" y="6556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114091</xdr:rowOff>
    </xdr:from>
    <xdr:to>
      <xdr:col>45</xdr:col>
      <xdr:colOff>177800</xdr:colOff>
      <xdr:row>40</xdr:row>
      <xdr:rowOff>117386</xdr:rowOff>
    </xdr:to>
    <xdr:cxnSp macro="">
      <xdr:nvCxnSpPr>
        <xdr:cNvPr id="137" name="直線コネクタ 136">
          <a:extLst>
            <a:ext uri="{FF2B5EF4-FFF2-40B4-BE49-F238E27FC236}">
              <a16:creationId xmlns:a16="http://schemas.microsoft.com/office/drawing/2014/main" id="{CC864B5A-CF9B-459C-B97D-E0627253FAFA}"/>
            </a:ext>
          </a:extLst>
        </xdr:cNvPr>
        <xdr:cNvCxnSpPr/>
      </xdr:nvCxnSpPr>
      <xdr:spPr>
        <a:xfrm flipV="1">
          <a:off x="7077075" y="6600616"/>
          <a:ext cx="809625"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71368</xdr:rowOff>
    </xdr:from>
    <xdr:to>
      <xdr:col>36</xdr:col>
      <xdr:colOff>165100</xdr:colOff>
      <xdr:row>41</xdr:row>
      <xdr:rowOff>1518</xdr:rowOff>
    </xdr:to>
    <xdr:sp macro="" textlink="">
      <xdr:nvSpPr>
        <xdr:cNvPr id="138" name="楕円 137">
          <a:extLst>
            <a:ext uri="{FF2B5EF4-FFF2-40B4-BE49-F238E27FC236}">
              <a16:creationId xmlns:a16="http://schemas.microsoft.com/office/drawing/2014/main" id="{C66C9B0F-8BA3-4D31-9A52-D727971A4CC7}"/>
            </a:ext>
          </a:extLst>
        </xdr:cNvPr>
        <xdr:cNvSpPr/>
      </xdr:nvSpPr>
      <xdr:spPr>
        <a:xfrm>
          <a:off x="6238875" y="6554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117386</xdr:rowOff>
    </xdr:from>
    <xdr:to>
      <xdr:col>41</xdr:col>
      <xdr:colOff>50800</xdr:colOff>
      <xdr:row>40</xdr:row>
      <xdr:rowOff>122168</xdr:rowOff>
    </xdr:to>
    <xdr:cxnSp macro="">
      <xdr:nvCxnSpPr>
        <xdr:cNvPr id="139" name="直線コネクタ 138">
          <a:extLst>
            <a:ext uri="{FF2B5EF4-FFF2-40B4-BE49-F238E27FC236}">
              <a16:creationId xmlns:a16="http://schemas.microsoft.com/office/drawing/2014/main" id="{84BEFC26-3401-4AFA-BDA6-FA0BB0E09458}"/>
            </a:ext>
          </a:extLst>
        </xdr:cNvPr>
        <xdr:cNvCxnSpPr/>
      </xdr:nvCxnSpPr>
      <xdr:spPr>
        <a:xfrm flipV="1">
          <a:off x="6286500" y="6603911"/>
          <a:ext cx="790575"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8ADE2EDA-20E9-4A08-93A7-3BA6560D9A63}"/>
            </a:ext>
          </a:extLst>
        </xdr:cNvPr>
        <xdr:cNvSpPr txBox="1"/>
      </xdr:nvSpPr>
      <xdr:spPr>
        <a:xfrm>
          <a:off x="8429136" y="60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C6A58F98-995F-4F20-81B5-897340E4C0E1}"/>
            </a:ext>
          </a:extLst>
        </xdr:cNvPr>
        <xdr:cNvSpPr txBox="1"/>
      </xdr:nvSpPr>
      <xdr:spPr>
        <a:xfrm>
          <a:off x="7648086" y="60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EB147174-6A4F-49F9-8B3A-EF5709F2C959}"/>
            </a:ext>
          </a:extLst>
        </xdr:cNvPr>
        <xdr:cNvSpPr txBox="1"/>
      </xdr:nvSpPr>
      <xdr:spPr>
        <a:xfrm>
          <a:off x="6847986" y="60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CF5B105F-8304-498A-B418-D55588DF48FD}"/>
            </a:ext>
          </a:extLst>
        </xdr:cNvPr>
        <xdr:cNvSpPr txBox="1"/>
      </xdr:nvSpPr>
      <xdr:spPr>
        <a:xfrm>
          <a:off x="6038361" y="60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149883</xdr:rowOff>
    </xdr:from>
    <xdr:ext cx="534377" cy="259045"/>
    <xdr:sp macro="" textlink="">
      <xdr:nvSpPr>
        <xdr:cNvPr id="144" name="n_1mainValue【道路】&#10;一人当たり延長">
          <a:extLst>
            <a:ext uri="{FF2B5EF4-FFF2-40B4-BE49-F238E27FC236}">
              <a16:creationId xmlns:a16="http://schemas.microsoft.com/office/drawing/2014/main" id="{314B4146-76CB-4680-A832-82B7F039CA61}"/>
            </a:ext>
          </a:extLst>
        </xdr:cNvPr>
        <xdr:cNvSpPr txBox="1"/>
      </xdr:nvSpPr>
      <xdr:spPr>
        <a:xfrm>
          <a:off x="8429136" y="66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156018</xdr:rowOff>
    </xdr:from>
    <xdr:ext cx="534377" cy="259045"/>
    <xdr:sp macro="" textlink="">
      <xdr:nvSpPr>
        <xdr:cNvPr id="145" name="n_2mainValue【道路】&#10;一人当たり延長">
          <a:extLst>
            <a:ext uri="{FF2B5EF4-FFF2-40B4-BE49-F238E27FC236}">
              <a16:creationId xmlns:a16="http://schemas.microsoft.com/office/drawing/2014/main" id="{56115AC8-0A16-462F-B4A2-ECCE43E19E44}"/>
            </a:ext>
          </a:extLst>
        </xdr:cNvPr>
        <xdr:cNvSpPr txBox="1"/>
      </xdr:nvSpPr>
      <xdr:spPr>
        <a:xfrm>
          <a:off x="7648086" y="66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159313</xdr:rowOff>
    </xdr:from>
    <xdr:ext cx="534377" cy="259045"/>
    <xdr:sp macro="" textlink="">
      <xdr:nvSpPr>
        <xdr:cNvPr id="146" name="n_3mainValue【道路】&#10;一人当たり延長">
          <a:extLst>
            <a:ext uri="{FF2B5EF4-FFF2-40B4-BE49-F238E27FC236}">
              <a16:creationId xmlns:a16="http://schemas.microsoft.com/office/drawing/2014/main" id="{1430E141-6452-4056-8164-2DE425BA5CBD}"/>
            </a:ext>
          </a:extLst>
        </xdr:cNvPr>
        <xdr:cNvSpPr txBox="1"/>
      </xdr:nvSpPr>
      <xdr:spPr>
        <a:xfrm>
          <a:off x="6847986" y="66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164095</xdr:rowOff>
    </xdr:from>
    <xdr:ext cx="534377" cy="259045"/>
    <xdr:sp macro="" textlink="">
      <xdr:nvSpPr>
        <xdr:cNvPr id="147" name="n_4mainValue【道路】&#10;一人当たり延長">
          <a:extLst>
            <a:ext uri="{FF2B5EF4-FFF2-40B4-BE49-F238E27FC236}">
              <a16:creationId xmlns:a16="http://schemas.microsoft.com/office/drawing/2014/main" id="{7E9968C4-0DD4-428E-BD54-D9E32C441C94}"/>
            </a:ext>
          </a:extLst>
        </xdr:cNvPr>
        <xdr:cNvSpPr txBox="1"/>
      </xdr:nvSpPr>
      <xdr:spPr>
        <a:xfrm>
          <a:off x="6038361" y="66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297487-E811-457B-A017-7BD444A063B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5DDDEF6-9290-4B7A-92A7-4BED5EC3776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957D1F-AF15-43BA-8F8A-D0790977759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4B505D6-04E8-40E4-8510-488A7D0F9A21}"/>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724636-6F06-4C94-A1BB-647F75BC2AD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3D1A608-60BA-4DC7-B563-178C3BEDBB7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E55F10E-A246-4D0E-B133-3C4AF21ED0C0}"/>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D7C9BB8-AA3F-4A9D-B0A5-48749C2E627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328AF51-3FD7-4102-9CA9-EDC6D6F32DB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87DBEC6-B360-4D88-8E5F-6DB77D68123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D2C801E-DABC-485B-9991-107A4D84EAFE}"/>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A54F9BB-6301-401D-AD0B-55D263598A88}"/>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C8DFBC5-981B-4DD4-AFB5-0398F7F2080E}"/>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02A07E0-83D2-43EC-8CF5-AC7198ED214B}"/>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B410563-CAF4-4B72-80AC-93A62162B453}"/>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A20A0E7-F832-481D-B79C-B0BA5848E4E8}"/>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36342EC-C661-4D75-B0AE-53AAD66E2402}"/>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FBA8FF2-2B29-416C-8BD0-53AE49F9E956}"/>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E41E68C-B103-4FBD-A4C0-59E2584FF857}"/>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6DA518D-0742-4A93-95F4-78EC3BBE2DC6}"/>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DD5DBA1-E5FE-4899-90A0-BABB65D04978}"/>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6BBD3B5-3B89-42C8-9143-64EE7FE16DF2}"/>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5D91B60-F9CA-4484-BC2E-09AD7A73582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6CD083F-0F0F-4A45-9BE8-8EF2DFD365C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C3DB893-786E-480C-91D5-FA05F8F013F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1CD3DF07-0BB7-4364-99DA-80AA724F0978}"/>
            </a:ext>
          </a:extLst>
        </xdr:cNvPr>
        <xdr:cNvCxnSpPr/>
      </xdr:nvCxnSpPr>
      <xdr:spPr>
        <a:xfrm flipV="1">
          <a:off x="4180840" y="9013372"/>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0E04ED6-05DD-4D98-ACDC-E6FFD846A05E}"/>
            </a:ext>
          </a:extLst>
        </xdr:cNvPr>
        <xdr:cNvSpPr txBox="1"/>
      </xdr:nvSpPr>
      <xdr:spPr>
        <a:xfrm>
          <a:off x="4219575" y="104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701CF2D0-24A9-40A3-A404-BE418FB408EF}"/>
            </a:ext>
          </a:extLst>
        </xdr:cNvPr>
        <xdr:cNvCxnSpPr/>
      </xdr:nvCxnSpPr>
      <xdr:spPr>
        <a:xfrm>
          <a:off x="4105275" y="10419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F748751-45D5-4D6F-B23C-DE9D5B1E0710}"/>
            </a:ext>
          </a:extLst>
        </xdr:cNvPr>
        <xdr:cNvSpPr txBox="1"/>
      </xdr:nvSpPr>
      <xdr:spPr>
        <a:xfrm>
          <a:off x="4219575" y="8801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41ABF8B4-BE86-418A-892C-829D84E4807F}"/>
            </a:ext>
          </a:extLst>
        </xdr:cNvPr>
        <xdr:cNvCxnSpPr/>
      </xdr:nvCxnSpPr>
      <xdr:spPr>
        <a:xfrm>
          <a:off x="4105275" y="9013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E5F9B37-F83E-4EC3-9128-6442C819E741}"/>
            </a:ext>
          </a:extLst>
        </xdr:cNvPr>
        <xdr:cNvSpPr txBox="1"/>
      </xdr:nvSpPr>
      <xdr:spPr>
        <a:xfrm>
          <a:off x="4219575" y="9808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37B34EE7-10DA-412C-A41C-E6C42918EE64}"/>
            </a:ext>
          </a:extLst>
        </xdr:cNvPr>
        <xdr:cNvSpPr/>
      </xdr:nvSpPr>
      <xdr:spPr>
        <a:xfrm>
          <a:off x="4124325" y="99439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A6A4DAA2-04C2-4C85-BA59-87A8A496FDB1}"/>
            </a:ext>
          </a:extLst>
        </xdr:cNvPr>
        <xdr:cNvSpPr/>
      </xdr:nvSpPr>
      <xdr:spPr>
        <a:xfrm>
          <a:off x="3381375" y="9927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0F12456C-A134-4DDE-A909-51B07C60CEA5}"/>
            </a:ext>
          </a:extLst>
        </xdr:cNvPr>
        <xdr:cNvSpPr/>
      </xdr:nvSpPr>
      <xdr:spPr>
        <a:xfrm>
          <a:off x="2571750" y="98669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6F288639-398E-4D77-8F26-ACA54E5629EA}"/>
            </a:ext>
          </a:extLst>
        </xdr:cNvPr>
        <xdr:cNvSpPr/>
      </xdr:nvSpPr>
      <xdr:spPr>
        <a:xfrm>
          <a:off x="1781175" y="984721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0122C6DB-9177-4244-9FEB-390D76D44491}"/>
            </a:ext>
          </a:extLst>
        </xdr:cNvPr>
        <xdr:cNvSpPr/>
      </xdr:nvSpPr>
      <xdr:spPr>
        <a:xfrm>
          <a:off x="981075" y="9840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62D30B-1587-4672-B881-4C04484F572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0E0188-0FEE-41DE-978D-F6F6915CB56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6FAA2E-7EA5-4C32-AEE1-D38024E746E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82175F-2576-44D1-9B3D-289CCC29318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8CB54F-3484-425B-950E-807F42E3162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9" name="楕円 188">
          <a:extLst>
            <a:ext uri="{FF2B5EF4-FFF2-40B4-BE49-F238E27FC236}">
              <a16:creationId xmlns:a16="http://schemas.microsoft.com/office/drawing/2014/main" id="{388EBBE9-417D-4F21-85FE-B617A497A6AB}"/>
            </a:ext>
          </a:extLst>
        </xdr:cNvPr>
        <xdr:cNvSpPr/>
      </xdr:nvSpPr>
      <xdr:spPr>
        <a:xfrm>
          <a:off x="4124325" y="10046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5A9417D-B170-4896-A788-782FF81B8605}"/>
            </a:ext>
          </a:extLst>
        </xdr:cNvPr>
        <xdr:cNvSpPr txBox="1"/>
      </xdr:nvSpPr>
      <xdr:spPr>
        <a:xfrm>
          <a:off x="4219575" y="1002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1" name="楕円 190">
          <a:extLst>
            <a:ext uri="{FF2B5EF4-FFF2-40B4-BE49-F238E27FC236}">
              <a16:creationId xmlns:a16="http://schemas.microsoft.com/office/drawing/2014/main" id="{A62A399D-6CA8-43AE-BF05-48CA3628A74F}"/>
            </a:ext>
          </a:extLst>
        </xdr:cNvPr>
        <xdr:cNvSpPr/>
      </xdr:nvSpPr>
      <xdr:spPr>
        <a:xfrm>
          <a:off x="3381375" y="10047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48985</xdr:rowOff>
    </xdr:to>
    <xdr:cxnSp macro="">
      <xdr:nvCxnSpPr>
        <xdr:cNvPr id="192" name="直線コネクタ 191">
          <a:extLst>
            <a:ext uri="{FF2B5EF4-FFF2-40B4-BE49-F238E27FC236}">
              <a16:creationId xmlns:a16="http://schemas.microsoft.com/office/drawing/2014/main" id="{5F559489-49D8-4DD8-A9FF-E402223004DD}"/>
            </a:ext>
          </a:extLst>
        </xdr:cNvPr>
        <xdr:cNvCxnSpPr/>
      </xdr:nvCxnSpPr>
      <xdr:spPr>
        <a:xfrm flipV="1">
          <a:off x="3429000" y="10084798"/>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3" name="楕円 192">
          <a:extLst>
            <a:ext uri="{FF2B5EF4-FFF2-40B4-BE49-F238E27FC236}">
              <a16:creationId xmlns:a16="http://schemas.microsoft.com/office/drawing/2014/main" id="{BD393A1D-7B5F-457D-9E12-68B9B609536B}"/>
            </a:ext>
          </a:extLst>
        </xdr:cNvPr>
        <xdr:cNvSpPr/>
      </xdr:nvSpPr>
      <xdr:spPr>
        <a:xfrm>
          <a:off x="2571750" y="10048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48985</xdr:rowOff>
    </xdr:to>
    <xdr:cxnSp macro="">
      <xdr:nvCxnSpPr>
        <xdr:cNvPr id="194" name="直線コネクタ 193">
          <a:extLst>
            <a:ext uri="{FF2B5EF4-FFF2-40B4-BE49-F238E27FC236}">
              <a16:creationId xmlns:a16="http://schemas.microsoft.com/office/drawing/2014/main" id="{96C144D4-82B2-4414-8653-EDA3314D1FC2}"/>
            </a:ext>
          </a:extLst>
        </xdr:cNvPr>
        <xdr:cNvCxnSpPr/>
      </xdr:nvCxnSpPr>
      <xdr:spPr>
        <a:xfrm>
          <a:off x="2619375" y="1009613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5" name="楕円 194">
          <a:extLst>
            <a:ext uri="{FF2B5EF4-FFF2-40B4-BE49-F238E27FC236}">
              <a16:creationId xmlns:a16="http://schemas.microsoft.com/office/drawing/2014/main" id="{AB6A4BD6-0FD0-42A5-9B5D-D5848D83B847}"/>
            </a:ext>
          </a:extLst>
        </xdr:cNvPr>
        <xdr:cNvSpPr/>
      </xdr:nvSpPr>
      <xdr:spPr>
        <a:xfrm>
          <a:off x="1781175" y="100321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44087</xdr:rowOff>
    </xdr:to>
    <xdr:cxnSp macro="">
      <xdr:nvCxnSpPr>
        <xdr:cNvPr id="196" name="直線コネクタ 195">
          <a:extLst>
            <a:ext uri="{FF2B5EF4-FFF2-40B4-BE49-F238E27FC236}">
              <a16:creationId xmlns:a16="http://schemas.microsoft.com/office/drawing/2014/main" id="{0EE97EB0-5DF4-49CA-8535-CCC7F4217671}"/>
            </a:ext>
          </a:extLst>
        </xdr:cNvPr>
        <xdr:cNvCxnSpPr/>
      </xdr:nvCxnSpPr>
      <xdr:spPr>
        <a:xfrm>
          <a:off x="1828800" y="10079809"/>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7" name="楕円 196">
          <a:extLst>
            <a:ext uri="{FF2B5EF4-FFF2-40B4-BE49-F238E27FC236}">
              <a16:creationId xmlns:a16="http://schemas.microsoft.com/office/drawing/2014/main" id="{BF37CB19-5829-4A46-B673-872E8938508A}"/>
            </a:ext>
          </a:extLst>
        </xdr:cNvPr>
        <xdr:cNvSpPr/>
      </xdr:nvSpPr>
      <xdr:spPr>
        <a:xfrm>
          <a:off x="981075" y="100303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27759</xdr:rowOff>
    </xdr:to>
    <xdr:cxnSp macro="">
      <xdr:nvCxnSpPr>
        <xdr:cNvPr id="198" name="直線コネクタ 197">
          <a:extLst>
            <a:ext uri="{FF2B5EF4-FFF2-40B4-BE49-F238E27FC236}">
              <a16:creationId xmlns:a16="http://schemas.microsoft.com/office/drawing/2014/main" id="{3AC11ACA-6052-484B-9B6B-CC06D1F17CBA}"/>
            </a:ext>
          </a:extLst>
        </xdr:cNvPr>
        <xdr:cNvCxnSpPr/>
      </xdr:nvCxnSpPr>
      <xdr:spPr>
        <a:xfrm>
          <a:off x="1028700" y="10068469"/>
          <a:ext cx="8001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78127D6-E02D-4D13-A77F-26C025A28D4A}"/>
            </a:ext>
          </a:extLst>
        </xdr:cNvPr>
        <xdr:cNvSpPr txBox="1"/>
      </xdr:nvSpPr>
      <xdr:spPr>
        <a:xfrm>
          <a:off x="32391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95E8596-8A3F-4FF5-8D3E-828B571F7B40}"/>
            </a:ext>
          </a:extLst>
        </xdr:cNvPr>
        <xdr:cNvSpPr txBox="1"/>
      </xdr:nvSpPr>
      <xdr:spPr>
        <a:xfrm>
          <a:off x="2439044" y="965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4B3657-7C43-4677-8E26-CB0536190735}"/>
            </a:ext>
          </a:extLst>
        </xdr:cNvPr>
        <xdr:cNvSpPr txBox="1"/>
      </xdr:nvSpPr>
      <xdr:spPr>
        <a:xfrm>
          <a:off x="1648469" y="963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37BB023-54B9-4F38-B74B-992B40327AA6}"/>
            </a:ext>
          </a:extLst>
        </xdr:cNvPr>
        <xdr:cNvSpPr txBox="1"/>
      </xdr:nvSpPr>
      <xdr:spPr>
        <a:xfrm>
          <a:off x="848369" y="962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745CAB2-F3F8-4A60-8091-5001599376DC}"/>
            </a:ext>
          </a:extLst>
        </xdr:cNvPr>
        <xdr:cNvSpPr txBox="1"/>
      </xdr:nvSpPr>
      <xdr:spPr>
        <a:xfrm>
          <a:off x="3239144"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CD18543-987E-4281-8E01-FAF0165AF5C6}"/>
            </a:ext>
          </a:extLst>
        </xdr:cNvPr>
        <xdr:cNvSpPr txBox="1"/>
      </xdr:nvSpPr>
      <xdr:spPr>
        <a:xfrm>
          <a:off x="243904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BE6386F-5C2C-43C6-82F4-4B8593C8A9CA}"/>
            </a:ext>
          </a:extLst>
        </xdr:cNvPr>
        <xdr:cNvSpPr txBox="1"/>
      </xdr:nvSpPr>
      <xdr:spPr>
        <a:xfrm>
          <a:off x="1648469"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1DEB034-43C7-4E9E-9BCE-BA34DB786396}"/>
            </a:ext>
          </a:extLst>
        </xdr:cNvPr>
        <xdr:cNvSpPr txBox="1"/>
      </xdr:nvSpPr>
      <xdr:spPr>
        <a:xfrm>
          <a:off x="848369" y="1011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07DA7C3-0C77-4985-8054-EB6B791E2B6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E06ECD5-51B3-4E9D-AF1E-F97A14D3BA2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83C3166-9463-4BE3-AC83-6F9790765AA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356F5A4-6440-4410-8862-D7EA4A34F31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BB7A7E-D2CD-469F-9BFD-D5B6299ACAB9}"/>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7DDCAC0-CC3C-4B1E-9D61-9F2FE2FBD17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7964428-BFC4-4738-8E96-F6E7A79F32BD}"/>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32C21C4-7CA9-420F-BB32-547457228E2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0A29E05-DD10-4275-B437-657488F5F7A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50A6558-73C6-4B6A-ACD1-C9E1AD5A5F0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721EFCE-A8A1-4D7F-96CC-A7F4753D505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5302385-D0D2-42DE-8D52-C8DC5470B3EE}"/>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A4C6649-82B4-4E05-BB9F-BA414CD5D216}"/>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B2E7242-C4B6-498E-8F59-9280920C9FEC}"/>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DD7660E-B04B-432A-897F-A8D8D2954913}"/>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6FDF632-997E-48B5-BD36-240FAC1D462D}"/>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E907EE8-11B8-49A9-AFEE-45B98233F6F0}"/>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5102910-5ADF-4B02-8235-CACAF8D2A897}"/>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DFEFE24-EE34-4EF5-920D-CFD348A478A9}"/>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4BAEFC05-E3D9-488D-931A-30A898D71622}"/>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A7E9FEB-EC68-4C36-96EC-662B2BBE127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8CDB7E8-ED44-4C3C-A512-99D9B4AFDF4F}"/>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BA910EC-87AB-4347-9674-DC6CBCF0AE4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8457D404-5C20-41BE-A9E9-704C0F73FA7C}"/>
            </a:ext>
          </a:extLst>
        </xdr:cNvPr>
        <xdr:cNvCxnSpPr/>
      </xdr:nvCxnSpPr>
      <xdr:spPr>
        <a:xfrm flipV="1">
          <a:off x="9429115" y="9236692"/>
          <a:ext cx="0" cy="1200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720BAC3-8B97-430C-BF33-BF7A2E2DE819}"/>
            </a:ext>
          </a:extLst>
        </xdr:cNvPr>
        <xdr:cNvSpPr txBox="1"/>
      </xdr:nvSpPr>
      <xdr:spPr>
        <a:xfrm>
          <a:off x="9467850" y="10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DC7131F3-5546-4D34-A9F0-D13EFD5F9E43}"/>
            </a:ext>
          </a:extLst>
        </xdr:cNvPr>
        <xdr:cNvCxnSpPr/>
      </xdr:nvCxnSpPr>
      <xdr:spPr>
        <a:xfrm>
          <a:off x="9363075" y="104367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75E60EA9-B839-44BD-B2FD-F01696F07A4A}"/>
            </a:ext>
          </a:extLst>
        </xdr:cNvPr>
        <xdr:cNvSpPr txBox="1"/>
      </xdr:nvSpPr>
      <xdr:spPr>
        <a:xfrm>
          <a:off x="9467850" y="902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97FC4B46-C5BF-418C-AD66-3204C985C287}"/>
            </a:ext>
          </a:extLst>
        </xdr:cNvPr>
        <xdr:cNvCxnSpPr/>
      </xdr:nvCxnSpPr>
      <xdr:spPr>
        <a:xfrm>
          <a:off x="9363075" y="92366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0C1A330-100E-4CE5-A7E7-846FB97810E3}"/>
            </a:ext>
          </a:extLst>
        </xdr:cNvPr>
        <xdr:cNvSpPr txBox="1"/>
      </xdr:nvSpPr>
      <xdr:spPr>
        <a:xfrm>
          <a:off x="9467850" y="9896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D0C2F3E6-B9F1-4CD7-8E06-AE90A898C2BA}"/>
            </a:ext>
          </a:extLst>
        </xdr:cNvPr>
        <xdr:cNvSpPr/>
      </xdr:nvSpPr>
      <xdr:spPr>
        <a:xfrm>
          <a:off x="9401175" y="99182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D10F5C7E-5013-4347-8A65-EDC244DFE944}"/>
            </a:ext>
          </a:extLst>
        </xdr:cNvPr>
        <xdr:cNvSpPr/>
      </xdr:nvSpPr>
      <xdr:spPr>
        <a:xfrm>
          <a:off x="8639175" y="99422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241C4297-C08E-4761-96EE-01EA44435AA2}"/>
            </a:ext>
          </a:extLst>
        </xdr:cNvPr>
        <xdr:cNvSpPr/>
      </xdr:nvSpPr>
      <xdr:spPr>
        <a:xfrm>
          <a:off x="7839075" y="99181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147D75BC-6201-42E2-810A-FF914B25EF40}"/>
            </a:ext>
          </a:extLst>
        </xdr:cNvPr>
        <xdr:cNvSpPr/>
      </xdr:nvSpPr>
      <xdr:spPr>
        <a:xfrm>
          <a:off x="7029450" y="99317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2B3A03EA-6A01-4549-AE49-D612C11FBFC5}"/>
            </a:ext>
          </a:extLst>
        </xdr:cNvPr>
        <xdr:cNvSpPr/>
      </xdr:nvSpPr>
      <xdr:spPr>
        <a:xfrm>
          <a:off x="6238875" y="9966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0EC0D3-C5DC-444C-8F26-ABC9F934D14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5FC868-DD61-4061-BA70-62AB45E72D5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D0781A-4366-4D2D-A32C-92B9589C4AD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6F1C1A-7AC9-41FF-9EDD-99C0313DFAF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0F4DE42-B96F-48D3-BDDD-CE0331C5754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7703</xdr:rowOff>
    </xdr:from>
    <xdr:to>
      <xdr:col>55</xdr:col>
      <xdr:colOff>50800</xdr:colOff>
      <xdr:row>60</xdr:row>
      <xdr:rowOff>109303</xdr:rowOff>
    </xdr:to>
    <xdr:sp macro="" textlink="">
      <xdr:nvSpPr>
        <xdr:cNvPr id="246" name="楕円 245">
          <a:extLst>
            <a:ext uri="{FF2B5EF4-FFF2-40B4-BE49-F238E27FC236}">
              <a16:creationId xmlns:a16="http://schemas.microsoft.com/office/drawing/2014/main" id="{C38486CA-84C1-4114-91F8-5AA37EC2A0E8}"/>
            </a:ext>
          </a:extLst>
        </xdr:cNvPr>
        <xdr:cNvSpPr/>
      </xdr:nvSpPr>
      <xdr:spPr>
        <a:xfrm>
          <a:off x="9401175" y="97359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30580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9310288-1FB2-4480-8CDA-F50D4954978A}"/>
            </a:ext>
          </a:extLst>
        </xdr:cNvPr>
        <xdr:cNvSpPr txBox="1"/>
      </xdr:nvSpPr>
      <xdr:spPr>
        <a:xfrm>
          <a:off x="9467850" y="959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40638</xdr:rowOff>
    </xdr:from>
    <xdr:to>
      <xdr:col>50</xdr:col>
      <xdr:colOff>165100</xdr:colOff>
      <xdr:row>60</xdr:row>
      <xdr:rowOff>142238</xdr:rowOff>
    </xdr:to>
    <xdr:sp macro="" textlink="">
      <xdr:nvSpPr>
        <xdr:cNvPr id="248" name="楕円 247">
          <a:extLst>
            <a:ext uri="{FF2B5EF4-FFF2-40B4-BE49-F238E27FC236}">
              <a16:creationId xmlns:a16="http://schemas.microsoft.com/office/drawing/2014/main" id="{D2723178-B23A-4B3F-8E4B-A582FE1B9461}"/>
            </a:ext>
          </a:extLst>
        </xdr:cNvPr>
        <xdr:cNvSpPr/>
      </xdr:nvSpPr>
      <xdr:spPr>
        <a:xfrm>
          <a:off x="8639175" y="9765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58503</xdr:rowOff>
    </xdr:from>
    <xdr:to>
      <xdr:col>55</xdr:col>
      <xdr:colOff>0</xdr:colOff>
      <xdr:row>60</xdr:row>
      <xdr:rowOff>91438</xdr:rowOff>
    </xdr:to>
    <xdr:cxnSp macro="">
      <xdr:nvCxnSpPr>
        <xdr:cNvPr id="249" name="直線コネクタ 248">
          <a:extLst>
            <a:ext uri="{FF2B5EF4-FFF2-40B4-BE49-F238E27FC236}">
              <a16:creationId xmlns:a16="http://schemas.microsoft.com/office/drawing/2014/main" id="{0DAB52D1-D9F8-4269-8866-1993CEA9FA2E}"/>
            </a:ext>
          </a:extLst>
        </xdr:cNvPr>
        <xdr:cNvCxnSpPr/>
      </xdr:nvCxnSpPr>
      <xdr:spPr>
        <a:xfrm flipV="1">
          <a:off x="8686800" y="9783528"/>
          <a:ext cx="74295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63357</xdr:rowOff>
    </xdr:from>
    <xdr:to>
      <xdr:col>46</xdr:col>
      <xdr:colOff>38100</xdr:colOff>
      <xdr:row>60</xdr:row>
      <xdr:rowOff>164957</xdr:rowOff>
    </xdr:to>
    <xdr:sp macro="" textlink="">
      <xdr:nvSpPr>
        <xdr:cNvPr id="250" name="楕円 249">
          <a:extLst>
            <a:ext uri="{FF2B5EF4-FFF2-40B4-BE49-F238E27FC236}">
              <a16:creationId xmlns:a16="http://schemas.microsoft.com/office/drawing/2014/main" id="{C9AA55B3-1DEB-4A3F-B298-22D787F6AF87}"/>
            </a:ext>
          </a:extLst>
        </xdr:cNvPr>
        <xdr:cNvSpPr/>
      </xdr:nvSpPr>
      <xdr:spPr>
        <a:xfrm>
          <a:off x="7839075" y="9791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91438</xdr:rowOff>
    </xdr:from>
    <xdr:to>
      <xdr:col>50</xdr:col>
      <xdr:colOff>114300</xdr:colOff>
      <xdr:row>60</xdr:row>
      <xdr:rowOff>114157</xdr:rowOff>
    </xdr:to>
    <xdr:cxnSp macro="">
      <xdr:nvCxnSpPr>
        <xdr:cNvPr id="251" name="直線コネクタ 250">
          <a:extLst>
            <a:ext uri="{FF2B5EF4-FFF2-40B4-BE49-F238E27FC236}">
              <a16:creationId xmlns:a16="http://schemas.microsoft.com/office/drawing/2014/main" id="{17B212EF-FB61-458A-9718-D396B19E2BF5}"/>
            </a:ext>
          </a:extLst>
        </xdr:cNvPr>
        <xdr:cNvCxnSpPr/>
      </xdr:nvCxnSpPr>
      <xdr:spPr>
        <a:xfrm flipV="1">
          <a:off x="7886700" y="9813288"/>
          <a:ext cx="8001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75381</xdr:rowOff>
    </xdr:from>
    <xdr:to>
      <xdr:col>41</xdr:col>
      <xdr:colOff>101600</xdr:colOff>
      <xdr:row>61</xdr:row>
      <xdr:rowOff>5531</xdr:rowOff>
    </xdr:to>
    <xdr:sp macro="" textlink="">
      <xdr:nvSpPr>
        <xdr:cNvPr id="252" name="楕円 251">
          <a:extLst>
            <a:ext uri="{FF2B5EF4-FFF2-40B4-BE49-F238E27FC236}">
              <a16:creationId xmlns:a16="http://schemas.microsoft.com/office/drawing/2014/main" id="{6B0706AC-CDA2-4A87-AF7B-CA312A0D9006}"/>
            </a:ext>
          </a:extLst>
        </xdr:cNvPr>
        <xdr:cNvSpPr/>
      </xdr:nvSpPr>
      <xdr:spPr>
        <a:xfrm>
          <a:off x="7029450" y="9800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114157</xdr:rowOff>
    </xdr:from>
    <xdr:to>
      <xdr:col>45</xdr:col>
      <xdr:colOff>177800</xdr:colOff>
      <xdr:row>60</xdr:row>
      <xdr:rowOff>126181</xdr:rowOff>
    </xdr:to>
    <xdr:cxnSp macro="">
      <xdr:nvCxnSpPr>
        <xdr:cNvPr id="253" name="直線コネクタ 252">
          <a:extLst>
            <a:ext uri="{FF2B5EF4-FFF2-40B4-BE49-F238E27FC236}">
              <a16:creationId xmlns:a16="http://schemas.microsoft.com/office/drawing/2014/main" id="{0FDD115C-3754-4A74-9983-16A7EDDEE16F}"/>
            </a:ext>
          </a:extLst>
        </xdr:cNvPr>
        <xdr:cNvCxnSpPr/>
      </xdr:nvCxnSpPr>
      <xdr:spPr>
        <a:xfrm flipV="1">
          <a:off x="7077075" y="9839182"/>
          <a:ext cx="809625"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95304</xdr:rowOff>
    </xdr:from>
    <xdr:to>
      <xdr:col>36</xdr:col>
      <xdr:colOff>165100</xdr:colOff>
      <xdr:row>61</xdr:row>
      <xdr:rowOff>25454</xdr:rowOff>
    </xdr:to>
    <xdr:sp macro="" textlink="">
      <xdr:nvSpPr>
        <xdr:cNvPr id="254" name="楕円 253">
          <a:extLst>
            <a:ext uri="{FF2B5EF4-FFF2-40B4-BE49-F238E27FC236}">
              <a16:creationId xmlns:a16="http://schemas.microsoft.com/office/drawing/2014/main" id="{9D772A0C-A22C-48B4-B982-9582F1D64F49}"/>
            </a:ext>
          </a:extLst>
        </xdr:cNvPr>
        <xdr:cNvSpPr/>
      </xdr:nvSpPr>
      <xdr:spPr>
        <a:xfrm>
          <a:off x="6238875" y="98203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126181</xdr:rowOff>
    </xdr:from>
    <xdr:to>
      <xdr:col>41</xdr:col>
      <xdr:colOff>50800</xdr:colOff>
      <xdr:row>60</xdr:row>
      <xdr:rowOff>146104</xdr:rowOff>
    </xdr:to>
    <xdr:cxnSp macro="">
      <xdr:nvCxnSpPr>
        <xdr:cNvPr id="255" name="直線コネクタ 254">
          <a:extLst>
            <a:ext uri="{FF2B5EF4-FFF2-40B4-BE49-F238E27FC236}">
              <a16:creationId xmlns:a16="http://schemas.microsoft.com/office/drawing/2014/main" id="{BB367345-DD3A-454F-8BB0-0A0DB602CDDD}"/>
            </a:ext>
          </a:extLst>
        </xdr:cNvPr>
        <xdr:cNvCxnSpPr/>
      </xdr:nvCxnSpPr>
      <xdr:spPr>
        <a:xfrm flipV="1">
          <a:off x="6286500" y="9848031"/>
          <a:ext cx="790575"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68E0529-B961-4874-8DD8-44202BD31A0F}"/>
            </a:ext>
          </a:extLst>
        </xdr:cNvPr>
        <xdr:cNvSpPr txBox="1"/>
      </xdr:nvSpPr>
      <xdr:spPr>
        <a:xfrm>
          <a:off x="8399995" y="1003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1672633-1C53-466B-A25A-C616D0EF6AF3}"/>
            </a:ext>
          </a:extLst>
        </xdr:cNvPr>
        <xdr:cNvSpPr txBox="1"/>
      </xdr:nvSpPr>
      <xdr:spPr>
        <a:xfrm>
          <a:off x="7609420" y="100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140665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C0573BF-B3E6-4396-889A-0E65F2F5F303}"/>
            </a:ext>
          </a:extLst>
        </xdr:cNvPr>
        <xdr:cNvSpPr txBox="1"/>
      </xdr:nvSpPr>
      <xdr:spPr>
        <a:xfrm>
          <a:off x="6818845" y="1003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B339A16-33C8-45E7-8968-B50338C54C53}"/>
            </a:ext>
          </a:extLst>
        </xdr:cNvPr>
        <xdr:cNvSpPr txBox="1"/>
      </xdr:nvSpPr>
      <xdr:spPr>
        <a:xfrm>
          <a:off x="6009220" y="1004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158765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E5F15D1-0454-460D-919A-904B57895024}"/>
            </a:ext>
          </a:extLst>
        </xdr:cNvPr>
        <xdr:cNvSpPr txBox="1"/>
      </xdr:nvSpPr>
      <xdr:spPr>
        <a:xfrm>
          <a:off x="8399995" y="95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10034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9D28A74-2E7E-4C56-884C-AF5C1A4DC836}"/>
            </a:ext>
          </a:extLst>
        </xdr:cNvPr>
        <xdr:cNvSpPr txBox="1"/>
      </xdr:nvSpPr>
      <xdr:spPr>
        <a:xfrm>
          <a:off x="7609420" y="956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22058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86B4C31-A018-483D-B9C3-BDC6AA37DAC4}"/>
            </a:ext>
          </a:extLst>
        </xdr:cNvPr>
        <xdr:cNvSpPr txBox="1"/>
      </xdr:nvSpPr>
      <xdr:spPr>
        <a:xfrm>
          <a:off x="6818845" y="958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41981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11CA86F-0602-4B09-B54B-93F747C8CB18}"/>
            </a:ext>
          </a:extLst>
        </xdr:cNvPr>
        <xdr:cNvSpPr txBox="1"/>
      </xdr:nvSpPr>
      <xdr:spPr>
        <a:xfrm>
          <a:off x="6009220" y="960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A4AD0C-600B-44CF-B1B4-7B383A210162}"/>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68224EA-D43B-4CB0-8167-3CC5551ED8BA}"/>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5F313CC-88B5-4A93-BEBE-8F5AF40DB592}"/>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1851C7F-2F66-440B-94A1-0B43D9082979}"/>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2DDBF92-FA00-4C00-B1F7-E38AA16AE0B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FB9FA11-B57C-49E0-A271-A8ED074044F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ACD6C8B-F2A3-42F9-88BF-34090EBDE26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A77D8A1-26C3-4316-B388-B7A1BDA49A3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03FF581-E5A9-4EC7-9F71-D519C69544B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4130049-0545-4195-9080-135A1F46389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9D40290-CAB1-475C-8A37-54777DAD4407}"/>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D80541B-85BB-4C60-B612-623CFA303CC0}"/>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3E88182-4C94-43D0-A6C3-E4AE99CFDBF1}"/>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31FB287-AF5D-4014-98AF-76C73F14C88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A05485E-B6DB-45EC-B338-9E6C20E943F4}"/>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05B586E-AE4C-4CF0-B774-4F5B1F8B9F5B}"/>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197D04A-186A-4712-8112-350A9B3208C6}"/>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CF158DC-97A8-4A0E-97CA-D8F7CAE80455}"/>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F414D7D-922C-4565-A7D3-37B7605EA3C5}"/>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FEB3293-3947-443B-8B5C-47E26409BD05}"/>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7BF6C7A-EA09-429A-B5C1-92EC4C34539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7801CF9-8BF6-4269-A72F-8D3FDB9151C6}"/>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DDBD767-F786-47B8-B9F8-D8409102EFCA}"/>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A124503-1FB6-4B45-9977-EF93BDF2845B}"/>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63B7A2FB-22D4-484B-8AD7-5103A145086A}"/>
            </a:ext>
          </a:extLst>
        </xdr:cNvPr>
        <xdr:cNvCxnSpPr/>
      </xdr:nvCxnSpPr>
      <xdr:spPr>
        <a:xfrm flipV="1">
          <a:off x="4180840" y="12658725"/>
          <a:ext cx="0" cy="136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A3DDBE9-42FF-4582-8E6D-DF5FCE7941AB}"/>
            </a:ext>
          </a:extLst>
        </xdr:cNvPr>
        <xdr:cNvSpPr txBox="1"/>
      </xdr:nvSpPr>
      <xdr:spPr>
        <a:xfrm>
          <a:off x="4219575"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DC5223DA-BA0C-4373-8FCE-AE09E5B7CB70}"/>
            </a:ext>
          </a:extLst>
        </xdr:cNvPr>
        <xdr:cNvCxnSpPr/>
      </xdr:nvCxnSpPr>
      <xdr:spPr>
        <a:xfrm>
          <a:off x="4105275" y="14021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4F76DFF-E3DA-4383-9575-D4E893FDC694}"/>
            </a:ext>
          </a:extLst>
        </xdr:cNvPr>
        <xdr:cNvSpPr txBox="1"/>
      </xdr:nvSpPr>
      <xdr:spPr>
        <a:xfrm>
          <a:off x="4219575" y="1245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F9230E02-3520-4924-9839-49DB92A1E519}"/>
            </a:ext>
          </a:extLst>
        </xdr:cNvPr>
        <xdr:cNvCxnSpPr/>
      </xdr:nvCxnSpPr>
      <xdr:spPr>
        <a:xfrm>
          <a:off x="4105275" y="12658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8F30C72-193C-43F9-AC8F-96DF1114FF18}"/>
            </a:ext>
          </a:extLst>
        </xdr:cNvPr>
        <xdr:cNvSpPr txBox="1"/>
      </xdr:nvSpPr>
      <xdr:spPr>
        <a:xfrm>
          <a:off x="4219575" y="13315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C79AF245-3272-4FC2-B65A-E126CF118348}"/>
            </a:ext>
          </a:extLst>
        </xdr:cNvPr>
        <xdr:cNvSpPr/>
      </xdr:nvSpPr>
      <xdr:spPr>
        <a:xfrm>
          <a:off x="4124325" y="13460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335AA920-E3ED-48A8-A4DE-3AAD1D1236D4}"/>
            </a:ext>
          </a:extLst>
        </xdr:cNvPr>
        <xdr:cNvSpPr/>
      </xdr:nvSpPr>
      <xdr:spPr>
        <a:xfrm>
          <a:off x="3381375" y="134512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FA023549-7C4D-42D8-A524-2CBBFEE2433F}"/>
            </a:ext>
          </a:extLst>
        </xdr:cNvPr>
        <xdr:cNvSpPr/>
      </xdr:nvSpPr>
      <xdr:spPr>
        <a:xfrm>
          <a:off x="2571750" y="134092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802D6F64-C53D-46C4-B644-652CCAAB4574}"/>
            </a:ext>
          </a:extLst>
        </xdr:cNvPr>
        <xdr:cNvSpPr/>
      </xdr:nvSpPr>
      <xdr:spPr>
        <a:xfrm>
          <a:off x="1781175" y="132276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CBF71B49-332E-44DA-9394-C2BAE9BB0656}"/>
            </a:ext>
          </a:extLst>
        </xdr:cNvPr>
        <xdr:cNvSpPr/>
      </xdr:nvSpPr>
      <xdr:spPr>
        <a:xfrm>
          <a:off x="981075" y="13240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1328F6-C2E1-4658-A992-93E215B0EDF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CB889F-292A-4E41-A750-3277FBF7287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370649-3BED-4FF3-9A18-0E3FCAF43CD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2DC476-A20F-4894-893D-23F138239B2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1AA8DD-F557-463B-80E4-0489AA757AB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160655</xdr:rowOff>
    </xdr:from>
    <xdr:to>
      <xdr:col>24</xdr:col>
      <xdr:colOff>114300</xdr:colOff>
      <xdr:row>86</xdr:row>
      <xdr:rowOff>90805</xdr:rowOff>
    </xdr:to>
    <xdr:sp macro="" textlink="">
      <xdr:nvSpPr>
        <xdr:cNvPr id="304" name="楕円 303">
          <a:extLst>
            <a:ext uri="{FF2B5EF4-FFF2-40B4-BE49-F238E27FC236}">
              <a16:creationId xmlns:a16="http://schemas.microsoft.com/office/drawing/2014/main" id="{5F80D4AB-ACDB-4105-B419-18E3D3AB354B}"/>
            </a:ext>
          </a:extLst>
        </xdr:cNvPr>
        <xdr:cNvSpPr/>
      </xdr:nvSpPr>
      <xdr:spPr>
        <a:xfrm>
          <a:off x="4124325" y="139369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75582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95A4F7-A3C5-43EE-955A-DEF132FF4528}"/>
            </a:ext>
          </a:extLst>
        </xdr:cNvPr>
        <xdr:cNvSpPr txBox="1"/>
      </xdr:nvSpPr>
      <xdr:spPr>
        <a:xfrm>
          <a:off x="4219575" y="1384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143511</xdr:rowOff>
    </xdr:from>
    <xdr:to>
      <xdr:col>20</xdr:col>
      <xdr:colOff>38100</xdr:colOff>
      <xdr:row>86</xdr:row>
      <xdr:rowOff>73661</xdr:rowOff>
    </xdr:to>
    <xdr:sp macro="" textlink="">
      <xdr:nvSpPr>
        <xdr:cNvPr id="306" name="楕円 305">
          <a:extLst>
            <a:ext uri="{FF2B5EF4-FFF2-40B4-BE49-F238E27FC236}">
              <a16:creationId xmlns:a16="http://schemas.microsoft.com/office/drawing/2014/main" id="{2CD0C657-7855-4B8E-AD53-1BF22A51934E}"/>
            </a:ext>
          </a:extLst>
        </xdr:cNvPr>
        <xdr:cNvSpPr/>
      </xdr:nvSpPr>
      <xdr:spPr>
        <a:xfrm>
          <a:off x="3381375" y="139134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22861</xdr:rowOff>
    </xdr:from>
    <xdr:to>
      <xdr:col>24</xdr:col>
      <xdr:colOff>63500</xdr:colOff>
      <xdr:row>86</xdr:row>
      <xdr:rowOff>40005</xdr:rowOff>
    </xdr:to>
    <xdr:cxnSp macro="">
      <xdr:nvCxnSpPr>
        <xdr:cNvPr id="307" name="直線コネクタ 306">
          <a:extLst>
            <a:ext uri="{FF2B5EF4-FFF2-40B4-BE49-F238E27FC236}">
              <a16:creationId xmlns:a16="http://schemas.microsoft.com/office/drawing/2014/main" id="{008C4749-2EA2-4EBD-B34D-625DFA9FECA0}"/>
            </a:ext>
          </a:extLst>
        </xdr:cNvPr>
        <xdr:cNvCxnSpPr/>
      </xdr:nvCxnSpPr>
      <xdr:spPr>
        <a:xfrm>
          <a:off x="3429000" y="13961111"/>
          <a:ext cx="75247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308" name="楕円 307">
          <a:extLst>
            <a:ext uri="{FF2B5EF4-FFF2-40B4-BE49-F238E27FC236}">
              <a16:creationId xmlns:a16="http://schemas.microsoft.com/office/drawing/2014/main" id="{8201A4B0-2B79-49AE-98B7-514FD6EDE66B}"/>
            </a:ext>
          </a:extLst>
        </xdr:cNvPr>
        <xdr:cNvSpPr/>
      </xdr:nvSpPr>
      <xdr:spPr>
        <a:xfrm>
          <a:off x="2571750" y="138988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1905</xdr:rowOff>
    </xdr:from>
    <xdr:to>
      <xdr:col>19</xdr:col>
      <xdr:colOff>177800</xdr:colOff>
      <xdr:row>86</xdr:row>
      <xdr:rowOff>22861</xdr:rowOff>
    </xdr:to>
    <xdr:cxnSp macro="">
      <xdr:nvCxnSpPr>
        <xdr:cNvPr id="309" name="直線コネクタ 308">
          <a:extLst>
            <a:ext uri="{FF2B5EF4-FFF2-40B4-BE49-F238E27FC236}">
              <a16:creationId xmlns:a16="http://schemas.microsoft.com/office/drawing/2014/main" id="{42DC4126-AAA0-4C11-9FF4-03274AE7F37D}"/>
            </a:ext>
          </a:extLst>
        </xdr:cNvPr>
        <xdr:cNvCxnSpPr/>
      </xdr:nvCxnSpPr>
      <xdr:spPr>
        <a:xfrm>
          <a:off x="2619375" y="13936980"/>
          <a:ext cx="80962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103505</xdr:rowOff>
    </xdr:from>
    <xdr:to>
      <xdr:col>10</xdr:col>
      <xdr:colOff>165100</xdr:colOff>
      <xdr:row>86</xdr:row>
      <xdr:rowOff>33655</xdr:rowOff>
    </xdr:to>
    <xdr:sp macro="" textlink="">
      <xdr:nvSpPr>
        <xdr:cNvPr id="310" name="楕円 309">
          <a:extLst>
            <a:ext uri="{FF2B5EF4-FFF2-40B4-BE49-F238E27FC236}">
              <a16:creationId xmlns:a16="http://schemas.microsoft.com/office/drawing/2014/main" id="{BE7C449D-DBDE-4EB2-8EBE-E28DE7031850}"/>
            </a:ext>
          </a:extLst>
        </xdr:cNvPr>
        <xdr:cNvSpPr/>
      </xdr:nvSpPr>
      <xdr:spPr>
        <a:xfrm>
          <a:off x="1781175" y="138798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154305</xdr:rowOff>
    </xdr:from>
    <xdr:to>
      <xdr:col>15</xdr:col>
      <xdr:colOff>50800</xdr:colOff>
      <xdr:row>86</xdr:row>
      <xdr:rowOff>1905</xdr:rowOff>
    </xdr:to>
    <xdr:cxnSp macro="">
      <xdr:nvCxnSpPr>
        <xdr:cNvPr id="311" name="直線コネクタ 310">
          <a:extLst>
            <a:ext uri="{FF2B5EF4-FFF2-40B4-BE49-F238E27FC236}">
              <a16:creationId xmlns:a16="http://schemas.microsoft.com/office/drawing/2014/main" id="{A5488906-25CA-48B4-8FBC-E1D4984289A8}"/>
            </a:ext>
          </a:extLst>
        </xdr:cNvPr>
        <xdr:cNvCxnSpPr/>
      </xdr:nvCxnSpPr>
      <xdr:spPr>
        <a:xfrm>
          <a:off x="1828800" y="1392745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80645</xdr:rowOff>
    </xdr:from>
    <xdr:to>
      <xdr:col>6</xdr:col>
      <xdr:colOff>38100</xdr:colOff>
      <xdr:row>86</xdr:row>
      <xdr:rowOff>10795</xdr:rowOff>
    </xdr:to>
    <xdr:sp macro="" textlink="">
      <xdr:nvSpPr>
        <xdr:cNvPr id="312" name="楕円 311">
          <a:extLst>
            <a:ext uri="{FF2B5EF4-FFF2-40B4-BE49-F238E27FC236}">
              <a16:creationId xmlns:a16="http://schemas.microsoft.com/office/drawing/2014/main" id="{61638ACE-7DF3-4A63-80E9-1699D53A09CC}"/>
            </a:ext>
          </a:extLst>
        </xdr:cNvPr>
        <xdr:cNvSpPr/>
      </xdr:nvSpPr>
      <xdr:spPr>
        <a:xfrm>
          <a:off x="981075" y="13856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131445</xdr:rowOff>
    </xdr:from>
    <xdr:to>
      <xdr:col>10</xdr:col>
      <xdr:colOff>114300</xdr:colOff>
      <xdr:row>85</xdr:row>
      <xdr:rowOff>154305</xdr:rowOff>
    </xdr:to>
    <xdr:cxnSp macro="">
      <xdr:nvCxnSpPr>
        <xdr:cNvPr id="313" name="直線コネクタ 312">
          <a:extLst>
            <a:ext uri="{FF2B5EF4-FFF2-40B4-BE49-F238E27FC236}">
              <a16:creationId xmlns:a16="http://schemas.microsoft.com/office/drawing/2014/main" id="{D65E3449-C325-415F-B8A6-1C046BB5EC72}"/>
            </a:ext>
          </a:extLst>
        </xdr:cNvPr>
        <xdr:cNvCxnSpPr/>
      </xdr:nvCxnSpPr>
      <xdr:spPr>
        <a:xfrm>
          <a:off x="1028700" y="1390459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BE7A95CC-FFD3-4486-8232-7E6143104EB1}"/>
            </a:ext>
          </a:extLst>
        </xdr:cNvPr>
        <xdr:cNvSpPr txBox="1"/>
      </xdr:nvSpPr>
      <xdr:spPr>
        <a:xfrm>
          <a:off x="3239144" y="1322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E884B62D-18F3-4691-B806-5BD8A90E4500}"/>
            </a:ext>
          </a:extLst>
        </xdr:cNvPr>
        <xdr:cNvSpPr txBox="1"/>
      </xdr:nvSpPr>
      <xdr:spPr>
        <a:xfrm>
          <a:off x="2439044"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AAAE689C-AA9F-4DA4-B44F-9B4D090BBAC1}"/>
            </a:ext>
          </a:extLst>
        </xdr:cNvPr>
        <xdr:cNvSpPr txBox="1"/>
      </xdr:nvSpPr>
      <xdr:spPr>
        <a:xfrm>
          <a:off x="1648469"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B2420EFB-47A4-49EE-AA96-331725B91BC0}"/>
            </a:ext>
          </a:extLst>
        </xdr:cNvPr>
        <xdr:cNvSpPr txBox="1"/>
      </xdr:nvSpPr>
      <xdr:spPr>
        <a:xfrm>
          <a:off x="848369" y="1302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64788</xdr:rowOff>
    </xdr:from>
    <xdr:ext cx="405111" cy="259045"/>
    <xdr:sp macro="" textlink="">
      <xdr:nvSpPr>
        <xdr:cNvPr id="318" name="n_1mainValue【公営住宅】&#10;有形固定資産減価償却率">
          <a:extLst>
            <a:ext uri="{FF2B5EF4-FFF2-40B4-BE49-F238E27FC236}">
              <a16:creationId xmlns:a16="http://schemas.microsoft.com/office/drawing/2014/main" id="{67A2133D-5876-40D5-8DCB-FB5D7C649B32}"/>
            </a:ext>
          </a:extLst>
        </xdr:cNvPr>
        <xdr:cNvSpPr txBox="1"/>
      </xdr:nvSpPr>
      <xdr:spPr>
        <a:xfrm>
          <a:off x="3239144" y="1400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319" name="n_2mainValue【公営住宅】&#10;有形固定資産減価償却率">
          <a:extLst>
            <a:ext uri="{FF2B5EF4-FFF2-40B4-BE49-F238E27FC236}">
              <a16:creationId xmlns:a16="http://schemas.microsoft.com/office/drawing/2014/main" id="{39BB57CD-CC57-418A-AC60-4B1A423941BE}"/>
            </a:ext>
          </a:extLst>
        </xdr:cNvPr>
        <xdr:cNvSpPr txBox="1"/>
      </xdr:nvSpPr>
      <xdr:spPr>
        <a:xfrm>
          <a:off x="2439044" y="1398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24782</xdr:rowOff>
    </xdr:from>
    <xdr:ext cx="405111" cy="259045"/>
    <xdr:sp macro="" textlink="">
      <xdr:nvSpPr>
        <xdr:cNvPr id="320" name="n_3mainValue【公営住宅】&#10;有形固定資産減価償却率">
          <a:extLst>
            <a:ext uri="{FF2B5EF4-FFF2-40B4-BE49-F238E27FC236}">
              <a16:creationId xmlns:a16="http://schemas.microsoft.com/office/drawing/2014/main" id="{1A4667AD-CB43-4487-8B0E-D367394494D2}"/>
            </a:ext>
          </a:extLst>
        </xdr:cNvPr>
        <xdr:cNvSpPr txBox="1"/>
      </xdr:nvSpPr>
      <xdr:spPr>
        <a:xfrm>
          <a:off x="1648469" y="1396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1922</xdr:rowOff>
    </xdr:from>
    <xdr:ext cx="405111" cy="259045"/>
    <xdr:sp macro="" textlink="">
      <xdr:nvSpPr>
        <xdr:cNvPr id="321" name="n_4mainValue【公営住宅】&#10;有形固定資産減価償却率">
          <a:extLst>
            <a:ext uri="{FF2B5EF4-FFF2-40B4-BE49-F238E27FC236}">
              <a16:creationId xmlns:a16="http://schemas.microsoft.com/office/drawing/2014/main" id="{0EBAB792-4B84-4EB4-B975-70BA95AE1B2C}"/>
            </a:ext>
          </a:extLst>
        </xdr:cNvPr>
        <xdr:cNvSpPr txBox="1"/>
      </xdr:nvSpPr>
      <xdr:spPr>
        <a:xfrm>
          <a:off x="848369"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22682DE-8A52-4CA2-8B37-7F429A1CACBC}"/>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1F978EB-A64C-4E3D-863B-AC6E548CB7A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E33AF4D-0C7B-4407-A919-FE91F3D8BC8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9F309CE-607B-430F-924A-D7D76E69162F}"/>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ADCFC50-3A73-4B2F-A53E-F07A58F67524}"/>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C1B434A-6103-4AF1-8C21-02609E71A6AC}"/>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72F991F-180E-4AE2-B7A1-5C4431BCCA7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42CFD8A-7850-4131-A8EE-E0929414521A}"/>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498DDBA-4347-417B-A00B-036684BB70A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AD3A5D1-36C1-46F8-8C54-5C9D6A7D4A1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18422ED0-7FF6-435D-ACA3-2F2ADEE35F97}"/>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62BAD3C9-D23A-4B57-BFE3-ECDB6876065B}"/>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0C46706-2CE5-470C-AAC5-48F30730EF8E}"/>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BCDA124D-159A-44FE-BAF9-2DCD355B64CD}"/>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E9A5E896-C132-481C-BC96-0AA017D8E676}"/>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811C5FA9-1B5E-4D6B-8559-564683DFAAF5}"/>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7AAD43E-FA38-413A-B96F-FB9C1EFD896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EB3F84A6-DC85-41EA-A084-AFECECEC620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EF182C2-74B7-48A6-A80A-633F7962C02E}"/>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2AB374DB-E541-4422-8644-43E56132B853}"/>
            </a:ext>
          </a:extLst>
        </xdr:cNvPr>
        <xdr:cNvCxnSpPr/>
      </xdr:nvCxnSpPr>
      <xdr:spPr>
        <a:xfrm flipV="1">
          <a:off x="9429115" y="12638405"/>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25F4B95F-FC95-4562-A0C6-85B7999180D8}"/>
            </a:ext>
          </a:extLst>
        </xdr:cNvPr>
        <xdr:cNvSpPr txBox="1"/>
      </xdr:nvSpPr>
      <xdr:spPr>
        <a:xfrm>
          <a:off x="9467850"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2666A0C8-110F-4166-91C1-05BBFA2B0AD3}"/>
            </a:ext>
          </a:extLst>
        </xdr:cNvPr>
        <xdr:cNvCxnSpPr/>
      </xdr:nvCxnSpPr>
      <xdr:spPr>
        <a:xfrm>
          <a:off x="9363075" y="13860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1390B3BE-793F-47CE-845E-6A9D99002605}"/>
            </a:ext>
          </a:extLst>
        </xdr:cNvPr>
        <xdr:cNvSpPr txBox="1"/>
      </xdr:nvSpPr>
      <xdr:spPr>
        <a:xfrm>
          <a:off x="9467850" y="124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C6F2BAE-C5E7-4C4E-A352-0B86666172E2}"/>
            </a:ext>
          </a:extLst>
        </xdr:cNvPr>
        <xdr:cNvCxnSpPr/>
      </xdr:nvCxnSpPr>
      <xdr:spPr>
        <a:xfrm>
          <a:off x="9363075" y="126384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DCDB73E6-914E-4F4D-87BF-9A0F1320340A}"/>
            </a:ext>
          </a:extLst>
        </xdr:cNvPr>
        <xdr:cNvSpPr txBox="1"/>
      </xdr:nvSpPr>
      <xdr:spPr>
        <a:xfrm>
          <a:off x="9467850" y="1315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84C2844A-8AD2-4B4A-9595-020D27B7868C}"/>
            </a:ext>
          </a:extLst>
        </xdr:cNvPr>
        <xdr:cNvSpPr/>
      </xdr:nvSpPr>
      <xdr:spPr>
        <a:xfrm>
          <a:off x="9401175" y="13299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62814B0C-E666-4A11-9E93-D9ED30FF4393}"/>
            </a:ext>
          </a:extLst>
        </xdr:cNvPr>
        <xdr:cNvSpPr/>
      </xdr:nvSpPr>
      <xdr:spPr>
        <a:xfrm>
          <a:off x="8639175" y="13317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06A8B104-D1FB-4AAD-8BD9-F8E7E61F6075}"/>
            </a:ext>
          </a:extLst>
        </xdr:cNvPr>
        <xdr:cNvSpPr/>
      </xdr:nvSpPr>
      <xdr:spPr>
        <a:xfrm>
          <a:off x="7839075" y="13373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937DA5C2-25F0-442E-815F-34B34EA5CE46}"/>
            </a:ext>
          </a:extLst>
        </xdr:cNvPr>
        <xdr:cNvSpPr/>
      </xdr:nvSpPr>
      <xdr:spPr>
        <a:xfrm>
          <a:off x="7029450" y="133855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B072FD08-59CA-417E-9265-1E494397DB17}"/>
            </a:ext>
          </a:extLst>
        </xdr:cNvPr>
        <xdr:cNvSpPr/>
      </xdr:nvSpPr>
      <xdr:spPr>
        <a:xfrm>
          <a:off x="6238875" y="13403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517EB5C-18E8-4689-A839-E97C0859B58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D31E071-8B12-40AA-8406-5FE4E24D043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2EB9F25-DA32-46BA-B14D-75FCEB26E6B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0C718B-165C-435A-B348-D711F953343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44625D-37F0-4F61-91E7-E2F867348E16}"/>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65596</xdr:rowOff>
    </xdr:from>
    <xdr:to>
      <xdr:col>55</xdr:col>
      <xdr:colOff>50800</xdr:colOff>
      <xdr:row>82</xdr:row>
      <xdr:rowOff>167196</xdr:rowOff>
    </xdr:to>
    <xdr:sp macro="" textlink="">
      <xdr:nvSpPr>
        <xdr:cNvPr id="357" name="楕円 356">
          <a:extLst>
            <a:ext uri="{FF2B5EF4-FFF2-40B4-BE49-F238E27FC236}">
              <a16:creationId xmlns:a16="http://schemas.microsoft.com/office/drawing/2014/main" id="{A2962D95-F71B-4724-8CF7-A5B682374751}"/>
            </a:ext>
          </a:extLst>
        </xdr:cNvPr>
        <xdr:cNvSpPr/>
      </xdr:nvSpPr>
      <xdr:spPr>
        <a:xfrm>
          <a:off x="9401175" y="133561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44023</xdr:rowOff>
    </xdr:from>
    <xdr:ext cx="469744" cy="259045"/>
    <xdr:sp macro="" textlink="">
      <xdr:nvSpPr>
        <xdr:cNvPr id="358" name="【公営住宅】&#10;一人当たり面積該当値テキスト">
          <a:extLst>
            <a:ext uri="{FF2B5EF4-FFF2-40B4-BE49-F238E27FC236}">
              <a16:creationId xmlns:a16="http://schemas.microsoft.com/office/drawing/2014/main" id="{4D250921-13EC-495B-BAF4-E72FBADBA4BC}"/>
            </a:ext>
          </a:extLst>
        </xdr:cNvPr>
        <xdr:cNvSpPr txBox="1"/>
      </xdr:nvSpPr>
      <xdr:spPr>
        <a:xfrm>
          <a:off x="9467850" y="133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88455</xdr:rowOff>
    </xdr:from>
    <xdr:to>
      <xdr:col>50</xdr:col>
      <xdr:colOff>165100</xdr:colOff>
      <xdr:row>83</xdr:row>
      <xdr:rowOff>18605</xdr:rowOff>
    </xdr:to>
    <xdr:sp macro="" textlink="">
      <xdr:nvSpPr>
        <xdr:cNvPr id="359" name="楕円 358">
          <a:extLst>
            <a:ext uri="{FF2B5EF4-FFF2-40B4-BE49-F238E27FC236}">
              <a16:creationId xmlns:a16="http://schemas.microsoft.com/office/drawing/2014/main" id="{E5F7362C-F00B-4268-AF51-B870B028568F}"/>
            </a:ext>
          </a:extLst>
        </xdr:cNvPr>
        <xdr:cNvSpPr/>
      </xdr:nvSpPr>
      <xdr:spPr>
        <a:xfrm>
          <a:off x="8639175" y="13372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116396</xdr:rowOff>
    </xdr:from>
    <xdr:to>
      <xdr:col>55</xdr:col>
      <xdr:colOff>0</xdr:colOff>
      <xdr:row>82</xdr:row>
      <xdr:rowOff>139255</xdr:rowOff>
    </xdr:to>
    <xdr:cxnSp macro="">
      <xdr:nvCxnSpPr>
        <xdr:cNvPr id="360" name="直線コネクタ 359">
          <a:extLst>
            <a:ext uri="{FF2B5EF4-FFF2-40B4-BE49-F238E27FC236}">
              <a16:creationId xmlns:a16="http://schemas.microsoft.com/office/drawing/2014/main" id="{1D843655-614D-4699-AF22-F3D17E013340}"/>
            </a:ext>
          </a:extLst>
        </xdr:cNvPr>
        <xdr:cNvCxnSpPr/>
      </xdr:nvCxnSpPr>
      <xdr:spPr>
        <a:xfrm flipV="1">
          <a:off x="8686800" y="13403771"/>
          <a:ext cx="74295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116460</xdr:rowOff>
    </xdr:from>
    <xdr:to>
      <xdr:col>46</xdr:col>
      <xdr:colOff>38100</xdr:colOff>
      <xdr:row>83</xdr:row>
      <xdr:rowOff>46610</xdr:rowOff>
    </xdr:to>
    <xdr:sp macro="" textlink="">
      <xdr:nvSpPr>
        <xdr:cNvPr id="361" name="楕円 360">
          <a:extLst>
            <a:ext uri="{FF2B5EF4-FFF2-40B4-BE49-F238E27FC236}">
              <a16:creationId xmlns:a16="http://schemas.microsoft.com/office/drawing/2014/main" id="{635BCFBA-1F17-432A-9D71-B04DD2C27ED2}"/>
            </a:ext>
          </a:extLst>
        </xdr:cNvPr>
        <xdr:cNvSpPr/>
      </xdr:nvSpPr>
      <xdr:spPr>
        <a:xfrm>
          <a:off x="7839075" y="13403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139255</xdr:rowOff>
    </xdr:from>
    <xdr:to>
      <xdr:col>50</xdr:col>
      <xdr:colOff>114300</xdr:colOff>
      <xdr:row>82</xdr:row>
      <xdr:rowOff>167260</xdr:rowOff>
    </xdr:to>
    <xdr:cxnSp macro="">
      <xdr:nvCxnSpPr>
        <xdr:cNvPr id="362" name="直線コネクタ 361">
          <a:extLst>
            <a:ext uri="{FF2B5EF4-FFF2-40B4-BE49-F238E27FC236}">
              <a16:creationId xmlns:a16="http://schemas.microsoft.com/office/drawing/2014/main" id="{4DC8996B-E6C6-4265-89BF-BB1F41AB9F14}"/>
            </a:ext>
          </a:extLst>
        </xdr:cNvPr>
        <xdr:cNvCxnSpPr/>
      </xdr:nvCxnSpPr>
      <xdr:spPr>
        <a:xfrm flipV="1">
          <a:off x="7886700" y="13429805"/>
          <a:ext cx="8001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121602</xdr:rowOff>
    </xdr:from>
    <xdr:to>
      <xdr:col>41</xdr:col>
      <xdr:colOff>101600</xdr:colOff>
      <xdr:row>83</xdr:row>
      <xdr:rowOff>51752</xdr:rowOff>
    </xdr:to>
    <xdr:sp macro="" textlink="">
      <xdr:nvSpPr>
        <xdr:cNvPr id="363" name="楕円 362">
          <a:extLst>
            <a:ext uri="{FF2B5EF4-FFF2-40B4-BE49-F238E27FC236}">
              <a16:creationId xmlns:a16="http://schemas.microsoft.com/office/drawing/2014/main" id="{A39058DC-2232-45B4-9704-9CE195330058}"/>
            </a:ext>
          </a:extLst>
        </xdr:cNvPr>
        <xdr:cNvSpPr/>
      </xdr:nvSpPr>
      <xdr:spPr>
        <a:xfrm>
          <a:off x="7029450" y="134121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167260</xdr:rowOff>
    </xdr:from>
    <xdr:to>
      <xdr:col>45</xdr:col>
      <xdr:colOff>177800</xdr:colOff>
      <xdr:row>83</xdr:row>
      <xdr:rowOff>952</xdr:rowOff>
    </xdr:to>
    <xdr:cxnSp macro="">
      <xdr:nvCxnSpPr>
        <xdr:cNvPr id="364" name="直線コネクタ 363">
          <a:extLst>
            <a:ext uri="{FF2B5EF4-FFF2-40B4-BE49-F238E27FC236}">
              <a16:creationId xmlns:a16="http://schemas.microsoft.com/office/drawing/2014/main" id="{76A68CCF-639B-415D-86B5-83A6C0C56D38}"/>
            </a:ext>
          </a:extLst>
        </xdr:cNvPr>
        <xdr:cNvCxnSpPr/>
      </xdr:nvCxnSpPr>
      <xdr:spPr>
        <a:xfrm flipV="1">
          <a:off x="7077075" y="134514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129603</xdr:rowOff>
    </xdr:from>
    <xdr:to>
      <xdr:col>36</xdr:col>
      <xdr:colOff>165100</xdr:colOff>
      <xdr:row>83</xdr:row>
      <xdr:rowOff>59753</xdr:rowOff>
    </xdr:to>
    <xdr:sp macro="" textlink="">
      <xdr:nvSpPr>
        <xdr:cNvPr id="365" name="楕円 364">
          <a:extLst>
            <a:ext uri="{FF2B5EF4-FFF2-40B4-BE49-F238E27FC236}">
              <a16:creationId xmlns:a16="http://schemas.microsoft.com/office/drawing/2014/main" id="{F8C43E56-56B2-4127-9340-383C2BC14873}"/>
            </a:ext>
          </a:extLst>
        </xdr:cNvPr>
        <xdr:cNvSpPr/>
      </xdr:nvSpPr>
      <xdr:spPr>
        <a:xfrm>
          <a:off x="6238875" y="1341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xdr:rowOff>
    </xdr:from>
    <xdr:to>
      <xdr:col>41</xdr:col>
      <xdr:colOff>50800</xdr:colOff>
      <xdr:row>83</xdr:row>
      <xdr:rowOff>8953</xdr:rowOff>
    </xdr:to>
    <xdr:cxnSp macro="">
      <xdr:nvCxnSpPr>
        <xdr:cNvPr id="366" name="直線コネクタ 365">
          <a:extLst>
            <a:ext uri="{FF2B5EF4-FFF2-40B4-BE49-F238E27FC236}">
              <a16:creationId xmlns:a16="http://schemas.microsoft.com/office/drawing/2014/main" id="{B5F3706A-6203-4017-9495-7583108E1503}"/>
            </a:ext>
          </a:extLst>
        </xdr:cNvPr>
        <xdr:cNvCxnSpPr/>
      </xdr:nvCxnSpPr>
      <xdr:spPr>
        <a:xfrm flipV="1">
          <a:off x="6286500" y="13450252"/>
          <a:ext cx="790575"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B7B8DA8E-D6F4-4951-A598-B7FAF96C10E7}"/>
            </a:ext>
          </a:extLst>
        </xdr:cNvPr>
        <xdr:cNvSpPr txBox="1"/>
      </xdr:nvSpPr>
      <xdr:spPr>
        <a:xfrm>
          <a:off x="8458277" y="1310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69EC7C2A-BA7E-4AA8-9BF3-EF1333D94B88}"/>
            </a:ext>
          </a:extLst>
        </xdr:cNvPr>
        <xdr:cNvSpPr txBox="1"/>
      </xdr:nvSpPr>
      <xdr:spPr>
        <a:xfrm>
          <a:off x="7677227" y="13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934C8EE3-18ED-480C-ADE8-9EEFE207A610}"/>
            </a:ext>
          </a:extLst>
        </xdr:cNvPr>
        <xdr:cNvSpPr txBox="1"/>
      </xdr:nvSpPr>
      <xdr:spPr>
        <a:xfrm>
          <a:off x="6867602" y="131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D5139418-1751-4FD9-B702-A92355309D80}"/>
            </a:ext>
          </a:extLst>
        </xdr:cNvPr>
        <xdr:cNvSpPr txBox="1"/>
      </xdr:nvSpPr>
      <xdr:spPr>
        <a:xfrm>
          <a:off x="6067502" y="131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9732</xdr:rowOff>
    </xdr:from>
    <xdr:ext cx="469744" cy="259045"/>
    <xdr:sp macro="" textlink="">
      <xdr:nvSpPr>
        <xdr:cNvPr id="371" name="n_1mainValue【公営住宅】&#10;一人当たり面積">
          <a:extLst>
            <a:ext uri="{FF2B5EF4-FFF2-40B4-BE49-F238E27FC236}">
              <a16:creationId xmlns:a16="http://schemas.microsoft.com/office/drawing/2014/main" id="{E830EF62-81CA-447F-B22E-4DD9C4D06538}"/>
            </a:ext>
          </a:extLst>
        </xdr:cNvPr>
        <xdr:cNvSpPr txBox="1"/>
      </xdr:nvSpPr>
      <xdr:spPr>
        <a:xfrm>
          <a:off x="8458277" y="134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37737</xdr:rowOff>
    </xdr:from>
    <xdr:ext cx="469744" cy="259045"/>
    <xdr:sp macro="" textlink="">
      <xdr:nvSpPr>
        <xdr:cNvPr id="372" name="n_2mainValue【公営住宅】&#10;一人当たり面積">
          <a:extLst>
            <a:ext uri="{FF2B5EF4-FFF2-40B4-BE49-F238E27FC236}">
              <a16:creationId xmlns:a16="http://schemas.microsoft.com/office/drawing/2014/main" id="{BC9F7116-911A-4BB0-854B-957E6A84A3FB}"/>
            </a:ext>
          </a:extLst>
        </xdr:cNvPr>
        <xdr:cNvSpPr txBox="1"/>
      </xdr:nvSpPr>
      <xdr:spPr>
        <a:xfrm>
          <a:off x="7677227" y="1348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42879</xdr:rowOff>
    </xdr:from>
    <xdr:ext cx="469744" cy="259045"/>
    <xdr:sp macro="" textlink="">
      <xdr:nvSpPr>
        <xdr:cNvPr id="373" name="n_3mainValue【公営住宅】&#10;一人当たり面積">
          <a:extLst>
            <a:ext uri="{FF2B5EF4-FFF2-40B4-BE49-F238E27FC236}">
              <a16:creationId xmlns:a16="http://schemas.microsoft.com/office/drawing/2014/main" id="{FEF8593F-1FEC-4B7A-853C-4F67937A895F}"/>
            </a:ext>
          </a:extLst>
        </xdr:cNvPr>
        <xdr:cNvSpPr txBox="1"/>
      </xdr:nvSpPr>
      <xdr:spPr>
        <a:xfrm>
          <a:off x="6867602" y="1349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50880</xdr:rowOff>
    </xdr:from>
    <xdr:ext cx="469744" cy="259045"/>
    <xdr:sp macro="" textlink="">
      <xdr:nvSpPr>
        <xdr:cNvPr id="374" name="n_4mainValue【公営住宅】&#10;一人当たり面積">
          <a:extLst>
            <a:ext uri="{FF2B5EF4-FFF2-40B4-BE49-F238E27FC236}">
              <a16:creationId xmlns:a16="http://schemas.microsoft.com/office/drawing/2014/main" id="{11B76B6B-A7B4-42E1-9335-9C4A16C58E68}"/>
            </a:ext>
          </a:extLst>
        </xdr:cNvPr>
        <xdr:cNvSpPr txBox="1"/>
      </xdr:nvSpPr>
      <xdr:spPr>
        <a:xfrm>
          <a:off x="6067502"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AECA5FA-CB3A-4A99-AB60-B249738E22B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DD38719-AAAC-4CB6-AFCD-EE17DA6F85B3}"/>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6F092D5-7100-4B9B-B9C5-FD9D3BA621F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E97B04E-02BD-4884-A021-B7704208EF64}"/>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0CFE481-13F3-4872-8EC7-31E34AF7DD75}"/>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D3F01B9-54D9-4544-BE8D-BDE2DBDBDCE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332DFC1-1E9B-4779-9ED0-938750B4279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14A3B93-E255-4DE6-9F94-169EDE4DC28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97297082-A5E3-4E24-BD22-F2CFDA27475D}"/>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F79AF32-C41A-4822-B9CC-49D1C312C637}"/>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6EEE2EA-7CC4-484F-A94A-245BDEA4EFA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FCECD72-8F7E-4546-85D0-C89C0D36FB5E}"/>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C8BCDB3-92AC-4066-9152-D37C06CB8050}"/>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27A0792-ED4B-40BB-B282-02B0D095CD7A}"/>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0E7D28B-102C-4263-8048-E3C4F0CF7FEF}"/>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C431F11-C82B-4CCA-9191-9492714F12A0}"/>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EC289B9-2ADE-4EF3-A398-D52D1A79ED6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2A121EA-34C7-49DA-8ADA-2C9ED9B8BA4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8A379C0-52BC-44A4-9FC8-5B6ADBC0100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AF316C4-3ECA-4E52-AAD4-BFC6DCE60342}"/>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49326FC-9B01-4715-B9F3-9E631DD6D37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23CC106-BFC3-461D-9185-5E33C98D6EA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9F66D08-AF70-4DA7-810A-A81958CA301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6EDBA3F-D266-4B2E-8716-3AA56ECBB41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AFF9D57-E299-4BA4-AED7-397075047D0E}"/>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D23AA28-0FEE-4563-B5B3-A3E92B013F12}"/>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FD8954F-C9FB-4A12-AD66-1AB6210FBF5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E07864D6-D98F-40FB-B5A7-2792662127C9}"/>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0A1E222-195E-4CE7-A378-1E3BA969832F}"/>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45F92D33-21F7-4522-BFF0-754797558092}"/>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F97F587-1F95-49C4-973F-E0D622A85316}"/>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19B7F12-5C0F-4A51-B39A-9B481189D525}"/>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BBD8C7B-FC86-4913-8A7A-D821732020AE}"/>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7022612-FF96-4439-9FF1-96AAA69C3E63}"/>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B762480B-FBF3-4E03-92D6-A0BF5CA922E3}"/>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240F1DA-BD79-46E2-AF8A-D8A8532E21B2}"/>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234A685A-3B78-49A0-A8CD-B3ED494FEF3C}"/>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270B69D-C978-4A0B-AB55-6ADF40CA5E3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65081E12-1C2E-4C8D-A0F0-C1390ECD7BB0}"/>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C82CF45-25A7-428B-B2E6-6C3A26C8F55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9525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D1BF1B76-3EC1-40B8-B72B-690CCBF9204A}"/>
            </a:ext>
          </a:extLst>
        </xdr:cNvPr>
        <xdr:cNvCxnSpPr/>
      </xdr:nvCxnSpPr>
      <xdr:spPr>
        <a:xfrm flipV="1">
          <a:off x="14696439" y="5683250"/>
          <a:ext cx="0" cy="11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CDD16BC3-3E9A-4A7B-94DF-6C63BDD4DB43}"/>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2A65242B-56E2-4740-9AEA-FCCE270B6F99}"/>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127652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F13F415-9C11-4760-AF22-072740649B80}"/>
            </a:ext>
          </a:extLst>
        </xdr:cNvPr>
        <xdr:cNvSpPr txBox="1"/>
      </xdr:nvSpPr>
      <xdr:spPr>
        <a:xfrm>
          <a:off x="14735175"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9525</xdr:rowOff>
    </xdr:from>
    <xdr:to>
      <xdr:col>86</xdr:col>
      <xdr:colOff>25400</xdr:colOff>
      <xdr:row>35</xdr:row>
      <xdr:rowOff>9525</xdr:rowOff>
    </xdr:to>
    <xdr:cxnSp macro="">
      <xdr:nvCxnSpPr>
        <xdr:cNvPr id="419" name="直線コネクタ 418">
          <a:extLst>
            <a:ext uri="{FF2B5EF4-FFF2-40B4-BE49-F238E27FC236}">
              <a16:creationId xmlns:a16="http://schemas.microsoft.com/office/drawing/2014/main" id="{00A7C926-A6FD-4D82-8A60-3B234604C944}"/>
            </a:ext>
          </a:extLst>
        </xdr:cNvPr>
        <xdr:cNvCxnSpPr/>
      </xdr:nvCxnSpPr>
      <xdr:spPr>
        <a:xfrm>
          <a:off x="14611350" y="5683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A412587-D43B-4DC9-BF7B-23E8106B7224}"/>
            </a:ext>
          </a:extLst>
        </xdr:cNvPr>
        <xdr:cNvSpPr txBox="1"/>
      </xdr:nvSpPr>
      <xdr:spPr>
        <a:xfrm>
          <a:off x="14735175"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1" name="フローチャート: 判断 420">
          <a:extLst>
            <a:ext uri="{FF2B5EF4-FFF2-40B4-BE49-F238E27FC236}">
              <a16:creationId xmlns:a16="http://schemas.microsoft.com/office/drawing/2014/main" id="{12007F8B-B73D-4A0D-BEBE-5B344F00BD85}"/>
            </a:ext>
          </a:extLst>
        </xdr:cNvPr>
        <xdr:cNvSpPr/>
      </xdr:nvSpPr>
      <xdr:spPr>
        <a:xfrm>
          <a:off x="14649450" y="61175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2" name="フローチャート: 判断 421">
          <a:extLst>
            <a:ext uri="{FF2B5EF4-FFF2-40B4-BE49-F238E27FC236}">
              <a16:creationId xmlns:a16="http://schemas.microsoft.com/office/drawing/2014/main" id="{E739125F-63B7-46F4-B0F8-20C110697C60}"/>
            </a:ext>
          </a:extLst>
        </xdr:cNvPr>
        <xdr:cNvSpPr/>
      </xdr:nvSpPr>
      <xdr:spPr>
        <a:xfrm>
          <a:off x="13887450" y="6054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3" name="フローチャート: 判断 422">
          <a:extLst>
            <a:ext uri="{FF2B5EF4-FFF2-40B4-BE49-F238E27FC236}">
              <a16:creationId xmlns:a16="http://schemas.microsoft.com/office/drawing/2014/main" id="{E9C419FD-3B5B-40CF-BAB2-1283073FBFE9}"/>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24" name="フローチャート: 判断 423">
          <a:extLst>
            <a:ext uri="{FF2B5EF4-FFF2-40B4-BE49-F238E27FC236}">
              <a16:creationId xmlns:a16="http://schemas.microsoft.com/office/drawing/2014/main" id="{9B22FC5A-54D6-4707-B1F3-548C9BD3D533}"/>
            </a:ext>
          </a:extLst>
        </xdr:cNvPr>
        <xdr:cNvSpPr/>
      </xdr:nvSpPr>
      <xdr:spPr>
        <a:xfrm>
          <a:off x="12296775" y="6064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5" name="フローチャート: 判断 424">
          <a:extLst>
            <a:ext uri="{FF2B5EF4-FFF2-40B4-BE49-F238E27FC236}">
              <a16:creationId xmlns:a16="http://schemas.microsoft.com/office/drawing/2014/main" id="{C31DD84F-26A9-40AE-A8A2-1835FDC08360}"/>
            </a:ext>
          </a:extLst>
        </xdr:cNvPr>
        <xdr:cNvSpPr/>
      </xdr:nvSpPr>
      <xdr:spPr>
        <a:xfrm>
          <a:off x="11487150" y="5998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0AC8038-0A9C-45FD-982C-1813C5FB34A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EDD04DF-48CE-4213-A1CF-152BD6FD6D9C}"/>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4CB9322-C27C-4945-889F-6E4C40F0C7BC}"/>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BB13C9-5A4B-464C-A634-BE16040564B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CD93B4-727B-4C79-A799-58AA196DA81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431" name="楕円 430">
          <a:extLst>
            <a:ext uri="{FF2B5EF4-FFF2-40B4-BE49-F238E27FC236}">
              <a16:creationId xmlns:a16="http://schemas.microsoft.com/office/drawing/2014/main" id="{56972244-1586-4F5C-A635-DE809494F786}"/>
            </a:ext>
          </a:extLst>
        </xdr:cNvPr>
        <xdr:cNvSpPr/>
      </xdr:nvSpPr>
      <xdr:spPr>
        <a:xfrm>
          <a:off x="14649450" y="5645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83202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9B0459E-EF10-4ACB-8CA2-EC0CD38E162E}"/>
            </a:ext>
          </a:extLst>
        </xdr:cNvPr>
        <xdr:cNvSpPr txBox="1"/>
      </xdr:nvSpPr>
      <xdr:spPr>
        <a:xfrm>
          <a:off x="14735175"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55880</xdr:rowOff>
    </xdr:from>
    <xdr:to>
      <xdr:col>81</xdr:col>
      <xdr:colOff>101600</xdr:colOff>
      <xdr:row>34</xdr:row>
      <xdr:rowOff>157480</xdr:rowOff>
    </xdr:to>
    <xdr:sp macro="" textlink="">
      <xdr:nvSpPr>
        <xdr:cNvPr id="433" name="楕円 432">
          <a:extLst>
            <a:ext uri="{FF2B5EF4-FFF2-40B4-BE49-F238E27FC236}">
              <a16:creationId xmlns:a16="http://schemas.microsoft.com/office/drawing/2014/main" id="{8D6E793F-DA7E-41D3-B1EE-9E1FDF8F1BEF}"/>
            </a:ext>
          </a:extLst>
        </xdr:cNvPr>
        <xdr:cNvSpPr/>
      </xdr:nvSpPr>
      <xdr:spPr>
        <a:xfrm>
          <a:off x="13887450" y="5570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106680</xdr:rowOff>
    </xdr:from>
    <xdr:to>
      <xdr:col>85</xdr:col>
      <xdr:colOff>127000</xdr:colOff>
      <xdr:row>35</xdr:row>
      <xdr:rowOff>9525</xdr:rowOff>
    </xdr:to>
    <xdr:cxnSp macro="">
      <xdr:nvCxnSpPr>
        <xdr:cNvPr id="434" name="直線コネクタ 433">
          <a:extLst>
            <a:ext uri="{FF2B5EF4-FFF2-40B4-BE49-F238E27FC236}">
              <a16:creationId xmlns:a16="http://schemas.microsoft.com/office/drawing/2014/main" id="{4C92E60A-620C-4FD1-9102-999F669B047A}"/>
            </a:ext>
          </a:extLst>
        </xdr:cNvPr>
        <xdr:cNvCxnSpPr/>
      </xdr:nvCxnSpPr>
      <xdr:spPr>
        <a:xfrm>
          <a:off x="13935075" y="56184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35" name="楕円 434">
          <a:extLst>
            <a:ext uri="{FF2B5EF4-FFF2-40B4-BE49-F238E27FC236}">
              <a16:creationId xmlns:a16="http://schemas.microsoft.com/office/drawing/2014/main" id="{06A58A2B-A69A-4E32-810C-B29DF5C9C7C4}"/>
            </a:ext>
          </a:extLst>
        </xdr:cNvPr>
        <xdr:cNvSpPr/>
      </xdr:nvSpPr>
      <xdr:spPr>
        <a:xfrm>
          <a:off x="13096875" y="550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106680</xdr:rowOff>
    </xdr:to>
    <xdr:cxnSp macro="">
      <xdr:nvCxnSpPr>
        <xdr:cNvPr id="436" name="直線コネクタ 435">
          <a:extLst>
            <a:ext uri="{FF2B5EF4-FFF2-40B4-BE49-F238E27FC236}">
              <a16:creationId xmlns:a16="http://schemas.microsoft.com/office/drawing/2014/main" id="{8A1ECDB9-D239-4B43-8577-1D8406B0754B}"/>
            </a:ext>
          </a:extLst>
        </xdr:cNvPr>
        <xdr:cNvCxnSpPr/>
      </xdr:nvCxnSpPr>
      <xdr:spPr>
        <a:xfrm>
          <a:off x="13144500" y="554228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76835</xdr:rowOff>
    </xdr:from>
    <xdr:to>
      <xdr:col>72</xdr:col>
      <xdr:colOff>38100</xdr:colOff>
      <xdr:row>34</xdr:row>
      <xdr:rowOff>6985</xdr:rowOff>
    </xdr:to>
    <xdr:sp macro="" textlink="">
      <xdr:nvSpPr>
        <xdr:cNvPr id="437" name="楕円 436">
          <a:extLst>
            <a:ext uri="{FF2B5EF4-FFF2-40B4-BE49-F238E27FC236}">
              <a16:creationId xmlns:a16="http://schemas.microsoft.com/office/drawing/2014/main" id="{4FD15FE1-02D6-4872-83D4-D5FC5DEB1ABF}"/>
            </a:ext>
          </a:extLst>
        </xdr:cNvPr>
        <xdr:cNvSpPr/>
      </xdr:nvSpPr>
      <xdr:spPr>
        <a:xfrm>
          <a:off x="12296775" y="5429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127635</xdr:rowOff>
    </xdr:from>
    <xdr:to>
      <xdr:col>76</xdr:col>
      <xdr:colOff>114300</xdr:colOff>
      <xdr:row>34</xdr:row>
      <xdr:rowOff>30480</xdr:rowOff>
    </xdr:to>
    <xdr:cxnSp macro="">
      <xdr:nvCxnSpPr>
        <xdr:cNvPr id="438" name="直線コネクタ 437">
          <a:extLst>
            <a:ext uri="{FF2B5EF4-FFF2-40B4-BE49-F238E27FC236}">
              <a16:creationId xmlns:a16="http://schemas.microsoft.com/office/drawing/2014/main" id="{52158207-9F2D-4C37-AE2C-C812F4DAF15E}"/>
            </a:ext>
          </a:extLst>
        </xdr:cNvPr>
        <xdr:cNvCxnSpPr/>
      </xdr:nvCxnSpPr>
      <xdr:spPr>
        <a:xfrm>
          <a:off x="12344400" y="547751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158750</xdr:rowOff>
    </xdr:from>
    <xdr:to>
      <xdr:col>67</xdr:col>
      <xdr:colOff>101600</xdr:colOff>
      <xdr:row>33</xdr:row>
      <xdr:rowOff>88900</xdr:rowOff>
    </xdr:to>
    <xdr:sp macro="" textlink="">
      <xdr:nvSpPr>
        <xdr:cNvPr id="439" name="楕円 438">
          <a:extLst>
            <a:ext uri="{FF2B5EF4-FFF2-40B4-BE49-F238E27FC236}">
              <a16:creationId xmlns:a16="http://schemas.microsoft.com/office/drawing/2014/main" id="{FC33137A-365C-4DAD-8206-E7F6B64CE3E8}"/>
            </a:ext>
          </a:extLst>
        </xdr:cNvPr>
        <xdr:cNvSpPr/>
      </xdr:nvSpPr>
      <xdr:spPr>
        <a:xfrm>
          <a:off x="11487150" y="535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38100</xdr:rowOff>
    </xdr:from>
    <xdr:to>
      <xdr:col>71</xdr:col>
      <xdr:colOff>177800</xdr:colOff>
      <xdr:row>33</xdr:row>
      <xdr:rowOff>127635</xdr:rowOff>
    </xdr:to>
    <xdr:cxnSp macro="">
      <xdr:nvCxnSpPr>
        <xdr:cNvPr id="440" name="直線コネクタ 439">
          <a:extLst>
            <a:ext uri="{FF2B5EF4-FFF2-40B4-BE49-F238E27FC236}">
              <a16:creationId xmlns:a16="http://schemas.microsoft.com/office/drawing/2014/main" id="{3B95773E-9F2F-4598-B515-5C572F7C571D}"/>
            </a:ext>
          </a:extLst>
        </xdr:cNvPr>
        <xdr:cNvCxnSpPr/>
      </xdr:nvCxnSpPr>
      <xdr:spPr>
        <a:xfrm>
          <a:off x="11534775" y="5391150"/>
          <a:ext cx="809625"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3D3FB712-DB6D-4CA4-B7A0-E5B92E8E54E4}"/>
            </a:ext>
          </a:extLst>
        </xdr:cNvPr>
        <xdr:cNvSpPr txBox="1"/>
      </xdr:nvSpPr>
      <xdr:spPr>
        <a:xfrm>
          <a:off x="13745219"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4B554CC-7445-445C-9F90-85A634CDA5FF}"/>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B6486D3B-5428-4B52-B18F-44A4EA98C751}"/>
            </a:ext>
          </a:extLst>
        </xdr:cNvPr>
        <xdr:cNvSpPr txBox="1"/>
      </xdr:nvSpPr>
      <xdr:spPr>
        <a:xfrm>
          <a:off x="12164069" y="616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DAFBF089-0B57-45F4-8ACD-63E99BFE6BC9}"/>
            </a:ext>
          </a:extLst>
        </xdr:cNvPr>
        <xdr:cNvSpPr txBox="1"/>
      </xdr:nvSpPr>
      <xdr:spPr>
        <a:xfrm>
          <a:off x="1135444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E1AF3C3-14DB-4E1F-B51F-D06B075B641A}"/>
            </a:ext>
          </a:extLst>
        </xdr:cNvPr>
        <xdr:cNvSpPr txBox="1"/>
      </xdr:nvSpPr>
      <xdr:spPr>
        <a:xfrm>
          <a:off x="13745219"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79C8F41-5DE9-43C0-A079-B347FEDF68FC}"/>
            </a:ext>
          </a:extLst>
        </xdr:cNvPr>
        <xdr:cNvSpPr txBox="1"/>
      </xdr:nvSpPr>
      <xdr:spPr>
        <a:xfrm>
          <a:off x="12964169"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23512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5A27BD7-1368-41D0-88BA-B39DE6B42C58}"/>
            </a:ext>
          </a:extLst>
        </xdr:cNvPr>
        <xdr:cNvSpPr txBox="1"/>
      </xdr:nvSpPr>
      <xdr:spPr>
        <a:xfrm>
          <a:off x="12164069"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105427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66D695CE-3806-4638-BD70-1801691E5F38}"/>
            </a:ext>
          </a:extLst>
        </xdr:cNvPr>
        <xdr:cNvSpPr txBox="1"/>
      </xdr:nvSpPr>
      <xdr:spPr>
        <a:xfrm>
          <a:off x="11354444" y="51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D5E6DBE-53EE-4B8E-B591-650ABBB851B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5176AD8-9884-40E0-BB32-97F1D4450624}"/>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7E54422-08F7-467E-8519-FE44199FA43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727FD92-1790-47FB-9F54-310E62A6882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55D1107-D637-47C3-862E-130AE0644EA9}"/>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8DFA603-3864-4C0A-B6FF-2EE4378EB10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E85032BF-7B93-42AE-A108-B1B9D480367A}"/>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18C75E3-0ABC-4FE3-9051-F21059C7660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44A4B1E-CC4A-4C32-B26A-75DDFAEA4C2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F03B834-A413-43D3-B82E-938FA696A8C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850DB755-0009-4F6C-BFBB-C4CF97B9A3FA}"/>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7AD648A4-0CC0-4679-8E2C-3428F026E37F}"/>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BC83057C-517A-4BDB-A638-283DC797684F}"/>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808E6922-E7CB-46FA-A33C-6A5AAF8350F7}"/>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B0AF8F72-D1E4-4A25-B731-7CA0839FA880}"/>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6D298A5F-7E55-4A80-932C-49AF12756E8D}"/>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59D4ECF-1039-49A4-B8D6-B269F5A0527A}"/>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FA42F859-5585-4627-A0A2-CF848EE6F94D}"/>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1F89474-AD46-4FBA-A85F-64619AB413E7}"/>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62770B1E-FE57-4D89-A2B6-36B6B772EA8A}"/>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4534304B-F3A1-4257-A5F0-C5B568925CC6}"/>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2E82D7ED-B150-4A93-B153-A64AA2B1BB6D}"/>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6B796B6-2237-484F-839C-6AEFD64BBAE0}"/>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314BA24-81AC-43F7-BCB0-525A8DC31CC8}"/>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A574814-9015-46D7-805B-0D12928A1A7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4" name="直線コネクタ 473">
          <a:extLst>
            <a:ext uri="{FF2B5EF4-FFF2-40B4-BE49-F238E27FC236}">
              <a16:creationId xmlns:a16="http://schemas.microsoft.com/office/drawing/2014/main" id="{9EB54F68-9039-4C30-A6AE-5E3377CFEA85}"/>
            </a:ext>
          </a:extLst>
        </xdr:cNvPr>
        <xdr:cNvCxnSpPr/>
      </xdr:nvCxnSpPr>
      <xdr:spPr>
        <a:xfrm flipV="1">
          <a:off x="19954239" y="5296626"/>
          <a:ext cx="0" cy="15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92D0C8F-9C8A-4A95-8C54-2A8C83054970}"/>
            </a:ext>
          </a:extLst>
        </xdr:cNvPr>
        <xdr:cNvSpPr txBox="1"/>
      </xdr:nvSpPr>
      <xdr:spPr>
        <a:xfrm>
          <a:off x="19992975" y="68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6" name="直線コネクタ 475">
          <a:extLst>
            <a:ext uri="{FF2B5EF4-FFF2-40B4-BE49-F238E27FC236}">
              <a16:creationId xmlns:a16="http://schemas.microsoft.com/office/drawing/2014/main" id="{443CF2AD-629D-499F-9337-8617245A494B}"/>
            </a:ext>
          </a:extLst>
        </xdr:cNvPr>
        <xdr:cNvCxnSpPr/>
      </xdr:nvCxnSpPr>
      <xdr:spPr>
        <a:xfrm>
          <a:off x="19878675" y="68081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83E273E-A48D-4463-987D-227423E203DB}"/>
            </a:ext>
          </a:extLst>
        </xdr:cNvPr>
        <xdr:cNvSpPr txBox="1"/>
      </xdr:nvSpPr>
      <xdr:spPr>
        <a:xfrm>
          <a:off x="19992975" y="507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8" name="直線コネクタ 477">
          <a:extLst>
            <a:ext uri="{FF2B5EF4-FFF2-40B4-BE49-F238E27FC236}">
              <a16:creationId xmlns:a16="http://schemas.microsoft.com/office/drawing/2014/main" id="{6F2C81C1-FE5D-4F18-9E63-89139A5B0738}"/>
            </a:ext>
          </a:extLst>
        </xdr:cNvPr>
        <xdr:cNvCxnSpPr/>
      </xdr:nvCxnSpPr>
      <xdr:spPr>
        <a:xfrm>
          <a:off x="19878675" y="5296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A696CF2-7F16-4184-BE52-36BFB8E40A0D}"/>
            </a:ext>
          </a:extLst>
        </xdr:cNvPr>
        <xdr:cNvSpPr txBox="1"/>
      </xdr:nvSpPr>
      <xdr:spPr>
        <a:xfrm>
          <a:off x="19992975" y="602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80" name="フローチャート: 判断 479">
          <a:extLst>
            <a:ext uri="{FF2B5EF4-FFF2-40B4-BE49-F238E27FC236}">
              <a16:creationId xmlns:a16="http://schemas.microsoft.com/office/drawing/2014/main" id="{B8978EBC-6E97-413E-8B73-99D781A115B2}"/>
            </a:ext>
          </a:extLst>
        </xdr:cNvPr>
        <xdr:cNvSpPr/>
      </xdr:nvSpPr>
      <xdr:spPr>
        <a:xfrm>
          <a:off x="19897725" y="6047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81" name="フローチャート: 判断 480">
          <a:extLst>
            <a:ext uri="{FF2B5EF4-FFF2-40B4-BE49-F238E27FC236}">
              <a16:creationId xmlns:a16="http://schemas.microsoft.com/office/drawing/2014/main" id="{DBA85F2D-DE60-4E43-B10E-21598CA491CB}"/>
            </a:ext>
          </a:extLst>
        </xdr:cNvPr>
        <xdr:cNvSpPr/>
      </xdr:nvSpPr>
      <xdr:spPr>
        <a:xfrm>
          <a:off x="19154775" y="60309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2" name="フローチャート: 判断 481">
          <a:extLst>
            <a:ext uri="{FF2B5EF4-FFF2-40B4-BE49-F238E27FC236}">
              <a16:creationId xmlns:a16="http://schemas.microsoft.com/office/drawing/2014/main" id="{1C811EA8-8726-4DA5-BE6B-0FD35929651C}"/>
            </a:ext>
          </a:extLst>
        </xdr:cNvPr>
        <xdr:cNvSpPr/>
      </xdr:nvSpPr>
      <xdr:spPr>
        <a:xfrm>
          <a:off x="18345150" y="60833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3" name="フローチャート: 判断 482">
          <a:extLst>
            <a:ext uri="{FF2B5EF4-FFF2-40B4-BE49-F238E27FC236}">
              <a16:creationId xmlns:a16="http://schemas.microsoft.com/office/drawing/2014/main" id="{6C400306-1172-4CB0-9194-214C8111C674}"/>
            </a:ext>
          </a:extLst>
        </xdr:cNvPr>
        <xdr:cNvSpPr/>
      </xdr:nvSpPr>
      <xdr:spPr>
        <a:xfrm>
          <a:off x="17554575" y="60670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4" name="フローチャート: 判断 483">
          <a:extLst>
            <a:ext uri="{FF2B5EF4-FFF2-40B4-BE49-F238E27FC236}">
              <a16:creationId xmlns:a16="http://schemas.microsoft.com/office/drawing/2014/main" id="{F904DE7D-11DA-491E-AAD3-B4AB7E0EF6F0}"/>
            </a:ext>
          </a:extLst>
        </xdr:cNvPr>
        <xdr:cNvSpPr/>
      </xdr:nvSpPr>
      <xdr:spPr>
        <a:xfrm>
          <a:off x="16754475" y="611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8ECD558-0800-4BA7-AC8C-75F2F5A4503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3E388D1-EE4E-49C7-8CA2-43AB04B5B66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887CE04-ADB5-4C1C-A8CB-39CBE50479B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8804EC4-FBD4-4348-BE1A-7947B9457B0D}"/>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8F1DB2-5265-4633-888D-CF3E81BAD16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84183</xdr:rowOff>
    </xdr:from>
    <xdr:to>
      <xdr:col>116</xdr:col>
      <xdr:colOff>114300</xdr:colOff>
      <xdr:row>35</xdr:row>
      <xdr:rowOff>14333</xdr:rowOff>
    </xdr:to>
    <xdr:sp macro="" textlink="">
      <xdr:nvSpPr>
        <xdr:cNvPr id="490" name="楕円 489">
          <a:extLst>
            <a:ext uri="{FF2B5EF4-FFF2-40B4-BE49-F238E27FC236}">
              <a16:creationId xmlns:a16="http://schemas.microsoft.com/office/drawing/2014/main" id="{CB40EEDD-70E1-4505-8E01-489A186DFFFD}"/>
            </a:ext>
          </a:extLst>
        </xdr:cNvPr>
        <xdr:cNvSpPr/>
      </xdr:nvSpPr>
      <xdr:spPr>
        <a:xfrm>
          <a:off x="19897725" y="56023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107060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DEB947F-B4E1-42D4-9B6D-A5BD0C05CA42}"/>
            </a:ext>
          </a:extLst>
        </xdr:cNvPr>
        <xdr:cNvSpPr txBox="1"/>
      </xdr:nvSpPr>
      <xdr:spPr>
        <a:xfrm>
          <a:off x="19992975" y="5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110308</xdr:rowOff>
    </xdr:from>
    <xdr:to>
      <xdr:col>112</xdr:col>
      <xdr:colOff>38100</xdr:colOff>
      <xdr:row>35</xdr:row>
      <xdr:rowOff>40458</xdr:rowOff>
    </xdr:to>
    <xdr:sp macro="" textlink="">
      <xdr:nvSpPr>
        <xdr:cNvPr id="492" name="楕円 491">
          <a:extLst>
            <a:ext uri="{FF2B5EF4-FFF2-40B4-BE49-F238E27FC236}">
              <a16:creationId xmlns:a16="http://schemas.microsoft.com/office/drawing/2014/main" id="{35FB83A5-F080-450A-AD7F-392C1699FCA7}"/>
            </a:ext>
          </a:extLst>
        </xdr:cNvPr>
        <xdr:cNvSpPr/>
      </xdr:nvSpPr>
      <xdr:spPr>
        <a:xfrm>
          <a:off x="19154775" y="56221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134983</xdr:rowOff>
    </xdr:from>
    <xdr:to>
      <xdr:col>116</xdr:col>
      <xdr:colOff>63500</xdr:colOff>
      <xdr:row>34</xdr:row>
      <xdr:rowOff>161108</xdr:rowOff>
    </xdr:to>
    <xdr:cxnSp macro="">
      <xdr:nvCxnSpPr>
        <xdr:cNvPr id="493" name="直線コネクタ 492">
          <a:extLst>
            <a:ext uri="{FF2B5EF4-FFF2-40B4-BE49-F238E27FC236}">
              <a16:creationId xmlns:a16="http://schemas.microsoft.com/office/drawing/2014/main" id="{558A4D8A-43E9-41CE-B765-71BAEA13BEA6}"/>
            </a:ext>
          </a:extLst>
        </xdr:cNvPr>
        <xdr:cNvCxnSpPr/>
      </xdr:nvCxnSpPr>
      <xdr:spPr>
        <a:xfrm flipV="1">
          <a:off x="19202400" y="5649958"/>
          <a:ext cx="7524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133169</xdr:rowOff>
    </xdr:from>
    <xdr:to>
      <xdr:col>107</xdr:col>
      <xdr:colOff>101600</xdr:colOff>
      <xdr:row>35</xdr:row>
      <xdr:rowOff>63319</xdr:rowOff>
    </xdr:to>
    <xdr:sp macro="" textlink="">
      <xdr:nvSpPr>
        <xdr:cNvPr id="494" name="楕円 493">
          <a:extLst>
            <a:ext uri="{FF2B5EF4-FFF2-40B4-BE49-F238E27FC236}">
              <a16:creationId xmlns:a16="http://schemas.microsoft.com/office/drawing/2014/main" id="{C03A49C5-CA92-4249-B9DE-6EC27DB25DDA}"/>
            </a:ext>
          </a:extLst>
        </xdr:cNvPr>
        <xdr:cNvSpPr/>
      </xdr:nvSpPr>
      <xdr:spPr>
        <a:xfrm>
          <a:off x="18345150" y="5648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161108</xdr:rowOff>
    </xdr:from>
    <xdr:to>
      <xdr:col>111</xdr:col>
      <xdr:colOff>177800</xdr:colOff>
      <xdr:row>35</xdr:row>
      <xdr:rowOff>12519</xdr:rowOff>
    </xdr:to>
    <xdr:cxnSp macro="">
      <xdr:nvCxnSpPr>
        <xdr:cNvPr id="495" name="直線コネクタ 494">
          <a:extLst>
            <a:ext uri="{FF2B5EF4-FFF2-40B4-BE49-F238E27FC236}">
              <a16:creationId xmlns:a16="http://schemas.microsoft.com/office/drawing/2014/main" id="{67D817CB-E557-4D5C-93E7-D64807E04194}"/>
            </a:ext>
          </a:extLst>
        </xdr:cNvPr>
        <xdr:cNvCxnSpPr/>
      </xdr:nvCxnSpPr>
      <xdr:spPr>
        <a:xfrm flipV="1">
          <a:off x="18392775" y="5679258"/>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149497</xdr:rowOff>
    </xdr:from>
    <xdr:to>
      <xdr:col>102</xdr:col>
      <xdr:colOff>165100</xdr:colOff>
      <xdr:row>35</xdr:row>
      <xdr:rowOff>79647</xdr:rowOff>
    </xdr:to>
    <xdr:sp macro="" textlink="">
      <xdr:nvSpPr>
        <xdr:cNvPr id="496" name="楕円 495">
          <a:extLst>
            <a:ext uri="{FF2B5EF4-FFF2-40B4-BE49-F238E27FC236}">
              <a16:creationId xmlns:a16="http://schemas.microsoft.com/office/drawing/2014/main" id="{A2A467CC-5B48-4C86-9523-4AE725F9D800}"/>
            </a:ext>
          </a:extLst>
        </xdr:cNvPr>
        <xdr:cNvSpPr/>
      </xdr:nvSpPr>
      <xdr:spPr>
        <a:xfrm>
          <a:off x="17554575" y="5664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12519</xdr:rowOff>
    </xdr:from>
    <xdr:to>
      <xdr:col>107</xdr:col>
      <xdr:colOff>50800</xdr:colOff>
      <xdr:row>35</xdr:row>
      <xdr:rowOff>28847</xdr:rowOff>
    </xdr:to>
    <xdr:cxnSp macro="">
      <xdr:nvCxnSpPr>
        <xdr:cNvPr id="497" name="直線コネクタ 496">
          <a:extLst>
            <a:ext uri="{FF2B5EF4-FFF2-40B4-BE49-F238E27FC236}">
              <a16:creationId xmlns:a16="http://schemas.microsoft.com/office/drawing/2014/main" id="{AACEF589-F977-43CE-8647-A5E579369876}"/>
            </a:ext>
          </a:extLst>
        </xdr:cNvPr>
        <xdr:cNvCxnSpPr/>
      </xdr:nvCxnSpPr>
      <xdr:spPr>
        <a:xfrm flipV="1">
          <a:off x="17602200" y="5686244"/>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907</xdr:rowOff>
    </xdr:from>
    <xdr:to>
      <xdr:col>98</xdr:col>
      <xdr:colOff>38100</xdr:colOff>
      <xdr:row>35</xdr:row>
      <xdr:rowOff>102507</xdr:rowOff>
    </xdr:to>
    <xdr:sp macro="" textlink="">
      <xdr:nvSpPr>
        <xdr:cNvPr id="498" name="楕円 497">
          <a:extLst>
            <a:ext uri="{FF2B5EF4-FFF2-40B4-BE49-F238E27FC236}">
              <a16:creationId xmlns:a16="http://schemas.microsoft.com/office/drawing/2014/main" id="{DE0925FF-87A4-4AAD-A351-5C60F3D8462C}"/>
            </a:ext>
          </a:extLst>
        </xdr:cNvPr>
        <xdr:cNvSpPr/>
      </xdr:nvSpPr>
      <xdr:spPr>
        <a:xfrm>
          <a:off x="16754475" y="567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28847</xdr:rowOff>
    </xdr:from>
    <xdr:to>
      <xdr:col>102</xdr:col>
      <xdr:colOff>114300</xdr:colOff>
      <xdr:row>35</xdr:row>
      <xdr:rowOff>51707</xdr:rowOff>
    </xdr:to>
    <xdr:cxnSp macro="">
      <xdr:nvCxnSpPr>
        <xdr:cNvPr id="499" name="直線コネクタ 498">
          <a:extLst>
            <a:ext uri="{FF2B5EF4-FFF2-40B4-BE49-F238E27FC236}">
              <a16:creationId xmlns:a16="http://schemas.microsoft.com/office/drawing/2014/main" id="{8BCB8AE7-0EE2-4411-ABDE-7D4CA703C60A}"/>
            </a:ext>
          </a:extLst>
        </xdr:cNvPr>
        <xdr:cNvCxnSpPr/>
      </xdr:nvCxnSpPr>
      <xdr:spPr>
        <a:xfrm flipV="1">
          <a:off x="16802100" y="570257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D54AA71-4EA4-49A2-AB38-1BD4B034B2BB}"/>
            </a:ext>
          </a:extLst>
        </xdr:cNvPr>
        <xdr:cNvSpPr txBox="1"/>
      </xdr:nvSpPr>
      <xdr:spPr>
        <a:xfrm>
          <a:off x="18983402" y="61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FE5AA20-0CD9-4CDF-9D29-1F608871AAFA}"/>
            </a:ext>
          </a:extLst>
        </xdr:cNvPr>
        <xdr:cNvSpPr txBox="1"/>
      </xdr:nvSpPr>
      <xdr:spPr>
        <a:xfrm>
          <a:off x="18183302" y="617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4406820-0A8F-4D6E-A656-AEAC6AC73DB0}"/>
            </a:ext>
          </a:extLst>
        </xdr:cNvPr>
        <xdr:cNvSpPr txBox="1"/>
      </xdr:nvSpPr>
      <xdr:spPr>
        <a:xfrm>
          <a:off x="17383202" y="61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075DF70-346A-4D11-99F9-24AD6DC63387}"/>
            </a:ext>
          </a:extLst>
        </xdr:cNvPr>
        <xdr:cNvSpPr txBox="1"/>
      </xdr:nvSpPr>
      <xdr:spPr>
        <a:xfrm>
          <a:off x="16592627" y="61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56985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C476CF0-DDEE-44EB-8BD7-7F38CBCA2196}"/>
            </a:ext>
          </a:extLst>
        </xdr:cNvPr>
        <xdr:cNvSpPr txBox="1"/>
      </xdr:nvSpPr>
      <xdr:spPr>
        <a:xfrm>
          <a:off x="18983402" y="54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79846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2E44CCD-C63D-4DFE-9D92-205CAC5F79D1}"/>
            </a:ext>
          </a:extLst>
        </xdr:cNvPr>
        <xdr:cNvSpPr txBox="1"/>
      </xdr:nvSpPr>
      <xdr:spPr>
        <a:xfrm>
          <a:off x="18183302" y="54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96174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FB569FF-80FA-4036-8A20-3503ECB1E417}"/>
            </a:ext>
          </a:extLst>
        </xdr:cNvPr>
        <xdr:cNvSpPr txBox="1"/>
      </xdr:nvSpPr>
      <xdr:spPr>
        <a:xfrm>
          <a:off x="17383202" y="54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119034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6DA33D1-42AC-40AC-92F5-F834FE882AE3}"/>
            </a:ext>
          </a:extLst>
        </xdr:cNvPr>
        <xdr:cNvSpPr txBox="1"/>
      </xdr:nvSpPr>
      <xdr:spPr>
        <a:xfrm>
          <a:off x="16592627" y="547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563ADDE-63D6-499D-9EB9-D55AFAE9C119}"/>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1C7DDAF-8C60-4090-8B94-0000B80D15CC}"/>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1FF874C-AD9D-45E5-9BA9-20F9CE94D99E}"/>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3AA3D9E-CD15-407F-81DC-43CCD70186E1}"/>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D0CE233-86B9-46A4-B730-43B28D9C13E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3037157-936C-406F-942B-3E01F52F24A0}"/>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2DA1E2F-99A1-40B9-A749-4941E5ED2FA2}"/>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14D0D18-5020-434D-891C-DEDDCAC4724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DAA2F59-7155-4A54-A5F9-7CEB78F7BE6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1682077-1434-4206-ADC8-7B7E8E2D7BE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B6A0ECE-C9E5-47C8-AB33-1859BB0A137E}"/>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A3F16F81-16E1-4170-A32D-069007B58829}"/>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8DCE5126-FBB5-46F1-8788-705FDD2EB311}"/>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267BC88-E0D3-4761-8CF0-244980BD766F}"/>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CC9042B8-CD21-4460-A46F-D50D031A4458}"/>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8439BD41-1496-4C81-B8CF-C4759FA3301B}"/>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2D9F4278-0C6E-41DE-8F1B-BB6286AF29B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1559FB4E-9703-47D6-BB48-7BC7F9778320}"/>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B90B70C5-D2FE-4AF8-9CC2-AD16CB9A0909}"/>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12C9EBF7-62F5-4FDE-929D-5AE30FE0D9D4}"/>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C115F1F7-ABE1-45F8-970A-D9568B1175DF}"/>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D8EEB596-AD33-4EDA-B447-1826055AEB9F}"/>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1743FFC-EA01-4594-9620-B131DC8E6877}"/>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9043718-CD1C-4FBA-A625-C9D9DD5D639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228E814D-5ACB-4158-ABE5-D7DA8153C931}"/>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8518DE6-59FF-4054-9CC5-F4A7B1372F3F}"/>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4" name="直線コネクタ 533">
          <a:extLst>
            <a:ext uri="{FF2B5EF4-FFF2-40B4-BE49-F238E27FC236}">
              <a16:creationId xmlns:a16="http://schemas.microsoft.com/office/drawing/2014/main" id="{D4C8B246-782F-457B-B899-B8A18D71B242}"/>
            </a:ext>
          </a:extLst>
        </xdr:cNvPr>
        <xdr:cNvCxnSpPr/>
      </xdr:nvCxnSpPr>
      <xdr:spPr>
        <a:xfrm flipV="1">
          <a:off x="14696439" y="8972550"/>
          <a:ext cx="0" cy="149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365B1AAB-DEE8-43F5-86A2-C4A429B442BA}"/>
            </a:ext>
          </a:extLst>
        </xdr:cNvPr>
        <xdr:cNvSpPr txBox="1"/>
      </xdr:nvSpPr>
      <xdr:spPr>
        <a:xfrm>
          <a:off x="14735175" y="10477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6" name="直線コネクタ 535">
          <a:extLst>
            <a:ext uri="{FF2B5EF4-FFF2-40B4-BE49-F238E27FC236}">
              <a16:creationId xmlns:a16="http://schemas.microsoft.com/office/drawing/2014/main" id="{5EFE2C98-EB25-4473-A95E-B36E65AA15D3}"/>
            </a:ext>
          </a:extLst>
        </xdr:cNvPr>
        <xdr:cNvCxnSpPr/>
      </xdr:nvCxnSpPr>
      <xdr:spPr>
        <a:xfrm>
          <a:off x="14611350" y="10470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9AD846A-2233-417E-B3C0-F81F59F932E8}"/>
            </a:ext>
          </a:extLst>
        </xdr:cNvPr>
        <xdr:cNvSpPr txBox="1"/>
      </xdr:nvSpPr>
      <xdr:spPr>
        <a:xfrm>
          <a:off x="14735175" y="876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8" name="直線コネクタ 537">
          <a:extLst>
            <a:ext uri="{FF2B5EF4-FFF2-40B4-BE49-F238E27FC236}">
              <a16:creationId xmlns:a16="http://schemas.microsoft.com/office/drawing/2014/main" id="{55ABA9D6-4BFD-45AF-A3D7-5F6E3DB55D6A}"/>
            </a:ext>
          </a:extLst>
        </xdr:cNvPr>
        <xdr:cNvCxnSpPr/>
      </xdr:nvCxnSpPr>
      <xdr:spPr>
        <a:xfrm>
          <a:off x="14611350" y="897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7893778-7FC4-470F-AF12-7AC0917A43BA}"/>
            </a:ext>
          </a:extLst>
        </xdr:cNvPr>
        <xdr:cNvSpPr txBox="1"/>
      </xdr:nvSpPr>
      <xdr:spPr>
        <a:xfrm>
          <a:off x="14735175" y="9724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0" name="フローチャート: 判断 539">
          <a:extLst>
            <a:ext uri="{FF2B5EF4-FFF2-40B4-BE49-F238E27FC236}">
              <a16:creationId xmlns:a16="http://schemas.microsoft.com/office/drawing/2014/main" id="{F9CB0AC8-E17F-4544-96B3-A86872F2D97C}"/>
            </a:ext>
          </a:extLst>
        </xdr:cNvPr>
        <xdr:cNvSpPr/>
      </xdr:nvSpPr>
      <xdr:spPr>
        <a:xfrm>
          <a:off x="14649450" y="97361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41" name="フローチャート: 判断 540">
          <a:extLst>
            <a:ext uri="{FF2B5EF4-FFF2-40B4-BE49-F238E27FC236}">
              <a16:creationId xmlns:a16="http://schemas.microsoft.com/office/drawing/2014/main" id="{3F8B63AA-304A-4B4C-90FC-01E82ACDC9D8}"/>
            </a:ext>
          </a:extLst>
        </xdr:cNvPr>
        <xdr:cNvSpPr/>
      </xdr:nvSpPr>
      <xdr:spPr>
        <a:xfrm>
          <a:off x="13887450" y="9706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2" name="フローチャート: 判断 541">
          <a:extLst>
            <a:ext uri="{FF2B5EF4-FFF2-40B4-BE49-F238E27FC236}">
              <a16:creationId xmlns:a16="http://schemas.microsoft.com/office/drawing/2014/main" id="{4034D118-3A5E-452E-821B-131EB9FDB2DE}"/>
            </a:ext>
          </a:extLst>
        </xdr:cNvPr>
        <xdr:cNvSpPr/>
      </xdr:nvSpPr>
      <xdr:spPr>
        <a:xfrm>
          <a:off x="13096875" y="95988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3" name="フローチャート: 判断 542">
          <a:extLst>
            <a:ext uri="{FF2B5EF4-FFF2-40B4-BE49-F238E27FC236}">
              <a16:creationId xmlns:a16="http://schemas.microsoft.com/office/drawing/2014/main" id="{1453339E-A105-43E7-BF07-B12CADF2165F}"/>
            </a:ext>
          </a:extLst>
        </xdr:cNvPr>
        <xdr:cNvSpPr/>
      </xdr:nvSpPr>
      <xdr:spPr>
        <a:xfrm>
          <a:off x="12296775" y="9562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4" name="フローチャート: 判断 543">
          <a:extLst>
            <a:ext uri="{FF2B5EF4-FFF2-40B4-BE49-F238E27FC236}">
              <a16:creationId xmlns:a16="http://schemas.microsoft.com/office/drawing/2014/main" id="{093E3775-D40F-4DF6-A9DD-684E81B404E3}"/>
            </a:ext>
          </a:extLst>
        </xdr:cNvPr>
        <xdr:cNvSpPr/>
      </xdr:nvSpPr>
      <xdr:spPr>
        <a:xfrm>
          <a:off x="11487150" y="95792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262461E-65FC-4889-8173-BD6581D8CAF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47B4C13-8533-4888-8815-1192ABC8112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2B7557A-69B8-4986-8F99-6808F225EE1E}"/>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7819462-AF38-41E1-9315-1D0BDC39769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714A63-4F92-49BD-B1DB-DA0896E3A22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50" name="楕円 549">
          <a:extLst>
            <a:ext uri="{FF2B5EF4-FFF2-40B4-BE49-F238E27FC236}">
              <a16:creationId xmlns:a16="http://schemas.microsoft.com/office/drawing/2014/main" id="{30BF0E6E-3259-440B-A612-A78111CD6149}"/>
            </a:ext>
          </a:extLst>
        </xdr:cNvPr>
        <xdr:cNvSpPr/>
      </xdr:nvSpPr>
      <xdr:spPr>
        <a:xfrm>
          <a:off x="14649450" y="9552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1A613713-7E49-4143-8A40-2A0E3596B796}"/>
            </a:ext>
          </a:extLst>
        </xdr:cNvPr>
        <xdr:cNvSpPr txBox="1"/>
      </xdr:nvSpPr>
      <xdr:spPr>
        <a:xfrm>
          <a:off x="14735175" y="940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552" name="楕円 551">
          <a:extLst>
            <a:ext uri="{FF2B5EF4-FFF2-40B4-BE49-F238E27FC236}">
              <a16:creationId xmlns:a16="http://schemas.microsoft.com/office/drawing/2014/main" id="{7DC86654-79EC-4C50-B57B-939C0562C68F}"/>
            </a:ext>
          </a:extLst>
        </xdr:cNvPr>
        <xdr:cNvSpPr/>
      </xdr:nvSpPr>
      <xdr:spPr>
        <a:xfrm>
          <a:off x="13887450" y="94874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59</xdr:row>
      <xdr:rowOff>31024</xdr:rowOff>
    </xdr:to>
    <xdr:cxnSp macro="">
      <xdr:nvCxnSpPr>
        <xdr:cNvPr id="553" name="直線コネクタ 552">
          <a:extLst>
            <a:ext uri="{FF2B5EF4-FFF2-40B4-BE49-F238E27FC236}">
              <a16:creationId xmlns:a16="http://schemas.microsoft.com/office/drawing/2014/main" id="{CA6B1594-2A87-4C0B-8198-7FD12E2CD66C}"/>
            </a:ext>
          </a:extLst>
        </xdr:cNvPr>
        <xdr:cNvCxnSpPr/>
      </xdr:nvCxnSpPr>
      <xdr:spPr>
        <a:xfrm>
          <a:off x="13935075" y="9535069"/>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554" name="楕円 553">
          <a:extLst>
            <a:ext uri="{FF2B5EF4-FFF2-40B4-BE49-F238E27FC236}">
              <a16:creationId xmlns:a16="http://schemas.microsoft.com/office/drawing/2014/main" id="{D275F28A-2B0E-40BD-9EB9-0AD634891974}"/>
            </a:ext>
          </a:extLst>
        </xdr:cNvPr>
        <xdr:cNvSpPr/>
      </xdr:nvSpPr>
      <xdr:spPr>
        <a:xfrm>
          <a:off x="13096875" y="94092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133894</xdr:rowOff>
    </xdr:to>
    <xdr:cxnSp macro="">
      <xdr:nvCxnSpPr>
        <xdr:cNvPr id="555" name="直線コネクタ 554">
          <a:extLst>
            <a:ext uri="{FF2B5EF4-FFF2-40B4-BE49-F238E27FC236}">
              <a16:creationId xmlns:a16="http://schemas.microsoft.com/office/drawing/2014/main" id="{434FE606-5A88-4E86-BC2F-384653FE7460}"/>
            </a:ext>
          </a:extLst>
        </xdr:cNvPr>
        <xdr:cNvCxnSpPr/>
      </xdr:nvCxnSpPr>
      <xdr:spPr>
        <a:xfrm>
          <a:off x="13144500" y="9466399"/>
          <a:ext cx="790575"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114119</xdr:rowOff>
    </xdr:from>
    <xdr:to>
      <xdr:col>72</xdr:col>
      <xdr:colOff>38100</xdr:colOff>
      <xdr:row>58</xdr:row>
      <xdr:rowOff>44269</xdr:rowOff>
    </xdr:to>
    <xdr:sp macro="" textlink="">
      <xdr:nvSpPr>
        <xdr:cNvPr id="556" name="楕円 555">
          <a:extLst>
            <a:ext uri="{FF2B5EF4-FFF2-40B4-BE49-F238E27FC236}">
              <a16:creationId xmlns:a16="http://schemas.microsoft.com/office/drawing/2014/main" id="{1D1CC36F-B479-4382-A715-406883C9BECC}"/>
            </a:ext>
          </a:extLst>
        </xdr:cNvPr>
        <xdr:cNvSpPr/>
      </xdr:nvSpPr>
      <xdr:spPr>
        <a:xfrm>
          <a:off x="12296775" y="93533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164919</xdr:rowOff>
    </xdr:from>
    <xdr:to>
      <xdr:col>76</xdr:col>
      <xdr:colOff>114300</xdr:colOff>
      <xdr:row>58</xdr:row>
      <xdr:rowOff>62049</xdr:rowOff>
    </xdr:to>
    <xdr:cxnSp macro="">
      <xdr:nvCxnSpPr>
        <xdr:cNvPr id="557" name="直線コネクタ 556">
          <a:extLst>
            <a:ext uri="{FF2B5EF4-FFF2-40B4-BE49-F238E27FC236}">
              <a16:creationId xmlns:a16="http://schemas.microsoft.com/office/drawing/2014/main" id="{B4121889-3187-423B-A791-E9C54DCE4340}"/>
            </a:ext>
          </a:extLst>
        </xdr:cNvPr>
        <xdr:cNvCxnSpPr/>
      </xdr:nvCxnSpPr>
      <xdr:spPr>
        <a:xfrm>
          <a:off x="12344400" y="9400994"/>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42273</xdr:rowOff>
    </xdr:from>
    <xdr:to>
      <xdr:col>67</xdr:col>
      <xdr:colOff>101600</xdr:colOff>
      <xdr:row>57</xdr:row>
      <xdr:rowOff>143873</xdr:rowOff>
    </xdr:to>
    <xdr:sp macro="" textlink="">
      <xdr:nvSpPr>
        <xdr:cNvPr id="558" name="楕円 557">
          <a:extLst>
            <a:ext uri="{FF2B5EF4-FFF2-40B4-BE49-F238E27FC236}">
              <a16:creationId xmlns:a16="http://schemas.microsoft.com/office/drawing/2014/main" id="{848AF355-7A38-4677-AADE-9353606E83AE}"/>
            </a:ext>
          </a:extLst>
        </xdr:cNvPr>
        <xdr:cNvSpPr/>
      </xdr:nvSpPr>
      <xdr:spPr>
        <a:xfrm>
          <a:off x="11487150" y="9284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93073</xdr:rowOff>
    </xdr:from>
    <xdr:to>
      <xdr:col>71</xdr:col>
      <xdr:colOff>177800</xdr:colOff>
      <xdr:row>57</xdr:row>
      <xdr:rowOff>164919</xdr:rowOff>
    </xdr:to>
    <xdr:cxnSp macro="">
      <xdr:nvCxnSpPr>
        <xdr:cNvPr id="559" name="直線コネクタ 558">
          <a:extLst>
            <a:ext uri="{FF2B5EF4-FFF2-40B4-BE49-F238E27FC236}">
              <a16:creationId xmlns:a16="http://schemas.microsoft.com/office/drawing/2014/main" id="{1882D9A4-8AEF-4EAF-BE0B-2FEC7CD4D9D5}"/>
            </a:ext>
          </a:extLst>
        </xdr:cNvPr>
        <xdr:cNvCxnSpPr/>
      </xdr:nvCxnSpPr>
      <xdr:spPr>
        <a:xfrm>
          <a:off x="11534775" y="9332323"/>
          <a:ext cx="80962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560" name="n_1aveValue【学校施設】&#10;有形固定資産減価償却率">
          <a:extLst>
            <a:ext uri="{FF2B5EF4-FFF2-40B4-BE49-F238E27FC236}">
              <a16:creationId xmlns:a16="http://schemas.microsoft.com/office/drawing/2014/main" id="{6C95E02E-D67C-4778-A308-0F6992F584BE}"/>
            </a:ext>
          </a:extLst>
        </xdr:cNvPr>
        <xdr:cNvSpPr txBox="1"/>
      </xdr:nvSpPr>
      <xdr:spPr>
        <a:xfrm>
          <a:off x="13745219" y="978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561" name="n_2aveValue【学校施設】&#10;有形固定資産減価償却率">
          <a:extLst>
            <a:ext uri="{FF2B5EF4-FFF2-40B4-BE49-F238E27FC236}">
              <a16:creationId xmlns:a16="http://schemas.microsoft.com/office/drawing/2014/main" id="{D949C936-0089-4A75-9FB7-BFC78DAC266E}"/>
            </a:ext>
          </a:extLst>
        </xdr:cNvPr>
        <xdr:cNvSpPr txBox="1"/>
      </xdr:nvSpPr>
      <xdr:spPr>
        <a:xfrm>
          <a:off x="12964169" y="968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562" name="n_3aveValue【学校施設】&#10;有形固定資産減価償却率">
          <a:extLst>
            <a:ext uri="{FF2B5EF4-FFF2-40B4-BE49-F238E27FC236}">
              <a16:creationId xmlns:a16="http://schemas.microsoft.com/office/drawing/2014/main" id="{14274326-7F10-476F-8C27-48AEDA9CF584}"/>
            </a:ext>
          </a:extLst>
        </xdr:cNvPr>
        <xdr:cNvSpPr txBox="1"/>
      </xdr:nvSpPr>
      <xdr:spPr>
        <a:xfrm>
          <a:off x="12164069" y="964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3" name="n_4aveValue【学校施設】&#10;有形固定資産減価償却率">
          <a:extLst>
            <a:ext uri="{FF2B5EF4-FFF2-40B4-BE49-F238E27FC236}">
              <a16:creationId xmlns:a16="http://schemas.microsoft.com/office/drawing/2014/main" id="{E39405C0-0CD5-4FB8-A0E5-AA638260008D}"/>
            </a:ext>
          </a:extLst>
        </xdr:cNvPr>
        <xdr:cNvSpPr txBox="1"/>
      </xdr:nvSpPr>
      <xdr:spPr>
        <a:xfrm>
          <a:off x="11354444" y="96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564" name="n_1mainValue【学校施設】&#10;有形固定資産減価償却率">
          <a:extLst>
            <a:ext uri="{FF2B5EF4-FFF2-40B4-BE49-F238E27FC236}">
              <a16:creationId xmlns:a16="http://schemas.microsoft.com/office/drawing/2014/main" id="{8D54D979-61F1-4617-8BF5-F2B319EBEE89}"/>
            </a:ext>
          </a:extLst>
        </xdr:cNvPr>
        <xdr:cNvSpPr txBox="1"/>
      </xdr:nvSpPr>
      <xdr:spPr>
        <a:xfrm>
          <a:off x="13745219" y="926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65" name="n_2mainValue【学校施設】&#10;有形固定資産減価償却率">
          <a:extLst>
            <a:ext uri="{FF2B5EF4-FFF2-40B4-BE49-F238E27FC236}">
              <a16:creationId xmlns:a16="http://schemas.microsoft.com/office/drawing/2014/main" id="{B3582B0D-088D-4C60-ACE5-8C0DDFE42B0D}"/>
            </a:ext>
          </a:extLst>
        </xdr:cNvPr>
        <xdr:cNvSpPr txBox="1"/>
      </xdr:nvSpPr>
      <xdr:spPr>
        <a:xfrm>
          <a:off x="12964169" y="920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60796</xdr:rowOff>
    </xdr:from>
    <xdr:ext cx="405111" cy="259045"/>
    <xdr:sp macro="" textlink="">
      <xdr:nvSpPr>
        <xdr:cNvPr id="566" name="n_3mainValue【学校施設】&#10;有形固定資産減価償却率">
          <a:extLst>
            <a:ext uri="{FF2B5EF4-FFF2-40B4-BE49-F238E27FC236}">
              <a16:creationId xmlns:a16="http://schemas.microsoft.com/office/drawing/2014/main" id="{B9542DCC-1C85-47E2-B15E-7832EC9C987B}"/>
            </a:ext>
          </a:extLst>
        </xdr:cNvPr>
        <xdr:cNvSpPr txBox="1"/>
      </xdr:nvSpPr>
      <xdr:spPr>
        <a:xfrm>
          <a:off x="12164069" y="914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160400</xdr:rowOff>
    </xdr:from>
    <xdr:ext cx="405111" cy="259045"/>
    <xdr:sp macro="" textlink="">
      <xdr:nvSpPr>
        <xdr:cNvPr id="567" name="n_4mainValue【学校施設】&#10;有形固定資産減価償却率">
          <a:extLst>
            <a:ext uri="{FF2B5EF4-FFF2-40B4-BE49-F238E27FC236}">
              <a16:creationId xmlns:a16="http://schemas.microsoft.com/office/drawing/2014/main" id="{EF778E9B-725C-475F-A70A-346D3BEADBD2}"/>
            </a:ext>
          </a:extLst>
        </xdr:cNvPr>
        <xdr:cNvSpPr txBox="1"/>
      </xdr:nvSpPr>
      <xdr:spPr>
        <a:xfrm>
          <a:off x="11354444" y="907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2C80C4A-0244-4863-A424-62223A5B24D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BE37D0FC-68B7-41AF-9B59-F316E1147EC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433FBB02-A58D-4A1C-99D1-7B1477A935C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B43AB1F-779C-4602-906D-F0CEF4B4CCF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CD09071-DDD8-4CA6-80F7-9565A74D2136}"/>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1F96C9A-4003-47FB-BB33-0F5558B25E7E}"/>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4189FBD-79B8-4D06-9F70-9D5E1020FF1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BE68898-133E-4A75-8A21-FA2814514A9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C084E1B-598A-4735-9B72-7040B050972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C9A03D9-15B4-4437-8EF3-060BD4C7984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83387369-032E-4BC4-9BF6-1AD18E6682B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D295BEC-6E62-49B4-BC08-1A66153CC3EB}"/>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9E1C8F5-B340-4B1A-A20D-89483D4C216A}"/>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829EA84-49E3-474C-899F-19A05CD2229B}"/>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2C399D49-A5E6-46A6-A3B4-2A0BAAD97DA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8524D37-E71F-46E7-A1A0-2B4426B0F0C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C9FA4E4C-B009-49F8-96F1-D2B826E03E86}"/>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0162FDE-DC75-4B76-ADF4-486D0B89D93E}"/>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84B0181A-85A3-45B4-8F51-77A3D2685DE7}"/>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E80A473-21E2-4BC6-8B99-9D2D946F377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308E03B-3865-4B4F-90FA-D734E10C8D8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D587D13-6AD6-4237-9301-A0D189E4C49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90" name="直線コネクタ 589">
          <a:extLst>
            <a:ext uri="{FF2B5EF4-FFF2-40B4-BE49-F238E27FC236}">
              <a16:creationId xmlns:a16="http://schemas.microsoft.com/office/drawing/2014/main" id="{E051EA5A-92C2-4C23-8969-0234CB2D3DBB}"/>
            </a:ext>
          </a:extLst>
        </xdr:cNvPr>
        <xdr:cNvCxnSpPr/>
      </xdr:nvCxnSpPr>
      <xdr:spPr>
        <a:xfrm flipV="1">
          <a:off x="19954239" y="8979383"/>
          <a:ext cx="0" cy="122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91" name="【学校施設】&#10;一人当たり面積最小値テキスト">
          <a:extLst>
            <a:ext uri="{FF2B5EF4-FFF2-40B4-BE49-F238E27FC236}">
              <a16:creationId xmlns:a16="http://schemas.microsoft.com/office/drawing/2014/main" id="{2C0FDD89-30AA-45A9-971F-51B9CBE9DF56}"/>
            </a:ext>
          </a:extLst>
        </xdr:cNvPr>
        <xdr:cNvSpPr txBox="1"/>
      </xdr:nvSpPr>
      <xdr:spPr>
        <a:xfrm>
          <a:off x="19992975" y="102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2" name="直線コネクタ 591">
          <a:extLst>
            <a:ext uri="{FF2B5EF4-FFF2-40B4-BE49-F238E27FC236}">
              <a16:creationId xmlns:a16="http://schemas.microsoft.com/office/drawing/2014/main" id="{A1C5E704-EBB8-40D8-9224-4833F1EA3BB9}"/>
            </a:ext>
          </a:extLst>
        </xdr:cNvPr>
        <xdr:cNvCxnSpPr/>
      </xdr:nvCxnSpPr>
      <xdr:spPr>
        <a:xfrm>
          <a:off x="19878675" y="10208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3" name="【学校施設】&#10;一人当たり面積最大値テキスト">
          <a:extLst>
            <a:ext uri="{FF2B5EF4-FFF2-40B4-BE49-F238E27FC236}">
              <a16:creationId xmlns:a16="http://schemas.microsoft.com/office/drawing/2014/main" id="{9E41BD18-E67D-4990-919E-D3DFF81AE238}"/>
            </a:ext>
          </a:extLst>
        </xdr:cNvPr>
        <xdr:cNvSpPr txBox="1"/>
      </xdr:nvSpPr>
      <xdr:spPr>
        <a:xfrm>
          <a:off x="19992975" y="876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4" name="直線コネクタ 593">
          <a:extLst>
            <a:ext uri="{FF2B5EF4-FFF2-40B4-BE49-F238E27FC236}">
              <a16:creationId xmlns:a16="http://schemas.microsoft.com/office/drawing/2014/main" id="{C1FE86D2-BB85-4818-BA82-7EEC09BD135A}"/>
            </a:ext>
          </a:extLst>
        </xdr:cNvPr>
        <xdr:cNvCxnSpPr/>
      </xdr:nvCxnSpPr>
      <xdr:spPr>
        <a:xfrm>
          <a:off x="19878675" y="89793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5" name="【学校施設】&#10;一人当たり面積平均値テキスト">
          <a:extLst>
            <a:ext uri="{FF2B5EF4-FFF2-40B4-BE49-F238E27FC236}">
              <a16:creationId xmlns:a16="http://schemas.microsoft.com/office/drawing/2014/main" id="{F1248EFA-7556-4745-9CF1-9D7ACBD8094E}"/>
            </a:ext>
          </a:extLst>
        </xdr:cNvPr>
        <xdr:cNvSpPr txBox="1"/>
      </xdr:nvSpPr>
      <xdr:spPr>
        <a:xfrm>
          <a:off x="19992975" y="973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6" name="フローチャート: 判断 595">
          <a:extLst>
            <a:ext uri="{FF2B5EF4-FFF2-40B4-BE49-F238E27FC236}">
              <a16:creationId xmlns:a16="http://schemas.microsoft.com/office/drawing/2014/main" id="{501A70D0-835F-412F-AD0B-E8D1A8C33DFA}"/>
            </a:ext>
          </a:extLst>
        </xdr:cNvPr>
        <xdr:cNvSpPr/>
      </xdr:nvSpPr>
      <xdr:spPr>
        <a:xfrm>
          <a:off x="19897725" y="9886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7" name="フローチャート: 判断 596">
          <a:extLst>
            <a:ext uri="{FF2B5EF4-FFF2-40B4-BE49-F238E27FC236}">
              <a16:creationId xmlns:a16="http://schemas.microsoft.com/office/drawing/2014/main" id="{BE9EBC85-9214-46C6-86B4-F7F97DDD4008}"/>
            </a:ext>
          </a:extLst>
        </xdr:cNvPr>
        <xdr:cNvSpPr/>
      </xdr:nvSpPr>
      <xdr:spPr>
        <a:xfrm>
          <a:off x="19154775" y="98969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8" name="フローチャート: 判断 597">
          <a:extLst>
            <a:ext uri="{FF2B5EF4-FFF2-40B4-BE49-F238E27FC236}">
              <a16:creationId xmlns:a16="http://schemas.microsoft.com/office/drawing/2014/main" id="{510C3CA7-C227-4E92-8631-CD821635B75F}"/>
            </a:ext>
          </a:extLst>
        </xdr:cNvPr>
        <xdr:cNvSpPr/>
      </xdr:nvSpPr>
      <xdr:spPr>
        <a:xfrm>
          <a:off x="18345150" y="99134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9" name="フローチャート: 判断 598">
          <a:extLst>
            <a:ext uri="{FF2B5EF4-FFF2-40B4-BE49-F238E27FC236}">
              <a16:creationId xmlns:a16="http://schemas.microsoft.com/office/drawing/2014/main" id="{D47C2C51-021E-45FE-968E-32FF0A42E834}"/>
            </a:ext>
          </a:extLst>
        </xdr:cNvPr>
        <xdr:cNvSpPr/>
      </xdr:nvSpPr>
      <xdr:spPr>
        <a:xfrm>
          <a:off x="17554575" y="9897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F1A4E0C9-98E7-4D01-ACDC-F39BEF2A9E25}"/>
            </a:ext>
          </a:extLst>
        </xdr:cNvPr>
        <xdr:cNvSpPr/>
      </xdr:nvSpPr>
      <xdr:spPr>
        <a:xfrm>
          <a:off x="16754475" y="9917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1972A6F-861C-4BB8-9E6A-093F303B048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4E4C677-9427-4627-9157-4D0E33454EE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67E77A0-3265-4F14-B5CF-AE959E007CB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07E07E7-DACD-47BF-BED4-C97708A0C1A3}"/>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7103091-DF93-4003-841A-9C3AE65664D9}"/>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103277</xdr:rowOff>
    </xdr:from>
    <xdr:to>
      <xdr:col>116</xdr:col>
      <xdr:colOff>114300</xdr:colOff>
      <xdr:row>62</xdr:row>
      <xdr:rowOff>33427</xdr:rowOff>
    </xdr:to>
    <xdr:sp macro="" textlink="">
      <xdr:nvSpPr>
        <xdr:cNvPr id="606" name="楕円 605">
          <a:extLst>
            <a:ext uri="{FF2B5EF4-FFF2-40B4-BE49-F238E27FC236}">
              <a16:creationId xmlns:a16="http://schemas.microsoft.com/office/drawing/2014/main" id="{B142EEEE-E802-4698-A655-E1C564DCA076}"/>
            </a:ext>
          </a:extLst>
        </xdr:cNvPr>
        <xdr:cNvSpPr/>
      </xdr:nvSpPr>
      <xdr:spPr>
        <a:xfrm>
          <a:off x="19897725" y="99934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81704</xdr:rowOff>
    </xdr:from>
    <xdr:ext cx="469744" cy="259045"/>
    <xdr:sp macro="" textlink="">
      <xdr:nvSpPr>
        <xdr:cNvPr id="607" name="【学校施設】&#10;一人当たり面積該当値テキスト">
          <a:extLst>
            <a:ext uri="{FF2B5EF4-FFF2-40B4-BE49-F238E27FC236}">
              <a16:creationId xmlns:a16="http://schemas.microsoft.com/office/drawing/2014/main" id="{F425EABB-8F55-430E-8E6B-B96722D4F33A}"/>
            </a:ext>
          </a:extLst>
        </xdr:cNvPr>
        <xdr:cNvSpPr txBox="1"/>
      </xdr:nvSpPr>
      <xdr:spPr>
        <a:xfrm>
          <a:off x="19992975" y="99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117907</xdr:rowOff>
    </xdr:from>
    <xdr:to>
      <xdr:col>112</xdr:col>
      <xdr:colOff>38100</xdr:colOff>
      <xdr:row>62</xdr:row>
      <xdr:rowOff>48057</xdr:rowOff>
    </xdr:to>
    <xdr:sp macro="" textlink="">
      <xdr:nvSpPr>
        <xdr:cNvPr id="608" name="楕円 607">
          <a:extLst>
            <a:ext uri="{FF2B5EF4-FFF2-40B4-BE49-F238E27FC236}">
              <a16:creationId xmlns:a16="http://schemas.microsoft.com/office/drawing/2014/main" id="{3A72DED3-E416-46C7-AFFF-60D91CDF0FEE}"/>
            </a:ext>
          </a:extLst>
        </xdr:cNvPr>
        <xdr:cNvSpPr/>
      </xdr:nvSpPr>
      <xdr:spPr>
        <a:xfrm>
          <a:off x="19154775" y="100080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154077</xdr:rowOff>
    </xdr:from>
    <xdr:to>
      <xdr:col>116</xdr:col>
      <xdr:colOff>63500</xdr:colOff>
      <xdr:row>61</xdr:row>
      <xdr:rowOff>168707</xdr:rowOff>
    </xdr:to>
    <xdr:cxnSp macro="">
      <xdr:nvCxnSpPr>
        <xdr:cNvPr id="609" name="直線コネクタ 608">
          <a:extLst>
            <a:ext uri="{FF2B5EF4-FFF2-40B4-BE49-F238E27FC236}">
              <a16:creationId xmlns:a16="http://schemas.microsoft.com/office/drawing/2014/main" id="{98722BFE-8C81-462A-B7BA-C63A006BDE5A}"/>
            </a:ext>
          </a:extLst>
        </xdr:cNvPr>
        <xdr:cNvCxnSpPr/>
      </xdr:nvCxnSpPr>
      <xdr:spPr>
        <a:xfrm flipV="1">
          <a:off x="19202400" y="10041027"/>
          <a:ext cx="752475"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132537</xdr:rowOff>
    </xdr:from>
    <xdr:to>
      <xdr:col>107</xdr:col>
      <xdr:colOff>101600</xdr:colOff>
      <xdr:row>62</xdr:row>
      <xdr:rowOff>62687</xdr:rowOff>
    </xdr:to>
    <xdr:sp macro="" textlink="">
      <xdr:nvSpPr>
        <xdr:cNvPr id="610" name="楕円 609">
          <a:extLst>
            <a:ext uri="{FF2B5EF4-FFF2-40B4-BE49-F238E27FC236}">
              <a16:creationId xmlns:a16="http://schemas.microsoft.com/office/drawing/2014/main" id="{F1BD0667-CEDA-4F70-867F-0E91A7B5E10C}"/>
            </a:ext>
          </a:extLst>
        </xdr:cNvPr>
        <xdr:cNvSpPr/>
      </xdr:nvSpPr>
      <xdr:spPr>
        <a:xfrm>
          <a:off x="18345150" y="100194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168707</xdr:rowOff>
    </xdr:from>
    <xdr:to>
      <xdr:col>111</xdr:col>
      <xdr:colOff>177800</xdr:colOff>
      <xdr:row>62</xdr:row>
      <xdr:rowOff>11887</xdr:rowOff>
    </xdr:to>
    <xdr:cxnSp macro="">
      <xdr:nvCxnSpPr>
        <xdr:cNvPr id="611" name="直線コネクタ 610">
          <a:extLst>
            <a:ext uri="{FF2B5EF4-FFF2-40B4-BE49-F238E27FC236}">
              <a16:creationId xmlns:a16="http://schemas.microsoft.com/office/drawing/2014/main" id="{25385E2B-FB62-4775-86D3-845142F5409A}"/>
            </a:ext>
          </a:extLst>
        </xdr:cNvPr>
        <xdr:cNvCxnSpPr/>
      </xdr:nvCxnSpPr>
      <xdr:spPr>
        <a:xfrm flipV="1">
          <a:off x="18392775" y="10046132"/>
          <a:ext cx="809625"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142139</xdr:rowOff>
    </xdr:from>
    <xdr:to>
      <xdr:col>102</xdr:col>
      <xdr:colOff>165100</xdr:colOff>
      <xdr:row>62</xdr:row>
      <xdr:rowOff>72289</xdr:rowOff>
    </xdr:to>
    <xdr:sp macro="" textlink="">
      <xdr:nvSpPr>
        <xdr:cNvPr id="612" name="楕円 611">
          <a:extLst>
            <a:ext uri="{FF2B5EF4-FFF2-40B4-BE49-F238E27FC236}">
              <a16:creationId xmlns:a16="http://schemas.microsoft.com/office/drawing/2014/main" id="{5B5A939C-A827-4A28-AFC7-54878BDC44D0}"/>
            </a:ext>
          </a:extLst>
        </xdr:cNvPr>
        <xdr:cNvSpPr/>
      </xdr:nvSpPr>
      <xdr:spPr>
        <a:xfrm>
          <a:off x="17554575" y="1003226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xdr:rowOff>
    </xdr:from>
    <xdr:to>
      <xdr:col>107</xdr:col>
      <xdr:colOff>50800</xdr:colOff>
      <xdr:row>62</xdr:row>
      <xdr:rowOff>21489</xdr:rowOff>
    </xdr:to>
    <xdr:cxnSp macro="">
      <xdr:nvCxnSpPr>
        <xdr:cNvPr id="613" name="直線コネクタ 612">
          <a:extLst>
            <a:ext uri="{FF2B5EF4-FFF2-40B4-BE49-F238E27FC236}">
              <a16:creationId xmlns:a16="http://schemas.microsoft.com/office/drawing/2014/main" id="{BB950657-D4D8-49FE-93DD-14ECF698A7EA}"/>
            </a:ext>
          </a:extLst>
        </xdr:cNvPr>
        <xdr:cNvCxnSpPr/>
      </xdr:nvCxnSpPr>
      <xdr:spPr>
        <a:xfrm flipV="1">
          <a:off x="17602200" y="10057587"/>
          <a:ext cx="790575"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156311</xdr:rowOff>
    </xdr:from>
    <xdr:to>
      <xdr:col>98</xdr:col>
      <xdr:colOff>38100</xdr:colOff>
      <xdr:row>62</xdr:row>
      <xdr:rowOff>86461</xdr:rowOff>
    </xdr:to>
    <xdr:sp macro="" textlink="">
      <xdr:nvSpPr>
        <xdr:cNvPr id="614" name="楕円 613">
          <a:extLst>
            <a:ext uri="{FF2B5EF4-FFF2-40B4-BE49-F238E27FC236}">
              <a16:creationId xmlns:a16="http://schemas.microsoft.com/office/drawing/2014/main" id="{1D499A6D-3465-49BC-AE36-B565946ADEDF}"/>
            </a:ext>
          </a:extLst>
        </xdr:cNvPr>
        <xdr:cNvSpPr/>
      </xdr:nvSpPr>
      <xdr:spPr>
        <a:xfrm>
          <a:off x="16754475" y="100464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21489</xdr:rowOff>
    </xdr:from>
    <xdr:to>
      <xdr:col>102</xdr:col>
      <xdr:colOff>114300</xdr:colOff>
      <xdr:row>62</xdr:row>
      <xdr:rowOff>35661</xdr:rowOff>
    </xdr:to>
    <xdr:cxnSp macro="">
      <xdr:nvCxnSpPr>
        <xdr:cNvPr id="615" name="直線コネクタ 614">
          <a:extLst>
            <a:ext uri="{FF2B5EF4-FFF2-40B4-BE49-F238E27FC236}">
              <a16:creationId xmlns:a16="http://schemas.microsoft.com/office/drawing/2014/main" id="{E7F38154-BE17-4D00-8E98-4ED76C6022E8}"/>
            </a:ext>
          </a:extLst>
        </xdr:cNvPr>
        <xdr:cNvCxnSpPr/>
      </xdr:nvCxnSpPr>
      <xdr:spPr>
        <a:xfrm flipV="1">
          <a:off x="16802100" y="10070364"/>
          <a:ext cx="8001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6" name="n_1aveValue【学校施設】&#10;一人当たり面積">
          <a:extLst>
            <a:ext uri="{FF2B5EF4-FFF2-40B4-BE49-F238E27FC236}">
              <a16:creationId xmlns:a16="http://schemas.microsoft.com/office/drawing/2014/main" id="{9A10FC30-F35A-4D64-BA41-A45F363F9723}"/>
            </a:ext>
          </a:extLst>
        </xdr:cNvPr>
        <xdr:cNvSpPr txBox="1"/>
      </xdr:nvSpPr>
      <xdr:spPr>
        <a:xfrm>
          <a:off x="18983402" y="96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7" name="n_2aveValue【学校施設】&#10;一人当たり面積">
          <a:extLst>
            <a:ext uri="{FF2B5EF4-FFF2-40B4-BE49-F238E27FC236}">
              <a16:creationId xmlns:a16="http://schemas.microsoft.com/office/drawing/2014/main" id="{EBAB0A2C-2BD8-4EAC-AB7A-B17268E80CB3}"/>
            </a:ext>
          </a:extLst>
        </xdr:cNvPr>
        <xdr:cNvSpPr txBox="1"/>
      </xdr:nvSpPr>
      <xdr:spPr>
        <a:xfrm>
          <a:off x="18183302"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8" name="n_3aveValue【学校施設】&#10;一人当たり面積">
          <a:extLst>
            <a:ext uri="{FF2B5EF4-FFF2-40B4-BE49-F238E27FC236}">
              <a16:creationId xmlns:a16="http://schemas.microsoft.com/office/drawing/2014/main" id="{EA760C01-B7C7-4719-9FE6-A5D9CB00E818}"/>
            </a:ext>
          </a:extLst>
        </xdr:cNvPr>
        <xdr:cNvSpPr txBox="1"/>
      </xdr:nvSpPr>
      <xdr:spPr>
        <a:xfrm>
          <a:off x="17383202" y="96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1E80CA73-E871-489E-8F1D-16B43B3654BF}"/>
            </a:ext>
          </a:extLst>
        </xdr:cNvPr>
        <xdr:cNvSpPr txBox="1"/>
      </xdr:nvSpPr>
      <xdr:spPr>
        <a:xfrm>
          <a:off x="16592627"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39184</xdr:rowOff>
    </xdr:from>
    <xdr:ext cx="469744" cy="259045"/>
    <xdr:sp macro="" textlink="">
      <xdr:nvSpPr>
        <xdr:cNvPr id="620" name="n_1mainValue【学校施設】&#10;一人当たり面積">
          <a:extLst>
            <a:ext uri="{FF2B5EF4-FFF2-40B4-BE49-F238E27FC236}">
              <a16:creationId xmlns:a16="http://schemas.microsoft.com/office/drawing/2014/main" id="{F9146076-D388-4B40-BB9E-D67D17305D83}"/>
            </a:ext>
          </a:extLst>
        </xdr:cNvPr>
        <xdr:cNvSpPr txBox="1"/>
      </xdr:nvSpPr>
      <xdr:spPr>
        <a:xfrm>
          <a:off x="18983402" y="100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53814</xdr:rowOff>
    </xdr:from>
    <xdr:ext cx="469744" cy="259045"/>
    <xdr:sp macro="" textlink="">
      <xdr:nvSpPr>
        <xdr:cNvPr id="621" name="n_2mainValue【学校施設】&#10;一人当たり面積">
          <a:extLst>
            <a:ext uri="{FF2B5EF4-FFF2-40B4-BE49-F238E27FC236}">
              <a16:creationId xmlns:a16="http://schemas.microsoft.com/office/drawing/2014/main" id="{3E395A9D-826E-4255-B1C3-A98E00EF76DB}"/>
            </a:ext>
          </a:extLst>
        </xdr:cNvPr>
        <xdr:cNvSpPr txBox="1"/>
      </xdr:nvSpPr>
      <xdr:spPr>
        <a:xfrm>
          <a:off x="18183302"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63416</xdr:rowOff>
    </xdr:from>
    <xdr:ext cx="469744" cy="259045"/>
    <xdr:sp macro="" textlink="">
      <xdr:nvSpPr>
        <xdr:cNvPr id="622" name="n_3mainValue【学校施設】&#10;一人当たり面積">
          <a:extLst>
            <a:ext uri="{FF2B5EF4-FFF2-40B4-BE49-F238E27FC236}">
              <a16:creationId xmlns:a16="http://schemas.microsoft.com/office/drawing/2014/main" id="{B0A55D55-4D6E-431F-8479-BD03E9AEC72E}"/>
            </a:ext>
          </a:extLst>
        </xdr:cNvPr>
        <xdr:cNvSpPr txBox="1"/>
      </xdr:nvSpPr>
      <xdr:spPr>
        <a:xfrm>
          <a:off x="17383202" y="101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77588</xdr:rowOff>
    </xdr:from>
    <xdr:ext cx="469744" cy="259045"/>
    <xdr:sp macro="" textlink="">
      <xdr:nvSpPr>
        <xdr:cNvPr id="623" name="n_4mainValue【学校施設】&#10;一人当たり面積">
          <a:extLst>
            <a:ext uri="{FF2B5EF4-FFF2-40B4-BE49-F238E27FC236}">
              <a16:creationId xmlns:a16="http://schemas.microsoft.com/office/drawing/2014/main" id="{FE47DACE-DB4A-41E9-87C6-160584DFC111}"/>
            </a:ext>
          </a:extLst>
        </xdr:cNvPr>
        <xdr:cNvSpPr txBox="1"/>
      </xdr:nvSpPr>
      <xdr:spPr>
        <a:xfrm>
          <a:off x="16592627" y="101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915D80E-21FC-4270-B019-395A90CE5B3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251AF86-7465-4359-9F4F-B3EB8C5E8C0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2CB304E-FB22-4B01-BB7C-45B7176736E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6608DE3-B7EB-4DE4-89DD-CE4420BBE8F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0A20823-0B99-4B7F-B295-6CAEB68261ED}"/>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6F8FD34-A608-4353-80BF-9A4DABE82934}"/>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799459A-C389-467F-983E-02AC0A56F39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79421BF-9CF5-4678-B785-0E59B5BF249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9B09A493-584F-4D52-8B72-6D18C418AC30}"/>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4541EA8-0391-4C34-9CC9-F22705FC5FCA}"/>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D7908983-95A0-4230-AA9C-66F737402224}"/>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a:extLst>
            <a:ext uri="{FF2B5EF4-FFF2-40B4-BE49-F238E27FC236}">
              <a16:creationId xmlns:a16="http://schemas.microsoft.com/office/drawing/2014/main" id="{AB44F717-1361-416A-A4A3-C273BDF2B098}"/>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2A5600FB-1A4F-4699-9A33-C9138C871C83}"/>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a:extLst>
            <a:ext uri="{FF2B5EF4-FFF2-40B4-BE49-F238E27FC236}">
              <a16:creationId xmlns:a16="http://schemas.microsoft.com/office/drawing/2014/main" id="{3BFBBD16-A84A-4B44-AB2B-3E0E979D6152}"/>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a:extLst>
            <a:ext uri="{FF2B5EF4-FFF2-40B4-BE49-F238E27FC236}">
              <a16:creationId xmlns:a16="http://schemas.microsoft.com/office/drawing/2014/main" id="{EA8EE056-E22B-4E5B-BD95-6DB50E9CFB55}"/>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a:extLst>
            <a:ext uri="{FF2B5EF4-FFF2-40B4-BE49-F238E27FC236}">
              <a16:creationId xmlns:a16="http://schemas.microsoft.com/office/drawing/2014/main" id="{B15EE744-AEBB-46B4-AF25-721C8251B87C}"/>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a:extLst>
            <a:ext uri="{FF2B5EF4-FFF2-40B4-BE49-F238E27FC236}">
              <a16:creationId xmlns:a16="http://schemas.microsoft.com/office/drawing/2014/main" id="{088387DD-5E0B-4E6A-9341-5EA00353666A}"/>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a:extLst>
            <a:ext uri="{FF2B5EF4-FFF2-40B4-BE49-F238E27FC236}">
              <a16:creationId xmlns:a16="http://schemas.microsoft.com/office/drawing/2014/main" id="{87AD7ED0-FE29-4797-BE5D-BCE122441155}"/>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a:extLst>
            <a:ext uri="{FF2B5EF4-FFF2-40B4-BE49-F238E27FC236}">
              <a16:creationId xmlns:a16="http://schemas.microsoft.com/office/drawing/2014/main" id="{6851A9A0-D9F2-4AAA-9B90-E5145F131AC2}"/>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CCB62D0-7AF1-4D34-81FB-1E305578223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a:extLst>
            <a:ext uri="{FF2B5EF4-FFF2-40B4-BE49-F238E27FC236}">
              <a16:creationId xmlns:a16="http://schemas.microsoft.com/office/drawing/2014/main" id="{FD065595-7B35-4FF8-BD77-2813CD801588}"/>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22A7CDE0-BC43-4C8E-B72D-CC20BFCBCD4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6" name="直線コネクタ 645">
          <a:extLst>
            <a:ext uri="{FF2B5EF4-FFF2-40B4-BE49-F238E27FC236}">
              <a16:creationId xmlns:a16="http://schemas.microsoft.com/office/drawing/2014/main" id="{75A496AA-577D-40CD-A6E6-296CE91027F0}"/>
            </a:ext>
          </a:extLst>
        </xdr:cNvPr>
        <xdr:cNvCxnSpPr/>
      </xdr:nvCxnSpPr>
      <xdr:spPr>
        <a:xfrm flipV="1">
          <a:off x="14696439" y="12675488"/>
          <a:ext cx="0" cy="1258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7" name="【児童館】&#10;有形固定資産減価償却率最小値テキスト">
          <a:extLst>
            <a:ext uri="{FF2B5EF4-FFF2-40B4-BE49-F238E27FC236}">
              <a16:creationId xmlns:a16="http://schemas.microsoft.com/office/drawing/2014/main" id="{4EE651CE-B937-4AF0-92A5-F0DC4972CB41}"/>
            </a:ext>
          </a:extLst>
        </xdr:cNvPr>
        <xdr:cNvSpPr txBox="1"/>
      </xdr:nvSpPr>
      <xdr:spPr>
        <a:xfrm>
          <a:off x="14735175"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8" name="直線コネクタ 647">
          <a:extLst>
            <a:ext uri="{FF2B5EF4-FFF2-40B4-BE49-F238E27FC236}">
              <a16:creationId xmlns:a16="http://schemas.microsoft.com/office/drawing/2014/main" id="{47A60961-2396-4500-A2DA-F05B446B4AA4}"/>
            </a:ext>
          </a:extLst>
        </xdr:cNvPr>
        <xdr:cNvCxnSpPr/>
      </xdr:nvCxnSpPr>
      <xdr:spPr>
        <a:xfrm>
          <a:off x="14611350" y="13933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9" name="【児童館】&#10;有形固定資産減価償却率最大値テキスト">
          <a:extLst>
            <a:ext uri="{FF2B5EF4-FFF2-40B4-BE49-F238E27FC236}">
              <a16:creationId xmlns:a16="http://schemas.microsoft.com/office/drawing/2014/main" id="{CAC6C97E-572F-4E98-8762-8E2C63FFC873}"/>
            </a:ext>
          </a:extLst>
        </xdr:cNvPr>
        <xdr:cNvSpPr txBox="1"/>
      </xdr:nvSpPr>
      <xdr:spPr>
        <a:xfrm>
          <a:off x="14735175" y="1246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50" name="直線コネクタ 649">
          <a:extLst>
            <a:ext uri="{FF2B5EF4-FFF2-40B4-BE49-F238E27FC236}">
              <a16:creationId xmlns:a16="http://schemas.microsoft.com/office/drawing/2014/main" id="{315F2C21-B6A5-4634-B149-1C0717F17D9E}"/>
            </a:ext>
          </a:extLst>
        </xdr:cNvPr>
        <xdr:cNvCxnSpPr/>
      </xdr:nvCxnSpPr>
      <xdr:spPr>
        <a:xfrm>
          <a:off x="14611350" y="126754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651" name="【児童館】&#10;有形固定資産減価償却率平均値テキスト">
          <a:extLst>
            <a:ext uri="{FF2B5EF4-FFF2-40B4-BE49-F238E27FC236}">
              <a16:creationId xmlns:a16="http://schemas.microsoft.com/office/drawing/2014/main" id="{F7388ACB-CB37-4303-9C16-809F0772D3FB}"/>
            </a:ext>
          </a:extLst>
        </xdr:cNvPr>
        <xdr:cNvSpPr txBox="1"/>
      </xdr:nvSpPr>
      <xdr:spPr>
        <a:xfrm>
          <a:off x="14735175" y="131131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2" name="フローチャート: 判断 651">
          <a:extLst>
            <a:ext uri="{FF2B5EF4-FFF2-40B4-BE49-F238E27FC236}">
              <a16:creationId xmlns:a16="http://schemas.microsoft.com/office/drawing/2014/main" id="{6CF61B04-5933-40D3-8710-8B613B56275F}"/>
            </a:ext>
          </a:extLst>
        </xdr:cNvPr>
        <xdr:cNvSpPr/>
      </xdr:nvSpPr>
      <xdr:spPr>
        <a:xfrm>
          <a:off x="14649450" y="132490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3" name="フローチャート: 判断 652">
          <a:extLst>
            <a:ext uri="{FF2B5EF4-FFF2-40B4-BE49-F238E27FC236}">
              <a16:creationId xmlns:a16="http://schemas.microsoft.com/office/drawing/2014/main" id="{A7C724B8-5AC9-487A-A4C7-A5C9DEFD26B1}"/>
            </a:ext>
          </a:extLst>
        </xdr:cNvPr>
        <xdr:cNvSpPr/>
      </xdr:nvSpPr>
      <xdr:spPr>
        <a:xfrm>
          <a:off x="13887450" y="131836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4" name="フローチャート: 判断 653">
          <a:extLst>
            <a:ext uri="{FF2B5EF4-FFF2-40B4-BE49-F238E27FC236}">
              <a16:creationId xmlns:a16="http://schemas.microsoft.com/office/drawing/2014/main" id="{0A4003B5-C523-43A1-B680-C12509F9434F}"/>
            </a:ext>
          </a:extLst>
        </xdr:cNvPr>
        <xdr:cNvSpPr/>
      </xdr:nvSpPr>
      <xdr:spPr>
        <a:xfrm>
          <a:off x="13096875" y="131753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5" name="フローチャート: 判断 654">
          <a:extLst>
            <a:ext uri="{FF2B5EF4-FFF2-40B4-BE49-F238E27FC236}">
              <a16:creationId xmlns:a16="http://schemas.microsoft.com/office/drawing/2014/main" id="{45463672-3484-44C6-8D5B-9F2D4D8C8B69}"/>
            </a:ext>
          </a:extLst>
        </xdr:cNvPr>
        <xdr:cNvSpPr/>
      </xdr:nvSpPr>
      <xdr:spPr>
        <a:xfrm>
          <a:off x="12296775" y="130843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6" name="フローチャート: 判断 655">
          <a:extLst>
            <a:ext uri="{FF2B5EF4-FFF2-40B4-BE49-F238E27FC236}">
              <a16:creationId xmlns:a16="http://schemas.microsoft.com/office/drawing/2014/main" id="{5D209260-EAD0-44A8-81FD-F2A4164857C4}"/>
            </a:ext>
          </a:extLst>
        </xdr:cNvPr>
        <xdr:cNvSpPr/>
      </xdr:nvSpPr>
      <xdr:spPr>
        <a:xfrm>
          <a:off x="11487150" y="130034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1343B0C-E8E5-4082-A02F-A2AB5CDB4BD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24AE8B1-9163-40B3-8426-884367F7753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1AD7DA-4C3A-4661-960F-4E3723DE8413}"/>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72AB6FE-61E7-4936-8D63-921136FCA334}"/>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1D32CC5-0F37-4AA7-9B42-0D872ED1FE4E}"/>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62" name="楕円 661">
          <a:extLst>
            <a:ext uri="{FF2B5EF4-FFF2-40B4-BE49-F238E27FC236}">
              <a16:creationId xmlns:a16="http://schemas.microsoft.com/office/drawing/2014/main" id="{29DA17E2-9597-48FD-917F-E7669DAABE09}"/>
            </a:ext>
          </a:extLst>
        </xdr:cNvPr>
        <xdr:cNvSpPr/>
      </xdr:nvSpPr>
      <xdr:spPr>
        <a:xfrm>
          <a:off x="14649450" y="1388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63" name="【児童館】&#10;有形固定資産減価償却率該当値テキスト">
          <a:extLst>
            <a:ext uri="{FF2B5EF4-FFF2-40B4-BE49-F238E27FC236}">
              <a16:creationId xmlns:a16="http://schemas.microsoft.com/office/drawing/2014/main" id="{8F7A7844-E378-47F9-8F27-CD1B36ADBC1E}"/>
            </a:ext>
          </a:extLst>
        </xdr:cNvPr>
        <xdr:cNvSpPr txBox="1"/>
      </xdr:nvSpPr>
      <xdr:spPr>
        <a:xfrm>
          <a:off x="14735175"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78739</xdr:rowOff>
    </xdr:from>
    <xdr:to>
      <xdr:col>81</xdr:col>
      <xdr:colOff>101600</xdr:colOff>
      <xdr:row>86</xdr:row>
      <xdr:rowOff>8889</xdr:rowOff>
    </xdr:to>
    <xdr:sp macro="" textlink="">
      <xdr:nvSpPr>
        <xdr:cNvPr id="664" name="楕円 663">
          <a:extLst>
            <a:ext uri="{FF2B5EF4-FFF2-40B4-BE49-F238E27FC236}">
              <a16:creationId xmlns:a16="http://schemas.microsoft.com/office/drawing/2014/main" id="{44440056-0E3A-4694-B569-42D16482134D}"/>
            </a:ext>
          </a:extLst>
        </xdr:cNvPr>
        <xdr:cNvSpPr/>
      </xdr:nvSpPr>
      <xdr:spPr>
        <a:xfrm>
          <a:off x="13887450" y="13851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129539</xdr:rowOff>
    </xdr:from>
    <xdr:to>
      <xdr:col>85</xdr:col>
      <xdr:colOff>127000</xdr:colOff>
      <xdr:row>85</xdr:row>
      <xdr:rowOff>163830</xdr:rowOff>
    </xdr:to>
    <xdr:cxnSp macro="">
      <xdr:nvCxnSpPr>
        <xdr:cNvPr id="665" name="直線コネクタ 664">
          <a:extLst>
            <a:ext uri="{FF2B5EF4-FFF2-40B4-BE49-F238E27FC236}">
              <a16:creationId xmlns:a16="http://schemas.microsoft.com/office/drawing/2014/main" id="{8D5379A8-EB3A-47BB-9FBB-1EE8028CAB25}"/>
            </a:ext>
          </a:extLst>
        </xdr:cNvPr>
        <xdr:cNvCxnSpPr/>
      </xdr:nvCxnSpPr>
      <xdr:spPr>
        <a:xfrm>
          <a:off x="13935075" y="13899514"/>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44450</xdr:rowOff>
    </xdr:from>
    <xdr:to>
      <xdr:col>76</xdr:col>
      <xdr:colOff>165100</xdr:colOff>
      <xdr:row>85</xdr:row>
      <xdr:rowOff>146050</xdr:rowOff>
    </xdr:to>
    <xdr:sp macro="" textlink="">
      <xdr:nvSpPr>
        <xdr:cNvPr id="666" name="楕円 665">
          <a:extLst>
            <a:ext uri="{FF2B5EF4-FFF2-40B4-BE49-F238E27FC236}">
              <a16:creationId xmlns:a16="http://schemas.microsoft.com/office/drawing/2014/main" id="{97C684E4-F683-4050-B318-4884F01422AE}"/>
            </a:ext>
          </a:extLst>
        </xdr:cNvPr>
        <xdr:cNvSpPr/>
      </xdr:nvSpPr>
      <xdr:spPr>
        <a:xfrm>
          <a:off x="13096875" y="1382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85</xdr:row>
      <xdr:rowOff>129539</xdr:rowOff>
    </xdr:to>
    <xdr:cxnSp macro="">
      <xdr:nvCxnSpPr>
        <xdr:cNvPr id="667" name="直線コネクタ 666">
          <a:extLst>
            <a:ext uri="{FF2B5EF4-FFF2-40B4-BE49-F238E27FC236}">
              <a16:creationId xmlns:a16="http://schemas.microsoft.com/office/drawing/2014/main" id="{22CDDC34-8546-492F-AECB-34251228F0BA}"/>
            </a:ext>
          </a:extLst>
        </xdr:cNvPr>
        <xdr:cNvCxnSpPr/>
      </xdr:nvCxnSpPr>
      <xdr:spPr>
        <a:xfrm>
          <a:off x="13144500" y="13868400"/>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7874</xdr:rowOff>
    </xdr:from>
    <xdr:to>
      <xdr:col>72</xdr:col>
      <xdr:colOff>38100</xdr:colOff>
      <xdr:row>85</xdr:row>
      <xdr:rowOff>109474</xdr:rowOff>
    </xdr:to>
    <xdr:sp macro="" textlink="">
      <xdr:nvSpPr>
        <xdr:cNvPr id="668" name="楕円 667">
          <a:extLst>
            <a:ext uri="{FF2B5EF4-FFF2-40B4-BE49-F238E27FC236}">
              <a16:creationId xmlns:a16="http://schemas.microsoft.com/office/drawing/2014/main" id="{B28D1B6A-0EAA-49A0-BCC2-79C918C39DA6}"/>
            </a:ext>
          </a:extLst>
        </xdr:cNvPr>
        <xdr:cNvSpPr/>
      </xdr:nvSpPr>
      <xdr:spPr>
        <a:xfrm>
          <a:off x="12296775" y="137841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58674</xdr:rowOff>
    </xdr:from>
    <xdr:to>
      <xdr:col>76</xdr:col>
      <xdr:colOff>114300</xdr:colOff>
      <xdr:row>85</xdr:row>
      <xdr:rowOff>95250</xdr:rowOff>
    </xdr:to>
    <xdr:cxnSp macro="">
      <xdr:nvCxnSpPr>
        <xdr:cNvPr id="669" name="直線コネクタ 668">
          <a:extLst>
            <a:ext uri="{FF2B5EF4-FFF2-40B4-BE49-F238E27FC236}">
              <a16:creationId xmlns:a16="http://schemas.microsoft.com/office/drawing/2014/main" id="{33437982-DDAC-4F56-B826-C8433817DDE3}"/>
            </a:ext>
          </a:extLst>
        </xdr:cNvPr>
        <xdr:cNvCxnSpPr/>
      </xdr:nvCxnSpPr>
      <xdr:spPr>
        <a:xfrm>
          <a:off x="12344400" y="13831824"/>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145035</xdr:rowOff>
    </xdr:from>
    <xdr:to>
      <xdr:col>67</xdr:col>
      <xdr:colOff>101600</xdr:colOff>
      <xdr:row>85</xdr:row>
      <xdr:rowOff>75185</xdr:rowOff>
    </xdr:to>
    <xdr:sp macro="" textlink="">
      <xdr:nvSpPr>
        <xdr:cNvPr id="670" name="楕円 669">
          <a:extLst>
            <a:ext uri="{FF2B5EF4-FFF2-40B4-BE49-F238E27FC236}">
              <a16:creationId xmlns:a16="http://schemas.microsoft.com/office/drawing/2014/main" id="{F5950238-5640-4BD9-B9F8-A33406CE1AAF}"/>
            </a:ext>
          </a:extLst>
        </xdr:cNvPr>
        <xdr:cNvSpPr/>
      </xdr:nvSpPr>
      <xdr:spPr>
        <a:xfrm>
          <a:off x="11487150" y="13753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24385</xdr:rowOff>
    </xdr:from>
    <xdr:to>
      <xdr:col>71</xdr:col>
      <xdr:colOff>177800</xdr:colOff>
      <xdr:row>85</xdr:row>
      <xdr:rowOff>58674</xdr:rowOff>
    </xdr:to>
    <xdr:cxnSp macro="">
      <xdr:nvCxnSpPr>
        <xdr:cNvPr id="671" name="直線コネクタ 670">
          <a:extLst>
            <a:ext uri="{FF2B5EF4-FFF2-40B4-BE49-F238E27FC236}">
              <a16:creationId xmlns:a16="http://schemas.microsoft.com/office/drawing/2014/main" id="{D0E0274F-71C8-4C10-9E99-47D9055FB743}"/>
            </a:ext>
          </a:extLst>
        </xdr:cNvPr>
        <xdr:cNvCxnSpPr/>
      </xdr:nvCxnSpPr>
      <xdr:spPr>
        <a:xfrm>
          <a:off x="11534775" y="1380071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672" name="n_1aveValue【児童館】&#10;有形固定資産減価償却率">
          <a:extLst>
            <a:ext uri="{FF2B5EF4-FFF2-40B4-BE49-F238E27FC236}">
              <a16:creationId xmlns:a16="http://schemas.microsoft.com/office/drawing/2014/main" id="{D0020D1F-DA0C-4C46-B14B-718ADC2411A5}"/>
            </a:ext>
          </a:extLst>
        </xdr:cNvPr>
        <xdr:cNvSpPr txBox="1"/>
      </xdr:nvSpPr>
      <xdr:spPr>
        <a:xfrm>
          <a:off x="13745219" y="129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673" name="n_2aveValue【児童館】&#10;有形固定資産減価償却率">
          <a:extLst>
            <a:ext uri="{FF2B5EF4-FFF2-40B4-BE49-F238E27FC236}">
              <a16:creationId xmlns:a16="http://schemas.microsoft.com/office/drawing/2014/main" id="{59836451-C68E-4DD9-A09C-D26AC05505C9}"/>
            </a:ext>
          </a:extLst>
        </xdr:cNvPr>
        <xdr:cNvSpPr txBox="1"/>
      </xdr:nvSpPr>
      <xdr:spPr>
        <a:xfrm>
          <a:off x="12964169" y="1296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674" name="n_3aveValue【児童館】&#10;有形固定資産減価償却率">
          <a:extLst>
            <a:ext uri="{FF2B5EF4-FFF2-40B4-BE49-F238E27FC236}">
              <a16:creationId xmlns:a16="http://schemas.microsoft.com/office/drawing/2014/main" id="{2D67633E-CBF5-411E-846B-BEB7D13A194C}"/>
            </a:ext>
          </a:extLst>
        </xdr:cNvPr>
        <xdr:cNvSpPr txBox="1"/>
      </xdr:nvSpPr>
      <xdr:spPr>
        <a:xfrm>
          <a:off x="12164069" y="1286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75" name="n_4aveValue【児童館】&#10;有形固定資産減価償却率">
          <a:extLst>
            <a:ext uri="{FF2B5EF4-FFF2-40B4-BE49-F238E27FC236}">
              <a16:creationId xmlns:a16="http://schemas.microsoft.com/office/drawing/2014/main" id="{1B951FD1-C3C6-4B0B-9181-EA745FBED9CE}"/>
            </a:ext>
          </a:extLst>
        </xdr:cNvPr>
        <xdr:cNvSpPr txBox="1"/>
      </xdr:nvSpPr>
      <xdr:spPr>
        <a:xfrm>
          <a:off x="11354444" y="1280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xdr:rowOff>
    </xdr:from>
    <xdr:ext cx="405111" cy="259045"/>
    <xdr:sp macro="" textlink="">
      <xdr:nvSpPr>
        <xdr:cNvPr id="676" name="n_1mainValue【児童館】&#10;有形固定資産減価償却率">
          <a:extLst>
            <a:ext uri="{FF2B5EF4-FFF2-40B4-BE49-F238E27FC236}">
              <a16:creationId xmlns:a16="http://schemas.microsoft.com/office/drawing/2014/main" id="{404D86A1-E483-44CB-B85F-D43433AC46AF}"/>
            </a:ext>
          </a:extLst>
        </xdr:cNvPr>
        <xdr:cNvSpPr txBox="1"/>
      </xdr:nvSpPr>
      <xdr:spPr>
        <a:xfrm>
          <a:off x="13745219"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677" name="n_2mainValue【児童館】&#10;有形固定資産減価償却率">
          <a:extLst>
            <a:ext uri="{FF2B5EF4-FFF2-40B4-BE49-F238E27FC236}">
              <a16:creationId xmlns:a16="http://schemas.microsoft.com/office/drawing/2014/main" id="{9A31A19D-C10F-4CB7-B0DE-16D8568506C2}"/>
            </a:ext>
          </a:extLst>
        </xdr:cNvPr>
        <xdr:cNvSpPr txBox="1"/>
      </xdr:nvSpPr>
      <xdr:spPr>
        <a:xfrm>
          <a:off x="12964169" y="1391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100601</xdr:rowOff>
    </xdr:from>
    <xdr:ext cx="405111" cy="259045"/>
    <xdr:sp macro="" textlink="">
      <xdr:nvSpPr>
        <xdr:cNvPr id="678" name="n_3mainValue【児童館】&#10;有形固定資産減価償却率">
          <a:extLst>
            <a:ext uri="{FF2B5EF4-FFF2-40B4-BE49-F238E27FC236}">
              <a16:creationId xmlns:a16="http://schemas.microsoft.com/office/drawing/2014/main" id="{CF279A0E-2557-460C-A9D8-FD0E9C6C152F}"/>
            </a:ext>
          </a:extLst>
        </xdr:cNvPr>
        <xdr:cNvSpPr txBox="1"/>
      </xdr:nvSpPr>
      <xdr:spPr>
        <a:xfrm>
          <a:off x="12164069" y="1387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66312</xdr:rowOff>
    </xdr:from>
    <xdr:ext cx="405111" cy="259045"/>
    <xdr:sp macro="" textlink="">
      <xdr:nvSpPr>
        <xdr:cNvPr id="679" name="n_4mainValue【児童館】&#10;有形固定資産減価償却率">
          <a:extLst>
            <a:ext uri="{FF2B5EF4-FFF2-40B4-BE49-F238E27FC236}">
              <a16:creationId xmlns:a16="http://schemas.microsoft.com/office/drawing/2014/main" id="{0249523D-10F3-43DD-AD92-0A0D199C946A}"/>
            </a:ext>
          </a:extLst>
        </xdr:cNvPr>
        <xdr:cNvSpPr txBox="1"/>
      </xdr:nvSpPr>
      <xdr:spPr>
        <a:xfrm>
          <a:off x="11354444" y="1384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1AD2057F-0796-4440-8085-C62EDF6AED5E}"/>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8D7CB777-E086-4651-B19A-179494443B24}"/>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C582842-FDAF-4CE7-995C-001DE9975A3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56C114E3-542A-4235-990B-5C82D9CBC3BB}"/>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623E12B-BA7D-4342-B5D8-3AA05D7F69A4}"/>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F50B425-A058-4D5F-8B76-B513E2FCE34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02DF4C2-BC77-4E2B-B7B6-9E8D255E80A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7D0A723-782A-444B-A3D3-BCB2723D0195}"/>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737A2E3E-3FB0-4881-AD7A-FA1E53237A17}"/>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3DF07D7-E63D-41DA-86A1-BD031FD43A5B}"/>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DFFCF2A4-07E8-40F2-A085-0336456510FC}"/>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97AC14F8-7B39-4FEF-882B-811D3002E2AE}"/>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D3B110E2-145B-4EBE-967D-10D62427A6F2}"/>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4046B57A-FD7F-4645-A978-9379541C1187}"/>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8972687-02DB-4F31-8A38-CFA2217C1938}"/>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E2453518-E2A2-4078-884D-BB0142532F97}"/>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CA29E3F5-40DD-4CAF-9936-B00E08C142EB}"/>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F441CCFD-E831-400C-87FB-E5F73B5C17F4}"/>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365E662-E4F6-4952-BB33-7951E05198C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78636454-39F0-431D-A939-3CE72E99421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FACEFB30-4263-48FE-8338-1CB807DFF5C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701" name="直線コネクタ 700">
          <a:extLst>
            <a:ext uri="{FF2B5EF4-FFF2-40B4-BE49-F238E27FC236}">
              <a16:creationId xmlns:a16="http://schemas.microsoft.com/office/drawing/2014/main" id="{203380C8-2DDA-4899-B9E8-7F3D97457ABF}"/>
            </a:ext>
          </a:extLst>
        </xdr:cNvPr>
        <xdr:cNvCxnSpPr/>
      </xdr:nvCxnSpPr>
      <xdr:spPr>
        <a:xfrm flipV="1">
          <a:off x="19954239" y="1256246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a:extLst>
            <a:ext uri="{FF2B5EF4-FFF2-40B4-BE49-F238E27FC236}">
              <a16:creationId xmlns:a16="http://schemas.microsoft.com/office/drawing/2014/main" id="{21A70A00-6DAA-4AC2-A43F-DE3CB0B3B182}"/>
            </a:ext>
          </a:extLst>
        </xdr:cNvPr>
        <xdr:cNvSpPr txBox="1"/>
      </xdr:nvSpPr>
      <xdr:spPr>
        <a:xfrm>
          <a:off x="19992975" y="1394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a:extLst>
            <a:ext uri="{FF2B5EF4-FFF2-40B4-BE49-F238E27FC236}">
              <a16:creationId xmlns:a16="http://schemas.microsoft.com/office/drawing/2014/main" id="{5F42E08C-96A4-46A8-9F1C-77FD226ED053}"/>
            </a:ext>
          </a:extLst>
        </xdr:cNvPr>
        <xdr:cNvCxnSpPr/>
      </xdr:nvCxnSpPr>
      <xdr:spPr>
        <a:xfrm>
          <a:off x="19878675" y="139365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704" name="【児童館】&#10;一人当たり面積最大値テキスト">
          <a:extLst>
            <a:ext uri="{FF2B5EF4-FFF2-40B4-BE49-F238E27FC236}">
              <a16:creationId xmlns:a16="http://schemas.microsoft.com/office/drawing/2014/main" id="{0E86AED5-D2F4-47FF-BE5B-B4DE26521091}"/>
            </a:ext>
          </a:extLst>
        </xdr:cNvPr>
        <xdr:cNvSpPr txBox="1"/>
      </xdr:nvSpPr>
      <xdr:spPr>
        <a:xfrm>
          <a:off x="19992975" y="1234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5" name="直線コネクタ 704">
          <a:extLst>
            <a:ext uri="{FF2B5EF4-FFF2-40B4-BE49-F238E27FC236}">
              <a16:creationId xmlns:a16="http://schemas.microsoft.com/office/drawing/2014/main" id="{3DDB9332-EC89-4551-8874-D596D68AD65B}"/>
            </a:ext>
          </a:extLst>
        </xdr:cNvPr>
        <xdr:cNvCxnSpPr/>
      </xdr:nvCxnSpPr>
      <xdr:spPr>
        <a:xfrm>
          <a:off x="19878675" y="12562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39895</xdr:rowOff>
    </xdr:from>
    <xdr:ext cx="469744" cy="259045"/>
    <xdr:sp macro="" textlink="">
      <xdr:nvSpPr>
        <xdr:cNvPr id="706" name="【児童館】&#10;一人当たり面積平均値テキスト">
          <a:extLst>
            <a:ext uri="{FF2B5EF4-FFF2-40B4-BE49-F238E27FC236}">
              <a16:creationId xmlns:a16="http://schemas.microsoft.com/office/drawing/2014/main" id="{D3E14C29-F30F-46A3-98F5-2A36BA0A0F58}"/>
            </a:ext>
          </a:extLst>
        </xdr:cNvPr>
        <xdr:cNvSpPr txBox="1"/>
      </xdr:nvSpPr>
      <xdr:spPr>
        <a:xfrm>
          <a:off x="19992975" y="13327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7" name="フローチャート: 判断 706">
          <a:extLst>
            <a:ext uri="{FF2B5EF4-FFF2-40B4-BE49-F238E27FC236}">
              <a16:creationId xmlns:a16="http://schemas.microsoft.com/office/drawing/2014/main" id="{B69373CE-2DB3-4979-AC12-E81DF77FC92D}"/>
            </a:ext>
          </a:extLst>
        </xdr:cNvPr>
        <xdr:cNvSpPr/>
      </xdr:nvSpPr>
      <xdr:spPr>
        <a:xfrm>
          <a:off x="19897725" y="134663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8" name="フローチャート: 判断 707">
          <a:extLst>
            <a:ext uri="{FF2B5EF4-FFF2-40B4-BE49-F238E27FC236}">
              <a16:creationId xmlns:a16="http://schemas.microsoft.com/office/drawing/2014/main" id="{1325633A-CDB2-4D7F-AC3B-50A1C6E29E09}"/>
            </a:ext>
          </a:extLst>
        </xdr:cNvPr>
        <xdr:cNvSpPr/>
      </xdr:nvSpPr>
      <xdr:spPr>
        <a:xfrm>
          <a:off x="19154775" y="134603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9" name="フローチャート: 判断 708">
          <a:extLst>
            <a:ext uri="{FF2B5EF4-FFF2-40B4-BE49-F238E27FC236}">
              <a16:creationId xmlns:a16="http://schemas.microsoft.com/office/drawing/2014/main" id="{E1E26746-37C1-46E1-BD14-46ADF455CBB6}"/>
            </a:ext>
          </a:extLst>
        </xdr:cNvPr>
        <xdr:cNvSpPr/>
      </xdr:nvSpPr>
      <xdr:spPr>
        <a:xfrm>
          <a:off x="18345150" y="13536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0" name="フローチャート: 判断 709">
          <a:extLst>
            <a:ext uri="{FF2B5EF4-FFF2-40B4-BE49-F238E27FC236}">
              <a16:creationId xmlns:a16="http://schemas.microsoft.com/office/drawing/2014/main" id="{4CDA6AC4-D2C6-4FDE-B4C8-11BC4D735BA4}"/>
            </a:ext>
          </a:extLst>
        </xdr:cNvPr>
        <xdr:cNvSpPr/>
      </xdr:nvSpPr>
      <xdr:spPr>
        <a:xfrm>
          <a:off x="17554575" y="135545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11" name="フローチャート: 判断 710">
          <a:extLst>
            <a:ext uri="{FF2B5EF4-FFF2-40B4-BE49-F238E27FC236}">
              <a16:creationId xmlns:a16="http://schemas.microsoft.com/office/drawing/2014/main" id="{9C4CB529-14EA-435D-832F-6B885344D4C2}"/>
            </a:ext>
          </a:extLst>
        </xdr:cNvPr>
        <xdr:cNvSpPr/>
      </xdr:nvSpPr>
      <xdr:spPr>
        <a:xfrm>
          <a:off x="16754475" y="136094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4B0CF0C-1FFB-428A-96C8-E7D1E1A57488}"/>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B483FBC-31DB-49A1-AB6D-D41526FD647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002AB72-3C0F-46BB-B310-41CA7E490DBD}"/>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C31FF1F-7443-4CF3-9F2B-5CC7D007840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39EAD6D-69B5-4529-A3D5-600945BB594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7" name="楕円 716">
          <a:extLst>
            <a:ext uri="{FF2B5EF4-FFF2-40B4-BE49-F238E27FC236}">
              <a16:creationId xmlns:a16="http://schemas.microsoft.com/office/drawing/2014/main" id="{8D5EE517-2037-4C86-83F6-CA70ABBD3AC0}"/>
            </a:ext>
          </a:extLst>
        </xdr:cNvPr>
        <xdr:cNvSpPr/>
      </xdr:nvSpPr>
      <xdr:spPr>
        <a:xfrm>
          <a:off x="19897725" y="13679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18" name="【児童館】&#10;一人当たり面積該当値テキスト">
          <a:extLst>
            <a:ext uri="{FF2B5EF4-FFF2-40B4-BE49-F238E27FC236}">
              <a16:creationId xmlns:a16="http://schemas.microsoft.com/office/drawing/2014/main" id="{686A4416-D398-46D1-A080-005873DE3E07}"/>
            </a:ext>
          </a:extLst>
        </xdr:cNvPr>
        <xdr:cNvSpPr txBox="1"/>
      </xdr:nvSpPr>
      <xdr:spPr>
        <a:xfrm>
          <a:off x="19992975" y="136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19" name="楕円 718">
          <a:extLst>
            <a:ext uri="{FF2B5EF4-FFF2-40B4-BE49-F238E27FC236}">
              <a16:creationId xmlns:a16="http://schemas.microsoft.com/office/drawing/2014/main" id="{C3D5E268-6D87-4BA2-AC1D-3C8C4545209B}"/>
            </a:ext>
          </a:extLst>
        </xdr:cNvPr>
        <xdr:cNvSpPr/>
      </xdr:nvSpPr>
      <xdr:spPr>
        <a:xfrm>
          <a:off x="19154775" y="136794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720" name="直線コネクタ 719">
          <a:extLst>
            <a:ext uri="{FF2B5EF4-FFF2-40B4-BE49-F238E27FC236}">
              <a16:creationId xmlns:a16="http://schemas.microsoft.com/office/drawing/2014/main" id="{ADBC26AB-8F77-4F04-8F2C-AF7320F18B22}"/>
            </a:ext>
          </a:extLst>
        </xdr:cNvPr>
        <xdr:cNvCxnSpPr/>
      </xdr:nvCxnSpPr>
      <xdr:spPr>
        <a:xfrm>
          <a:off x="19202400" y="1372704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21" name="楕円 720">
          <a:extLst>
            <a:ext uri="{FF2B5EF4-FFF2-40B4-BE49-F238E27FC236}">
              <a16:creationId xmlns:a16="http://schemas.microsoft.com/office/drawing/2014/main" id="{337CA672-02AF-4D91-BE0E-AB5F075CD2E9}"/>
            </a:ext>
          </a:extLst>
        </xdr:cNvPr>
        <xdr:cNvSpPr/>
      </xdr:nvSpPr>
      <xdr:spPr>
        <a:xfrm>
          <a:off x="18345150" y="13685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124968</xdr:rowOff>
    </xdr:to>
    <xdr:cxnSp macro="">
      <xdr:nvCxnSpPr>
        <xdr:cNvPr id="722" name="直線コネクタ 721">
          <a:extLst>
            <a:ext uri="{FF2B5EF4-FFF2-40B4-BE49-F238E27FC236}">
              <a16:creationId xmlns:a16="http://schemas.microsoft.com/office/drawing/2014/main" id="{E30BD976-5E5B-438D-8929-A1261DBBDF84}"/>
            </a:ext>
          </a:extLst>
        </xdr:cNvPr>
        <xdr:cNvCxnSpPr/>
      </xdr:nvCxnSpPr>
      <xdr:spPr>
        <a:xfrm flipV="1">
          <a:off x="18392775" y="13727049"/>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23" name="楕円 722">
          <a:extLst>
            <a:ext uri="{FF2B5EF4-FFF2-40B4-BE49-F238E27FC236}">
              <a16:creationId xmlns:a16="http://schemas.microsoft.com/office/drawing/2014/main" id="{CCB60069-9974-412A-AAD6-F7EC4CC8DE28}"/>
            </a:ext>
          </a:extLst>
        </xdr:cNvPr>
        <xdr:cNvSpPr/>
      </xdr:nvSpPr>
      <xdr:spPr>
        <a:xfrm>
          <a:off x="17554575" y="13685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724" name="直線コネクタ 723">
          <a:extLst>
            <a:ext uri="{FF2B5EF4-FFF2-40B4-BE49-F238E27FC236}">
              <a16:creationId xmlns:a16="http://schemas.microsoft.com/office/drawing/2014/main" id="{3FEA6CD3-6F97-4428-A417-7201FF9E58B2}"/>
            </a:ext>
          </a:extLst>
        </xdr:cNvPr>
        <xdr:cNvCxnSpPr/>
      </xdr:nvCxnSpPr>
      <xdr:spPr>
        <a:xfrm>
          <a:off x="17602200" y="137330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25" name="楕円 724">
          <a:extLst>
            <a:ext uri="{FF2B5EF4-FFF2-40B4-BE49-F238E27FC236}">
              <a16:creationId xmlns:a16="http://schemas.microsoft.com/office/drawing/2014/main" id="{4E981006-21E9-4309-95C0-3F90D628CF63}"/>
            </a:ext>
          </a:extLst>
        </xdr:cNvPr>
        <xdr:cNvSpPr/>
      </xdr:nvSpPr>
      <xdr:spPr>
        <a:xfrm>
          <a:off x="16754475" y="13697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134113</xdr:rowOff>
    </xdr:to>
    <xdr:cxnSp macro="">
      <xdr:nvCxnSpPr>
        <xdr:cNvPr id="726" name="直線コネクタ 725">
          <a:extLst>
            <a:ext uri="{FF2B5EF4-FFF2-40B4-BE49-F238E27FC236}">
              <a16:creationId xmlns:a16="http://schemas.microsoft.com/office/drawing/2014/main" id="{AADEDF87-67C5-4565-9254-4DA92D84BE81}"/>
            </a:ext>
          </a:extLst>
        </xdr:cNvPr>
        <xdr:cNvCxnSpPr/>
      </xdr:nvCxnSpPr>
      <xdr:spPr>
        <a:xfrm flipV="1">
          <a:off x="16802100" y="13733018"/>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126001</xdr:rowOff>
    </xdr:from>
    <xdr:ext cx="469744" cy="259045"/>
    <xdr:sp macro="" textlink="">
      <xdr:nvSpPr>
        <xdr:cNvPr id="727" name="n_1aveValue【児童館】&#10;一人当たり面積">
          <a:extLst>
            <a:ext uri="{FF2B5EF4-FFF2-40B4-BE49-F238E27FC236}">
              <a16:creationId xmlns:a16="http://schemas.microsoft.com/office/drawing/2014/main" id="{7A191C4E-4287-429F-BD39-32F064AE8761}"/>
            </a:ext>
          </a:extLst>
        </xdr:cNvPr>
        <xdr:cNvSpPr txBox="1"/>
      </xdr:nvSpPr>
      <xdr:spPr>
        <a:xfrm>
          <a:off x="18983402" y="132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8" name="n_2aveValue【児童館】&#10;一人当たり面積">
          <a:extLst>
            <a:ext uri="{FF2B5EF4-FFF2-40B4-BE49-F238E27FC236}">
              <a16:creationId xmlns:a16="http://schemas.microsoft.com/office/drawing/2014/main" id="{1E453619-EC5C-4205-9D8D-6D2CCED104F9}"/>
            </a:ext>
          </a:extLst>
        </xdr:cNvPr>
        <xdr:cNvSpPr txBox="1"/>
      </xdr:nvSpPr>
      <xdr:spPr>
        <a:xfrm>
          <a:off x="18183302"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29" name="n_3aveValue【児童館】&#10;一人当たり面積">
          <a:extLst>
            <a:ext uri="{FF2B5EF4-FFF2-40B4-BE49-F238E27FC236}">
              <a16:creationId xmlns:a16="http://schemas.microsoft.com/office/drawing/2014/main" id="{E961FF5A-184A-4D7D-8A4C-969BE5E09ABF}"/>
            </a:ext>
          </a:extLst>
        </xdr:cNvPr>
        <xdr:cNvSpPr txBox="1"/>
      </xdr:nvSpPr>
      <xdr:spPr>
        <a:xfrm>
          <a:off x="17383202"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30" name="n_4aveValue【児童館】&#10;一人当たり面積">
          <a:extLst>
            <a:ext uri="{FF2B5EF4-FFF2-40B4-BE49-F238E27FC236}">
              <a16:creationId xmlns:a16="http://schemas.microsoft.com/office/drawing/2014/main" id="{071954D4-F6C7-43A6-986C-5B606E2E9415}"/>
            </a:ext>
          </a:extLst>
        </xdr:cNvPr>
        <xdr:cNvSpPr txBox="1"/>
      </xdr:nvSpPr>
      <xdr:spPr>
        <a:xfrm>
          <a:off x="16592627"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31" name="n_1mainValue【児童館】&#10;一人当たり面積">
          <a:extLst>
            <a:ext uri="{FF2B5EF4-FFF2-40B4-BE49-F238E27FC236}">
              <a16:creationId xmlns:a16="http://schemas.microsoft.com/office/drawing/2014/main" id="{D1A3C7FD-F318-450F-B1FD-C6B696C91BBD}"/>
            </a:ext>
          </a:extLst>
        </xdr:cNvPr>
        <xdr:cNvSpPr txBox="1"/>
      </xdr:nvSpPr>
      <xdr:spPr>
        <a:xfrm>
          <a:off x="18983402" y="1377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32" name="n_2mainValue【児童館】&#10;一人当たり面積">
          <a:extLst>
            <a:ext uri="{FF2B5EF4-FFF2-40B4-BE49-F238E27FC236}">
              <a16:creationId xmlns:a16="http://schemas.microsoft.com/office/drawing/2014/main" id="{720A92FB-451B-49CE-A4D6-1CBD3980E924}"/>
            </a:ext>
          </a:extLst>
        </xdr:cNvPr>
        <xdr:cNvSpPr txBox="1"/>
      </xdr:nvSpPr>
      <xdr:spPr>
        <a:xfrm>
          <a:off x="181833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33" name="n_3mainValue【児童館】&#10;一人当たり面積">
          <a:extLst>
            <a:ext uri="{FF2B5EF4-FFF2-40B4-BE49-F238E27FC236}">
              <a16:creationId xmlns:a16="http://schemas.microsoft.com/office/drawing/2014/main" id="{FC6DB955-F28D-4F28-88B8-0339FC045CF8}"/>
            </a:ext>
          </a:extLst>
        </xdr:cNvPr>
        <xdr:cNvSpPr txBox="1"/>
      </xdr:nvSpPr>
      <xdr:spPr>
        <a:xfrm>
          <a:off x="173832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4" name="n_4mainValue【児童館】&#10;一人当たり面積">
          <a:extLst>
            <a:ext uri="{FF2B5EF4-FFF2-40B4-BE49-F238E27FC236}">
              <a16:creationId xmlns:a16="http://schemas.microsoft.com/office/drawing/2014/main" id="{0004B743-DC4C-4C77-9AB7-875C8D7732D5}"/>
            </a:ext>
          </a:extLst>
        </xdr:cNvPr>
        <xdr:cNvSpPr txBox="1"/>
      </xdr:nvSpPr>
      <xdr:spPr>
        <a:xfrm>
          <a:off x="16592627"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86A23E13-87D4-486B-963A-1991761FC50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BC2336D-02C9-4FDC-8755-B46320B1CCA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8FDC8E84-7CC4-4DA5-A777-1189E2789E9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298AC72E-69FA-42CA-AEA9-32B373794E63}"/>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6A452EA2-573D-4D0B-B5A6-2394C71DF74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8F286D7A-2C63-445F-BAF9-54857CDF610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5F9F1CE7-D106-4C4B-B6C4-2131C617ED04}"/>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951A0EE0-174C-497A-85BC-65F1A7B36B3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D8ED24E2-EC98-4A35-A49D-63DFED64488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D2996FF7-2EBF-41F8-86DC-87B5879F364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530927E8-0CF1-43BF-AFDA-ADEB16910A72}"/>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4B9E0A37-0E25-41D2-A4CF-8E27433EE91F}"/>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A0667F77-1134-4B15-950B-7C172093F17B}"/>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BCA139EC-FAC3-4CFE-9724-78E08974F9B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D7B5C35B-7044-452F-8F26-E14123B5E836}"/>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AF9E4E5-3B79-43E7-B1BE-2A80BBF35529}"/>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2A39893E-F8BA-42C7-986D-22502C1BD071}"/>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1B43C974-A3DE-4304-9E9C-6983C867CA1D}"/>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E8909D7F-AFE5-4381-B685-5178D35E69E2}"/>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4F29DE52-99AB-4678-BEE7-0537A56F0598}"/>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DD6875ED-9A88-4EC5-8A6C-A9B963030821}"/>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7911E77E-267B-4B8C-91BD-4696FC9AB486}"/>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FA201D8C-2A69-4DAD-9810-213B9F8CCCC4}"/>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ECA05211-EC78-4A3F-A45A-857117132EC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7CD6250D-D46B-4201-BFFC-DB2D795EA2FA}"/>
            </a:ext>
          </a:extLst>
        </xdr:cNvPr>
        <xdr:cNvCxnSpPr/>
      </xdr:nvCxnSpPr>
      <xdr:spPr>
        <a:xfrm flipV="1">
          <a:off x="14696439" y="16240761"/>
          <a:ext cx="0" cy="157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5F19CB61-0C57-4FB2-B0A1-1D390457E95F}"/>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43B84F44-23A7-459A-A945-124183EA451F}"/>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62" name="【公民館】&#10;有形固定資産減価償却率最大値テキスト">
          <a:extLst>
            <a:ext uri="{FF2B5EF4-FFF2-40B4-BE49-F238E27FC236}">
              <a16:creationId xmlns:a16="http://schemas.microsoft.com/office/drawing/2014/main" id="{7F433D2C-2CDC-4496-B090-1D6B85641C83}"/>
            </a:ext>
          </a:extLst>
        </xdr:cNvPr>
        <xdr:cNvSpPr txBox="1"/>
      </xdr:nvSpPr>
      <xdr:spPr>
        <a:xfrm>
          <a:off x="14735175" y="1601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63" name="直線コネクタ 762">
          <a:extLst>
            <a:ext uri="{FF2B5EF4-FFF2-40B4-BE49-F238E27FC236}">
              <a16:creationId xmlns:a16="http://schemas.microsoft.com/office/drawing/2014/main" id="{2BB90451-8FFE-4AB5-876D-979C96BF34FA}"/>
            </a:ext>
          </a:extLst>
        </xdr:cNvPr>
        <xdr:cNvCxnSpPr/>
      </xdr:nvCxnSpPr>
      <xdr:spPr>
        <a:xfrm>
          <a:off x="14611350" y="16240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64" name="【公民館】&#10;有形固定資産減価償却率平均値テキスト">
          <a:extLst>
            <a:ext uri="{FF2B5EF4-FFF2-40B4-BE49-F238E27FC236}">
              <a16:creationId xmlns:a16="http://schemas.microsoft.com/office/drawing/2014/main" id="{03334672-286F-4908-9E2F-CDB1C98F7D6B}"/>
            </a:ext>
          </a:extLst>
        </xdr:cNvPr>
        <xdr:cNvSpPr txBox="1"/>
      </xdr:nvSpPr>
      <xdr:spPr>
        <a:xfrm>
          <a:off x="14735175" y="16984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65" name="フローチャート: 判断 764">
          <a:extLst>
            <a:ext uri="{FF2B5EF4-FFF2-40B4-BE49-F238E27FC236}">
              <a16:creationId xmlns:a16="http://schemas.microsoft.com/office/drawing/2014/main" id="{AAB572CA-802B-44C8-8196-166D129AB41C}"/>
            </a:ext>
          </a:extLst>
        </xdr:cNvPr>
        <xdr:cNvSpPr/>
      </xdr:nvSpPr>
      <xdr:spPr>
        <a:xfrm>
          <a:off x="14649450" y="17133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6" name="フローチャート: 判断 765">
          <a:extLst>
            <a:ext uri="{FF2B5EF4-FFF2-40B4-BE49-F238E27FC236}">
              <a16:creationId xmlns:a16="http://schemas.microsoft.com/office/drawing/2014/main" id="{660A1D46-E49C-4E20-A1B7-DFFBEF70418F}"/>
            </a:ext>
          </a:extLst>
        </xdr:cNvPr>
        <xdr:cNvSpPr/>
      </xdr:nvSpPr>
      <xdr:spPr>
        <a:xfrm>
          <a:off x="13887450" y="1711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67" name="フローチャート: 判断 766">
          <a:extLst>
            <a:ext uri="{FF2B5EF4-FFF2-40B4-BE49-F238E27FC236}">
              <a16:creationId xmlns:a16="http://schemas.microsoft.com/office/drawing/2014/main" id="{85262C79-AE6B-496A-BD14-E4A0D25BA574}"/>
            </a:ext>
          </a:extLst>
        </xdr:cNvPr>
        <xdr:cNvSpPr/>
      </xdr:nvSpPr>
      <xdr:spPr>
        <a:xfrm>
          <a:off x="13096875" y="170967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68" name="フローチャート: 判断 767">
          <a:extLst>
            <a:ext uri="{FF2B5EF4-FFF2-40B4-BE49-F238E27FC236}">
              <a16:creationId xmlns:a16="http://schemas.microsoft.com/office/drawing/2014/main" id="{0170BB0B-2808-4305-8DA3-B565C9A2A6D4}"/>
            </a:ext>
          </a:extLst>
        </xdr:cNvPr>
        <xdr:cNvSpPr/>
      </xdr:nvSpPr>
      <xdr:spPr>
        <a:xfrm>
          <a:off x="12296775" y="17154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69" name="フローチャート: 判断 768">
          <a:extLst>
            <a:ext uri="{FF2B5EF4-FFF2-40B4-BE49-F238E27FC236}">
              <a16:creationId xmlns:a16="http://schemas.microsoft.com/office/drawing/2014/main" id="{5AF5966D-5C0E-40BC-87B8-AB34A9643537}"/>
            </a:ext>
          </a:extLst>
        </xdr:cNvPr>
        <xdr:cNvSpPr/>
      </xdr:nvSpPr>
      <xdr:spPr>
        <a:xfrm>
          <a:off x="11487150" y="17143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C09EAC0-FBCF-4985-920C-E8DC4EB47BB5}"/>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1290E4D-C345-45CC-9BC4-8C4309E541D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85F10A6-E348-4EE3-B0A1-A0272B0BD1B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3A67A7D-1E87-4F99-BE18-4F4DC9CA6B4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6583D89-56C8-4BE4-96EA-C7F6CEC9935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75" name="楕円 774">
          <a:extLst>
            <a:ext uri="{FF2B5EF4-FFF2-40B4-BE49-F238E27FC236}">
              <a16:creationId xmlns:a16="http://schemas.microsoft.com/office/drawing/2014/main" id="{E13196EC-CDBE-46F2-844E-B327BAD2D243}"/>
            </a:ext>
          </a:extLst>
        </xdr:cNvPr>
        <xdr:cNvSpPr/>
      </xdr:nvSpPr>
      <xdr:spPr>
        <a:xfrm>
          <a:off x="14649450" y="17507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776" name="【公民館】&#10;有形固定資産減価償却率該当値テキスト">
          <a:extLst>
            <a:ext uri="{FF2B5EF4-FFF2-40B4-BE49-F238E27FC236}">
              <a16:creationId xmlns:a16="http://schemas.microsoft.com/office/drawing/2014/main" id="{41528465-44D8-4661-AB83-78326987F91F}"/>
            </a:ext>
          </a:extLst>
        </xdr:cNvPr>
        <xdr:cNvSpPr txBox="1"/>
      </xdr:nvSpPr>
      <xdr:spPr>
        <a:xfrm>
          <a:off x="14735175" y="1748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777" name="楕円 776">
          <a:extLst>
            <a:ext uri="{FF2B5EF4-FFF2-40B4-BE49-F238E27FC236}">
              <a16:creationId xmlns:a16="http://schemas.microsoft.com/office/drawing/2014/main" id="{00C12E8C-2AB1-48D5-9319-26047AAE5ED6}"/>
            </a:ext>
          </a:extLst>
        </xdr:cNvPr>
        <xdr:cNvSpPr/>
      </xdr:nvSpPr>
      <xdr:spPr>
        <a:xfrm>
          <a:off x="13887450" y="17471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70486</xdr:rowOff>
    </xdr:to>
    <xdr:cxnSp macro="">
      <xdr:nvCxnSpPr>
        <xdr:cNvPr id="778" name="直線コネクタ 777">
          <a:extLst>
            <a:ext uri="{FF2B5EF4-FFF2-40B4-BE49-F238E27FC236}">
              <a16:creationId xmlns:a16="http://schemas.microsoft.com/office/drawing/2014/main" id="{C17366C2-8DED-4A2F-BEA6-54A8AC2DB425}"/>
            </a:ext>
          </a:extLst>
        </xdr:cNvPr>
        <xdr:cNvCxnSpPr/>
      </xdr:nvCxnSpPr>
      <xdr:spPr>
        <a:xfrm>
          <a:off x="13935075" y="17519014"/>
          <a:ext cx="762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779" name="楕円 778">
          <a:extLst>
            <a:ext uri="{FF2B5EF4-FFF2-40B4-BE49-F238E27FC236}">
              <a16:creationId xmlns:a16="http://schemas.microsoft.com/office/drawing/2014/main" id="{E538ACAC-F3E4-4D7B-AD3E-FB9DE35DE01C}"/>
            </a:ext>
          </a:extLst>
        </xdr:cNvPr>
        <xdr:cNvSpPr/>
      </xdr:nvSpPr>
      <xdr:spPr>
        <a:xfrm>
          <a:off x="13096875" y="17433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34289</xdr:rowOff>
    </xdr:to>
    <xdr:cxnSp macro="">
      <xdr:nvCxnSpPr>
        <xdr:cNvPr id="780" name="直線コネクタ 779">
          <a:extLst>
            <a:ext uri="{FF2B5EF4-FFF2-40B4-BE49-F238E27FC236}">
              <a16:creationId xmlns:a16="http://schemas.microsoft.com/office/drawing/2014/main" id="{F417BD86-04A6-43BD-92A1-89416A5C3543}"/>
            </a:ext>
          </a:extLst>
        </xdr:cNvPr>
        <xdr:cNvCxnSpPr/>
      </xdr:nvCxnSpPr>
      <xdr:spPr>
        <a:xfrm>
          <a:off x="13144500" y="1748091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781" name="楕円 780">
          <a:extLst>
            <a:ext uri="{FF2B5EF4-FFF2-40B4-BE49-F238E27FC236}">
              <a16:creationId xmlns:a16="http://schemas.microsoft.com/office/drawing/2014/main" id="{50B2C095-500A-40CA-94BE-5D931798B332}"/>
            </a:ext>
          </a:extLst>
        </xdr:cNvPr>
        <xdr:cNvSpPr/>
      </xdr:nvSpPr>
      <xdr:spPr>
        <a:xfrm>
          <a:off x="12296775" y="17393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106</xdr:row>
      <xdr:rowOff>167639</xdr:rowOff>
    </xdr:to>
    <xdr:cxnSp macro="">
      <xdr:nvCxnSpPr>
        <xdr:cNvPr id="782" name="直線コネクタ 781">
          <a:extLst>
            <a:ext uri="{FF2B5EF4-FFF2-40B4-BE49-F238E27FC236}">
              <a16:creationId xmlns:a16="http://schemas.microsoft.com/office/drawing/2014/main" id="{61785051-BEC0-4A42-B375-19B6142F6497}"/>
            </a:ext>
          </a:extLst>
        </xdr:cNvPr>
        <xdr:cNvCxnSpPr/>
      </xdr:nvCxnSpPr>
      <xdr:spPr>
        <a:xfrm>
          <a:off x="12344400" y="17440911"/>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83" name="楕円 782">
          <a:extLst>
            <a:ext uri="{FF2B5EF4-FFF2-40B4-BE49-F238E27FC236}">
              <a16:creationId xmlns:a16="http://schemas.microsoft.com/office/drawing/2014/main" id="{72B2DF74-7E52-4340-A05D-68B8A6547A70}"/>
            </a:ext>
          </a:extLst>
        </xdr:cNvPr>
        <xdr:cNvSpPr/>
      </xdr:nvSpPr>
      <xdr:spPr>
        <a:xfrm>
          <a:off x="11487150" y="1735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127636</xdr:rowOff>
    </xdr:to>
    <xdr:cxnSp macro="">
      <xdr:nvCxnSpPr>
        <xdr:cNvPr id="784" name="直線コネクタ 783">
          <a:extLst>
            <a:ext uri="{FF2B5EF4-FFF2-40B4-BE49-F238E27FC236}">
              <a16:creationId xmlns:a16="http://schemas.microsoft.com/office/drawing/2014/main" id="{5050F86C-B5D2-411D-9015-96B445E1A6F7}"/>
            </a:ext>
          </a:extLst>
        </xdr:cNvPr>
        <xdr:cNvCxnSpPr/>
      </xdr:nvCxnSpPr>
      <xdr:spPr>
        <a:xfrm>
          <a:off x="11534775" y="17400905"/>
          <a:ext cx="80962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85" name="n_1aveValue【公民館】&#10;有形固定資産減価償却率">
          <a:extLst>
            <a:ext uri="{FF2B5EF4-FFF2-40B4-BE49-F238E27FC236}">
              <a16:creationId xmlns:a16="http://schemas.microsoft.com/office/drawing/2014/main" id="{ECE134E8-0E8C-451B-8489-D8FB6F37F224}"/>
            </a:ext>
          </a:extLst>
        </xdr:cNvPr>
        <xdr:cNvSpPr txBox="1"/>
      </xdr:nvSpPr>
      <xdr:spPr>
        <a:xfrm>
          <a:off x="13745219"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786" name="n_2aveValue【公民館】&#10;有形固定資産減価償却率">
          <a:extLst>
            <a:ext uri="{FF2B5EF4-FFF2-40B4-BE49-F238E27FC236}">
              <a16:creationId xmlns:a16="http://schemas.microsoft.com/office/drawing/2014/main" id="{C14D192E-3A9E-4EBD-95AE-911177119E1B}"/>
            </a:ext>
          </a:extLst>
        </xdr:cNvPr>
        <xdr:cNvSpPr txBox="1"/>
      </xdr:nvSpPr>
      <xdr:spPr>
        <a:xfrm>
          <a:off x="12964169"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787" name="n_3aveValue【公民館】&#10;有形固定資産減価償却率">
          <a:extLst>
            <a:ext uri="{FF2B5EF4-FFF2-40B4-BE49-F238E27FC236}">
              <a16:creationId xmlns:a16="http://schemas.microsoft.com/office/drawing/2014/main" id="{EBF66342-7096-4BE9-8C42-ABEE21B10254}"/>
            </a:ext>
          </a:extLst>
        </xdr:cNvPr>
        <xdr:cNvSpPr txBox="1"/>
      </xdr:nvSpPr>
      <xdr:spPr>
        <a:xfrm>
          <a:off x="12164069" y="169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788" name="n_4aveValue【公民館】&#10;有形固定資産減価償却率">
          <a:extLst>
            <a:ext uri="{FF2B5EF4-FFF2-40B4-BE49-F238E27FC236}">
              <a16:creationId xmlns:a16="http://schemas.microsoft.com/office/drawing/2014/main" id="{F64BB0B6-AACF-4C27-9D67-79F6C3C586E5}"/>
            </a:ext>
          </a:extLst>
        </xdr:cNvPr>
        <xdr:cNvSpPr txBox="1"/>
      </xdr:nvSpPr>
      <xdr:spPr>
        <a:xfrm>
          <a:off x="113544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789" name="n_1mainValue【公民館】&#10;有形固定資産減価償却率">
          <a:extLst>
            <a:ext uri="{FF2B5EF4-FFF2-40B4-BE49-F238E27FC236}">
              <a16:creationId xmlns:a16="http://schemas.microsoft.com/office/drawing/2014/main" id="{3A0775E6-7B2F-4AEF-B3C5-983A238E24D1}"/>
            </a:ext>
          </a:extLst>
        </xdr:cNvPr>
        <xdr:cNvSpPr txBox="1"/>
      </xdr:nvSpPr>
      <xdr:spPr>
        <a:xfrm>
          <a:off x="13745219"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790" name="n_2mainValue【公民館】&#10;有形固定資産減価償却率">
          <a:extLst>
            <a:ext uri="{FF2B5EF4-FFF2-40B4-BE49-F238E27FC236}">
              <a16:creationId xmlns:a16="http://schemas.microsoft.com/office/drawing/2014/main" id="{75A037D9-5000-44EB-8F6B-E526050975B0}"/>
            </a:ext>
          </a:extLst>
        </xdr:cNvPr>
        <xdr:cNvSpPr txBox="1"/>
      </xdr:nvSpPr>
      <xdr:spPr>
        <a:xfrm>
          <a:off x="12964169"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791" name="n_3mainValue【公民館】&#10;有形固定資産減価償却率">
          <a:extLst>
            <a:ext uri="{FF2B5EF4-FFF2-40B4-BE49-F238E27FC236}">
              <a16:creationId xmlns:a16="http://schemas.microsoft.com/office/drawing/2014/main" id="{9B23E89F-41DF-41E5-B1FC-D433FD33B6AD}"/>
            </a:ext>
          </a:extLst>
        </xdr:cNvPr>
        <xdr:cNvSpPr txBox="1"/>
      </xdr:nvSpPr>
      <xdr:spPr>
        <a:xfrm>
          <a:off x="12164069" y="1748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92" name="n_4mainValue【公民館】&#10;有形固定資産減価償却率">
          <a:extLst>
            <a:ext uri="{FF2B5EF4-FFF2-40B4-BE49-F238E27FC236}">
              <a16:creationId xmlns:a16="http://schemas.microsoft.com/office/drawing/2014/main" id="{068F1D78-62B3-44DD-8385-C05BF581D5D7}"/>
            </a:ext>
          </a:extLst>
        </xdr:cNvPr>
        <xdr:cNvSpPr txBox="1"/>
      </xdr:nvSpPr>
      <xdr:spPr>
        <a:xfrm>
          <a:off x="113544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6FFECCA-DBC6-4D8E-9924-D68FBDADBEB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99325B7-0AB7-42FA-A155-45208600D956}"/>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DA63E342-576F-4023-84D9-7817230761D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CC51050-43AA-4FA7-8B2A-A1A465AAA2E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9D12C08-53F2-43A7-9FDC-AF7CA1FC1F1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A10F2F42-36F4-43D6-B00C-41F5E29340C8}"/>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0704C25-347F-42F3-8BB8-8BEAAFDEE24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38EE460-ACA5-47D5-B38A-0562191F42A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11DC576-8BF6-49AC-B959-D8EE3357436F}"/>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3370DD5-B1A2-4D40-8896-8943ED52E33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7FEEB752-5A63-45F6-BAE4-F591E13F0ECD}"/>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119A10E1-D4F3-4A62-BDE3-F800DEC39DF8}"/>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69800FA1-4093-458F-9139-CFA7E5AEBFEE}"/>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41638732-F2CE-4AF5-B456-6001A17E32CA}"/>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6023F86-126B-42A1-8FF4-3627CB2358FA}"/>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59530B73-7C6D-454C-B593-DF6D5F7431E1}"/>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5B53D6C5-B2C0-460D-91D9-E58BB9D5E7A5}"/>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3C171DD-D82C-4303-AA0F-5F0B8F401B95}"/>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D2F254F7-2B0A-45A6-88DF-D36E69A10E47}"/>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C4766E42-A078-46F2-A930-0FBE3BBB10CF}"/>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60DC308-A948-4E98-91BF-CC902C2EF7F2}"/>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742F4B73-5C63-4BF4-A944-61727AA905CA}"/>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B0BE5BC-4993-4B51-A616-A5D6DB15130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5611AB9A-BB9E-4198-81ED-B17DC317FC23}"/>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8756627-2D31-48C3-9F94-BA626B5CF12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AA9244F5-3174-4635-9C0A-F238C76AE244}"/>
            </a:ext>
          </a:extLst>
        </xdr:cNvPr>
        <xdr:cNvCxnSpPr/>
      </xdr:nvCxnSpPr>
      <xdr:spPr>
        <a:xfrm flipV="1">
          <a:off x="19954239" y="1623976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公民館】&#10;一人当たり面積最小値テキスト">
          <a:extLst>
            <a:ext uri="{FF2B5EF4-FFF2-40B4-BE49-F238E27FC236}">
              <a16:creationId xmlns:a16="http://schemas.microsoft.com/office/drawing/2014/main" id="{3ABC0DA1-9548-48AD-9B03-103F1C424B4A}"/>
            </a:ext>
          </a:extLst>
        </xdr:cNvPr>
        <xdr:cNvSpPr txBox="1"/>
      </xdr:nvSpPr>
      <xdr:spPr>
        <a:xfrm>
          <a:off x="19992975" y="178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BF7F8B1F-C909-4543-ACF3-62B97316CDC6}"/>
            </a:ext>
          </a:extLst>
        </xdr:cNvPr>
        <xdr:cNvCxnSpPr/>
      </xdr:nvCxnSpPr>
      <xdr:spPr>
        <a:xfrm>
          <a:off x="19878675" y="17859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1" name="【公民館】&#10;一人当たり面積最大値テキスト">
          <a:extLst>
            <a:ext uri="{FF2B5EF4-FFF2-40B4-BE49-F238E27FC236}">
              <a16:creationId xmlns:a16="http://schemas.microsoft.com/office/drawing/2014/main" id="{F286453C-43A7-4C0D-85AE-D8DF4BCF4DF6}"/>
            </a:ext>
          </a:extLst>
        </xdr:cNvPr>
        <xdr:cNvSpPr txBox="1"/>
      </xdr:nvSpPr>
      <xdr:spPr>
        <a:xfrm>
          <a:off x="19992975" y="16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2" name="直線コネクタ 821">
          <a:extLst>
            <a:ext uri="{FF2B5EF4-FFF2-40B4-BE49-F238E27FC236}">
              <a16:creationId xmlns:a16="http://schemas.microsoft.com/office/drawing/2014/main" id="{7159BDF9-C119-4163-9622-F5FD6637E0B8}"/>
            </a:ext>
          </a:extLst>
        </xdr:cNvPr>
        <xdr:cNvCxnSpPr/>
      </xdr:nvCxnSpPr>
      <xdr:spPr>
        <a:xfrm>
          <a:off x="19878675" y="1623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823" name="【公民館】&#10;一人当たり面積平均値テキスト">
          <a:extLst>
            <a:ext uri="{FF2B5EF4-FFF2-40B4-BE49-F238E27FC236}">
              <a16:creationId xmlns:a16="http://schemas.microsoft.com/office/drawing/2014/main" id="{0B27CA25-8748-4B05-9637-13198DABB061}"/>
            </a:ext>
          </a:extLst>
        </xdr:cNvPr>
        <xdr:cNvSpPr txBox="1"/>
      </xdr:nvSpPr>
      <xdr:spPr>
        <a:xfrm>
          <a:off x="19992975" y="1726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24" name="フローチャート: 判断 823">
          <a:extLst>
            <a:ext uri="{FF2B5EF4-FFF2-40B4-BE49-F238E27FC236}">
              <a16:creationId xmlns:a16="http://schemas.microsoft.com/office/drawing/2014/main" id="{AED991FE-05B1-4D88-B63A-30806B363F0D}"/>
            </a:ext>
          </a:extLst>
        </xdr:cNvPr>
        <xdr:cNvSpPr/>
      </xdr:nvSpPr>
      <xdr:spPr>
        <a:xfrm>
          <a:off x="19897725" y="172880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25" name="フローチャート: 判断 824">
          <a:extLst>
            <a:ext uri="{FF2B5EF4-FFF2-40B4-BE49-F238E27FC236}">
              <a16:creationId xmlns:a16="http://schemas.microsoft.com/office/drawing/2014/main" id="{E748A863-910A-414B-8964-F2B66C83C530}"/>
            </a:ext>
          </a:extLst>
        </xdr:cNvPr>
        <xdr:cNvSpPr/>
      </xdr:nvSpPr>
      <xdr:spPr>
        <a:xfrm>
          <a:off x="19154775" y="173140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26" name="フローチャート: 判断 825">
          <a:extLst>
            <a:ext uri="{FF2B5EF4-FFF2-40B4-BE49-F238E27FC236}">
              <a16:creationId xmlns:a16="http://schemas.microsoft.com/office/drawing/2014/main" id="{EA6CC132-0A91-41C6-A66F-612D35E111C9}"/>
            </a:ext>
          </a:extLst>
        </xdr:cNvPr>
        <xdr:cNvSpPr/>
      </xdr:nvSpPr>
      <xdr:spPr>
        <a:xfrm>
          <a:off x="18345150" y="173092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27" name="フローチャート: 判断 826">
          <a:extLst>
            <a:ext uri="{FF2B5EF4-FFF2-40B4-BE49-F238E27FC236}">
              <a16:creationId xmlns:a16="http://schemas.microsoft.com/office/drawing/2014/main" id="{E9521552-AC9C-43C6-85EE-D17F878E8900}"/>
            </a:ext>
          </a:extLst>
        </xdr:cNvPr>
        <xdr:cNvSpPr/>
      </xdr:nvSpPr>
      <xdr:spPr>
        <a:xfrm>
          <a:off x="17554575" y="173173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28" name="フローチャート: 判断 827">
          <a:extLst>
            <a:ext uri="{FF2B5EF4-FFF2-40B4-BE49-F238E27FC236}">
              <a16:creationId xmlns:a16="http://schemas.microsoft.com/office/drawing/2014/main" id="{8A9362BF-B550-40AE-A365-0F2672829C90}"/>
            </a:ext>
          </a:extLst>
        </xdr:cNvPr>
        <xdr:cNvSpPr/>
      </xdr:nvSpPr>
      <xdr:spPr>
        <a:xfrm>
          <a:off x="16754475" y="173157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A2DE2B6-A31B-4701-9BF9-BE049FC270A4}"/>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4B4D503-9EBE-4123-A731-FD59C0627EE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4D63C54-CB10-422E-8B2F-5033C675339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0F304CD-6192-4DA9-BC20-C9B0D0C769D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B68C07A-3CE1-470C-8FB5-D73E49FE98E0}"/>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80918</xdr:rowOff>
    </xdr:from>
    <xdr:to>
      <xdr:col>116</xdr:col>
      <xdr:colOff>114300</xdr:colOff>
      <xdr:row>105</xdr:row>
      <xdr:rowOff>11068</xdr:rowOff>
    </xdr:to>
    <xdr:sp macro="" textlink="">
      <xdr:nvSpPr>
        <xdr:cNvPr id="834" name="楕円 833">
          <a:extLst>
            <a:ext uri="{FF2B5EF4-FFF2-40B4-BE49-F238E27FC236}">
              <a16:creationId xmlns:a16="http://schemas.microsoft.com/office/drawing/2014/main" id="{1572037E-54E2-48CC-A011-B59574FF3F2A}"/>
            </a:ext>
          </a:extLst>
        </xdr:cNvPr>
        <xdr:cNvSpPr/>
      </xdr:nvSpPr>
      <xdr:spPr>
        <a:xfrm>
          <a:off x="19897725" y="170576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103795</xdr:rowOff>
    </xdr:from>
    <xdr:ext cx="469744" cy="259045"/>
    <xdr:sp macro="" textlink="">
      <xdr:nvSpPr>
        <xdr:cNvPr id="835" name="【公民館】&#10;一人当たり面積該当値テキスト">
          <a:extLst>
            <a:ext uri="{FF2B5EF4-FFF2-40B4-BE49-F238E27FC236}">
              <a16:creationId xmlns:a16="http://schemas.microsoft.com/office/drawing/2014/main" id="{88F02036-EA52-47D0-8754-C74840B2F7A1}"/>
            </a:ext>
          </a:extLst>
        </xdr:cNvPr>
        <xdr:cNvSpPr txBox="1"/>
      </xdr:nvSpPr>
      <xdr:spPr>
        <a:xfrm>
          <a:off x="19992975" y="1690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macro="" textlink="">
      <xdr:nvSpPr>
        <xdr:cNvPr id="836" name="楕円 835">
          <a:extLst>
            <a:ext uri="{FF2B5EF4-FFF2-40B4-BE49-F238E27FC236}">
              <a16:creationId xmlns:a16="http://schemas.microsoft.com/office/drawing/2014/main" id="{FA2CDEAB-95DF-47F4-8F4A-E49ADE938F2F}"/>
            </a:ext>
          </a:extLst>
        </xdr:cNvPr>
        <xdr:cNvSpPr/>
      </xdr:nvSpPr>
      <xdr:spPr>
        <a:xfrm>
          <a:off x="19154775" y="170691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131718</xdr:rowOff>
    </xdr:from>
    <xdr:to>
      <xdr:col>116</xdr:col>
      <xdr:colOff>63500</xdr:colOff>
      <xdr:row>104</xdr:row>
      <xdr:rowOff>146413</xdr:rowOff>
    </xdr:to>
    <xdr:cxnSp macro="">
      <xdr:nvCxnSpPr>
        <xdr:cNvPr id="837" name="直線コネクタ 836">
          <a:extLst>
            <a:ext uri="{FF2B5EF4-FFF2-40B4-BE49-F238E27FC236}">
              <a16:creationId xmlns:a16="http://schemas.microsoft.com/office/drawing/2014/main" id="{68AACDA0-2CB8-4F7A-96B3-5034CA1DC1EF}"/>
            </a:ext>
          </a:extLst>
        </xdr:cNvPr>
        <xdr:cNvCxnSpPr/>
      </xdr:nvCxnSpPr>
      <xdr:spPr>
        <a:xfrm flipV="1">
          <a:off x="19202400" y="17105268"/>
          <a:ext cx="75247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108676</xdr:rowOff>
    </xdr:from>
    <xdr:to>
      <xdr:col>107</xdr:col>
      <xdr:colOff>101600</xdr:colOff>
      <xdr:row>105</xdr:row>
      <xdr:rowOff>38826</xdr:rowOff>
    </xdr:to>
    <xdr:sp macro="" textlink="">
      <xdr:nvSpPr>
        <xdr:cNvPr id="838" name="楕円 837">
          <a:extLst>
            <a:ext uri="{FF2B5EF4-FFF2-40B4-BE49-F238E27FC236}">
              <a16:creationId xmlns:a16="http://schemas.microsoft.com/office/drawing/2014/main" id="{D99FA430-6527-40D5-9EC4-4102FF0592A4}"/>
            </a:ext>
          </a:extLst>
        </xdr:cNvPr>
        <xdr:cNvSpPr/>
      </xdr:nvSpPr>
      <xdr:spPr>
        <a:xfrm>
          <a:off x="18345150" y="170790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104</xdr:row>
      <xdr:rowOff>159476</xdr:rowOff>
    </xdr:to>
    <xdr:cxnSp macro="">
      <xdr:nvCxnSpPr>
        <xdr:cNvPr id="839" name="直線コネクタ 838">
          <a:extLst>
            <a:ext uri="{FF2B5EF4-FFF2-40B4-BE49-F238E27FC236}">
              <a16:creationId xmlns:a16="http://schemas.microsoft.com/office/drawing/2014/main" id="{46B9240D-52D3-4083-9540-14EC7DB9BF96}"/>
            </a:ext>
          </a:extLst>
        </xdr:cNvPr>
        <xdr:cNvCxnSpPr/>
      </xdr:nvCxnSpPr>
      <xdr:spPr>
        <a:xfrm flipV="1">
          <a:off x="18392775" y="17116788"/>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118473</xdr:rowOff>
    </xdr:from>
    <xdr:to>
      <xdr:col>102</xdr:col>
      <xdr:colOff>165100</xdr:colOff>
      <xdr:row>105</xdr:row>
      <xdr:rowOff>48623</xdr:rowOff>
    </xdr:to>
    <xdr:sp macro="" textlink="">
      <xdr:nvSpPr>
        <xdr:cNvPr id="840" name="楕円 839">
          <a:extLst>
            <a:ext uri="{FF2B5EF4-FFF2-40B4-BE49-F238E27FC236}">
              <a16:creationId xmlns:a16="http://schemas.microsoft.com/office/drawing/2014/main" id="{A9E26411-2A85-4D0F-8D39-0A3A073C6042}"/>
            </a:ext>
          </a:extLst>
        </xdr:cNvPr>
        <xdr:cNvSpPr/>
      </xdr:nvSpPr>
      <xdr:spPr>
        <a:xfrm>
          <a:off x="17554575" y="170951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159476</xdr:rowOff>
    </xdr:from>
    <xdr:to>
      <xdr:col>107</xdr:col>
      <xdr:colOff>50800</xdr:colOff>
      <xdr:row>104</xdr:row>
      <xdr:rowOff>169273</xdr:rowOff>
    </xdr:to>
    <xdr:cxnSp macro="">
      <xdr:nvCxnSpPr>
        <xdr:cNvPr id="841" name="直線コネクタ 840">
          <a:extLst>
            <a:ext uri="{FF2B5EF4-FFF2-40B4-BE49-F238E27FC236}">
              <a16:creationId xmlns:a16="http://schemas.microsoft.com/office/drawing/2014/main" id="{AD7B8D66-A2E4-45D5-9E29-E0DDC911A146}"/>
            </a:ext>
          </a:extLst>
        </xdr:cNvPr>
        <xdr:cNvCxnSpPr/>
      </xdr:nvCxnSpPr>
      <xdr:spPr>
        <a:xfrm flipV="1">
          <a:off x="17602200" y="1713620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131536</xdr:rowOff>
    </xdr:from>
    <xdr:to>
      <xdr:col>98</xdr:col>
      <xdr:colOff>38100</xdr:colOff>
      <xdr:row>105</xdr:row>
      <xdr:rowOff>61686</xdr:rowOff>
    </xdr:to>
    <xdr:sp macro="" textlink="">
      <xdr:nvSpPr>
        <xdr:cNvPr id="842" name="楕円 841">
          <a:extLst>
            <a:ext uri="{FF2B5EF4-FFF2-40B4-BE49-F238E27FC236}">
              <a16:creationId xmlns:a16="http://schemas.microsoft.com/office/drawing/2014/main" id="{0C95FFE3-DA80-4716-8307-641A7A894C39}"/>
            </a:ext>
          </a:extLst>
        </xdr:cNvPr>
        <xdr:cNvSpPr/>
      </xdr:nvSpPr>
      <xdr:spPr>
        <a:xfrm>
          <a:off x="16754475" y="171050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169273</xdr:rowOff>
    </xdr:from>
    <xdr:to>
      <xdr:col>102</xdr:col>
      <xdr:colOff>114300</xdr:colOff>
      <xdr:row>105</xdr:row>
      <xdr:rowOff>10886</xdr:rowOff>
    </xdr:to>
    <xdr:cxnSp macro="">
      <xdr:nvCxnSpPr>
        <xdr:cNvPr id="843" name="直線コネクタ 842">
          <a:extLst>
            <a:ext uri="{FF2B5EF4-FFF2-40B4-BE49-F238E27FC236}">
              <a16:creationId xmlns:a16="http://schemas.microsoft.com/office/drawing/2014/main" id="{DBE01656-27EB-4F3E-B9AD-10118CEAF1B8}"/>
            </a:ext>
          </a:extLst>
        </xdr:cNvPr>
        <xdr:cNvCxnSpPr/>
      </xdr:nvCxnSpPr>
      <xdr:spPr>
        <a:xfrm flipV="1">
          <a:off x="16802100" y="17142823"/>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44" name="n_1aveValue【公民館】&#10;一人当たり面積">
          <a:extLst>
            <a:ext uri="{FF2B5EF4-FFF2-40B4-BE49-F238E27FC236}">
              <a16:creationId xmlns:a16="http://schemas.microsoft.com/office/drawing/2014/main" id="{43002B52-F5DF-46AD-81D0-4F2C51A3DFF1}"/>
            </a:ext>
          </a:extLst>
        </xdr:cNvPr>
        <xdr:cNvSpPr txBox="1"/>
      </xdr:nvSpPr>
      <xdr:spPr>
        <a:xfrm>
          <a:off x="18983402" y="1740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45" name="n_2aveValue【公民館】&#10;一人当たり面積">
          <a:extLst>
            <a:ext uri="{FF2B5EF4-FFF2-40B4-BE49-F238E27FC236}">
              <a16:creationId xmlns:a16="http://schemas.microsoft.com/office/drawing/2014/main" id="{FFD1366D-6C02-419F-917C-37CD8AD194F2}"/>
            </a:ext>
          </a:extLst>
        </xdr:cNvPr>
        <xdr:cNvSpPr txBox="1"/>
      </xdr:nvSpPr>
      <xdr:spPr>
        <a:xfrm>
          <a:off x="18183302" y="174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46" name="n_3aveValue【公民館】&#10;一人当たり面積">
          <a:extLst>
            <a:ext uri="{FF2B5EF4-FFF2-40B4-BE49-F238E27FC236}">
              <a16:creationId xmlns:a16="http://schemas.microsoft.com/office/drawing/2014/main" id="{005C7385-A93B-4187-8B9C-4B7856FB6AEF}"/>
            </a:ext>
          </a:extLst>
        </xdr:cNvPr>
        <xdr:cNvSpPr txBox="1"/>
      </xdr:nvSpPr>
      <xdr:spPr>
        <a:xfrm>
          <a:off x="17383202" y="1741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847" name="n_4aveValue【公民館】&#10;一人当たり面積">
          <a:extLst>
            <a:ext uri="{FF2B5EF4-FFF2-40B4-BE49-F238E27FC236}">
              <a16:creationId xmlns:a16="http://schemas.microsoft.com/office/drawing/2014/main" id="{6C0ABB10-6F1A-41F2-8107-FB518A05C972}"/>
            </a:ext>
          </a:extLst>
        </xdr:cNvPr>
        <xdr:cNvSpPr txBox="1"/>
      </xdr:nvSpPr>
      <xdr:spPr>
        <a:xfrm>
          <a:off x="16592627" y="174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macro="" textlink="">
      <xdr:nvSpPr>
        <xdr:cNvPr id="848" name="n_1mainValue【公民館】&#10;一人当たり面積">
          <a:extLst>
            <a:ext uri="{FF2B5EF4-FFF2-40B4-BE49-F238E27FC236}">
              <a16:creationId xmlns:a16="http://schemas.microsoft.com/office/drawing/2014/main" id="{A0467B1B-42DD-4C08-90D1-16F98BAD972F}"/>
            </a:ext>
          </a:extLst>
        </xdr:cNvPr>
        <xdr:cNvSpPr txBox="1"/>
      </xdr:nvSpPr>
      <xdr:spPr>
        <a:xfrm>
          <a:off x="18983402" y="168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55353</xdr:rowOff>
    </xdr:from>
    <xdr:ext cx="469744" cy="259045"/>
    <xdr:sp macro="" textlink="">
      <xdr:nvSpPr>
        <xdr:cNvPr id="849" name="n_2mainValue【公民館】&#10;一人当たり面積">
          <a:extLst>
            <a:ext uri="{FF2B5EF4-FFF2-40B4-BE49-F238E27FC236}">
              <a16:creationId xmlns:a16="http://schemas.microsoft.com/office/drawing/2014/main" id="{EE91F81F-F448-4169-849F-773003FFB0FA}"/>
            </a:ext>
          </a:extLst>
        </xdr:cNvPr>
        <xdr:cNvSpPr txBox="1"/>
      </xdr:nvSpPr>
      <xdr:spPr>
        <a:xfrm>
          <a:off x="18183302"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65150</xdr:rowOff>
    </xdr:from>
    <xdr:ext cx="469744" cy="259045"/>
    <xdr:sp macro="" textlink="">
      <xdr:nvSpPr>
        <xdr:cNvPr id="850" name="n_3mainValue【公民館】&#10;一人当たり面積">
          <a:extLst>
            <a:ext uri="{FF2B5EF4-FFF2-40B4-BE49-F238E27FC236}">
              <a16:creationId xmlns:a16="http://schemas.microsoft.com/office/drawing/2014/main" id="{63B96811-E0CC-4D3D-8592-F570BD031CC3}"/>
            </a:ext>
          </a:extLst>
        </xdr:cNvPr>
        <xdr:cNvSpPr txBox="1"/>
      </xdr:nvSpPr>
      <xdr:spPr>
        <a:xfrm>
          <a:off x="17383202" y="168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78213</xdr:rowOff>
    </xdr:from>
    <xdr:ext cx="469744" cy="259045"/>
    <xdr:sp macro="" textlink="">
      <xdr:nvSpPr>
        <xdr:cNvPr id="851" name="n_4mainValue【公民館】&#10;一人当たり面積">
          <a:extLst>
            <a:ext uri="{FF2B5EF4-FFF2-40B4-BE49-F238E27FC236}">
              <a16:creationId xmlns:a16="http://schemas.microsoft.com/office/drawing/2014/main" id="{640F6567-697B-4854-8EEF-B01D6F6C219D}"/>
            </a:ext>
          </a:extLst>
        </xdr:cNvPr>
        <xdr:cNvSpPr txBox="1"/>
      </xdr:nvSpPr>
      <xdr:spPr>
        <a:xfrm>
          <a:off x="16592627" y="168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5775758D-B970-4F86-9954-7B2A8E0961F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A261289B-DF43-440B-BBE0-8962E064F45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89A3E57B-E7AB-4394-840D-E2E5F147402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「橋りょう・トンネル」、「公営住宅」、「児童館」、「公民館」である。特に「公営住宅」は、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も高く、施設の老朽化がかなり進行している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改修事業に着手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。また、「児童館」については施設数や人口一人当たり面積は少ないものの、数値が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％を超える高い水準であり、当該施設の使用状況等に応じ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て除却を進めるなど対策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を講じ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る予定としている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となり、前年度比較では改善したものの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高く、また、一人当たり有形固定資産（償却資産）額も高いことから、適時・適正で計画的な改修・長寿命化等を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必要がある。「認定こども園・幼稚園・保育所」については、近年、有形固定資産償却率が類似団体に比べて低い水準にあるが、保育サービスの充実と施設の老朽化対策を推進するため、これまで保育所の適正配置に伴う施設整備事業（新増築）を年次計画的に実施してきた結果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年度の数値は、類似団体内平均値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ポイントも下回っている。一方で人口一人当たり面積は、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㎡上回っており、これは「行政サービスを提供する資産が多い」という反面で「維持管理や施設更新に係る経費負担も大きい」ということを意味しており、今後は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人口減少対策などと併せて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予防保全も踏まえた適切な維持管理を行い、将来負担の軽減・抑制を図っていく必要がある。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B4916B-6FA1-41F1-A8B8-EFB06114DE3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AB91D1-6962-434F-AC7F-B4E58048637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AB86A6-FED4-4E5E-A84B-2E3675FE609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D95049-32F9-4023-BA61-47EBC80D094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F65BCA-1EF2-48E9-B555-3B71B08C713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B8E3F2-7775-4F9F-BC12-1CE641E81D2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1B599-4247-4E2F-BD01-0BB340F90F2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A35414-1BA3-4E6F-8A8C-E05D1F55B07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E9BF19-0B85-41B8-A63A-914928FE05F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B88A77-E6A4-48CD-888B-F2D2E256BF1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16,043
206.71
13,034,405
12,031,255
961,594
6,912,272
12,927,653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F3AB9C-9D47-4064-A33C-5B77517651E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217A23-F5DD-43F8-9C68-A8804E76D89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367E2D-D09A-4074-8797-CDDE7011F8B2}"/>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CFD7BB-D80C-4099-BA37-2441CDCC65E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3339AD-CC44-499C-A7A8-68DDB9813E75}"/>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8126FE-B632-4228-9B7E-17EE71135D75}"/>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691169-3D6C-4AEF-B5FC-19D9F68616B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80834A-6B07-45B2-91E9-C1BA7108E5C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1B63C9-4A02-4F9A-9F72-7D756D28C54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C243BA-08E0-4359-840E-312F880E27E2}"/>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DFD2F9-DBB2-4312-88D7-0A7653E2D8C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2A3A80-B714-427F-B96D-ED38D1544E4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87D866-D54D-43C2-958D-3659B707831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46B69A-6EB9-4FB8-ABDD-F7E4865FEB9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DDDCC8-2A9C-46DE-A1CF-94169A67795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186BBD-A094-4BDC-8C9B-A6472714F59C}"/>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1844F3-7D14-45F6-A29C-4744F999C2E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2ADE7F-F8E1-485D-B708-24F3960789F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7FC0B8-7623-46D2-8DA3-5993BD67CE46}"/>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F2C03E-CD25-4BD8-9E4D-E859C16C28A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55FB43-D313-402E-9EAA-C6B11E700CE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67E1C1-C842-4581-B99F-CA11DEE5E17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ACD00F-6249-496E-8CA1-8EBB42BA642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5CF5D7-532F-4C79-B291-BC037910298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A9EE05-E431-4A42-9252-0A6AECE8FE7C}"/>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E9F72B-ADA0-49FA-9C04-FAE546F3D9A1}"/>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E93D65-496D-4EC6-9023-229BBD3520C9}"/>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C108BC-B3F9-436E-9CD2-ED9A98FCE67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A1BB26-7219-4C54-80B8-ACEFE2DDE8D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7E551E-F955-42BC-85E4-EA8C7B3A51D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A2C761-212C-4C09-B9ED-DB91B2C1850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B53C71-8D6C-44F1-B411-A6D00CF09BE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58C816-7446-4DAB-97BD-51FF08D530B1}"/>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B413BC1-0C40-4C8C-BF6A-625863C0DFA7}"/>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94DDE48-40FF-4283-8B84-1D5DBF458EDF}"/>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F744EE-B515-40C3-82C7-24D81FC564F7}"/>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D217E3B-772F-4993-9D50-8CD559451867}"/>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717791-5539-4DFD-BD32-A3A678094AA1}"/>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0A6C4AF-9338-41AE-B22A-100D87A686C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587E3C-CFB1-43AE-A217-06F057DDC99E}"/>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BDAB758-468F-41FF-8851-254B97078530}"/>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90EF9F-C9B0-4EA5-8AEC-4F64C44BD74C}"/>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BC753E-172A-4CCB-B759-ED5DA1022749}"/>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DCAF115-7292-4AFD-8E79-CF70569E65C4}"/>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8EA7588-1269-4B12-8ECB-D87A48365F8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CD23287A-A53D-461F-BAFA-BC7B04ECCFA9}"/>
            </a:ext>
          </a:extLst>
        </xdr:cNvPr>
        <xdr:cNvCxnSpPr/>
      </xdr:nvCxnSpPr>
      <xdr:spPr>
        <a:xfrm flipV="1">
          <a:off x="4180840" y="54184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4C8AF3D-265A-4BCC-96CF-514ED68B1C61}"/>
            </a:ext>
          </a:extLst>
        </xdr:cNvPr>
        <xdr:cNvSpPr txBox="1"/>
      </xdr:nvSpPr>
      <xdr:spPr>
        <a:xfrm>
          <a:off x="4219575"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2C20AFDE-75D3-4BCC-9A93-AF9E98EF0B70}"/>
            </a:ext>
          </a:extLst>
        </xdr:cNvPr>
        <xdr:cNvCxnSpPr/>
      </xdr:nvCxnSpPr>
      <xdr:spPr>
        <a:xfrm>
          <a:off x="4105275" y="6755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7B36CF43-337D-4B6D-8DD0-6D9547C5442B}"/>
            </a:ext>
          </a:extLst>
        </xdr:cNvPr>
        <xdr:cNvSpPr txBox="1"/>
      </xdr:nvSpPr>
      <xdr:spPr>
        <a:xfrm>
          <a:off x="4219575"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7264BBAF-5701-4B07-BEFF-1FFD8B8CF0CA}"/>
            </a:ext>
          </a:extLst>
        </xdr:cNvPr>
        <xdr:cNvCxnSpPr/>
      </xdr:nvCxnSpPr>
      <xdr:spPr>
        <a:xfrm>
          <a:off x="4105275" y="5418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F943CD5C-CCA6-458A-92DD-5C2E0379BA6D}"/>
            </a:ext>
          </a:extLst>
        </xdr:cNvPr>
        <xdr:cNvSpPr txBox="1"/>
      </xdr:nvSpPr>
      <xdr:spPr>
        <a:xfrm>
          <a:off x="4219575" y="5866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C28D8454-AC31-4673-B410-8CCCC6E5D443}"/>
            </a:ext>
          </a:extLst>
        </xdr:cNvPr>
        <xdr:cNvSpPr/>
      </xdr:nvSpPr>
      <xdr:spPr>
        <a:xfrm>
          <a:off x="4124325" y="6012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6A57EB51-B0BB-4E82-A891-8241CE2DE97C}"/>
            </a:ext>
          </a:extLst>
        </xdr:cNvPr>
        <xdr:cNvSpPr/>
      </xdr:nvSpPr>
      <xdr:spPr>
        <a:xfrm>
          <a:off x="3381375" y="5942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8BF294FE-0647-44E4-A7FB-96EF7C08D987}"/>
            </a:ext>
          </a:extLst>
        </xdr:cNvPr>
        <xdr:cNvSpPr/>
      </xdr:nvSpPr>
      <xdr:spPr>
        <a:xfrm>
          <a:off x="2571750" y="58877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67F31020-084D-464F-A106-95E91EE90FB0}"/>
            </a:ext>
          </a:extLst>
        </xdr:cNvPr>
        <xdr:cNvSpPr/>
      </xdr:nvSpPr>
      <xdr:spPr>
        <a:xfrm>
          <a:off x="1781175" y="582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18223747-627F-4E1B-85C2-4318A677D10F}"/>
            </a:ext>
          </a:extLst>
        </xdr:cNvPr>
        <xdr:cNvSpPr/>
      </xdr:nvSpPr>
      <xdr:spPr>
        <a:xfrm>
          <a:off x="981075" y="57988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3FC6D5-B461-4D9D-A876-5E7ECD9C1EC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34A3A6-159E-4B20-88FE-39242CF0AFA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F4B79F-30C3-453E-8334-52F8A2C23A7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286F75-3A84-4655-BF01-49C9F6FAE84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349745-2952-4798-AEBE-901CB8425454}"/>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E1F38900-C844-4B13-9ADC-71637B7C536E}"/>
            </a:ext>
          </a:extLst>
        </xdr:cNvPr>
        <xdr:cNvSpPr/>
      </xdr:nvSpPr>
      <xdr:spPr>
        <a:xfrm>
          <a:off x="4124325" y="6020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169562</xdr:rowOff>
    </xdr:from>
    <xdr:ext cx="405111" cy="259045"/>
    <xdr:sp macro="" textlink="">
      <xdr:nvSpPr>
        <xdr:cNvPr id="74" name="【図書館】&#10;有形固定資産減価償却率該当値テキスト">
          <a:extLst>
            <a:ext uri="{FF2B5EF4-FFF2-40B4-BE49-F238E27FC236}">
              <a16:creationId xmlns:a16="http://schemas.microsoft.com/office/drawing/2014/main" id="{023ABB4E-8F87-4FE1-9C07-A20693509F27}"/>
            </a:ext>
          </a:extLst>
        </xdr:cNvPr>
        <xdr:cNvSpPr txBox="1"/>
      </xdr:nvSpPr>
      <xdr:spPr>
        <a:xfrm>
          <a:off x="4219575"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81281902-9968-47AF-BCED-D49773562431}"/>
            </a:ext>
          </a:extLst>
        </xdr:cNvPr>
        <xdr:cNvSpPr/>
      </xdr:nvSpPr>
      <xdr:spPr>
        <a:xfrm>
          <a:off x="3381375" y="598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428F040A-ED7B-40C1-A15D-78CF90FA96F4}"/>
            </a:ext>
          </a:extLst>
        </xdr:cNvPr>
        <xdr:cNvCxnSpPr/>
      </xdr:nvCxnSpPr>
      <xdr:spPr>
        <a:xfrm>
          <a:off x="3429000" y="6019800"/>
          <a:ext cx="7524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a:extLst>
            <a:ext uri="{FF2B5EF4-FFF2-40B4-BE49-F238E27FC236}">
              <a16:creationId xmlns:a16="http://schemas.microsoft.com/office/drawing/2014/main" id="{5ED20D64-9514-46A0-84EB-03E0AB40DE17}"/>
            </a:ext>
          </a:extLst>
        </xdr:cNvPr>
        <xdr:cNvSpPr/>
      </xdr:nvSpPr>
      <xdr:spPr>
        <a:xfrm>
          <a:off x="2571750" y="5923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1CAF9666-4716-4CFE-AE4F-42C6B15F6BEE}"/>
            </a:ext>
          </a:extLst>
        </xdr:cNvPr>
        <xdr:cNvCxnSpPr/>
      </xdr:nvCxnSpPr>
      <xdr:spPr>
        <a:xfrm>
          <a:off x="2619375" y="5981065"/>
          <a:ext cx="80962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9" name="楕円 78">
          <a:extLst>
            <a:ext uri="{FF2B5EF4-FFF2-40B4-BE49-F238E27FC236}">
              <a16:creationId xmlns:a16="http://schemas.microsoft.com/office/drawing/2014/main" id="{2524494B-1EFA-48DD-B188-350D52BD22F0}"/>
            </a:ext>
          </a:extLst>
        </xdr:cNvPr>
        <xdr:cNvSpPr/>
      </xdr:nvSpPr>
      <xdr:spPr>
        <a:xfrm>
          <a:off x="1781175" y="5875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139065</xdr:rowOff>
    </xdr:to>
    <xdr:cxnSp macro="">
      <xdr:nvCxnSpPr>
        <xdr:cNvPr id="80" name="直線コネクタ 79">
          <a:extLst>
            <a:ext uri="{FF2B5EF4-FFF2-40B4-BE49-F238E27FC236}">
              <a16:creationId xmlns:a16="http://schemas.microsoft.com/office/drawing/2014/main" id="{F1BD3E2B-A1E2-4A54-88F6-6EF3E0432E2C}"/>
            </a:ext>
          </a:extLst>
        </xdr:cNvPr>
        <xdr:cNvCxnSpPr/>
      </xdr:nvCxnSpPr>
      <xdr:spPr>
        <a:xfrm>
          <a:off x="1828800" y="5923280"/>
          <a:ext cx="790575"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903554FE-24BB-43BA-8F55-CA9A1B619211}"/>
            </a:ext>
          </a:extLst>
        </xdr:cNvPr>
        <xdr:cNvSpPr/>
      </xdr:nvSpPr>
      <xdr:spPr>
        <a:xfrm>
          <a:off x="981075" y="58369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87630</xdr:rowOff>
    </xdr:to>
    <xdr:cxnSp macro="">
      <xdr:nvCxnSpPr>
        <xdr:cNvPr id="82" name="直線コネクタ 81">
          <a:extLst>
            <a:ext uri="{FF2B5EF4-FFF2-40B4-BE49-F238E27FC236}">
              <a16:creationId xmlns:a16="http://schemas.microsoft.com/office/drawing/2014/main" id="{12FC3080-5679-42FE-8007-7268B9047FE7}"/>
            </a:ext>
          </a:extLst>
        </xdr:cNvPr>
        <xdr:cNvCxnSpPr/>
      </xdr:nvCxnSpPr>
      <xdr:spPr>
        <a:xfrm>
          <a:off x="1028700" y="587502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F349A573-825F-4086-87BF-2F6178978E26}"/>
            </a:ext>
          </a:extLst>
        </xdr:cNvPr>
        <xdr:cNvSpPr txBox="1"/>
      </xdr:nvSpPr>
      <xdr:spPr>
        <a:xfrm>
          <a:off x="32391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75902351-CEE7-4024-9382-79673DCFF4FA}"/>
            </a:ext>
          </a:extLst>
        </xdr:cNvPr>
        <xdr:cNvSpPr txBox="1"/>
      </xdr:nvSpPr>
      <xdr:spPr>
        <a:xfrm>
          <a:off x="2439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CE05927F-B4B2-4A3B-85BB-91E1E9EBA7D5}"/>
            </a:ext>
          </a:extLst>
        </xdr:cNvPr>
        <xdr:cNvSpPr txBox="1"/>
      </xdr:nvSpPr>
      <xdr:spPr>
        <a:xfrm>
          <a:off x="164846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0D93BFA6-73F0-4430-BB1B-0D7F1EEE10FF}"/>
            </a:ext>
          </a:extLst>
        </xdr:cNvPr>
        <xdr:cNvSpPr txBox="1"/>
      </xdr:nvSpPr>
      <xdr:spPr>
        <a:xfrm>
          <a:off x="84836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CE4089FD-4280-459B-986A-70B66324A55B}"/>
            </a:ext>
          </a:extLst>
        </xdr:cNvPr>
        <xdr:cNvSpPr txBox="1"/>
      </xdr:nvSpPr>
      <xdr:spPr>
        <a:xfrm>
          <a:off x="3239144"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9542</xdr:rowOff>
    </xdr:from>
    <xdr:ext cx="405111" cy="259045"/>
    <xdr:sp macro="" textlink="">
      <xdr:nvSpPr>
        <xdr:cNvPr id="88" name="n_2mainValue【図書館】&#10;有形固定資産減価償却率">
          <a:extLst>
            <a:ext uri="{FF2B5EF4-FFF2-40B4-BE49-F238E27FC236}">
              <a16:creationId xmlns:a16="http://schemas.microsoft.com/office/drawing/2014/main" id="{0F3F6C9A-86A0-40E1-ABE8-39A57FA99076}"/>
            </a:ext>
          </a:extLst>
        </xdr:cNvPr>
        <xdr:cNvSpPr txBox="1"/>
      </xdr:nvSpPr>
      <xdr:spPr>
        <a:xfrm>
          <a:off x="2439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129557</xdr:rowOff>
    </xdr:from>
    <xdr:ext cx="405111" cy="259045"/>
    <xdr:sp macro="" textlink="">
      <xdr:nvSpPr>
        <xdr:cNvPr id="89" name="n_3mainValue【図書館】&#10;有形固定資産減価償却率">
          <a:extLst>
            <a:ext uri="{FF2B5EF4-FFF2-40B4-BE49-F238E27FC236}">
              <a16:creationId xmlns:a16="http://schemas.microsoft.com/office/drawing/2014/main" id="{0E12F616-6A18-444E-A1A9-B05476817507}"/>
            </a:ext>
          </a:extLst>
        </xdr:cNvPr>
        <xdr:cNvSpPr txBox="1"/>
      </xdr:nvSpPr>
      <xdr:spPr>
        <a:xfrm>
          <a:off x="1648469"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78122</xdr:rowOff>
    </xdr:from>
    <xdr:ext cx="405111" cy="259045"/>
    <xdr:sp macro="" textlink="">
      <xdr:nvSpPr>
        <xdr:cNvPr id="90" name="n_4mainValue【図書館】&#10;有形固定資産減価償却率">
          <a:extLst>
            <a:ext uri="{FF2B5EF4-FFF2-40B4-BE49-F238E27FC236}">
              <a16:creationId xmlns:a16="http://schemas.microsoft.com/office/drawing/2014/main" id="{A98CFB4F-4730-4AC0-B3BD-7DDDAAC33E2F}"/>
            </a:ext>
          </a:extLst>
        </xdr:cNvPr>
        <xdr:cNvSpPr txBox="1"/>
      </xdr:nvSpPr>
      <xdr:spPr>
        <a:xfrm>
          <a:off x="848369"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A18F592-3763-4E53-8EEE-EBA8D022CC7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60AB684-269A-439B-8EBF-19A3D9D00476}"/>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D700868-661C-4A2D-AC37-A08805A1478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9F636DC-9C46-44B4-B4BB-450F2631526A}"/>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C158FAD-F5FF-4D5D-B770-07C026A2C75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7131EBF-A286-409F-B20C-9938877DFFB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F48B1DB-C29B-4F7B-B9D8-D1D34119A8C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E54C3D-19E7-4439-AF97-88520A2FC60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157C6FF-857B-4F92-BEF3-4A28A69E9378}"/>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2BDA54-71E0-4021-AE60-5B4A31657960}"/>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3B9D9BD-ECB0-433F-A4EC-49C462C6F6C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B8ABBB3-34C1-4871-8BCE-9A72092F77E2}"/>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689ABEF-A60D-4B11-870F-FC67D35D78FE}"/>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9BE2DC1-8824-49EA-9898-748FCEB0765F}"/>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C4D03B8-8B8E-4C5E-A6D8-F27FE1608BA3}"/>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87EF0E5-BBCE-4F17-B8CE-EBE8FB492DF5}"/>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80749A6-8C90-47A5-8D28-DADD2D368EC2}"/>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604A416-D521-4FE5-8391-EE414072DB9F}"/>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125AD3A-48DE-4CD8-88C7-FE96E397B5CB}"/>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57C2A69-86B1-4D5B-AFB7-7861D646F8FE}"/>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74267E-A3DC-475B-907E-B1E991382F4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1B8A19E-452B-4432-8B3E-97AE581D78F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F9723CB-FB63-4F9F-B5DE-6E01B2A7247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A4F2E1DD-E623-400C-9B3D-2755AF2C4382}"/>
            </a:ext>
          </a:extLst>
        </xdr:cNvPr>
        <xdr:cNvCxnSpPr/>
      </xdr:nvCxnSpPr>
      <xdr:spPr>
        <a:xfrm flipV="1">
          <a:off x="9429115" y="55530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6EF851AE-F5A7-4B22-9A0C-1C1620F28B6D}"/>
            </a:ext>
          </a:extLst>
        </xdr:cNvPr>
        <xdr:cNvSpPr txBox="1"/>
      </xdr:nvSpPr>
      <xdr:spPr>
        <a:xfrm>
          <a:off x="9467850"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9D455A6-925F-4113-9FAA-7BE88BCFE335}"/>
            </a:ext>
          </a:extLst>
        </xdr:cNvPr>
        <xdr:cNvCxnSpPr/>
      </xdr:nvCxnSpPr>
      <xdr:spPr>
        <a:xfrm>
          <a:off x="9363075" y="6743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620EA9EB-577C-4E98-A375-BD147CFCFD5F}"/>
            </a:ext>
          </a:extLst>
        </xdr:cNvPr>
        <xdr:cNvSpPr txBox="1"/>
      </xdr:nvSpPr>
      <xdr:spPr>
        <a:xfrm>
          <a:off x="946785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0EC850E9-EB55-41BB-8710-992CE0DB139B}"/>
            </a:ext>
          </a:extLst>
        </xdr:cNvPr>
        <xdr:cNvCxnSpPr/>
      </xdr:nvCxnSpPr>
      <xdr:spPr>
        <a:xfrm>
          <a:off x="9363075" y="5553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3500D593-A460-4FC7-8287-DF575F403E67}"/>
            </a:ext>
          </a:extLst>
        </xdr:cNvPr>
        <xdr:cNvSpPr txBox="1"/>
      </xdr:nvSpPr>
      <xdr:spPr>
        <a:xfrm>
          <a:off x="9467850" y="611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357875C7-5E13-4B5C-9726-A8D279D19389}"/>
            </a:ext>
          </a:extLst>
        </xdr:cNvPr>
        <xdr:cNvSpPr/>
      </xdr:nvSpPr>
      <xdr:spPr>
        <a:xfrm>
          <a:off x="9401175" y="6256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3738A248-C836-45A0-A1D4-0AB818D8FA31}"/>
            </a:ext>
          </a:extLst>
        </xdr:cNvPr>
        <xdr:cNvSpPr/>
      </xdr:nvSpPr>
      <xdr:spPr>
        <a:xfrm>
          <a:off x="8639175" y="6245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7D935407-7E04-43DC-8509-02795AF77713}"/>
            </a:ext>
          </a:extLst>
        </xdr:cNvPr>
        <xdr:cNvSpPr/>
      </xdr:nvSpPr>
      <xdr:spPr>
        <a:xfrm>
          <a:off x="78390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173ED64A-922F-42DA-9F08-68162202AB83}"/>
            </a:ext>
          </a:extLst>
        </xdr:cNvPr>
        <xdr:cNvSpPr/>
      </xdr:nvSpPr>
      <xdr:spPr>
        <a:xfrm>
          <a:off x="7029450" y="6350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74063991-DABA-4D72-92BD-B3A52FF76F00}"/>
            </a:ext>
          </a:extLst>
        </xdr:cNvPr>
        <xdr:cNvSpPr/>
      </xdr:nvSpPr>
      <xdr:spPr>
        <a:xfrm>
          <a:off x="6238875" y="6373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407047-2006-46EE-B0EB-D6542D99E36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C04D03-88AE-42E9-B5A7-0F82F5563DB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A2B8B5-2D47-47D6-9E9C-EDFC10F997B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6475C5-7FB4-44AC-BAB9-74CF56333BC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2FCF4D-64E4-4C9E-81D9-84504EE7FD5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0" name="楕円 129">
          <a:extLst>
            <a:ext uri="{FF2B5EF4-FFF2-40B4-BE49-F238E27FC236}">
              <a16:creationId xmlns:a16="http://schemas.microsoft.com/office/drawing/2014/main" id="{AE2B8BD6-1FEA-4DE4-9336-A03544D9F406}"/>
            </a:ext>
          </a:extLst>
        </xdr:cNvPr>
        <xdr:cNvSpPr/>
      </xdr:nvSpPr>
      <xdr:spPr>
        <a:xfrm>
          <a:off x="9401175" y="65316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1" name="【図書館】&#10;一人当たり面積該当値テキスト">
          <a:extLst>
            <a:ext uri="{FF2B5EF4-FFF2-40B4-BE49-F238E27FC236}">
              <a16:creationId xmlns:a16="http://schemas.microsoft.com/office/drawing/2014/main" id="{6CAA0CA2-5E7A-48BD-8B45-31EB9D2ACB76}"/>
            </a:ext>
          </a:extLst>
        </xdr:cNvPr>
        <xdr:cNvSpPr txBox="1"/>
      </xdr:nvSpPr>
      <xdr:spPr>
        <a:xfrm>
          <a:off x="9467850" y="6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2" name="楕円 131">
          <a:extLst>
            <a:ext uri="{FF2B5EF4-FFF2-40B4-BE49-F238E27FC236}">
              <a16:creationId xmlns:a16="http://schemas.microsoft.com/office/drawing/2014/main" id="{D28CE8AB-18D3-4A77-928E-356B107E9F07}"/>
            </a:ext>
          </a:extLst>
        </xdr:cNvPr>
        <xdr:cNvSpPr/>
      </xdr:nvSpPr>
      <xdr:spPr>
        <a:xfrm>
          <a:off x="863917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114300</xdr:rowOff>
    </xdr:to>
    <xdr:cxnSp macro="">
      <xdr:nvCxnSpPr>
        <xdr:cNvPr id="133" name="直線コネクタ 132">
          <a:extLst>
            <a:ext uri="{FF2B5EF4-FFF2-40B4-BE49-F238E27FC236}">
              <a16:creationId xmlns:a16="http://schemas.microsoft.com/office/drawing/2014/main" id="{001B71A0-0F96-4774-B255-CAEDE3A73ECA}"/>
            </a:ext>
          </a:extLst>
        </xdr:cNvPr>
        <xdr:cNvCxnSpPr/>
      </xdr:nvCxnSpPr>
      <xdr:spPr>
        <a:xfrm flipV="1">
          <a:off x="8686800" y="6588760"/>
          <a:ext cx="7429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4" name="楕円 133">
          <a:extLst>
            <a:ext uri="{FF2B5EF4-FFF2-40B4-BE49-F238E27FC236}">
              <a16:creationId xmlns:a16="http://schemas.microsoft.com/office/drawing/2014/main" id="{BE987EC4-47FB-4A29-94CE-09C498B914D0}"/>
            </a:ext>
          </a:extLst>
        </xdr:cNvPr>
        <xdr:cNvSpPr/>
      </xdr:nvSpPr>
      <xdr:spPr>
        <a:xfrm>
          <a:off x="7839075" y="6554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5" name="直線コネクタ 134">
          <a:extLst>
            <a:ext uri="{FF2B5EF4-FFF2-40B4-BE49-F238E27FC236}">
              <a16:creationId xmlns:a16="http://schemas.microsoft.com/office/drawing/2014/main" id="{508C01CA-CAFD-4214-BB48-845A0E6E5C45}"/>
            </a:ext>
          </a:extLst>
        </xdr:cNvPr>
        <xdr:cNvCxnSpPr/>
      </xdr:nvCxnSpPr>
      <xdr:spPr>
        <a:xfrm flipV="1">
          <a:off x="7886700" y="660082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6" name="楕円 135">
          <a:extLst>
            <a:ext uri="{FF2B5EF4-FFF2-40B4-BE49-F238E27FC236}">
              <a16:creationId xmlns:a16="http://schemas.microsoft.com/office/drawing/2014/main" id="{D9F30CBC-BB28-4EB6-8794-7061EDCA1E1F}"/>
            </a:ext>
          </a:extLst>
        </xdr:cNvPr>
        <xdr:cNvSpPr/>
      </xdr:nvSpPr>
      <xdr:spPr>
        <a:xfrm>
          <a:off x="7029450" y="6554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7" name="直線コネクタ 136">
          <a:extLst>
            <a:ext uri="{FF2B5EF4-FFF2-40B4-BE49-F238E27FC236}">
              <a16:creationId xmlns:a16="http://schemas.microsoft.com/office/drawing/2014/main" id="{27C75E0A-DD04-4EC1-9D51-DB34454CD9D3}"/>
            </a:ext>
          </a:extLst>
        </xdr:cNvPr>
        <xdr:cNvCxnSpPr/>
      </xdr:nvCxnSpPr>
      <xdr:spPr>
        <a:xfrm>
          <a:off x="7077075" y="66116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8" name="楕円 137">
          <a:extLst>
            <a:ext uri="{FF2B5EF4-FFF2-40B4-BE49-F238E27FC236}">
              <a16:creationId xmlns:a16="http://schemas.microsoft.com/office/drawing/2014/main" id="{C228A3FD-DB57-4BEE-89F4-A7D7B1445FCB}"/>
            </a:ext>
          </a:extLst>
        </xdr:cNvPr>
        <xdr:cNvSpPr/>
      </xdr:nvSpPr>
      <xdr:spPr>
        <a:xfrm>
          <a:off x="6238875" y="6565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129540</xdr:rowOff>
    </xdr:to>
    <xdr:cxnSp macro="">
      <xdr:nvCxnSpPr>
        <xdr:cNvPr id="139" name="直線コネクタ 138">
          <a:extLst>
            <a:ext uri="{FF2B5EF4-FFF2-40B4-BE49-F238E27FC236}">
              <a16:creationId xmlns:a16="http://schemas.microsoft.com/office/drawing/2014/main" id="{C04A21D7-8683-41A7-B516-7B45E5ECC61E}"/>
            </a:ext>
          </a:extLst>
        </xdr:cNvPr>
        <xdr:cNvCxnSpPr/>
      </xdr:nvCxnSpPr>
      <xdr:spPr>
        <a:xfrm flipV="1">
          <a:off x="6286500" y="661162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DA11C05A-F65C-40A7-A295-A09B3431EC5D}"/>
            </a:ext>
          </a:extLst>
        </xdr:cNvPr>
        <xdr:cNvSpPr txBox="1"/>
      </xdr:nvSpPr>
      <xdr:spPr>
        <a:xfrm>
          <a:off x="8458277"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315EA3E6-552A-43ED-ACC4-81C898C5E32F}"/>
            </a:ext>
          </a:extLst>
        </xdr:cNvPr>
        <xdr:cNvSpPr txBox="1"/>
      </xdr:nvSpPr>
      <xdr:spPr>
        <a:xfrm>
          <a:off x="767722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2" name="n_3aveValue【図書館】&#10;一人当たり面積">
          <a:extLst>
            <a:ext uri="{FF2B5EF4-FFF2-40B4-BE49-F238E27FC236}">
              <a16:creationId xmlns:a16="http://schemas.microsoft.com/office/drawing/2014/main" id="{4D8330A6-C3D8-40B5-8E56-F84469D58826}"/>
            </a:ext>
          </a:extLst>
        </xdr:cNvPr>
        <xdr:cNvSpPr txBox="1"/>
      </xdr:nvSpPr>
      <xdr:spPr>
        <a:xfrm>
          <a:off x="6867602"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3" name="n_4aveValue【図書館】&#10;一人当たり面積">
          <a:extLst>
            <a:ext uri="{FF2B5EF4-FFF2-40B4-BE49-F238E27FC236}">
              <a16:creationId xmlns:a16="http://schemas.microsoft.com/office/drawing/2014/main" id="{C7D1011D-DB71-4C15-8C8C-3FC9ECA3E750}"/>
            </a:ext>
          </a:extLst>
        </xdr:cNvPr>
        <xdr:cNvSpPr txBox="1"/>
      </xdr:nvSpPr>
      <xdr:spPr>
        <a:xfrm>
          <a:off x="6067502"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4" name="n_1mainValue【図書館】&#10;一人当たり面積">
          <a:extLst>
            <a:ext uri="{FF2B5EF4-FFF2-40B4-BE49-F238E27FC236}">
              <a16:creationId xmlns:a16="http://schemas.microsoft.com/office/drawing/2014/main" id="{45920B37-01E1-4DA4-944C-B6F81E87C83E}"/>
            </a:ext>
          </a:extLst>
        </xdr:cNvPr>
        <xdr:cNvSpPr txBox="1"/>
      </xdr:nvSpPr>
      <xdr:spPr>
        <a:xfrm>
          <a:off x="84582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5" name="n_2mainValue【図書館】&#10;一人当たり面積">
          <a:extLst>
            <a:ext uri="{FF2B5EF4-FFF2-40B4-BE49-F238E27FC236}">
              <a16:creationId xmlns:a16="http://schemas.microsoft.com/office/drawing/2014/main" id="{F1A0C3C7-3037-4D59-8227-DD895F26FB7C}"/>
            </a:ext>
          </a:extLst>
        </xdr:cNvPr>
        <xdr:cNvSpPr txBox="1"/>
      </xdr:nvSpPr>
      <xdr:spPr>
        <a:xfrm>
          <a:off x="76772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6" name="n_3mainValue【図書館】&#10;一人当たり面積">
          <a:extLst>
            <a:ext uri="{FF2B5EF4-FFF2-40B4-BE49-F238E27FC236}">
              <a16:creationId xmlns:a16="http://schemas.microsoft.com/office/drawing/2014/main" id="{41BCF757-2332-4730-86BC-5B8B62762357}"/>
            </a:ext>
          </a:extLst>
        </xdr:cNvPr>
        <xdr:cNvSpPr txBox="1"/>
      </xdr:nvSpPr>
      <xdr:spPr>
        <a:xfrm>
          <a:off x="68676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7" name="n_4mainValue【図書館】&#10;一人当たり面積">
          <a:extLst>
            <a:ext uri="{FF2B5EF4-FFF2-40B4-BE49-F238E27FC236}">
              <a16:creationId xmlns:a16="http://schemas.microsoft.com/office/drawing/2014/main" id="{BA5686B8-F736-43FB-8955-E5943831B96E}"/>
            </a:ext>
          </a:extLst>
        </xdr:cNvPr>
        <xdr:cNvSpPr txBox="1"/>
      </xdr:nvSpPr>
      <xdr:spPr>
        <a:xfrm>
          <a:off x="6067502"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1CA37BF-AAB3-4EC3-8967-50D75346658D}"/>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E8D09D1-81DB-48BF-91E7-CA509F5E6AC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B134A14-E268-4E88-A634-69F05DAC6951}"/>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D5EC15-5C16-4A4C-80D3-99586B5D317A}"/>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494AC4-AB6D-4DF9-ADDD-4D0C9450932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56843FB-3504-41DC-8B41-7D52C8B77DA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8A20E5-F91B-44CD-AA2F-8CF94AAC10B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1249237-073B-4DD7-957B-B475B95768D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519BBFE-2AE9-48A5-9582-A63CA4A2637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6E685F-0196-4EBD-B963-9FED525548A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F1E305D-FD30-43AB-960E-00622FC12F3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D921DD3-2199-457E-8A41-83D49A12A005}"/>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63DCD7F-CC88-45D2-BE01-30FD87D86A41}"/>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78EAF4A-0C90-45CA-ADBA-2669811DD68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E01A4BD-C694-480B-B7E6-FBDDDBAF9EFF}"/>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E489851-78F1-4407-B351-5722783CDDC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6924956-77AD-4CE9-B867-35A90EB453A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330A5E9-0A84-4B4A-B90B-D18F0E69EF12}"/>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0918DC1-206A-448A-A461-EF188E496880}"/>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215BE51-1294-4DC4-A33E-966F91A6ADB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AF50C00-004F-4052-AC12-BE9E161E354E}"/>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0EFC813-7306-4E29-A2A3-03F2A07367B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BC84686-2AD8-45EA-989F-A43661CA2183}"/>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B03D01C-4CA8-4AAA-AAB4-62EAB066E98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B5661C32-6D7E-40A0-B3BE-104EE7AB3306}"/>
            </a:ext>
          </a:extLst>
        </xdr:cNvPr>
        <xdr:cNvCxnSpPr/>
      </xdr:nvCxnSpPr>
      <xdr:spPr>
        <a:xfrm flipV="1">
          <a:off x="4180840" y="89623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BAB2B8D7-9670-45F7-868E-A4EB0F042B8A}"/>
            </a:ext>
          </a:extLst>
        </xdr:cNvPr>
        <xdr:cNvSpPr txBox="1"/>
      </xdr:nvSpPr>
      <xdr:spPr>
        <a:xfrm>
          <a:off x="4219575"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98860D2B-BB2F-4A14-8312-0281859391F3}"/>
            </a:ext>
          </a:extLst>
        </xdr:cNvPr>
        <xdr:cNvCxnSpPr/>
      </xdr:nvCxnSpPr>
      <xdr:spPr>
        <a:xfrm>
          <a:off x="4105275" y="10419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B23D430-9665-4995-8D27-C402E95E4C69}"/>
            </a:ext>
          </a:extLst>
        </xdr:cNvPr>
        <xdr:cNvSpPr txBox="1"/>
      </xdr:nvSpPr>
      <xdr:spPr>
        <a:xfrm>
          <a:off x="4219575" y="875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74ABC728-6ADD-41C0-8BA9-EBBA5452C598}"/>
            </a:ext>
          </a:extLst>
        </xdr:cNvPr>
        <xdr:cNvCxnSpPr/>
      </xdr:nvCxnSpPr>
      <xdr:spPr>
        <a:xfrm>
          <a:off x="4105275" y="896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E5C176E8-D8C7-4A9F-B307-2A384C875819}"/>
            </a:ext>
          </a:extLst>
        </xdr:cNvPr>
        <xdr:cNvSpPr txBox="1"/>
      </xdr:nvSpPr>
      <xdr:spPr>
        <a:xfrm>
          <a:off x="4219575" y="9655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F9B41E9E-78F7-48E5-995F-403E411908F9}"/>
            </a:ext>
          </a:extLst>
        </xdr:cNvPr>
        <xdr:cNvSpPr/>
      </xdr:nvSpPr>
      <xdr:spPr>
        <a:xfrm>
          <a:off x="4124325" y="9791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7B42C823-0A33-49B0-806B-B2900111E437}"/>
            </a:ext>
          </a:extLst>
        </xdr:cNvPr>
        <xdr:cNvSpPr/>
      </xdr:nvSpPr>
      <xdr:spPr>
        <a:xfrm>
          <a:off x="3381375" y="9765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B19B3555-3E25-4FCC-A3B4-A4A8247F4620}"/>
            </a:ext>
          </a:extLst>
        </xdr:cNvPr>
        <xdr:cNvSpPr/>
      </xdr:nvSpPr>
      <xdr:spPr>
        <a:xfrm>
          <a:off x="2571750" y="9808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D9D8D2A0-B567-4DEB-8149-8844ADA7AFD6}"/>
            </a:ext>
          </a:extLst>
        </xdr:cNvPr>
        <xdr:cNvSpPr/>
      </xdr:nvSpPr>
      <xdr:spPr>
        <a:xfrm>
          <a:off x="1781175" y="9865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BFB0369F-5A74-4BE8-B602-6F0B79C35EA3}"/>
            </a:ext>
          </a:extLst>
        </xdr:cNvPr>
        <xdr:cNvSpPr/>
      </xdr:nvSpPr>
      <xdr:spPr>
        <a:xfrm>
          <a:off x="981075" y="9836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43CF3DA-1621-41AA-BE69-88E88FD9ACC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65E02D-61E7-4019-B85E-463B91CC98DF}"/>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06E89D-A77E-4656-866D-D9CA1B9993A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3FB089-1679-4A3D-B7AE-82255C830F2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AA84AB-9286-44D6-9C28-A5B8A4667D1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8" name="楕円 187">
          <a:extLst>
            <a:ext uri="{FF2B5EF4-FFF2-40B4-BE49-F238E27FC236}">
              <a16:creationId xmlns:a16="http://schemas.microsoft.com/office/drawing/2014/main" id="{87FCCD5D-1F73-4A91-BCD2-4C9CBB80DDA3}"/>
            </a:ext>
          </a:extLst>
        </xdr:cNvPr>
        <xdr:cNvSpPr/>
      </xdr:nvSpPr>
      <xdr:spPr>
        <a:xfrm>
          <a:off x="4124325" y="9869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85A4EEB-3C22-48B7-B128-CC06792A1633}"/>
            </a:ext>
          </a:extLst>
        </xdr:cNvPr>
        <xdr:cNvSpPr txBox="1"/>
      </xdr:nvSpPr>
      <xdr:spPr>
        <a:xfrm>
          <a:off x="4219575"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0" name="楕円 189">
          <a:extLst>
            <a:ext uri="{FF2B5EF4-FFF2-40B4-BE49-F238E27FC236}">
              <a16:creationId xmlns:a16="http://schemas.microsoft.com/office/drawing/2014/main" id="{92A51CE4-E054-4988-950F-E20F622FF40C}"/>
            </a:ext>
          </a:extLst>
        </xdr:cNvPr>
        <xdr:cNvSpPr/>
      </xdr:nvSpPr>
      <xdr:spPr>
        <a:xfrm>
          <a:off x="3381375" y="9829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26670</xdr:rowOff>
    </xdr:to>
    <xdr:cxnSp macro="">
      <xdr:nvCxnSpPr>
        <xdr:cNvPr id="191" name="直線コネクタ 190">
          <a:extLst>
            <a:ext uri="{FF2B5EF4-FFF2-40B4-BE49-F238E27FC236}">
              <a16:creationId xmlns:a16="http://schemas.microsoft.com/office/drawing/2014/main" id="{1B67420D-00A6-421C-9589-287BA0EA140E}"/>
            </a:ext>
          </a:extLst>
        </xdr:cNvPr>
        <xdr:cNvCxnSpPr/>
      </xdr:nvCxnSpPr>
      <xdr:spPr>
        <a:xfrm>
          <a:off x="3429000" y="9886315"/>
          <a:ext cx="7524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2" name="楕円 191">
          <a:extLst>
            <a:ext uri="{FF2B5EF4-FFF2-40B4-BE49-F238E27FC236}">
              <a16:creationId xmlns:a16="http://schemas.microsoft.com/office/drawing/2014/main" id="{CE19E65C-D1A7-4878-813B-52924A39487D}"/>
            </a:ext>
          </a:extLst>
        </xdr:cNvPr>
        <xdr:cNvSpPr/>
      </xdr:nvSpPr>
      <xdr:spPr>
        <a:xfrm>
          <a:off x="2571750" y="97891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158115</xdr:rowOff>
    </xdr:to>
    <xdr:cxnSp macro="">
      <xdr:nvCxnSpPr>
        <xdr:cNvPr id="193" name="直線コネクタ 192">
          <a:extLst>
            <a:ext uri="{FF2B5EF4-FFF2-40B4-BE49-F238E27FC236}">
              <a16:creationId xmlns:a16="http://schemas.microsoft.com/office/drawing/2014/main" id="{40EC8043-BEBB-4E83-8231-B00A74A7643E}"/>
            </a:ext>
          </a:extLst>
        </xdr:cNvPr>
        <xdr:cNvCxnSpPr/>
      </xdr:nvCxnSpPr>
      <xdr:spPr>
        <a:xfrm>
          <a:off x="2619375" y="984631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4" name="楕円 193">
          <a:extLst>
            <a:ext uri="{FF2B5EF4-FFF2-40B4-BE49-F238E27FC236}">
              <a16:creationId xmlns:a16="http://schemas.microsoft.com/office/drawing/2014/main" id="{C37CD453-4BB9-4971-BAA7-15EC1845F53E}"/>
            </a:ext>
          </a:extLst>
        </xdr:cNvPr>
        <xdr:cNvSpPr/>
      </xdr:nvSpPr>
      <xdr:spPr>
        <a:xfrm>
          <a:off x="1781175" y="9770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118110</xdr:rowOff>
    </xdr:to>
    <xdr:cxnSp macro="">
      <xdr:nvCxnSpPr>
        <xdr:cNvPr id="195" name="直線コネクタ 194">
          <a:extLst>
            <a:ext uri="{FF2B5EF4-FFF2-40B4-BE49-F238E27FC236}">
              <a16:creationId xmlns:a16="http://schemas.microsoft.com/office/drawing/2014/main" id="{06EC3EEC-5F0F-4AD8-B429-236C90D3BCFA}"/>
            </a:ext>
          </a:extLst>
        </xdr:cNvPr>
        <xdr:cNvCxnSpPr/>
      </xdr:nvCxnSpPr>
      <xdr:spPr>
        <a:xfrm>
          <a:off x="1828800" y="9818370"/>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6" name="楕円 195">
          <a:extLst>
            <a:ext uri="{FF2B5EF4-FFF2-40B4-BE49-F238E27FC236}">
              <a16:creationId xmlns:a16="http://schemas.microsoft.com/office/drawing/2014/main" id="{67F7B3A5-A557-41E2-AD24-389BDAE3AAAA}"/>
            </a:ext>
          </a:extLst>
        </xdr:cNvPr>
        <xdr:cNvSpPr/>
      </xdr:nvSpPr>
      <xdr:spPr>
        <a:xfrm>
          <a:off x="981075" y="9725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93345</xdr:rowOff>
    </xdr:to>
    <xdr:cxnSp macro="">
      <xdr:nvCxnSpPr>
        <xdr:cNvPr id="197" name="直線コネクタ 196">
          <a:extLst>
            <a:ext uri="{FF2B5EF4-FFF2-40B4-BE49-F238E27FC236}">
              <a16:creationId xmlns:a16="http://schemas.microsoft.com/office/drawing/2014/main" id="{A2FB25C7-F38D-48E3-A6A6-DD8D59F58B1E}"/>
            </a:ext>
          </a:extLst>
        </xdr:cNvPr>
        <xdr:cNvCxnSpPr/>
      </xdr:nvCxnSpPr>
      <xdr:spPr>
        <a:xfrm>
          <a:off x="1028700" y="9773285"/>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549A3765-60C7-4364-ABB3-BB897489391C}"/>
            </a:ext>
          </a:extLst>
        </xdr:cNvPr>
        <xdr:cNvSpPr txBox="1"/>
      </xdr:nvSpPr>
      <xdr:spPr>
        <a:xfrm>
          <a:off x="3239144"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9" name="n_2aveValue【体育館・プール】&#10;有形固定資産減価償却率">
          <a:extLst>
            <a:ext uri="{FF2B5EF4-FFF2-40B4-BE49-F238E27FC236}">
              <a16:creationId xmlns:a16="http://schemas.microsoft.com/office/drawing/2014/main" id="{644431FE-CDBE-43B9-B0F3-03ED322704E5}"/>
            </a:ext>
          </a:extLst>
        </xdr:cNvPr>
        <xdr:cNvSpPr txBox="1"/>
      </xdr:nvSpPr>
      <xdr:spPr>
        <a:xfrm>
          <a:off x="24390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0" name="n_3aveValue【体育館・プール】&#10;有形固定資産減価償却率">
          <a:extLst>
            <a:ext uri="{FF2B5EF4-FFF2-40B4-BE49-F238E27FC236}">
              <a16:creationId xmlns:a16="http://schemas.microsoft.com/office/drawing/2014/main" id="{11EEB6F1-10E4-41A3-B847-2818686B34F9}"/>
            </a:ext>
          </a:extLst>
        </xdr:cNvPr>
        <xdr:cNvSpPr txBox="1"/>
      </xdr:nvSpPr>
      <xdr:spPr>
        <a:xfrm>
          <a:off x="1648469"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体育館・プール】&#10;有形固定資産減価償却率">
          <a:extLst>
            <a:ext uri="{FF2B5EF4-FFF2-40B4-BE49-F238E27FC236}">
              <a16:creationId xmlns:a16="http://schemas.microsoft.com/office/drawing/2014/main" id="{053D66AE-99CA-434A-95D3-C4D1B73C0515}"/>
            </a:ext>
          </a:extLst>
        </xdr:cNvPr>
        <xdr:cNvSpPr txBox="1"/>
      </xdr:nvSpPr>
      <xdr:spPr>
        <a:xfrm>
          <a:off x="848369"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2" name="n_1mainValue【体育館・プール】&#10;有形固定資産減価償却率">
          <a:extLst>
            <a:ext uri="{FF2B5EF4-FFF2-40B4-BE49-F238E27FC236}">
              <a16:creationId xmlns:a16="http://schemas.microsoft.com/office/drawing/2014/main" id="{B1A5BF30-5E6B-47ED-98F0-E96EB489FCB4}"/>
            </a:ext>
          </a:extLst>
        </xdr:cNvPr>
        <xdr:cNvSpPr txBox="1"/>
      </xdr:nvSpPr>
      <xdr:spPr>
        <a:xfrm>
          <a:off x="32391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203" name="n_2mainValue【体育館・プール】&#10;有形固定資産減価償却率">
          <a:extLst>
            <a:ext uri="{FF2B5EF4-FFF2-40B4-BE49-F238E27FC236}">
              <a16:creationId xmlns:a16="http://schemas.microsoft.com/office/drawing/2014/main" id="{B83BA7D5-A931-4808-BAD1-6AFF9A14B067}"/>
            </a:ext>
          </a:extLst>
        </xdr:cNvPr>
        <xdr:cNvSpPr txBox="1"/>
      </xdr:nvSpPr>
      <xdr:spPr>
        <a:xfrm>
          <a:off x="243904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160672</xdr:rowOff>
    </xdr:from>
    <xdr:ext cx="405111" cy="259045"/>
    <xdr:sp macro="" textlink="">
      <xdr:nvSpPr>
        <xdr:cNvPr id="204" name="n_3mainValue【体育館・プール】&#10;有形固定資産減価償却率">
          <a:extLst>
            <a:ext uri="{FF2B5EF4-FFF2-40B4-BE49-F238E27FC236}">
              <a16:creationId xmlns:a16="http://schemas.microsoft.com/office/drawing/2014/main" id="{6B96F5B3-E2EC-4D77-B54B-3986E1F9CA7D}"/>
            </a:ext>
          </a:extLst>
        </xdr:cNvPr>
        <xdr:cNvSpPr txBox="1"/>
      </xdr:nvSpPr>
      <xdr:spPr>
        <a:xfrm>
          <a:off x="1648469"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205" name="n_4mainValue【体育館・プール】&#10;有形固定資産減価償却率">
          <a:extLst>
            <a:ext uri="{FF2B5EF4-FFF2-40B4-BE49-F238E27FC236}">
              <a16:creationId xmlns:a16="http://schemas.microsoft.com/office/drawing/2014/main" id="{048F0619-B4F9-4070-8BDB-9D2E2AE2CF69}"/>
            </a:ext>
          </a:extLst>
        </xdr:cNvPr>
        <xdr:cNvSpPr txBox="1"/>
      </xdr:nvSpPr>
      <xdr:spPr>
        <a:xfrm>
          <a:off x="848369"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023C0D9-AC32-4DCA-93C2-A1F8099B47A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CA71D4C-D737-479C-A8E3-9A012316782B}"/>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28A16FD-748E-4513-BEB6-B7C7A463A7D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671753-37A2-4CD0-B6FE-19F149DA304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5525852-9E09-48E3-985A-FA7F10363F3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E9E5D73-CBDD-41AE-BE18-F150D29F6799}"/>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7D0424D-7C13-4755-8E65-CDADF34BF09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E957A83-8636-4DF9-9A85-7FE352DD278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646882D-E981-4249-9033-6D08BC8D189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7D98384-14F7-4662-928E-F54E6BDF773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2F69A45-6709-45EF-A72B-9FBB349741E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D547670-CBDE-4940-A95A-AC0F7139BF11}"/>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E4EBF6C-94AC-4B4E-917E-2BF7D61DE2AC}"/>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66831F5-E844-4B85-BC86-FB360AEA33C7}"/>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70A090F-45F1-4C3E-9238-36F5437D473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DCC95D1-5604-4A86-9654-EFB962240E86}"/>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E6A7485-4CCA-41AB-99A1-9B363C5B3B0C}"/>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8BAEC87E-5A88-417F-B6C3-D15C9E30CBC3}"/>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A8C7305-0378-42D4-B35A-CCE5948BC029}"/>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D5A8A2E-59B6-4B80-BF15-80F2B6D1AE6D}"/>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1EF386F-ABA4-49D4-9767-7BA934DD8BC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E409599-E5AB-4267-8732-86ED85FFE6E1}"/>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546CA6C-E972-434D-9461-2467804F898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D388C194-1FA6-4CE5-836B-B9F160A32DAE}"/>
            </a:ext>
          </a:extLst>
        </xdr:cNvPr>
        <xdr:cNvCxnSpPr/>
      </xdr:nvCxnSpPr>
      <xdr:spPr>
        <a:xfrm flipV="1">
          <a:off x="9429115" y="9123680"/>
          <a:ext cx="0" cy="12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AA523D55-E7BE-4379-AA73-4BEED2DB6445}"/>
            </a:ext>
          </a:extLst>
        </xdr:cNvPr>
        <xdr:cNvSpPr txBox="1"/>
      </xdr:nvSpPr>
      <xdr:spPr>
        <a:xfrm>
          <a:off x="9467850" y="1035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5B7D88B5-BE47-4C58-9B0B-F3FFCF1BE2EB}"/>
            </a:ext>
          </a:extLst>
        </xdr:cNvPr>
        <xdr:cNvCxnSpPr/>
      </xdr:nvCxnSpPr>
      <xdr:spPr>
        <a:xfrm>
          <a:off x="9363075" y="103511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F55D7077-41B0-4873-B3D5-BF52A077F2E8}"/>
            </a:ext>
          </a:extLst>
        </xdr:cNvPr>
        <xdr:cNvSpPr txBox="1"/>
      </xdr:nvSpPr>
      <xdr:spPr>
        <a:xfrm>
          <a:off x="9467850" y="891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157B247B-E554-4AA2-A87E-A1DC918C65C9}"/>
            </a:ext>
          </a:extLst>
        </xdr:cNvPr>
        <xdr:cNvCxnSpPr/>
      </xdr:nvCxnSpPr>
      <xdr:spPr>
        <a:xfrm>
          <a:off x="9363075" y="91236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85651BE9-2517-42C5-8A75-F04F79B119A6}"/>
            </a:ext>
          </a:extLst>
        </xdr:cNvPr>
        <xdr:cNvSpPr txBox="1"/>
      </xdr:nvSpPr>
      <xdr:spPr>
        <a:xfrm>
          <a:off x="9467850" y="9828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ABD57DD6-AB0A-4F94-A5C6-B73C0F0709F1}"/>
            </a:ext>
          </a:extLst>
        </xdr:cNvPr>
        <xdr:cNvSpPr/>
      </xdr:nvSpPr>
      <xdr:spPr>
        <a:xfrm>
          <a:off x="9401175" y="985012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1D253A11-8ACA-4BA4-9413-75A3DA8A3B57}"/>
            </a:ext>
          </a:extLst>
        </xdr:cNvPr>
        <xdr:cNvSpPr/>
      </xdr:nvSpPr>
      <xdr:spPr>
        <a:xfrm>
          <a:off x="8639175" y="9874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364E4811-4496-4C9E-AB1C-058045AEFB70}"/>
            </a:ext>
          </a:extLst>
        </xdr:cNvPr>
        <xdr:cNvSpPr/>
      </xdr:nvSpPr>
      <xdr:spPr>
        <a:xfrm>
          <a:off x="7839075" y="99333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41AE3258-1DE1-4D3F-93DE-A100925316FA}"/>
            </a:ext>
          </a:extLst>
        </xdr:cNvPr>
        <xdr:cNvSpPr/>
      </xdr:nvSpPr>
      <xdr:spPr>
        <a:xfrm>
          <a:off x="7029450" y="9973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0347370E-658B-4EE8-9DC4-35FA8BE8A2DB}"/>
            </a:ext>
          </a:extLst>
        </xdr:cNvPr>
        <xdr:cNvSpPr/>
      </xdr:nvSpPr>
      <xdr:spPr>
        <a:xfrm>
          <a:off x="6238875" y="9994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02A624-37E2-4F13-B5F7-25AB896EBCA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F0EA836-2D4D-40FF-B0A0-5F790D7FF8C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E18CD7-33FE-4D44-8ACB-B531C429F596}"/>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960EF7-CB42-4447-A27B-EE2408E39D46}"/>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13F270F-EF73-4561-9F71-C229F1AE2E0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90170</xdr:rowOff>
    </xdr:from>
    <xdr:to>
      <xdr:col>55</xdr:col>
      <xdr:colOff>50800</xdr:colOff>
      <xdr:row>59</xdr:row>
      <xdr:rowOff>20320</xdr:rowOff>
    </xdr:to>
    <xdr:sp macro="" textlink="">
      <xdr:nvSpPr>
        <xdr:cNvPr id="245" name="楕円 244">
          <a:extLst>
            <a:ext uri="{FF2B5EF4-FFF2-40B4-BE49-F238E27FC236}">
              <a16:creationId xmlns:a16="http://schemas.microsoft.com/office/drawing/2014/main" id="{C5263539-392D-4DFE-9D70-66B539E92FE5}"/>
            </a:ext>
          </a:extLst>
        </xdr:cNvPr>
        <xdr:cNvSpPr/>
      </xdr:nvSpPr>
      <xdr:spPr>
        <a:xfrm>
          <a:off x="9401175" y="94881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113047</xdr:rowOff>
    </xdr:from>
    <xdr:ext cx="469744" cy="259045"/>
    <xdr:sp macro="" textlink="">
      <xdr:nvSpPr>
        <xdr:cNvPr id="246" name="【体育館・プール】&#10;一人当たり面積該当値テキスト">
          <a:extLst>
            <a:ext uri="{FF2B5EF4-FFF2-40B4-BE49-F238E27FC236}">
              <a16:creationId xmlns:a16="http://schemas.microsoft.com/office/drawing/2014/main" id="{754E5714-62E8-4339-B630-66062AFE07AA}"/>
            </a:ext>
          </a:extLst>
        </xdr:cNvPr>
        <xdr:cNvSpPr txBox="1"/>
      </xdr:nvSpPr>
      <xdr:spPr>
        <a:xfrm>
          <a:off x="9467850" y="935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106680</xdr:rowOff>
    </xdr:from>
    <xdr:to>
      <xdr:col>50</xdr:col>
      <xdr:colOff>165100</xdr:colOff>
      <xdr:row>59</xdr:row>
      <xdr:rowOff>36830</xdr:rowOff>
    </xdr:to>
    <xdr:sp macro="" textlink="">
      <xdr:nvSpPr>
        <xdr:cNvPr id="247" name="楕円 246">
          <a:extLst>
            <a:ext uri="{FF2B5EF4-FFF2-40B4-BE49-F238E27FC236}">
              <a16:creationId xmlns:a16="http://schemas.microsoft.com/office/drawing/2014/main" id="{DEF30197-809A-45DF-A502-B2BC88577DBD}"/>
            </a:ext>
          </a:extLst>
        </xdr:cNvPr>
        <xdr:cNvSpPr/>
      </xdr:nvSpPr>
      <xdr:spPr>
        <a:xfrm>
          <a:off x="8639175" y="9504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140970</xdr:rowOff>
    </xdr:from>
    <xdr:to>
      <xdr:col>55</xdr:col>
      <xdr:colOff>0</xdr:colOff>
      <xdr:row>58</xdr:row>
      <xdr:rowOff>157480</xdr:rowOff>
    </xdr:to>
    <xdr:cxnSp macro="">
      <xdr:nvCxnSpPr>
        <xdr:cNvPr id="248" name="直線コネクタ 247">
          <a:extLst>
            <a:ext uri="{FF2B5EF4-FFF2-40B4-BE49-F238E27FC236}">
              <a16:creationId xmlns:a16="http://schemas.microsoft.com/office/drawing/2014/main" id="{A7C26BC5-8798-4759-AC60-FC173B0DC3C7}"/>
            </a:ext>
          </a:extLst>
        </xdr:cNvPr>
        <xdr:cNvCxnSpPr/>
      </xdr:nvCxnSpPr>
      <xdr:spPr>
        <a:xfrm flipV="1">
          <a:off x="8686800" y="954532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124460</xdr:rowOff>
    </xdr:from>
    <xdr:to>
      <xdr:col>46</xdr:col>
      <xdr:colOff>38100</xdr:colOff>
      <xdr:row>59</xdr:row>
      <xdr:rowOff>54610</xdr:rowOff>
    </xdr:to>
    <xdr:sp macro="" textlink="">
      <xdr:nvSpPr>
        <xdr:cNvPr id="249" name="楕円 248">
          <a:extLst>
            <a:ext uri="{FF2B5EF4-FFF2-40B4-BE49-F238E27FC236}">
              <a16:creationId xmlns:a16="http://schemas.microsoft.com/office/drawing/2014/main" id="{E4575ADC-D150-42E4-A5E8-521A1AD6E9BC}"/>
            </a:ext>
          </a:extLst>
        </xdr:cNvPr>
        <xdr:cNvSpPr/>
      </xdr:nvSpPr>
      <xdr:spPr>
        <a:xfrm>
          <a:off x="7839075" y="9522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157480</xdr:rowOff>
    </xdr:from>
    <xdr:to>
      <xdr:col>50</xdr:col>
      <xdr:colOff>114300</xdr:colOff>
      <xdr:row>59</xdr:row>
      <xdr:rowOff>3810</xdr:rowOff>
    </xdr:to>
    <xdr:cxnSp macro="">
      <xdr:nvCxnSpPr>
        <xdr:cNvPr id="250" name="直線コネクタ 249">
          <a:extLst>
            <a:ext uri="{FF2B5EF4-FFF2-40B4-BE49-F238E27FC236}">
              <a16:creationId xmlns:a16="http://schemas.microsoft.com/office/drawing/2014/main" id="{2902741C-DCDC-4DC7-A97C-C760A7192C50}"/>
            </a:ext>
          </a:extLst>
        </xdr:cNvPr>
        <xdr:cNvCxnSpPr/>
      </xdr:nvCxnSpPr>
      <xdr:spPr>
        <a:xfrm flipV="1">
          <a:off x="7886700" y="956183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97790</xdr:rowOff>
    </xdr:from>
    <xdr:to>
      <xdr:col>41</xdr:col>
      <xdr:colOff>101600</xdr:colOff>
      <xdr:row>59</xdr:row>
      <xdr:rowOff>27940</xdr:rowOff>
    </xdr:to>
    <xdr:sp macro="" textlink="">
      <xdr:nvSpPr>
        <xdr:cNvPr id="251" name="楕円 250">
          <a:extLst>
            <a:ext uri="{FF2B5EF4-FFF2-40B4-BE49-F238E27FC236}">
              <a16:creationId xmlns:a16="http://schemas.microsoft.com/office/drawing/2014/main" id="{9BB05A48-D031-432D-8FA1-4208A6E0D94B}"/>
            </a:ext>
          </a:extLst>
        </xdr:cNvPr>
        <xdr:cNvSpPr/>
      </xdr:nvSpPr>
      <xdr:spPr>
        <a:xfrm>
          <a:off x="7029450" y="9498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148590</xdr:rowOff>
    </xdr:from>
    <xdr:to>
      <xdr:col>45</xdr:col>
      <xdr:colOff>177800</xdr:colOff>
      <xdr:row>59</xdr:row>
      <xdr:rowOff>3810</xdr:rowOff>
    </xdr:to>
    <xdr:cxnSp macro="">
      <xdr:nvCxnSpPr>
        <xdr:cNvPr id="252" name="直線コネクタ 251">
          <a:extLst>
            <a:ext uri="{FF2B5EF4-FFF2-40B4-BE49-F238E27FC236}">
              <a16:creationId xmlns:a16="http://schemas.microsoft.com/office/drawing/2014/main" id="{33A7443C-659D-49BB-9591-414BBA3A1458}"/>
            </a:ext>
          </a:extLst>
        </xdr:cNvPr>
        <xdr:cNvCxnSpPr/>
      </xdr:nvCxnSpPr>
      <xdr:spPr>
        <a:xfrm>
          <a:off x="7077075" y="9546590"/>
          <a:ext cx="80962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115570</xdr:rowOff>
    </xdr:from>
    <xdr:to>
      <xdr:col>36</xdr:col>
      <xdr:colOff>165100</xdr:colOff>
      <xdr:row>59</xdr:row>
      <xdr:rowOff>45720</xdr:rowOff>
    </xdr:to>
    <xdr:sp macro="" textlink="">
      <xdr:nvSpPr>
        <xdr:cNvPr id="253" name="楕円 252">
          <a:extLst>
            <a:ext uri="{FF2B5EF4-FFF2-40B4-BE49-F238E27FC236}">
              <a16:creationId xmlns:a16="http://schemas.microsoft.com/office/drawing/2014/main" id="{65C42EA0-A9FE-41F2-9DC3-51821A8E38D2}"/>
            </a:ext>
          </a:extLst>
        </xdr:cNvPr>
        <xdr:cNvSpPr/>
      </xdr:nvSpPr>
      <xdr:spPr>
        <a:xfrm>
          <a:off x="6238875" y="9516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148590</xdr:rowOff>
    </xdr:from>
    <xdr:to>
      <xdr:col>41</xdr:col>
      <xdr:colOff>50800</xdr:colOff>
      <xdr:row>58</xdr:row>
      <xdr:rowOff>166370</xdr:rowOff>
    </xdr:to>
    <xdr:cxnSp macro="">
      <xdr:nvCxnSpPr>
        <xdr:cNvPr id="254" name="直線コネクタ 253">
          <a:extLst>
            <a:ext uri="{FF2B5EF4-FFF2-40B4-BE49-F238E27FC236}">
              <a16:creationId xmlns:a16="http://schemas.microsoft.com/office/drawing/2014/main" id="{099F8ECC-B12A-4285-86B2-1AB0FB7C25F9}"/>
            </a:ext>
          </a:extLst>
        </xdr:cNvPr>
        <xdr:cNvCxnSpPr/>
      </xdr:nvCxnSpPr>
      <xdr:spPr>
        <a:xfrm flipV="1">
          <a:off x="6286500" y="954659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A374152C-ECA7-4FA0-950E-F0A498B56724}"/>
            </a:ext>
          </a:extLst>
        </xdr:cNvPr>
        <xdr:cNvSpPr txBox="1"/>
      </xdr:nvSpPr>
      <xdr:spPr>
        <a:xfrm>
          <a:off x="8458277" y="995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8CCBD9E4-5CF9-4B29-9679-7F6735FAD5A9}"/>
            </a:ext>
          </a:extLst>
        </xdr:cNvPr>
        <xdr:cNvSpPr txBox="1"/>
      </xdr:nvSpPr>
      <xdr:spPr>
        <a:xfrm>
          <a:off x="76772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57" name="n_3aveValue【体育館・プール】&#10;一人当たり面積">
          <a:extLst>
            <a:ext uri="{FF2B5EF4-FFF2-40B4-BE49-F238E27FC236}">
              <a16:creationId xmlns:a16="http://schemas.microsoft.com/office/drawing/2014/main" id="{807E54C1-8DE7-46D0-AF32-5799F5C7469E}"/>
            </a:ext>
          </a:extLst>
        </xdr:cNvPr>
        <xdr:cNvSpPr txBox="1"/>
      </xdr:nvSpPr>
      <xdr:spPr>
        <a:xfrm>
          <a:off x="6867602"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258" name="n_4aveValue【体育館・プール】&#10;一人当たり面積">
          <a:extLst>
            <a:ext uri="{FF2B5EF4-FFF2-40B4-BE49-F238E27FC236}">
              <a16:creationId xmlns:a16="http://schemas.microsoft.com/office/drawing/2014/main" id="{AD4DE19E-FB9C-4111-A77F-34DD7FE5FD48}"/>
            </a:ext>
          </a:extLst>
        </xdr:cNvPr>
        <xdr:cNvSpPr txBox="1"/>
      </xdr:nvSpPr>
      <xdr:spPr>
        <a:xfrm>
          <a:off x="6067502"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53357</xdr:rowOff>
    </xdr:from>
    <xdr:ext cx="469744" cy="259045"/>
    <xdr:sp macro="" textlink="">
      <xdr:nvSpPr>
        <xdr:cNvPr id="259" name="n_1mainValue【体育館・プール】&#10;一人当たり面積">
          <a:extLst>
            <a:ext uri="{FF2B5EF4-FFF2-40B4-BE49-F238E27FC236}">
              <a16:creationId xmlns:a16="http://schemas.microsoft.com/office/drawing/2014/main" id="{852BAA93-7273-4458-959B-027A145E9C40}"/>
            </a:ext>
          </a:extLst>
        </xdr:cNvPr>
        <xdr:cNvSpPr txBox="1"/>
      </xdr:nvSpPr>
      <xdr:spPr>
        <a:xfrm>
          <a:off x="8458277" y="928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71137</xdr:rowOff>
    </xdr:from>
    <xdr:ext cx="469744" cy="259045"/>
    <xdr:sp macro="" textlink="">
      <xdr:nvSpPr>
        <xdr:cNvPr id="260" name="n_2mainValue【体育館・プール】&#10;一人当たり面積">
          <a:extLst>
            <a:ext uri="{FF2B5EF4-FFF2-40B4-BE49-F238E27FC236}">
              <a16:creationId xmlns:a16="http://schemas.microsoft.com/office/drawing/2014/main" id="{9DA9EE31-96E4-4123-80A7-CAB6B13A7E0B}"/>
            </a:ext>
          </a:extLst>
        </xdr:cNvPr>
        <xdr:cNvSpPr txBox="1"/>
      </xdr:nvSpPr>
      <xdr:spPr>
        <a:xfrm>
          <a:off x="7677227" y="93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44467</xdr:rowOff>
    </xdr:from>
    <xdr:ext cx="469744" cy="259045"/>
    <xdr:sp macro="" textlink="">
      <xdr:nvSpPr>
        <xdr:cNvPr id="261" name="n_3mainValue【体育館・プール】&#10;一人当たり面積">
          <a:extLst>
            <a:ext uri="{FF2B5EF4-FFF2-40B4-BE49-F238E27FC236}">
              <a16:creationId xmlns:a16="http://schemas.microsoft.com/office/drawing/2014/main" id="{1D818871-46BD-4369-98A0-F3F87CD3E3D4}"/>
            </a:ext>
          </a:extLst>
        </xdr:cNvPr>
        <xdr:cNvSpPr txBox="1"/>
      </xdr:nvSpPr>
      <xdr:spPr>
        <a:xfrm>
          <a:off x="6867602"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62247</xdr:rowOff>
    </xdr:from>
    <xdr:ext cx="469744" cy="259045"/>
    <xdr:sp macro="" textlink="">
      <xdr:nvSpPr>
        <xdr:cNvPr id="262" name="n_4mainValue【体育館・プール】&#10;一人当たり面積">
          <a:extLst>
            <a:ext uri="{FF2B5EF4-FFF2-40B4-BE49-F238E27FC236}">
              <a16:creationId xmlns:a16="http://schemas.microsoft.com/office/drawing/2014/main" id="{669A6D42-ACE9-4015-88F7-A7D6BE082F82}"/>
            </a:ext>
          </a:extLst>
        </xdr:cNvPr>
        <xdr:cNvSpPr txBox="1"/>
      </xdr:nvSpPr>
      <xdr:spPr>
        <a:xfrm>
          <a:off x="60675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CA00100-DAFF-40A0-BED6-F0CA395CFEE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6430787-2DC9-49C7-B828-199430D4315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B7040DA-24A3-4FFF-8D15-44D4C080E4CE}"/>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F9297A8-C93C-42D7-A160-59E7C8DE2D24}"/>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2B49280-A574-420C-9684-C8864DE5903C}"/>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0CA6780-69DC-40C4-BAA3-C28DCA9E042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B35CA9B-89C7-4821-8AF5-30127EA532D8}"/>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1341C9C-A155-425A-94FD-690733D0C71A}"/>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EE9BDE90-3FA1-4A8C-9626-FA49374A67A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544A6385-FA90-4708-A16B-4BEA5DE3F88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36A23D2-2E1E-498A-BDD9-EB0F7F6C2F6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D8DC33A-71EF-4355-BFD0-F220E6DB291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BDBB288-B38E-4B1E-8FB6-3CC5CCBE0461}"/>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C9A9C7F-68F1-45B6-AD7D-889E7730086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A7CD29C-1CFA-496B-8DA0-1CBB7150F10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26A62D6-5664-45B2-AD64-1B00FE8B2E41}"/>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A1E26220-F8EE-4273-BEED-223B10E122C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E27C92A-E0A9-400C-97E7-872C2A279E1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91D4B0D9-25BC-4A0E-B768-B3F465F06DB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12914F2-DBAB-4C51-AF0B-8C1C13B18034}"/>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F72DA23-5825-4836-A8FA-09D6E3863AD2}"/>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F54E7A3-1AFD-42C0-93B9-70ED6665176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52EEBEA7-F9A7-47B9-9856-B876BFE2A1D9}"/>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0DBCD74-7C33-48CC-A477-C28879C72747}"/>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EC9ED20E-3BA9-4719-9BC7-6DE6D9527AA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21768B89-05F7-4446-AC38-32804F2EB6C6}"/>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3427DC14-E1E2-449B-808D-324B8610398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F56DC3DB-4B67-4E9B-8B62-6E48CE4602C4}"/>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E751C152-E105-4CBF-9F81-E0585591E25C}"/>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36D61ED1-557B-4A99-A70A-64DDE1B03AE3}"/>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1BEDCD21-6E69-4CA7-8600-9676BDB04C6F}"/>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7E624BD0-C0BA-40C7-8C50-4974800736B2}"/>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A03FA47D-550D-421B-A852-DA20C789C6E7}"/>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D32E326C-5F21-4AAF-81AC-2008DDD3BA40}"/>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91EAC18B-D815-4E5C-A2FE-30D0B3A4E4EC}"/>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6B7748D8-8FF1-474D-BA69-B09A2F07C8DE}"/>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2CEB84C3-4AEE-4C9D-BF94-AF110B1D037C}"/>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52C1D4E1-8A83-4358-AF77-D5BC15E8324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4A6E033C-F201-4EBE-BE93-DD04070FB120}"/>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A0BF73EC-0A4F-45D3-8B48-6FD48896A81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303" name="直線コネクタ 302">
          <a:extLst>
            <a:ext uri="{FF2B5EF4-FFF2-40B4-BE49-F238E27FC236}">
              <a16:creationId xmlns:a16="http://schemas.microsoft.com/office/drawing/2014/main" id="{E193D5EF-B30A-4614-83A2-0B61B2A845B1}"/>
            </a:ext>
          </a:extLst>
        </xdr:cNvPr>
        <xdr:cNvCxnSpPr/>
      </xdr:nvCxnSpPr>
      <xdr:spPr>
        <a:xfrm flipV="1">
          <a:off x="4180840" y="16471264"/>
          <a:ext cx="0" cy="113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F04C8D5B-6688-4B8D-83D4-012C127458FB}"/>
            </a:ext>
          </a:extLst>
        </xdr:cNvPr>
        <xdr:cNvSpPr txBox="1"/>
      </xdr:nvSpPr>
      <xdr:spPr>
        <a:xfrm>
          <a:off x="4219575"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05" name="直線コネクタ 304">
          <a:extLst>
            <a:ext uri="{FF2B5EF4-FFF2-40B4-BE49-F238E27FC236}">
              <a16:creationId xmlns:a16="http://schemas.microsoft.com/office/drawing/2014/main" id="{BC7DF735-904C-44B1-AE15-20DF5BBA02DA}"/>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11E440B-11AD-44A5-B8B6-BC1724878811}"/>
            </a:ext>
          </a:extLst>
        </xdr:cNvPr>
        <xdr:cNvSpPr txBox="1"/>
      </xdr:nvSpPr>
      <xdr:spPr>
        <a:xfrm>
          <a:off x="4219575" y="1624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07" name="直線コネクタ 306">
          <a:extLst>
            <a:ext uri="{FF2B5EF4-FFF2-40B4-BE49-F238E27FC236}">
              <a16:creationId xmlns:a16="http://schemas.microsoft.com/office/drawing/2014/main" id="{72D2F248-538A-433E-A587-46BCC16B2B1D}"/>
            </a:ext>
          </a:extLst>
        </xdr:cNvPr>
        <xdr:cNvCxnSpPr/>
      </xdr:nvCxnSpPr>
      <xdr:spPr>
        <a:xfrm>
          <a:off x="4105275" y="16471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F762BC15-0593-4B9F-B671-27980CF8C3B2}"/>
            </a:ext>
          </a:extLst>
        </xdr:cNvPr>
        <xdr:cNvSpPr txBox="1"/>
      </xdr:nvSpPr>
      <xdr:spPr>
        <a:xfrm>
          <a:off x="42195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09" name="フローチャート: 判断 308">
          <a:extLst>
            <a:ext uri="{FF2B5EF4-FFF2-40B4-BE49-F238E27FC236}">
              <a16:creationId xmlns:a16="http://schemas.microsoft.com/office/drawing/2014/main" id="{7D2308C7-2C3D-42C9-A7C6-39C1C875EDDD}"/>
            </a:ext>
          </a:extLst>
        </xdr:cNvPr>
        <xdr:cNvSpPr/>
      </xdr:nvSpPr>
      <xdr:spPr>
        <a:xfrm>
          <a:off x="4124325" y="168789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10" name="フローチャート: 判断 309">
          <a:extLst>
            <a:ext uri="{FF2B5EF4-FFF2-40B4-BE49-F238E27FC236}">
              <a16:creationId xmlns:a16="http://schemas.microsoft.com/office/drawing/2014/main" id="{C4285AB3-8096-4A64-862E-F33C52AD50A2}"/>
            </a:ext>
          </a:extLst>
        </xdr:cNvPr>
        <xdr:cNvSpPr/>
      </xdr:nvSpPr>
      <xdr:spPr>
        <a:xfrm>
          <a:off x="33813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11" name="フローチャート: 判断 310">
          <a:extLst>
            <a:ext uri="{FF2B5EF4-FFF2-40B4-BE49-F238E27FC236}">
              <a16:creationId xmlns:a16="http://schemas.microsoft.com/office/drawing/2014/main" id="{B021C567-EF87-407E-A820-08206DD5587A}"/>
            </a:ext>
          </a:extLst>
        </xdr:cNvPr>
        <xdr:cNvSpPr/>
      </xdr:nvSpPr>
      <xdr:spPr>
        <a:xfrm>
          <a:off x="2571750" y="1682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12" name="フローチャート: 判断 311">
          <a:extLst>
            <a:ext uri="{FF2B5EF4-FFF2-40B4-BE49-F238E27FC236}">
              <a16:creationId xmlns:a16="http://schemas.microsoft.com/office/drawing/2014/main" id="{7809AE47-1CA5-4A85-BFEE-1F54DF409102}"/>
            </a:ext>
          </a:extLst>
        </xdr:cNvPr>
        <xdr:cNvSpPr/>
      </xdr:nvSpPr>
      <xdr:spPr>
        <a:xfrm>
          <a:off x="1781175" y="168579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13" name="フローチャート: 判断 312">
          <a:extLst>
            <a:ext uri="{FF2B5EF4-FFF2-40B4-BE49-F238E27FC236}">
              <a16:creationId xmlns:a16="http://schemas.microsoft.com/office/drawing/2014/main" id="{DC9713F8-31B7-4F42-8BC3-2F0967DF72CB}"/>
            </a:ext>
          </a:extLst>
        </xdr:cNvPr>
        <xdr:cNvSpPr/>
      </xdr:nvSpPr>
      <xdr:spPr>
        <a:xfrm>
          <a:off x="981075" y="16838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A157E63-77C9-44C3-B159-F1AE0A09BD75}"/>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F6E0E12-79B2-4562-86BF-89D0B2072DE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0873135-8A3E-454F-9A61-C3659739FE4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A1452D5-A46D-4DFA-90EE-2659B1ED61B7}"/>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AA43ECA-9582-4EB0-93C2-4593CB2A3B24}"/>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319" name="楕円 318">
          <a:extLst>
            <a:ext uri="{FF2B5EF4-FFF2-40B4-BE49-F238E27FC236}">
              <a16:creationId xmlns:a16="http://schemas.microsoft.com/office/drawing/2014/main" id="{710E3A99-415F-4F61-9E36-B7E872D123FE}"/>
            </a:ext>
          </a:extLst>
        </xdr:cNvPr>
        <xdr:cNvSpPr/>
      </xdr:nvSpPr>
      <xdr:spPr>
        <a:xfrm>
          <a:off x="4124325" y="16652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73963446-32F5-4675-AEC8-D37BF924EF45}"/>
            </a:ext>
          </a:extLst>
        </xdr:cNvPr>
        <xdr:cNvSpPr txBox="1"/>
      </xdr:nvSpPr>
      <xdr:spPr>
        <a:xfrm>
          <a:off x="4219575" y="1650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321" name="楕円 320">
          <a:extLst>
            <a:ext uri="{FF2B5EF4-FFF2-40B4-BE49-F238E27FC236}">
              <a16:creationId xmlns:a16="http://schemas.microsoft.com/office/drawing/2014/main" id="{82F5E915-7FD6-4393-94A3-CBFE67E0379F}"/>
            </a:ext>
          </a:extLst>
        </xdr:cNvPr>
        <xdr:cNvSpPr/>
      </xdr:nvSpPr>
      <xdr:spPr>
        <a:xfrm>
          <a:off x="3381375" y="166103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72389</xdr:rowOff>
    </xdr:to>
    <xdr:cxnSp macro="">
      <xdr:nvCxnSpPr>
        <xdr:cNvPr id="322" name="直線コネクタ 321">
          <a:extLst>
            <a:ext uri="{FF2B5EF4-FFF2-40B4-BE49-F238E27FC236}">
              <a16:creationId xmlns:a16="http://schemas.microsoft.com/office/drawing/2014/main" id="{DDD4FBA9-714C-4AF9-9430-EF5EBD03E0BD}"/>
            </a:ext>
          </a:extLst>
        </xdr:cNvPr>
        <xdr:cNvCxnSpPr/>
      </xdr:nvCxnSpPr>
      <xdr:spPr>
        <a:xfrm>
          <a:off x="3429000" y="16657955"/>
          <a:ext cx="7524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109220</xdr:rowOff>
    </xdr:from>
    <xdr:to>
      <xdr:col>15</xdr:col>
      <xdr:colOff>101600</xdr:colOff>
      <xdr:row>102</xdr:row>
      <xdr:rowOff>39370</xdr:rowOff>
    </xdr:to>
    <xdr:sp macro="" textlink="">
      <xdr:nvSpPr>
        <xdr:cNvPr id="323" name="楕円 322">
          <a:extLst>
            <a:ext uri="{FF2B5EF4-FFF2-40B4-BE49-F238E27FC236}">
              <a16:creationId xmlns:a16="http://schemas.microsoft.com/office/drawing/2014/main" id="{716D53DD-DC86-47FE-8F09-FBCE53F72780}"/>
            </a:ext>
          </a:extLst>
        </xdr:cNvPr>
        <xdr:cNvSpPr/>
      </xdr:nvSpPr>
      <xdr:spPr>
        <a:xfrm>
          <a:off x="2571750" y="16565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30480</xdr:rowOff>
    </xdr:to>
    <xdr:cxnSp macro="">
      <xdr:nvCxnSpPr>
        <xdr:cNvPr id="324" name="直線コネクタ 323">
          <a:extLst>
            <a:ext uri="{FF2B5EF4-FFF2-40B4-BE49-F238E27FC236}">
              <a16:creationId xmlns:a16="http://schemas.microsoft.com/office/drawing/2014/main" id="{8E046420-1EC2-4D07-9D7D-C5997900E43A}"/>
            </a:ext>
          </a:extLst>
        </xdr:cNvPr>
        <xdr:cNvCxnSpPr/>
      </xdr:nvCxnSpPr>
      <xdr:spPr>
        <a:xfrm>
          <a:off x="2619375" y="1662239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325" name="楕円 324">
          <a:extLst>
            <a:ext uri="{FF2B5EF4-FFF2-40B4-BE49-F238E27FC236}">
              <a16:creationId xmlns:a16="http://schemas.microsoft.com/office/drawing/2014/main" id="{A75EC48E-CA86-48DC-9CF8-322E5A082D50}"/>
            </a:ext>
          </a:extLst>
        </xdr:cNvPr>
        <xdr:cNvSpPr/>
      </xdr:nvSpPr>
      <xdr:spPr>
        <a:xfrm>
          <a:off x="1781175" y="16523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101</xdr:row>
      <xdr:rowOff>160020</xdr:rowOff>
    </xdr:to>
    <xdr:cxnSp macro="">
      <xdr:nvCxnSpPr>
        <xdr:cNvPr id="326" name="直線コネクタ 325">
          <a:extLst>
            <a:ext uri="{FF2B5EF4-FFF2-40B4-BE49-F238E27FC236}">
              <a16:creationId xmlns:a16="http://schemas.microsoft.com/office/drawing/2014/main" id="{ED9D037C-5F6A-49D4-899A-AD5125AAA774}"/>
            </a:ext>
          </a:extLst>
        </xdr:cNvPr>
        <xdr:cNvCxnSpPr/>
      </xdr:nvCxnSpPr>
      <xdr:spPr>
        <a:xfrm>
          <a:off x="1828800" y="16580486"/>
          <a:ext cx="7905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25400</xdr:rowOff>
    </xdr:from>
    <xdr:to>
      <xdr:col>6</xdr:col>
      <xdr:colOff>38100</xdr:colOff>
      <xdr:row>101</xdr:row>
      <xdr:rowOff>127000</xdr:rowOff>
    </xdr:to>
    <xdr:sp macro="" textlink="">
      <xdr:nvSpPr>
        <xdr:cNvPr id="327" name="楕円 326">
          <a:extLst>
            <a:ext uri="{FF2B5EF4-FFF2-40B4-BE49-F238E27FC236}">
              <a16:creationId xmlns:a16="http://schemas.microsoft.com/office/drawing/2014/main" id="{F164D541-3565-49F8-AA20-8D7131A27B4B}"/>
            </a:ext>
          </a:extLst>
        </xdr:cNvPr>
        <xdr:cNvSpPr/>
      </xdr:nvSpPr>
      <xdr:spPr>
        <a:xfrm>
          <a:off x="981075" y="16487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76200</xdr:rowOff>
    </xdr:from>
    <xdr:to>
      <xdr:col>10</xdr:col>
      <xdr:colOff>114300</xdr:colOff>
      <xdr:row>101</xdr:row>
      <xdr:rowOff>118111</xdr:rowOff>
    </xdr:to>
    <xdr:cxnSp macro="">
      <xdr:nvCxnSpPr>
        <xdr:cNvPr id="328" name="直線コネクタ 327">
          <a:extLst>
            <a:ext uri="{FF2B5EF4-FFF2-40B4-BE49-F238E27FC236}">
              <a16:creationId xmlns:a16="http://schemas.microsoft.com/office/drawing/2014/main" id="{BDB0A9E1-EE5E-4295-96FD-B1375CEE2A48}"/>
            </a:ext>
          </a:extLst>
        </xdr:cNvPr>
        <xdr:cNvCxnSpPr/>
      </xdr:nvCxnSpPr>
      <xdr:spPr>
        <a:xfrm>
          <a:off x="1028700" y="16535400"/>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329" name="n_1aveValue【市民会館】&#10;有形固定資産減価償却率">
          <a:extLst>
            <a:ext uri="{FF2B5EF4-FFF2-40B4-BE49-F238E27FC236}">
              <a16:creationId xmlns:a16="http://schemas.microsoft.com/office/drawing/2014/main" id="{CCE2458F-6C14-431E-B4F4-24DD5C1B321B}"/>
            </a:ext>
          </a:extLst>
        </xdr:cNvPr>
        <xdr:cNvSpPr txBox="1"/>
      </xdr:nvSpPr>
      <xdr:spPr>
        <a:xfrm>
          <a:off x="3239144"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330" name="n_2aveValue【市民会館】&#10;有形固定資産減価償却率">
          <a:extLst>
            <a:ext uri="{FF2B5EF4-FFF2-40B4-BE49-F238E27FC236}">
              <a16:creationId xmlns:a16="http://schemas.microsoft.com/office/drawing/2014/main" id="{4B7319D8-B85E-47A6-84A9-5B2ACEAE71F3}"/>
            </a:ext>
          </a:extLst>
        </xdr:cNvPr>
        <xdr:cNvSpPr txBox="1"/>
      </xdr:nvSpPr>
      <xdr:spPr>
        <a:xfrm>
          <a:off x="2439044"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148607</xdr:rowOff>
    </xdr:from>
    <xdr:ext cx="405111" cy="259045"/>
    <xdr:sp macro="" textlink="">
      <xdr:nvSpPr>
        <xdr:cNvPr id="331" name="n_3aveValue【市民会館】&#10;有形固定資産減価償却率">
          <a:extLst>
            <a:ext uri="{FF2B5EF4-FFF2-40B4-BE49-F238E27FC236}">
              <a16:creationId xmlns:a16="http://schemas.microsoft.com/office/drawing/2014/main" id="{8B06D527-0C74-4252-92DB-4BC34738F44C}"/>
            </a:ext>
          </a:extLst>
        </xdr:cNvPr>
        <xdr:cNvSpPr txBox="1"/>
      </xdr:nvSpPr>
      <xdr:spPr>
        <a:xfrm>
          <a:off x="1648469"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332" name="n_4aveValue【市民会館】&#10;有形固定資産減価償却率">
          <a:extLst>
            <a:ext uri="{FF2B5EF4-FFF2-40B4-BE49-F238E27FC236}">
              <a16:creationId xmlns:a16="http://schemas.microsoft.com/office/drawing/2014/main" id="{B8AB261D-A240-45A9-A935-11FFF9CE09F7}"/>
            </a:ext>
          </a:extLst>
        </xdr:cNvPr>
        <xdr:cNvSpPr txBox="1"/>
      </xdr:nvSpPr>
      <xdr:spPr>
        <a:xfrm>
          <a:off x="848369"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97807</xdr:rowOff>
    </xdr:from>
    <xdr:ext cx="405111" cy="259045"/>
    <xdr:sp macro="" textlink="">
      <xdr:nvSpPr>
        <xdr:cNvPr id="333" name="n_1mainValue【市民会館】&#10;有形固定資産減価償却率">
          <a:extLst>
            <a:ext uri="{FF2B5EF4-FFF2-40B4-BE49-F238E27FC236}">
              <a16:creationId xmlns:a16="http://schemas.microsoft.com/office/drawing/2014/main" id="{67F35206-DCE0-4C5D-A888-72B634FF14AF}"/>
            </a:ext>
          </a:extLst>
        </xdr:cNvPr>
        <xdr:cNvSpPr txBox="1"/>
      </xdr:nvSpPr>
      <xdr:spPr>
        <a:xfrm>
          <a:off x="3239144" y="1638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55897</xdr:rowOff>
    </xdr:from>
    <xdr:ext cx="405111" cy="259045"/>
    <xdr:sp macro="" textlink="">
      <xdr:nvSpPr>
        <xdr:cNvPr id="334" name="n_2mainValue【市民会館】&#10;有形固定資産減価償却率">
          <a:extLst>
            <a:ext uri="{FF2B5EF4-FFF2-40B4-BE49-F238E27FC236}">
              <a16:creationId xmlns:a16="http://schemas.microsoft.com/office/drawing/2014/main" id="{F1155056-E749-4F63-8BA3-B7E7C8B6905B}"/>
            </a:ext>
          </a:extLst>
        </xdr:cNvPr>
        <xdr:cNvSpPr txBox="1"/>
      </xdr:nvSpPr>
      <xdr:spPr>
        <a:xfrm>
          <a:off x="2439044" y="1634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335" name="n_3mainValue【市民会館】&#10;有形固定資産減価償却率">
          <a:extLst>
            <a:ext uri="{FF2B5EF4-FFF2-40B4-BE49-F238E27FC236}">
              <a16:creationId xmlns:a16="http://schemas.microsoft.com/office/drawing/2014/main" id="{757C2C6F-DB58-4BDF-9111-20499CEEC46E}"/>
            </a:ext>
          </a:extLst>
        </xdr:cNvPr>
        <xdr:cNvSpPr txBox="1"/>
      </xdr:nvSpPr>
      <xdr:spPr>
        <a:xfrm>
          <a:off x="1648469" y="16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143527</xdr:rowOff>
    </xdr:from>
    <xdr:ext cx="405111" cy="259045"/>
    <xdr:sp macro="" textlink="">
      <xdr:nvSpPr>
        <xdr:cNvPr id="336" name="n_4mainValue【市民会館】&#10;有形固定資産減価償却率">
          <a:extLst>
            <a:ext uri="{FF2B5EF4-FFF2-40B4-BE49-F238E27FC236}">
              <a16:creationId xmlns:a16="http://schemas.microsoft.com/office/drawing/2014/main" id="{C93DA72B-D396-46A2-A763-179A4C24BE2F}"/>
            </a:ext>
          </a:extLst>
        </xdr:cNvPr>
        <xdr:cNvSpPr txBox="1"/>
      </xdr:nvSpPr>
      <xdr:spPr>
        <a:xfrm>
          <a:off x="848369" y="1625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EFB9ACEC-B420-4CCE-B64C-EA7C629D02A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3E723CDA-50DE-4A69-8A6B-A4A9706B50B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748282E9-6252-4F5B-B4E3-1AFF91B2865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40B53890-496A-4DC9-A224-6992BD8FD893}"/>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75BCCE48-A4BF-4BF9-B4E7-D20383B218A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B80C708F-16F6-4684-93A2-7AA1FF79003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D4795E0-CF29-458B-A2CA-B2F19CE36F4E}"/>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2DA9CFBC-76F7-45D8-8FE5-D172315F394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A580D41B-1E70-4FAC-8170-89AA10F48FD4}"/>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FD74549C-48A1-4A6A-B16C-FB0DCA02CF0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224038AD-F97E-461E-8303-14AE6A63CA05}"/>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CB27C659-95CF-4B52-90A2-8918E357AE73}"/>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9DA7D589-F871-486D-8867-D22BA85F3F90}"/>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63718E28-4D8E-48C9-9061-907607B8E006}"/>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7190BF48-019B-4C92-BB15-7B8B06547D79}"/>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26459CCB-6FD3-4A3C-9E71-D7DFAB236EF4}"/>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678F1673-64C2-4443-948B-4A43DCA08385}"/>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5096A819-7B69-45A2-ADD2-ADF4C2EB2787}"/>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7983B6D7-666C-4862-B132-239E47C43F73}"/>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9575791B-B2B9-49D3-840D-90C149E9FF96}"/>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AEAA2066-1E51-4F3F-800B-DF2E9B2F52DB}"/>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976EBBF8-33F4-42E6-9D8C-1BAC61E0EBBA}"/>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BC819EA2-89B0-45A5-8358-17B495529AA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71E29FFD-0B1A-47D4-A7C5-00B8386D96EB}"/>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4044C227-57C3-46EE-8B40-AE6BF59CD43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362" name="直線コネクタ 361">
          <a:extLst>
            <a:ext uri="{FF2B5EF4-FFF2-40B4-BE49-F238E27FC236}">
              <a16:creationId xmlns:a16="http://schemas.microsoft.com/office/drawing/2014/main" id="{25A60919-BAB6-479F-8920-DDFF7155C0ED}"/>
            </a:ext>
          </a:extLst>
        </xdr:cNvPr>
        <xdr:cNvCxnSpPr/>
      </xdr:nvCxnSpPr>
      <xdr:spPr>
        <a:xfrm flipV="1">
          <a:off x="9429115" y="16403138"/>
          <a:ext cx="0" cy="132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3" name="【市民会館】&#10;一人当たり面積最小値テキスト">
          <a:extLst>
            <a:ext uri="{FF2B5EF4-FFF2-40B4-BE49-F238E27FC236}">
              <a16:creationId xmlns:a16="http://schemas.microsoft.com/office/drawing/2014/main" id="{9A6FFB25-0AC5-4332-9179-9A76AEB19F28}"/>
            </a:ext>
          </a:extLst>
        </xdr:cNvPr>
        <xdr:cNvSpPr txBox="1"/>
      </xdr:nvSpPr>
      <xdr:spPr>
        <a:xfrm>
          <a:off x="9467850" y="177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4" name="直線コネクタ 363">
          <a:extLst>
            <a:ext uri="{FF2B5EF4-FFF2-40B4-BE49-F238E27FC236}">
              <a16:creationId xmlns:a16="http://schemas.microsoft.com/office/drawing/2014/main" id="{410C6521-DE7C-40CB-9778-6F08C781609E}"/>
            </a:ext>
          </a:extLst>
        </xdr:cNvPr>
        <xdr:cNvCxnSpPr/>
      </xdr:nvCxnSpPr>
      <xdr:spPr>
        <a:xfrm>
          <a:off x="9363075" y="177258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365" name="【市民会館】&#10;一人当たり面積最大値テキスト">
          <a:extLst>
            <a:ext uri="{FF2B5EF4-FFF2-40B4-BE49-F238E27FC236}">
              <a16:creationId xmlns:a16="http://schemas.microsoft.com/office/drawing/2014/main" id="{585F857C-91F2-479F-840B-8613CAF6F47A}"/>
            </a:ext>
          </a:extLst>
        </xdr:cNvPr>
        <xdr:cNvSpPr txBox="1"/>
      </xdr:nvSpPr>
      <xdr:spPr>
        <a:xfrm>
          <a:off x="9467850" y="161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366" name="直線コネクタ 365">
          <a:extLst>
            <a:ext uri="{FF2B5EF4-FFF2-40B4-BE49-F238E27FC236}">
              <a16:creationId xmlns:a16="http://schemas.microsoft.com/office/drawing/2014/main" id="{026CFC51-CB53-467A-AB3B-5388EA95F248}"/>
            </a:ext>
          </a:extLst>
        </xdr:cNvPr>
        <xdr:cNvCxnSpPr/>
      </xdr:nvCxnSpPr>
      <xdr:spPr>
        <a:xfrm>
          <a:off x="9363075" y="164031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367" name="【市民会館】&#10;一人当たり面積平均値テキスト">
          <a:extLst>
            <a:ext uri="{FF2B5EF4-FFF2-40B4-BE49-F238E27FC236}">
              <a16:creationId xmlns:a16="http://schemas.microsoft.com/office/drawing/2014/main" id="{E37525C8-D1B5-4C8E-B86F-B6C1863D58C8}"/>
            </a:ext>
          </a:extLst>
        </xdr:cNvPr>
        <xdr:cNvSpPr txBox="1"/>
      </xdr:nvSpPr>
      <xdr:spPr>
        <a:xfrm>
          <a:off x="9467850" y="16954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368" name="フローチャート: 判断 367">
          <a:extLst>
            <a:ext uri="{FF2B5EF4-FFF2-40B4-BE49-F238E27FC236}">
              <a16:creationId xmlns:a16="http://schemas.microsoft.com/office/drawing/2014/main" id="{B82A8C38-D67A-4A9E-9185-0ADBC668A21A}"/>
            </a:ext>
          </a:extLst>
        </xdr:cNvPr>
        <xdr:cNvSpPr/>
      </xdr:nvSpPr>
      <xdr:spPr>
        <a:xfrm>
          <a:off x="9401175" y="1710027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69" name="フローチャート: 判断 368">
          <a:extLst>
            <a:ext uri="{FF2B5EF4-FFF2-40B4-BE49-F238E27FC236}">
              <a16:creationId xmlns:a16="http://schemas.microsoft.com/office/drawing/2014/main" id="{CE37B25C-CA81-4D4D-BB21-B2140507C96D}"/>
            </a:ext>
          </a:extLst>
        </xdr:cNvPr>
        <xdr:cNvSpPr/>
      </xdr:nvSpPr>
      <xdr:spPr>
        <a:xfrm>
          <a:off x="8639175" y="171166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70" name="フローチャート: 判断 369">
          <a:extLst>
            <a:ext uri="{FF2B5EF4-FFF2-40B4-BE49-F238E27FC236}">
              <a16:creationId xmlns:a16="http://schemas.microsoft.com/office/drawing/2014/main" id="{79654BA2-8199-4C91-A0A1-E3104BF7EB5D}"/>
            </a:ext>
          </a:extLst>
        </xdr:cNvPr>
        <xdr:cNvSpPr/>
      </xdr:nvSpPr>
      <xdr:spPr>
        <a:xfrm>
          <a:off x="7839075" y="17123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371" name="フローチャート: 判断 370">
          <a:extLst>
            <a:ext uri="{FF2B5EF4-FFF2-40B4-BE49-F238E27FC236}">
              <a16:creationId xmlns:a16="http://schemas.microsoft.com/office/drawing/2014/main" id="{D763A9D0-588E-4361-A3C1-FDA168B3AA39}"/>
            </a:ext>
          </a:extLst>
        </xdr:cNvPr>
        <xdr:cNvSpPr/>
      </xdr:nvSpPr>
      <xdr:spPr>
        <a:xfrm>
          <a:off x="7029450" y="17136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372" name="フローチャート: 判断 371">
          <a:extLst>
            <a:ext uri="{FF2B5EF4-FFF2-40B4-BE49-F238E27FC236}">
              <a16:creationId xmlns:a16="http://schemas.microsoft.com/office/drawing/2014/main" id="{B501C065-EE44-42EB-B0DA-4FC18492CCA7}"/>
            </a:ext>
          </a:extLst>
        </xdr:cNvPr>
        <xdr:cNvSpPr/>
      </xdr:nvSpPr>
      <xdr:spPr>
        <a:xfrm>
          <a:off x="6238875" y="171525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681E64F-7899-42C8-9E67-846E773A25E9}"/>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CB1779F-48F6-4EB6-BC65-E5F9FB4EDCED}"/>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3DAF67B-4C9C-47EA-8DED-12827B80EE34}"/>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414D9D7-EA43-403B-8460-10E3F19A051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9EC9408-13E7-442A-A234-17A385018AF7}"/>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111942</xdr:rowOff>
    </xdr:from>
    <xdr:to>
      <xdr:col>55</xdr:col>
      <xdr:colOff>50800</xdr:colOff>
      <xdr:row>106</xdr:row>
      <xdr:rowOff>42092</xdr:rowOff>
    </xdr:to>
    <xdr:sp macro="" textlink="">
      <xdr:nvSpPr>
        <xdr:cNvPr id="378" name="楕円 377">
          <a:extLst>
            <a:ext uri="{FF2B5EF4-FFF2-40B4-BE49-F238E27FC236}">
              <a16:creationId xmlns:a16="http://schemas.microsoft.com/office/drawing/2014/main" id="{D184DDE0-C22A-46F2-A5A0-5F9A15FA77EB}"/>
            </a:ext>
          </a:extLst>
        </xdr:cNvPr>
        <xdr:cNvSpPr/>
      </xdr:nvSpPr>
      <xdr:spPr>
        <a:xfrm>
          <a:off x="9401175" y="172569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90369</xdr:rowOff>
    </xdr:from>
    <xdr:ext cx="469744" cy="259045"/>
    <xdr:sp macro="" textlink="">
      <xdr:nvSpPr>
        <xdr:cNvPr id="379" name="【市民会館】&#10;一人当たり面積該当値テキスト">
          <a:extLst>
            <a:ext uri="{FF2B5EF4-FFF2-40B4-BE49-F238E27FC236}">
              <a16:creationId xmlns:a16="http://schemas.microsoft.com/office/drawing/2014/main" id="{D1611983-D727-4993-AE8C-4C2D5A3B89F9}"/>
            </a:ext>
          </a:extLst>
        </xdr:cNvPr>
        <xdr:cNvSpPr txBox="1"/>
      </xdr:nvSpPr>
      <xdr:spPr>
        <a:xfrm>
          <a:off x="9467850" y="1723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121738</xdr:rowOff>
    </xdr:from>
    <xdr:to>
      <xdr:col>50</xdr:col>
      <xdr:colOff>165100</xdr:colOff>
      <xdr:row>106</xdr:row>
      <xdr:rowOff>51888</xdr:rowOff>
    </xdr:to>
    <xdr:sp macro="" textlink="">
      <xdr:nvSpPr>
        <xdr:cNvPr id="380" name="楕円 379">
          <a:extLst>
            <a:ext uri="{FF2B5EF4-FFF2-40B4-BE49-F238E27FC236}">
              <a16:creationId xmlns:a16="http://schemas.microsoft.com/office/drawing/2014/main" id="{CFC6B262-2D17-4049-A862-10F161B13D80}"/>
            </a:ext>
          </a:extLst>
        </xdr:cNvPr>
        <xdr:cNvSpPr/>
      </xdr:nvSpPr>
      <xdr:spPr>
        <a:xfrm>
          <a:off x="8639175" y="17269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162742</xdr:rowOff>
    </xdr:from>
    <xdr:to>
      <xdr:col>55</xdr:col>
      <xdr:colOff>0</xdr:colOff>
      <xdr:row>106</xdr:row>
      <xdr:rowOff>1088</xdr:rowOff>
    </xdr:to>
    <xdr:cxnSp macro="">
      <xdr:nvCxnSpPr>
        <xdr:cNvPr id="381" name="直線コネクタ 380">
          <a:extLst>
            <a:ext uri="{FF2B5EF4-FFF2-40B4-BE49-F238E27FC236}">
              <a16:creationId xmlns:a16="http://schemas.microsoft.com/office/drawing/2014/main" id="{EEE6C303-8CE2-4BF4-B9DB-A16297E21F75}"/>
            </a:ext>
          </a:extLst>
        </xdr:cNvPr>
        <xdr:cNvCxnSpPr/>
      </xdr:nvCxnSpPr>
      <xdr:spPr>
        <a:xfrm flipV="1">
          <a:off x="8686800" y="17304567"/>
          <a:ext cx="74295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131536</xdr:rowOff>
    </xdr:from>
    <xdr:to>
      <xdr:col>46</xdr:col>
      <xdr:colOff>38100</xdr:colOff>
      <xdr:row>106</xdr:row>
      <xdr:rowOff>61686</xdr:rowOff>
    </xdr:to>
    <xdr:sp macro="" textlink="">
      <xdr:nvSpPr>
        <xdr:cNvPr id="382" name="楕円 381">
          <a:extLst>
            <a:ext uri="{FF2B5EF4-FFF2-40B4-BE49-F238E27FC236}">
              <a16:creationId xmlns:a16="http://schemas.microsoft.com/office/drawing/2014/main" id="{25EDE40F-DC8E-44B3-8C20-2361BCDAC288}"/>
            </a:ext>
          </a:extLst>
        </xdr:cNvPr>
        <xdr:cNvSpPr/>
      </xdr:nvSpPr>
      <xdr:spPr>
        <a:xfrm>
          <a:off x="7839075" y="17276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xdr:rowOff>
    </xdr:from>
    <xdr:to>
      <xdr:col>50</xdr:col>
      <xdr:colOff>114300</xdr:colOff>
      <xdr:row>106</xdr:row>
      <xdr:rowOff>10886</xdr:rowOff>
    </xdr:to>
    <xdr:cxnSp macro="">
      <xdr:nvCxnSpPr>
        <xdr:cNvPr id="383" name="直線コネクタ 382">
          <a:extLst>
            <a:ext uri="{FF2B5EF4-FFF2-40B4-BE49-F238E27FC236}">
              <a16:creationId xmlns:a16="http://schemas.microsoft.com/office/drawing/2014/main" id="{C20C09CC-A5E9-4FD4-8057-A667BF2E4F5E}"/>
            </a:ext>
          </a:extLst>
        </xdr:cNvPr>
        <xdr:cNvCxnSpPr/>
      </xdr:nvCxnSpPr>
      <xdr:spPr>
        <a:xfrm flipV="1">
          <a:off x="7886700" y="17317538"/>
          <a:ext cx="8001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138068</xdr:rowOff>
    </xdr:from>
    <xdr:to>
      <xdr:col>41</xdr:col>
      <xdr:colOff>101600</xdr:colOff>
      <xdr:row>106</xdr:row>
      <xdr:rowOff>68218</xdr:rowOff>
    </xdr:to>
    <xdr:sp macro="" textlink="">
      <xdr:nvSpPr>
        <xdr:cNvPr id="384" name="楕円 383">
          <a:extLst>
            <a:ext uri="{FF2B5EF4-FFF2-40B4-BE49-F238E27FC236}">
              <a16:creationId xmlns:a16="http://schemas.microsoft.com/office/drawing/2014/main" id="{7587751A-B9BB-4E7A-83F9-EBB2D54FCA04}"/>
            </a:ext>
          </a:extLst>
        </xdr:cNvPr>
        <xdr:cNvSpPr/>
      </xdr:nvSpPr>
      <xdr:spPr>
        <a:xfrm>
          <a:off x="7029450" y="17286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10886</xdr:rowOff>
    </xdr:from>
    <xdr:to>
      <xdr:col>45</xdr:col>
      <xdr:colOff>177800</xdr:colOff>
      <xdr:row>106</xdr:row>
      <xdr:rowOff>17418</xdr:rowOff>
    </xdr:to>
    <xdr:cxnSp macro="">
      <xdr:nvCxnSpPr>
        <xdr:cNvPr id="385" name="直線コネクタ 384">
          <a:extLst>
            <a:ext uri="{FF2B5EF4-FFF2-40B4-BE49-F238E27FC236}">
              <a16:creationId xmlns:a16="http://schemas.microsoft.com/office/drawing/2014/main" id="{AC1B3392-77F4-430D-A9BB-DC7D7CB2F935}"/>
            </a:ext>
          </a:extLst>
        </xdr:cNvPr>
        <xdr:cNvCxnSpPr/>
      </xdr:nvCxnSpPr>
      <xdr:spPr>
        <a:xfrm flipV="1">
          <a:off x="7077075" y="17324161"/>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147864</xdr:rowOff>
    </xdr:from>
    <xdr:to>
      <xdr:col>36</xdr:col>
      <xdr:colOff>165100</xdr:colOff>
      <xdr:row>106</xdr:row>
      <xdr:rowOff>78014</xdr:rowOff>
    </xdr:to>
    <xdr:sp macro="" textlink="">
      <xdr:nvSpPr>
        <xdr:cNvPr id="386" name="楕円 385">
          <a:extLst>
            <a:ext uri="{FF2B5EF4-FFF2-40B4-BE49-F238E27FC236}">
              <a16:creationId xmlns:a16="http://schemas.microsoft.com/office/drawing/2014/main" id="{7C62CB91-F976-4B47-9FBA-DF4CE2C8985D}"/>
            </a:ext>
          </a:extLst>
        </xdr:cNvPr>
        <xdr:cNvSpPr/>
      </xdr:nvSpPr>
      <xdr:spPr>
        <a:xfrm>
          <a:off x="6238875" y="172896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17418</xdr:rowOff>
    </xdr:from>
    <xdr:to>
      <xdr:col>41</xdr:col>
      <xdr:colOff>50800</xdr:colOff>
      <xdr:row>106</xdr:row>
      <xdr:rowOff>27214</xdr:rowOff>
    </xdr:to>
    <xdr:cxnSp macro="">
      <xdr:nvCxnSpPr>
        <xdr:cNvPr id="387" name="直線コネクタ 386">
          <a:extLst>
            <a:ext uri="{FF2B5EF4-FFF2-40B4-BE49-F238E27FC236}">
              <a16:creationId xmlns:a16="http://schemas.microsoft.com/office/drawing/2014/main" id="{2D085413-92C7-4FD1-8628-7A376DED0A09}"/>
            </a:ext>
          </a:extLst>
        </xdr:cNvPr>
        <xdr:cNvCxnSpPr/>
      </xdr:nvCxnSpPr>
      <xdr:spPr>
        <a:xfrm flipV="1">
          <a:off x="6286500" y="17333868"/>
          <a:ext cx="79057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388" name="n_1aveValue【市民会館】&#10;一人当たり面積">
          <a:extLst>
            <a:ext uri="{FF2B5EF4-FFF2-40B4-BE49-F238E27FC236}">
              <a16:creationId xmlns:a16="http://schemas.microsoft.com/office/drawing/2014/main" id="{7292BEAD-D3EA-47E4-8C17-2F664AA3FFCC}"/>
            </a:ext>
          </a:extLst>
        </xdr:cNvPr>
        <xdr:cNvSpPr txBox="1"/>
      </xdr:nvSpPr>
      <xdr:spPr>
        <a:xfrm>
          <a:off x="8458277" y="1689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389" name="n_2aveValue【市民会館】&#10;一人当たり面積">
          <a:extLst>
            <a:ext uri="{FF2B5EF4-FFF2-40B4-BE49-F238E27FC236}">
              <a16:creationId xmlns:a16="http://schemas.microsoft.com/office/drawing/2014/main" id="{45961FA1-BCC7-4C34-AFD6-5B09F6120D18}"/>
            </a:ext>
          </a:extLst>
        </xdr:cNvPr>
        <xdr:cNvSpPr txBox="1"/>
      </xdr:nvSpPr>
      <xdr:spPr>
        <a:xfrm>
          <a:off x="7677227" y="168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390" name="n_3aveValue【市民会館】&#10;一人当たり面積">
          <a:extLst>
            <a:ext uri="{FF2B5EF4-FFF2-40B4-BE49-F238E27FC236}">
              <a16:creationId xmlns:a16="http://schemas.microsoft.com/office/drawing/2014/main" id="{97D7FCF1-9627-468E-B8C8-1685459BB36C}"/>
            </a:ext>
          </a:extLst>
        </xdr:cNvPr>
        <xdr:cNvSpPr txBox="1"/>
      </xdr:nvSpPr>
      <xdr:spPr>
        <a:xfrm>
          <a:off x="6867602" y="169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128832</xdr:rowOff>
    </xdr:from>
    <xdr:ext cx="469744" cy="259045"/>
    <xdr:sp macro="" textlink="">
      <xdr:nvSpPr>
        <xdr:cNvPr id="391" name="n_4aveValue【市民会館】&#10;一人当たり面積">
          <a:extLst>
            <a:ext uri="{FF2B5EF4-FFF2-40B4-BE49-F238E27FC236}">
              <a16:creationId xmlns:a16="http://schemas.microsoft.com/office/drawing/2014/main" id="{BF75E215-7D95-4FD0-BB0D-4733911DBD1A}"/>
            </a:ext>
          </a:extLst>
        </xdr:cNvPr>
        <xdr:cNvSpPr txBox="1"/>
      </xdr:nvSpPr>
      <xdr:spPr>
        <a:xfrm>
          <a:off x="6067502" y="1692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43015</xdr:rowOff>
    </xdr:from>
    <xdr:ext cx="469744" cy="259045"/>
    <xdr:sp macro="" textlink="">
      <xdr:nvSpPr>
        <xdr:cNvPr id="392" name="n_1mainValue【市民会館】&#10;一人当たり面積">
          <a:extLst>
            <a:ext uri="{FF2B5EF4-FFF2-40B4-BE49-F238E27FC236}">
              <a16:creationId xmlns:a16="http://schemas.microsoft.com/office/drawing/2014/main" id="{7A6EC49C-3F82-40C8-93E3-8771ADAD7D67}"/>
            </a:ext>
          </a:extLst>
        </xdr:cNvPr>
        <xdr:cNvSpPr txBox="1"/>
      </xdr:nvSpPr>
      <xdr:spPr>
        <a:xfrm>
          <a:off x="8458277" y="173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52813</xdr:rowOff>
    </xdr:from>
    <xdr:ext cx="469744" cy="259045"/>
    <xdr:sp macro="" textlink="">
      <xdr:nvSpPr>
        <xdr:cNvPr id="393" name="n_2mainValue【市民会館】&#10;一人当たり面積">
          <a:extLst>
            <a:ext uri="{FF2B5EF4-FFF2-40B4-BE49-F238E27FC236}">
              <a16:creationId xmlns:a16="http://schemas.microsoft.com/office/drawing/2014/main" id="{A338325B-EC7D-4A77-83B8-963383C7E276}"/>
            </a:ext>
          </a:extLst>
        </xdr:cNvPr>
        <xdr:cNvSpPr txBox="1"/>
      </xdr:nvSpPr>
      <xdr:spPr>
        <a:xfrm>
          <a:off x="7677227" y="173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59345</xdr:rowOff>
    </xdr:from>
    <xdr:ext cx="469744" cy="259045"/>
    <xdr:sp macro="" textlink="">
      <xdr:nvSpPr>
        <xdr:cNvPr id="394" name="n_3mainValue【市民会館】&#10;一人当たり面積">
          <a:extLst>
            <a:ext uri="{FF2B5EF4-FFF2-40B4-BE49-F238E27FC236}">
              <a16:creationId xmlns:a16="http://schemas.microsoft.com/office/drawing/2014/main" id="{C70EF69C-EEAD-4EC2-8C04-92FE9D630B52}"/>
            </a:ext>
          </a:extLst>
        </xdr:cNvPr>
        <xdr:cNvSpPr txBox="1"/>
      </xdr:nvSpPr>
      <xdr:spPr>
        <a:xfrm>
          <a:off x="6867602" y="173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69141</xdr:rowOff>
    </xdr:from>
    <xdr:ext cx="469744" cy="259045"/>
    <xdr:sp macro="" textlink="">
      <xdr:nvSpPr>
        <xdr:cNvPr id="395" name="n_4mainValue【市民会館】&#10;一人当たり面積">
          <a:extLst>
            <a:ext uri="{FF2B5EF4-FFF2-40B4-BE49-F238E27FC236}">
              <a16:creationId xmlns:a16="http://schemas.microsoft.com/office/drawing/2014/main" id="{3B3F2A5D-A6E9-4E59-A8B1-3E79B398CCDA}"/>
            </a:ext>
          </a:extLst>
        </xdr:cNvPr>
        <xdr:cNvSpPr txBox="1"/>
      </xdr:nvSpPr>
      <xdr:spPr>
        <a:xfrm>
          <a:off x="6067502" y="173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91BEF83-E364-43EA-9CBB-7220D763DC8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AE98786-BF40-4E12-88B6-CAA9E36B3C7E}"/>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12BD5CD-5C3C-48AB-B26F-844BA662B98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E8CF4167-B4A9-4FF8-904A-E1B5D298F4C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1D106FE-A281-4BE2-98A7-299B8640A6A5}"/>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196A16A-B5B3-4BC6-9DD4-2BC8263F8C0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36AA8CF-DE75-4553-BB84-09245B304FB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FAAC6B0-BECE-4E16-BDBC-4FC849E03C06}"/>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FAD0D556-2D16-4810-8947-FDF701D7DE9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1BD2CF8C-2DA0-4485-9361-C69A538BD433}"/>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73122161-E0E8-443D-AA3D-7FD36513B4F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3675CBA9-40A6-4E23-8079-E78D1874124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B96FC9EB-D3C9-4B79-B57E-2C2BAE6D73E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95EFD5F5-6479-4512-A86D-7A69BABA0BD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7AA55DB5-7D5A-4542-BBFC-28261AFBF12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9C08EFC-5273-41D4-88BF-9088297A30AA}"/>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A6758B6A-734B-4EB6-AC2E-0D8E0712C7D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41CF452A-72EF-43C0-B055-52052C7A126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A995CC4-A8E0-4F83-8294-62E4657552B3}"/>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8CCD2B0C-E793-44D7-96AB-1EBCEACEF981}"/>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004FD91-D77B-49D4-A152-9CD46ABF8CB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19606AF4-5833-474A-84A2-D8191715C4F1}"/>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9E959853-EEF4-4D84-95E4-0CF6C40611F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3874D2E9-FF59-45EA-87AB-6B963F18B60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2A102C26-56A7-40A7-A0FA-4F6BE993E0C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5590CE2C-AAB1-4832-A3D6-AA6694CB82E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F519488D-CFF4-4A35-AC71-BFE23ACD051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3" name="直線コネクタ 422">
          <a:extLst>
            <a:ext uri="{FF2B5EF4-FFF2-40B4-BE49-F238E27FC236}">
              <a16:creationId xmlns:a16="http://schemas.microsoft.com/office/drawing/2014/main" id="{C2BCCF14-FFA3-473D-AC7C-9144B0399A25}"/>
            </a:ext>
          </a:extLst>
        </xdr:cNvPr>
        <xdr:cNvCxnSpPr/>
      </xdr:nvCxnSpPr>
      <xdr:spPr>
        <a:xfrm>
          <a:off x="11210925" y="10534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424" name="テキスト ボックス 423">
          <a:extLst>
            <a:ext uri="{FF2B5EF4-FFF2-40B4-BE49-F238E27FC236}">
              <a16:creationId xmlns:a16="http://schemas.microsoft.com/office/drawing/2014/main" id="{02A68E90-E462-4108-AAF3-5A801989FDC3}"/>
            </a:ext>
          </a:extLst>
        </xdr:cNvPr>
        <xdr:cNvSpPr txBox="1"/>
      </xdr:nvSpPr>
      <xdr:spPr>
        <a:xfrm>
          <a:off x="107945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5" name="直線コネクタ 424">
          <a:extLst>
            <a:ext uri="{FF2B5EF4-FFF2-40B4-BE49-F238E27FC236}">
              <a16:creationId xmlns:a16="http://schemas.microsoft.com/office/drawing/2014/main" id="{F4FA1733-7846-4BC8-B994-EB6F657305C1}"/>
            </a:ext>
          </a:extLst>
        </xdr:cNvPr>
        <xdr:cNvCxnSpPr/>
      </xdr:nvCxnSpPr>
      <xdr:spPr>
        <a:xfrm>
          <a:off x="11210925" y="10267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6" name="テキスト ボックス 425">
          <a:extLst>
            <a:ext uri="{FF2B5EF4-FFF2-40B4-BE49-F238E27FC236}">
              <a16:creationId xmlns:a16="http://schemas.microsoft.com/office/drawing/2014/main" id="{50D834DC-C3F9-4B92-9ABF-987708F97FED}"/>
            </a:ext>
          </a:extLst>
        </xdr:cNvPr>
        <xdr:cNvSpPr txBox="1"/>
      </xdr:nvSpPr>
      <xdr:spPr>
        <a:xfrm>
          <a:off x="10845966" y="1013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7" name="直線コネクタ 426">
          <a:extLst>
            <a:ext uri="{FF2B5EF4-FFF2-40B4-BE49-F238E27FC236}">
              <a16:creationId xmlns:a16="http://schemas.microsoft.com/office/drawing/2014/main" id="{FDD482DC-45BF-4CE4-8DA6-53C000AC5694}"/>
            </a:ext>
          </a:extLst>
        </xdr:cNvPr>
        <xdr:cNvCxnSpPr/>
      </xdr:nvCxnSpPr>
      <xdr:spPr>
        <a:xfrm>
          <a:off x="11210925" y="10001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8" name="テキスト ボックス 427">
          <a:extLst>
            <a:ext uri="{FF2B5EF4-FFF2-40B4-BE49-F238E27FC236}">
              <a16:creationId xmlns:a16="http://schemas.microsoft.com/office/drawing/2014/main" id="{32E6CEDA-A338-464D-BCFC-869B206DDA7B}"/>
            </a:ext>
          </a:extLst>
        </xdr:cNvPr>
        <xdr:cNvSpPr txBox="1"/>
      </xdr:nvSpPr>
      <xdr:spPr>
        <a:xfrm>
          <a:off x="10845966" y="986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23BA55B8-E79C-495A-8DC6-77393BEA5173}"/>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FF0ED8E3-4EE8-49AC-B385-742DFA424FBC}"/>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31" name="直線コネクタ 430">
          <a:extLst>
            <a:ext uri="{FF2B5EF4-FFF2-40B4-BE49-F238E27FC236}">
              <a16:creationId xmlns:a16="http://schemas.microsoft.com/office/drawing/2014/main" id="{99F087A3-77DB-4ABC-B515-218A112378A4}"/>
            </a:ext>
          </a:extLst>
        </xdr:cNvPr>
        <xdr:cNvCxnSpPr/>
      </xdr:nvCxnSpPr>
      <xdr:spPr>
        <a:xfrm>
          <a:off x="11210925" y="9458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2" name="テキスト ボックス 431">
          <a:extLst>
            <a:ext uri="{FF2B5EF4-FFF2-40B4-BE49-F238E27FC236}">
              <a16:creationId xmlns:a16="http://schemas.microsoft.com/office/drawing/2014/main" id="{516200DC-33AF-4A4B-B0FF-8EA347C4566B}"/>
            </a:ext>
          </a:extLst>
        </xdr:cNvPr>
        <xdr:cNvSpPr txBox="1"/>
      </xdr:nvSpPr>
      <xdr:spPr>
        <a:xfrm>
          <a:off x="10845966" y="9322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3" name="直線コネクタ 432">
          <a:extLst>
            <a:ext uri="{FF2B5EF4-FFF2-40B4-BE49-F238E27FC236}">
              <a16:creationId xmlns:a16="http://schemas.microsoft.com/office/drawing/2014/main" id="{D13A9B34-9247-4FD8-A23E-DE409C3CF05E}"/>
            </a:ext>
          </a:extLst>
        </xdr:cNvPr>
        <xdr:cNvCxnSpPr/>
      </xdr:nvCxnSpPr>
      <xdr:spPr>
        <a:xfrm>
          <a:off x="11210925" y="9191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4" name="テキスト ボックス 433">
          <a:extLst>
            <a:ext uri="{FF2B5EF4-FFF2-40B4-BE49-F238E27FC236}">
              <a16:creationId xmlns:a16="http://schemas.microsoft.com/office/drawing/2014/main" id="{39E25BBB-786C-4FC5-91F4-06A89736F688}"/>
            </a:ext>
          </a:extLst>
        </xdr:cNvPr>
        <xdr:cNvSpPr txBox="1"/>
      </xdr:nvSpPr>
      <xdr:spPr>
        <a:xfrm>
          <a:off x="10845966" y="905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5" name="直線コネクタ 434">
          <a:extLst>
            <a:ext uri="{FF2B5EF4-FFF2-40B4-BE49-F238E27FC236}">
              <a16:creationId xmlns:a16="http://schemas.microsoft.com/office/drawing/2014/main" id="{B1141F80-51CD-4378-9A6A-C3C545554E24}"/>
            </a:ext>
          </a:extLst>
        </xdr:cNvPr>
        <xdr:cNvCxnSpPr/>
      </xdr:nvCxnSpPr>
      <xdr:spPr>
        <a:xfrm>
          <a:off x="11210925" y="8915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6" name="テキスト ボックス 435">
          <a:extLst>
            <a:ext uri="{FF2B5EF4-FFF2-40B4-BE49-F238E27FC236}">
              <a16:creationId xmlns:a16="http://schemas.microsoft.com/office/drawing/2014/main" id="{4617803A-63DC-4840-8696-D91CBCA11D84}"/>
            </a:ext>
          </a:extLst>
        </xdr:cNvPr>
        <xdr:cNvSpPr txBox="1"/>
      </xdr:nvSpPr>
      <xdr:spPr>
        <a:xfrm>
          <a:off x="10845966" y="877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C8DB2F7D-F6A7-4592-8486-35664A0575E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8" name="テキスト ボックス 437">
          <a:extLst>
            <a:ext uri="{FF2B5EF4-FFF2-40B4-BE49-F238E27FC236}">
              <a16:creationId xmlns:a16="http://schemas.microsoft.com/office/drawing/2014/main" id="{578E1B33-EFD2-4078-8356-1B192D89C3A3}"/>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24F7EB55-627B-4787-9390-A37CB7452BE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440" name="直線コネクタ 439">
          <a:extLst>
            <a:ext uri="{FF2B5EF4-FFF2-40B4-BE49-F238E27FC236}">
              <a16:creationId xmlns:a16="http://schemas.microsoft.com/office/drawing/2014/main" id="{0EF48392-DBF6-406A-9E19-791BFF5FEDA6}"/>
            </a:ext>
          </a:extLst>
        </xdr:cNvPr>
        <xdr:cNvCxnSpPr/>
      </xdr:nvCxnSpPr>
      <xdr:spPr>
        <a:xfrm flipV="1">
          <a:off x="14696439" y="9021445"/>
          <a:ext cx="0" cy="13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BCDAAF47-8CF9-4DE1-ACC9-31AA56A558F9}"/>
            </a:ext>
          </a:extLst>
        </xdr:cNvPr>
        <xdr:cNvSpPr txBox="1"/>
      </xdr:nvSpPr>
      <xdr:spPr>
        <a:xfrm>
          <a:off x="14735175" y="103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442" name="直線コネクタ 441">
          <a:extLst>
            <a:ext uri="{FF2B5EF4-FFF2-40B4-BE49-F238E27FC236}">
              <a16:creationId xmlns:a16="http://schemas.microsoft.com/office/drawing/2014/main" id="{9CCD4E7F-1C2A-4DB6-AACD-FF414A4CEF39}"/>
            </a:ext>
          </a:extLst>
        </xdr:cNvPr>
        <xdr:cNvCxnSpPr/>
      </xdr:nvCxnSpPr>
      <xdr:spPr>
        <a:xfrm>
          <a:off x="14611350" y="10362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443" name="【保健センター・保健所】&#10;有形固定資産減価償却率最大値テキスト">
          <a:extLst>
            <a:ext uri="{FF2B5EF4-FFF2-40B4-BE49-F238E27FC236}">
              <a16:creationId xmlns:a16="http://schemas.microsoft.com/office/drawing/2014/main" id="{023AA91A-A125-45C5-B303-CC0E1522EAD1}"/>
            </a:ext>
          </a:extLst>
        </xdr:cNvPr>
        <xdr:cNvSpPr txBox="1"/>
      </xdr:nvSpPr>
      <xdr:spPr>
        <a:xfrm>
          <a:off x="14735175" y="879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444" name="直線コネクタ 443">
          <a:extLst>
            <a:ext uri="{FF2B5EF4-FFF2-40B4-BE49-F238E27FC236}">
              <a16:creationId xmlns:a16="http://schemas.microsoft.com/office/drawing/2014/main" id="{90EC20DD-1547-487E-8F2B-35608EB33540}"/>
            </a:ext>
          </a:extLst>
        </xdr:cNvPr>
        <xdr:cNvCxnSpPr/>
      </xdr:nvCxnSpPr>
      <xdr:spPr>
        <a:xfrm>
          <a:off x="14611350" y="9021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93362</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C9D7FE58-8540-4475-9F6B-CE3627D55068}"/>
            </a:ext>
          </a:extLst>
        </xdr:cNvPr>
        <xdr:cNvSpPr txBox="1"/>
      </xdr:nvSpPr>
      <xdr:spPr>
        <a:xfrm>
          <a:off x="14735175" y="9332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446" name="フローチャート: 判断 445">
          <a:extLst>
            <a:ext uri="{FF2B5EF4-FFF2-40B4-BE49-F238E27FC236}">
              <a16:creationId xmlns:a16="http://schemas.microsoft.com/office/drawing/2014/main" id="{DCF4E714-B124-4F4B-B239-140C7FFB312C}"/>
            </a:ext>
          </a:extLst>
        </xdr:cNvPr>
        <xdr:cNvSpPr/>
      </xdr:nvSpPr>
      <xdr:spPr>
        <a:xfrm>
          <a:off x="14649450" y="9354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447" name="フローチャート: 判断 446">
          <a:extLst>
            <a:ext uri="{FF2B5EF4-FFF2-40B4-BE49-F238E27FC236}">
              <a16:creationId xmlns:a16="http://schemas.microsoft.com/office/drawing/2014/main" id="{6CFD8AA8-016F-4CFE-B4FF-AFCE41276F29}"/>
            </a:ext>
          </a:extLst>
        </xdr:cNvPr>
        <xdr:cNvSpPr/>
      </xdr:nvSpPr>
      <xdr:spPr>
        <a:xfrm>
          <a:off x="13887450" y="9305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448" name="フローチャート: 判断 447">
          <a:extLst>
            <a:ext uri="{FF2B5EF4-FFF2-40B4-BE49-F238E27FC236}">
              <a16:creationId xmlns:a16="http://schemas.microsoft.com/office/drawing/2014/main" id="{3EAD0EEB-945B-44A1-9A63-495D18A410C3}"/>
            </a:ext>
          </a:extLst>
        </xdr:cNvPr>
        <xdr:cNvSpPr/>
      </xdr:nvSpPr>
      <xdr:spPr>
        <a:xfrm>
          <a:off x="13096875" y="92211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449" name="フローチャート: 判断 448">
          <a:extLst>
            <a:ext uri="{FF2B5EF4-FFF2-40B4-BE49-F238E27FC236}">
              <a16:creationId xmlns:a16="http://schemas.microsoft.com/office/drawing/2014/main" id="{9FE7B232-8AC2-4CF7-9A6F-B7B4B08175F4}"/>
            </a:ext>
          </a:extLst>
        </xdr:cNvPr>
        <xdr:cNvSpPr/>
      </xdr:nvSpPr>
      <xdr:spPr>
        <a:xfrm>
          <a:off x="12296775" y="9086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50" name="フローチャート: 判断 449">
          <a:extLst>
            <a:ext uri="{FF2B5EF4-FFF2-40B4-BE49-F238E27FC236}">
              <a16:creationId xmlns:a16="http://schemas.microsoft.com/office/drawing/2014/main" id="{DB924893-E5C2-40D1-BCA5-2DA37B4F0FF8}"/>
            </a:ext>
          </a:extLst>
        </xdr:cNvPr>
        <xdr:cNvSpPr/>
      </xdr:nvSpPr>
      <xdr:spPr>
        <a:xfrm>
          <a:off x="11487150" y="9055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8A14748-2E06-440D-A61A-9E90AA9D8C1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A87B504-80AF-4014-849E-2F603E4423C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169CFB6-06EA-40DB-9810-0FDE7F27445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B32AB8B-F7E6-417E-B22F-7C83ADBAD69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E3DE1FA-1E33-4CC0-869B-D901FC9718B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49213</xdr:rowOff>
    </xdr:from>
    <xdr:to>
      <xdr:col>85</xdr:col>
      <xdr:colOff>177800</xdr:colOff>
      <xdr:row>57</xdr:row>
      <xdr:rowOff>150813</xdr:rowOff>
    </xdr:to>
    <xdr:sp macro="" textlink="">
      <xdr:nvSpPr>
        <xdr:cNvPr id="456" name="楕円 455">
          <a:extLst>
            <a:ext uri="{FF2B5EF4-FFF2-40B4-BE49-F238E27FC236}">
              <a16:creationId xmlns:a16="http://schemas.microsoft.com/office/drawing/2014/main" id="{6FAF76C5-C57A-45C4-A1A6-CEF98C6DFBF1}"/>
            </a:ext>
          </a:extLst>
        </xdr:cNvPr>
        <xdr:cNvSpPr/>
      </xdr:nvSpPr>
      <xdr:spPr>
        <a:xfrm>
          <a:off x="14649450" y="92852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72090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FD56E667-784F-4073-BCBB-7045B030D78A}"/>
            </a:ext>
          </a:extLst>
        </xdr:cNvPr>
        <xdr:cNvSpPr txBox="1"/>
      </xdr:nvSpPr>
      <xdr:spPr>
        <a:xfrm>
          <a:off x="14735175" y="91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458" name="楕円 457">
          <a:extLst>
            <a:ext uri="{FF2B5EF4-FFF2-40B4-BE49-F238E27FC236}">
              <a16:creationId xmlns:a16="http://schemas.microsoft.com/office/drawing/2014/main" id="{368DF513-8EF3-47C7-9DA1-746FE1F6C79E}"/>
            </a:ext>
          </a:extLst>
        </xdr:cNvPr>
        <xdr:cNvSpPr/>
      </xdr:nvSpPr>
      <xdr:spPr>
        <a:xfrm>
          <a:off x="13887450" y="92411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100013</xdr:rowOff>
    </xdr:to>
    <xdr:cxnSp macro="">
      <xdr:nvCxnSpPr>
        <xdr:cNvPr id="459" name="直線コネクタ 458">
          <a:extLst>
            <a:ext uri="{FF2B5EF4-FFF2-40B4-BE49-F238E27FC236}">
              <a16:creationId xmlns:a16="http://schemas.microsoft.com/office/drawing/2014/main" id="{FFFCD311-0676-4649-B7EE-94DE2569E150}"/>
            </a:ext>
          </a:extLst>
        </xdr:cNvPr>
        <xdr:cNvCxnSpPr/>
      </xdr:nvCxnSpPr>
      <xdr:spPr>
        <a:xfrm>
          <a:off x="13935075" y="9279255"/>
          <a:ext cx="762000" cy="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97790</xdr:rowOff>
    </xdr:from>
    <xdr:to>
      <xdr:col>76</xdr:col>
      <xdr:colOff>165100</xdr:colOff>
      <xdr:row>57</xdr:row>
      <xdr:rowOff>27940</xdr:rowOff>
    </xdr:to>
    <xdr:sp macro="" textlink="">
      <xdr:nvSpPr>
        <xdr:cNvPr id="460" name="楕円 459">
          <a:extLst>
            <a:ext uri="{FF2B5EF4-FFF2-40B4-BE49-F238E27FC236}">
              <a16:creationId xmlns:a16="http://schemas.microsoft.com/office/drawing/2014/main" id="{E9751D13-9D39-4AE3-AC22-C52019920BF8}"/>
            </a:ext>
          </a:extLst>
        </xdr:cNvPr>
        <xdr:cNvSpPr/>
      </xdr:nvSpPr>
      <xdr:spPr>
        <a:xfrm>
          <a:off x="13096875" y="9175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148590</xdr:rowOff>
    </xdr:from>
    <xdr:to>
      <xdr:col>81</xdr:col>
      <xdr:colOff>50800</xdr:colOff>
      <xdr:row>57</xdr:row>
      <xdr:rowOff>40005</xdr:rowOff>
    </xdr:to>
    <xdr:cxnSp macro="">
      <xdr:nvCxnSpPr>
        <xdr:cNvPr id="461" name="直線コネクタ 460">
          <a:extLst>
            <a:ext uri="{FF2B5EF4-FFF2-40B4-BE49-F238E27FC236}">
              <a16:creationId xmlns:a16="http://schemas.microsoft.com/office/drawing/2014/main" id="{88CEFF93-75EE-47F5-9849-6A20C90DD48F}"/>
            </a:ext>
          </a:extLst>
        </xdr:cNvPr>
        <xdr:cNvCxnSpPr/>
      </xdr:nvCxnSpPr>
      <xdr:spPr>
        <a:xfrm>
          <a:off x="13144500" y="9222740"/>
          <a:ext cx="790575"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34925</xdr:rowOff>
    </xdr:from>
    <xdr:to>
      <xdr:col>72</xdr:col>
      <xdr:colOff>38100</xdr:colOff>
      <xdr:row>56</xdr:row>
      <xdr:rowOff>136525</xdr:rowOff>
    </xdr:to>
    <xdr:sp macro="" textlink="">
      <xdr:nvSpPr>
        <xdr:cNvPr id="462" name="楕円 461">
          <a:extLst>
            <a:ext uri="{FF2B5EF4-FFF2-40B4-BE49-F238E27FC236}">
              <a16:creationId xmlns:a16="http://schemas.microsoft.com/office/drawing/2014/main" id="{F22C92CF-855C-4ADA-A06D-B0AC07780ABD}"/>
            </a:ext>
          </a:extLst>
        </xdr:cNvPr>
        <xdr:cNvSpPr/>
      </xdr:nvSpPr>
      <xdr:spPr>
        <a:xfrm>
          <a:off x="12296775" y="9112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85725</xdr:rowOff>
    </xdr:from>
    <xdr:to>
      <xdr:col>76</xdr:col>
      <xdr:colOff>114300</xdr:colOff>
      <xdr:row>56</xdr:row>
      <xdr:rowOff>148590</xdr:rowOff>
    </xdr:to>
    <xdr:cxnSp macro="">
      <xdr:nvCxnSpPr>
        <xdr:cNvPr id="463" name="直線コネクタ 462">
          <a:extLst>
            <a:ext uri="{FF2B5EF4-FFF2-40B4-BE49-F238E27FC236}">
              <a16:creationId xmlns:a16="http://schemas.microsoft.com/office/drawing/2014/main" id="{29D2260D-4CB8-44AC-BDC1-D64B8E00666C}"/>
            </a:ext>
          </a:extLst>
        </xdr:cNvPr>
        <xdr:cNvCxnSpPr/>
      </xdr:nvCxnSpPr>
      <xdr:spPr>
        <a:xfrm>
          <a:off x="12344400" y="915987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146368</xdr:rowOff>
    </xdr:from>
    <xdr:to>
      <xdr:col>67</xdr:col>
      <xdr:colOff>101600</xdr:colOff>
      <xdr:row>56</xdr:row>
      <xdr:rowOff>76518</xdr:rowOff>
    </xdr:to>
    <xdr:sp macro="" textlink="">
      <xdr:nvSpPr>
        <xdr:cNvPr id="464" name="楕円 463">
          <a:extLst>
            <a:ext uri="{FF2B5EF4-FFF2-40B4-BE49-F238E27FC236}">
              <a16:creationId xmlns:a16="http://schemas.microsoft.com/office/drawing/2014/main" id="{E4115C72-81CB-4925-B1DE-E81C79618932}"/>
            </a:ext>
          </a:extLst>
        </xdr:cNvPr>
        <xdr:cNvSpPr/>
      </xdr:nvSpPr>
      <xdr:spPr>
        <a:xfrm>
          <a:off x="11487150" y="90585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25718</xdr:rowOff>
    </xdr:from>
    <xdr:to>
      <xdr:col>71</xdr:col>
      <xdr:colOff>177800</xdr:colOff>
      <xdr:row>56</xdr:row>
      <xdr:rowOff>85725</xdr:rowOff>
    </xdr:to>
    <xdr:cxnSp macro="">
      <xdr:nvCxnSpPr>
        <xdr:cNvPr id="465" name="直線コネクタ 464">
          <a:extLst>
            <a:ext uri="{FF2B5EF4-FFF2-40B4-BE49-F238E27FC236}">
              <a16:creationId xmlns:a16="http://schemas.microsoft.com/office/drawing/2014/main" id="{744B4A56-31E2-4134-8059-30AA26EC53D5}"/>
            </a:ext>
          </a:extLst>
        </xdr:cNvPr>
        <xdr:cNvCxnSpPr/>
      </xdr:nvCxnSpPr>
      <xdr:spPr>
        <a:xfrm>
          <a:off x="11534775" y="9106218"/>
          <a:ext cx="809625"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161942</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8640D9E4-A7A5-4F8D-9D10-90FEB1C68DA3}"/>
            </a:ext>
          </a:extLst>
        </xdr:cNvPr>
        <xdr:cNvSpPr txBox="1"/>
      </xdr:nvSpPr>
      <xdr:spPr>
        <a:xfrm>
          <a:off x="13745219"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61930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FC27D4CB-E74F-4193-A9E5-E1B33792C553}"/>
            </a:ext>
          </a:extLst>
        </xdr:cNvPr>
        <xdr:cNvSpPr txBox="1"/>
      </xdr:nvSpPr>
      <xdr:spPr>
        <a:xfrm>
          <a:off x="12964169" y="930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130192</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4ED1B1B9-016E-49EE-9E81-862CC8AA74B6}"/>
            </a:ext>
          </a:extLst>
        </xdr:cNvPr>
        <xdr:cNvSpPr txBox="1"/>
      </xdr:nvSpPr>
      <xdr:spPr>
        <a:xfrm>
          <a:off x="12164069" y="888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F6EC962E-6DB6-4530-830B-BD81F14CBB3D}"/>
            </a:ext>
          </a:extLst>
        </xdr:cNvPr>
        <xdr:cNvSpPr txBox="1"/>
      </xdr:nvSpPr>
      <xdr:spPr>
        <a:xfrm>
          <a:off x="11354444" y="884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D30FC427-815D-4E58-87C2-7E1F111BF8FB}"/>
            </a:ext>
          </a:extLst>
        </xdr:cNvPr>
        <xdr:cNvSpPr txBox="1"/>
      </xdr:nvSpPr>
      <xdr:spPr>
        <a:xfrm>
          <a:off x="13745219" y="901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44467</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9171CBA0-1BA0-4374-A56D-0F486E89F959}"/>
            </a:ext>
          </a:extLst>
        </xdr:cNvPr>
        <xdr:cNvSpPr txBox="1"/>
      </xdr:nvSpPr>
      <xdr:spPr>
        <a:xfrm>
          <a:off x="12964169" y="896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127652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CBD6E132-ECFF-4239-9306-F6DB92098AA8}"/>
            </a:ext>
          </a:extLst>
        </xdr:cNvPr>
        <xdr:cNvSpPr txBox="1"/>
      </xdr:nvSpPr>
      <xdr:spPr>
        <a:xfrm>
          <a:off x="12164069"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67645</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9961B765-0165-444E-9190-E5BFB22CF9CF}"/>
            </a:ext>
          </a:extLst>
        </xdr:cNvPr>
        <xdr:cNvSpPr txBox="1"/>
      </xdr:nvSpPr>
      <xdr:spPr>
        <a:xfrm>
          <a:off x="11354444" y="914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C7CBE986-B362-40B1-AE12-4E803C63749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93783078-D2AF-4E83-B4C2-F5F528A32DD2}"/>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779E5D3-8822-4071-9A4C-FAD9E6EFC21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E610EB09-99E6-407C-A5D7-9AFD809426FE}"/>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E2B9EC7-E86D-457B-9982-1276F1D70B8A}"/>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DE2187F0-39A0-47B4-A9B9-46E241BC4ED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9259FD1A-5A4C-4CC7-B729-B88EDC6E6502}"/>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9A9E811A-3229-4F5D-A4A2-7A829F39B48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92216E2B-C84C-4348-8757-AC624F9AF9A2}"/>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FE960164-1A8D-4F9E-BE76-5356C867C63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982C56C9-8F5B-4E58-ACC7-32675D94A9D4}"/>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85A777E0-7C5B-4F6B-92C5-A13906791CA7}"/>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14F3493A-95A8-4838-8EE6-502481AD6682}"/>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B466C2D7-9A7B-4ACA-BD81-9D4297B76199}"/>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9418224-8FE1-4AB3-B869-686691748300}"/>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F5AB27BA-1B14-4E43-9BC7-C159A1F0FEB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A270E365-47CC-40A7-99D8-E402512EC07B}"/>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E9C33A4-EF42-4B56-B511-A6B3E5CEBB5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C24AB4EB-DC3A-42FA-918A-691EAA8DD52F}"/>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AF888C69-D4CE-4838-95CE-E007E01BCA88}"/>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2688EEEB-C1EB-48D5-9181-BB6AEC49821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99166360-D40E-4888-B639-A986650A0DB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ADD0B9A7-8E44-49E0-9F70-55D59B34F3A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497" name="直線コネクタ 496">
          <a:extLst>
            <a:ext uri="{FF2B5EF4-FFF2-40B4-BE49-F238E27FC236}">
              <a16:creationId xmlns:a16="http://schemas.microsoft.com/office/drawing/2014/main" id="{CDE048EB-048E-45D3-AF04-4C7FA7E32DAC}"/>
            </a:ext>
          </a:extLst>
        </xdr:cNvPr>
        <xdr:cNvCxnSpPr/>
      </xdr:nvCxnSpPr>
      <xdr:spPr>
        <a:xfrm flipV="1">
          <a:off x="19954239" y="9017635"/>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8CE6B291-D25C-48F7-9231-9639EA3A5F1E}"/>
            </a:ext>
          </a:extLst>
        </xdr:cNvPr>
        <xdr:cNvSpPr txBox="1"/>
      </xdr:nvSpPr>
      <xdr:spPr>
        <a:xfrm>
          <a:off x="19992975"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9" name="直線コネクタ 498">
          <a:extLst>
            <a:ext uri="{FF2B5EF4-FFF2-40B4-BE49-F238E27FC236}">
              <a16:creationId xmlns:a16="http://schemas.microsoft.com/office/drawing/2014/main" id="{68EDF924-693B-48C5-B638-173D9831CC89}"/>
            </a:ext>
          </a:extLst>
        </xdr:cNvPr>
        <xdr:cNvCxnSpPr/>
      </xdr:nvCxnSpPr>
      <xdr:spPr>
        <a:xfrm>
          <a:off x="19878675" y="10356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2DE4A8DF-E8FD-4F5F-BC55-F4EA183A8294}"/>
            </a:ext>
          </a:extLst>
        </xdr:cNvPr>
        <xdr:cNvSpPr txBox="1"/>
      </xdr:nvSpPr>
      <xdr:spPr>
        <a:xfrm>
          <a:off x="19992975"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01" name="直線コネクタ 500">
          <a:extLst>
            <a:ext uri="{FF2B5EF4-FFF2-40B4-BE49-F238E27FC236}">
              <a16:creationId xmlns:a16="http://schemas.microsoft.com/office/drawing/2014/main" id="{28FEB7DB-153A-47A1-8126-B49F33F5EF10}"/>
            </a:ext>
          </a:extLst>
        </xdr:cNvPr>
        <xdr:cNvCxnSpPr/>
      </xdr:nvCxnSpPr>
      <xdr:spPr>
        <a:xfrm>
          <a:off x="19878675" y="901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59A4EEC-B181-4822-AA50-C97115D9DF1D}"/>
            </a:ext>
          </a:extLst>
        </xdr:cNvPr>
        <xdr:cNvSpPr txBox="1"/>
      </xdr:nvSpPr>
      <xdr:spPr>
        <a:xfrm>
          <a:off x="19992975" y="997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3" name="フローチャート: 判断 502">
          <a:extLst>
            <a:ext uri="{FF2B5EF4-FFF2-40B4-BE49-F238E27FC236}">
              <a16:creationId xmlns:a16="http://schemas.microsoft.com/office/drawing/2014/main" id="{C8BAFCF5-BA38-480A-A7D9-126F5E160253}"/>
            </a:ext>
          </a:extLst>
        </xdr:cNvPr>
        <xdr:cNvSpPr/>
      </xdr:nvSpPr>
      <xdr:spPr>
        <a:xfrm>
          <a:off x="19897725" y="9991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04" name="フローチャート: 判断 503">
          <a:extLst>
            <a:ext uri="{FF2B5EF4-FFF2-40B4-BE49-F238E27FC236}">
              <a16:creationId xmlns:a16="http://schemas.microsoft.com/office/drawing/2014/main" id="{978C5D55-9B99-4C51-9973-6AA05F2F479C}"/>
            </a:ext>
          </a:extLst>
        </xdr:cNvPr>
        <xdr:cNvSpPr/>
      </xdr:nvSpPr>
      <xdr:spPr>
        <a:xfrm>
          <a:off x="19154775" y="10010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05" name="フローチャート: 判断 504">
          <a:extLst>
            <a:ext uri="{FF2B5EF4-FFF2-40B4-BE49-F238E27FC236}">
              <a16:creationId xmlns:a16="http://schemas.microsoft.com/office/drawing/2014/main" id="{F4D27FE0-3BBA-4067-94BE-C6B5A196AAEF}"/>
            </a:ext>
          </a:extLst>
        </xdr:cNvPr>
        <xdr:cNvSpPr/>
      </xdr:nvSpPr>
      <xdr:spPr>
        <a:xfrm>
          <a:off x="18345150" y="100310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06" name="フローチャート: 判断 505">
          <a:extLst>
            <a:ext uri="{FF2B5EF4-FFF2-40B4-BE49-F238E27FC236}">
              <a16:creationId xmlns:a16="http://schemas.microsoft.com/office/drawing/2014/main" id="{7A1D7C38-1975-42D3-BECF-513D25188C6F}"/>
            </a:ext>
          </a:extLst>
        </xdr:cNvPr>
        <xdr:cNvSpPr/>
      </xdr:nvSpPr>
      <xdr:spPr>
        <a:xfrm>
          <a:off x="17554575" y="100558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507" name="フローチャート: 判断 506">
          <a:extLst>
            <a:ext uri="{FF2B5EF4-FFF2-40B4-BE49-F238E27FC236}">
              <a16:creationId xmlns:a16="http://schemas.microsoft.com/office/drawing/2014/main" id="{227F4359-D401-4890-A0E8-13A757786348}"/>
            </a:ext>
          </a:extLst>
        </xdr:cNvPr>
        <xdr:cNvSpPr/>
      </xdr:nvSpPr>
      <xdr:spPr>
        <a:xfrm>
          <a:off x="16754475" y="10058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8BB3B72-B50E-499F-806C-25459A32F3E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8D3DFBA-E961-44AD-9F2D-C47AA9AD89E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0A50E00-E398-4E52-A059-EBDACBC6AF48}"/>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D8D5354-5F86-428F-8CFB-066F38D81FA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9125EB9-EABE-4141-81D0-3638E3A4685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48260</xdr:rowOff>
    </xdr:from>
    <xdr:to>
      <xdr:col>116</xdr:col>
      <xdr:colOff>114300</xdr:colOff>
      <xdr:row>55</xdr:row>
      <xdr:rowOff>149860</xdr:rowOff>
    </xdr:to>
    <xdr:sp macro="" textlink="">
      <xdr:nvSpPr>
        <xdr:cNvPr id="513" name="楕円 512">
          <a:extLst>
            <a:ext uri="{FF2B5EF4-FFF2-40B4-BE49-F238E27FC236}">
              <a16:creationId xmlns:a16="http://schemas.microsoft.com/office/drawing/2014/main" id="{8A2724D9-76E5-4330-8ECA-960C2E28641D}"/>
            </a:ext>
          </a:extLst>
        </xdr:cNvPr>
        <xdr:cNvSpPr/>
      </xdr:nvSpPr>
      <xdr:spPr>
        <a:xfrm>
          <a:off x="19897725" y="8960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1287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6898DA84-A9D2-4128-A9B4-DEA19EEBB28C}"/>
            </a:ext>
          </a:extLst>
        </xdr:cNvPr>
        <xdr:cNvSpPr txBox="1"/>
      </xdr:nvSpPr>
      <xdr:spPr>
        <a:xfrm>
          <a:off x="19992975" y="891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78740</xdr:rowOff>
    </xdr:from>
    <xdr:to>
      <xdr:col>112</xdr:col>
      <xdr:colOff>38100</xdr:colOff>
      <xdr:row>56</xdr:row>
      <xdr:rowOff>8890</xdr:rowOff>
    </xdr:to>
    <xdr:sp macro="" textlink="">
      <xdr:nvSpPr>
        <xdr:cNvPr id="515" name="楕円 514">
          <a:extLst>
            <a:ext uri="{FF2B5EF4-FFF2-40B4-BE49-F238E27FC236}">
              <a16:creationId xmlns:a16="http://schemas.microsoft.com/office/drawing/2014/main" id="{DBE37DF0-FB00-43C3-9DD5-6CD23DF2ED3E}"/>
            </a:ext>
          </a:extLst>
        </xdr:cNvPr>
        <xdr:cNvSpPr/>
      </xdr:nvSpPr>
      <xdr:spPr>
        <a:xfrm>
          <a:off x="19154775" y="8994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99060</xdr:rowOff>
    </xdr:from>
    <xdr:to>
      <xdr:col>116</xdr:col>
      <xdr:colOff>63500</xdr:colOff>
      <xdr:row>55</xdr:row>
      <xdr:rowOff>129540</xdr:rowOff>
    </xdr:to>
    <xdr:cxnSp macro="">
      <xdr:nvCxnSpPr>
        <xdr:cNvPr id="516" name="直線コネクタ 515">
          <a:extLst>
            <a:ext uri="{FF2B5EF4-FFF2-40B4-BE49-F238E27FC236}">
              <a16:creationId xmlns:a16="http://schemas.microsoft.com/office/drawing/2014/main" id="{36155B95-5A96-4575-A964-DA7ACEFF6C1E}"/>
            </a:ext>
          </a:extLst>
        </xdr:cNvPr>
        <xdr:cNvCxnSpPr/>
      </xdr:nvCxnSpPr>
      <xdr:spPr>
        <a:xfrm flipV="1">
          <a:off x="19202400" y="9017635"/>
          <a:ext cx="7524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105410</xdr:rowOff>
    </xdr:from>
    <xdr:to>
      <xdr:col>107</xdr:col>
      <xdr:colOff>101600</xdr:colOff>
      <xdr:row>56</xdr:row>
      <xdr:rowOff>35560</xdr:rowOff>
    </xdr:to>
    <xdr:sp macro="" textlink="">
      <xdr:nvSpPr>
        <xdr:cNvPr id="517" name="楕円 516">
          <a:extLst>
            <a:ext uri="{FF2B5EF4-FFF2-40B4-BE49-F238E27FC236}">
              <a16:creationId xmlns:a16="http://schemas.microsoft.com/office/drawing/2014/main" id="{2D90E791-79D9-41E5-BCD6-24BD6A4251C0}"/>
            </a:ext>
          </a:extLst>
        </xdr:cNvPr>
        <xdr:cNvSpPr/>
      </xdr:nvSpPr>
      <xdr:spPr>
        <a:xfrm>
          <a:off x="18345150" y="9017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129540</xdr:rowOff>
    </xdr:from>
    <xdr:to>
      <xdr:col>111</xdr:col>
      <xdr:colOff>177800</xdr:colOff>
      <xdr:row>55</xdr:row>
      <xdr:rowOff>156210</xdr:rowOff>
    </xdr:to>
    <xdr:cxnSp macro="">
      <xdr:nvCxnSpPr>
        <xdr:cNvPr id="518" name="直線コネクタ 517">
          <a:extLst>
            <a:ext uri="{FF2B5EF4-FFF2-40B4-BE49-F238E27FC236}">
              <a16:creationId xmlns:a16="http://schemas.microsoft.com/office/drawing/2014/main" id="{90B4F64A-2CD2-4BCD-BB2C-A52C8F5F1166}"/>
            </a:ext>
          </a:extLst>
        </xdr:cNvPr>
        <xdr:cNvCxnSpPr/>
      </xdr:nvCxnSpPr>
      <xdr:spPr>
        <a:xfrm flipV="1">
          <a:off x="18392775" y="904176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519" name="楕円 518">
          <a:extLst>
            <a:ext uri="{FF2B5EF4-FFF2-40B4-BE49-F238E27FC236}">
              <a16:creationId xmlns:a16="http://schemas.microsoft.com/office/drawing/2014/main" id="{8A16DFC6-F945-4D3E-BE90-ACA30086B1E2}"/>
            </a:ext>
          </a:extLst>
        </xdr:cNvPr>
        <xdr:cNvSpPr/>
      </xdr:nvSpPr>
      <xdr:spPr>
        <a:xfrm>
          <a:off x="17554575" y="903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156210</xdr:rowOff>
    </xdr:from>
    <xdr:to>
      <xdr:col>107</xdr:col>
      <xdr:colOff>50800</xdr:colOff>
      <xdr:row>56</xdr:row>
      <xdr:rowOff>0</xdr:rowOff>
    </xdr:to>
    <xdr:cxnSp macro="">
      <xdr:nvCxnSpPr>
        <xdr:cNvPr id="520" name="直線コネクタ 519">
          <a:extLst>
            <a:ext uri="{FF2B5EF4-FFF2-40B4-BE49-F238E27FC236}">
              <a16:creationId xmlns:a16="http://schemas.microsoft.com/office/drawing/2014/main" id="{26D98338-6001-4524-82F3-092EAD92EF01}"/>
            </a:ext>
          </a:extLst>
        </xdr:cNvPr>
        <xdr:cNvCxnSpPr/>
      </xdr:nvCxnSpPr>
      <xdr:spPr>
        <a:xfrm flipV="1">
          <a:off x="17602200" y="9074785"/>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147320</xdr:rowOff>
    </xdr:from>
    <xdr:to>
      <xdr:col>98</xdr:col>
      <xdr:colOff>38100</xdr:colOff>
      <xdr:row>56</xdr:row>
      <xdr:rowOff>77470</xdr:rowOff>
    </xdr:to>
    <xdr:sp macro="" textlink="">
      <xdr:nvSpPr>
        <xdr:cNvPr id="521" name="楕円 520">
          <a:extLst>
            <a:ext uri="{FF2B5EF4-FFF2-40B4-BE49-F238E27FC236}">
              <a16:creationId xmlns:a16="http://schemas.microsoft.com/office/drawing/2014/main" id="{F342F091-F906-4B58-B1CE-0564BEC51B33}"/>
            </a:ext>
          </a:extLst>
        </xdr:cNvPr>
        <xdr:cNvSpPr/>
      </xdr:nvSpPr>
      <xdr:spPr>
        <a:xfrm>
          <a:off x="16754475" y="9059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26670</xdr:rowOff>
    </xdr:to>
    <xdr:cxnSp macro="">
      <xdr:nvCxnSpPr>
        <xdr:cNvPr id="522" name="直線コネクタ 521">
          <a:extLst>
            <a:ext uri="{FF2B5EF4-FFF2-40B4-BE49-F238E27FC236}">
              <a16:creationId xmlns:a16="http://schemas.microsoft.com/office/drawing/2014/main" id="{193353DC-1D94-4F7C-B365-EA8EE907BBF9}"/>
            </a:ext>
          </a:extLst>
        </xdr:cNvPr>
        <xdr:cNvCxnSpPr/>
      </xdr:nvCxnSpPr>
      <xdr:spPr>
        <a:xfrm flipV="1">
          <a:off x="16802100" y="907732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23" name="n_1aveValue【保健センター・保健所】&#10;一人当たり面積">
          <a:extLst>
            <a:ext uri="{FF2B5EF4-FFF2-40B4-BE49-F238E27FC236}">
              <a16:creationId xmlns:a16="http://schemas.microsoft.com/office/drawing/2014/main" id="{7C7C4C77-AE5C-4875-8113-6226D00C1631}"/>
            </a:ext>
          </a:extLst>
        </xdr:cNvPr>
        <xdr:cNvSpPr txBox="1"/>
      </xdr:nvSpPr>
      <xdr:spPr>
        <a:xfrm>
          <a:off x="18983402"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524" name="n_2aveValue【保健センター・保健所】&#10;一人当たり面積">
          <a:extLst>
            <a:ext uri="{FF2B5EF4-FFF2-40B4-BE49-F238E27FC236}">
              <a16:creationId xmlns:a16="http://schemas.microsoft.com/office/drawing/2014/main" id="{5B76EAB2-5F04-4AD9-B1AE-5869BD8D8FBB}"/>
            </a:ext>
          </a:extLst>
        </xdr:cNvPr>
        <xdr:cNvSpPr txBox="1"/>
      </xdr:nvSpPr>
      <xdr:spPr>
        <a:xfrm>
          <a:off x="18183302"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525" name="n_3aveValue【保健センター・保健所】&#10;一人当たり面積">
          <a:extLst>
            <a:ext uri="{FF2B5EF4-FFF2-40B4-BE49-F238E27FC236}">
              <a16:creationId xmlns:a16="http://schemas.microsoft.com/office/drawing/2014/main" id="{ADEBAEB8-2E69-4CB9-AEB0-ABC5DACEF8F2}"/>
            </a:ext>
          </a:extLst>
        </xdr:cNvPr>
        <xdr:cNvSpPr txBox="1"/>
      </xdr:nvSpPr>
      <xdr:spPr>
        <a:xfrm>
          <a:off x="17383202"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526" name="n_4aveValue【保健センター・保健所】&#10;一人当たり面積">
          <a:extLst>
            <a:ext uri="{FF2B5EF4-FFF2-40B4-BE49-F238E27FC236}">
              <a16:creationId xmlns:a16="http://schemas.microsoft.com/office/drawing/2014/main" id="{9323E8A5-8992-4E7A-B893-EC63B88B2406}"/>
            </a:ext>
          </a:extLst>
        </xdr:cNvPr>
        <xdr:cNvSpPr txBox="1"/>
      </xdr:nvSpPr>
      <xdr:spPr>
        <a:xfrm>
          <a:off x="165926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25417</xdr:rowOff>
    </xdr:from>
    <xdr:ext cx="469744" cy="259045"/>
    <xdr:sp macro="" textlink="">
      <xdr:nvSpPr>
        <xdr:cNvPr id="527" name="n_1mainValue【保健センター・保健所】&#10;一人当たり面積">
          <a:extLst>
            <a:ext uri="{FF2B5EF4-FFF2-40B4-BE49-F238E27FC236}">
              <a16:creationId xmlns:a16="http://schemas.microsoft.com/office/drawing/2014/main" id="{9B5412F5-AAE2-4946-8D6B-F4447D4DB20A}"/>
            </a:ext>
          </a:extLst>
        </xdr:cNvPr>
        <xdr:cNvSpPr txBox="1"/>
      </xdr:nvSpPr>
      <xdr:spPr>
        <a:xfrm>
          <a:off x="18983402" y="878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52087</xdr:rowOff>
    </xdr:from>
    <xdr:ext cx="469744" cy="259045"/>
    <xdr:sp macro="" textlink="">
      <xdr:nvSpPr>
        <xdr:cNvPr id="528" name="n_2mainValue【保健センター・保健所】&#10;一人当たり面積">
          <a:extLst>
            <a:ext uri="{FF2B5EF4-FFF2-40B4-BE49-F238E27FC236}">
              <a16:creationId xmlns:a16="http://schemas.microsoft.com/office/drawing/2014/main" id="{79E83F95-5A28-4E43-BF37-66AB0148FD8E}"/>
            </a:ext>
          </a:extLst>
        </xdr:cNvPr>
        <xdr:cNvSpPr txBox="1"/>
      </xdr:nvSpPr>
      <xdr:spPr>
        <a:xfrm>
          <a:off x="18183302"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529" name="n_3mainValue【保健センター・保健所】&#10;一人当たり面積">
          <a:extLst>
            <a:ext uri="{FF2B5EF4-FFF2-40B4-BE49-F238E27FC236}">
              <a16:creationId xmlns:a16="http://schemas.microsoft.com/office/drawing/2014/main" id="{AB8E41D9-399A-4D63-8B17-EDC5DB700925}"/>
            </a:ext>
          </a:extLst>
        </xdr:cNvPr>
        <xdr:cNvSpPr txBox="1"/>
      </xdr:nvSpPr>
      <xdr:spPr>
        <a:xfrm>
          <a:off x="17383202" y="881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93997</xdr:rowOff>
    </xdr:from>
    <xdr:ext cx="469744" cy="259045"/>
    <xdr:sp macro="" textlink="">
      <xdr:nvSpPr>
        <xdr:cNvPr id="530" name="n_4mainValue【保健センター・保健所】&#10;一人当たり面積">
          <a:extLst>
            <a:ext uri="{FF2B5EF4-FFF2-40B4-BE49-F238E27FC236}">
              <a16:creationId xmlns:a16="http://schemas.microsoft.com/office/drawing/2014/main" id="{45B571A2-21D0-42FF-B1C0-4E12791BD44E}"/>
            </a:ext>
          </a:extLst>
        </xdr:cNvPr>
        <xdr:cNvSpPr txBox="1"/>
      </xdr:nvSpPr>
      <xdr:spPr>
        <a:xfrm>
          <a:off x="16592627" y="884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FC1AB22E-8819-4D7C-B013-D64B6A9137C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9AE35667-D47E-4B14-ABD8-76EE4392BBE6}"/>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65758084-0C4C-4002-85C3-A4A0F0C3658A}"/>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A56FF47C-5314-4338-BC0A-0AC3C24E782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185C158A-78D3-40A6-94E3-23ED2357C78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FC881CE8-1FC0-4473-B25A-9F433DF9BA81}"/>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FCA3EF56-090C-4240-B441-A72519D5943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56464DC4-2783-40EF-BF82-CDC336C2D4DF}"/>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6CF068E4-E7B7-42EB-9384-CF33A24722E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30BF3E94-2188-43F1-9618-A19A4DCB316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DF3A6186-0D49-42DD-AD6A-49EBAB76F99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3C83BAA8-201A-485C-B375-CD10D16AD222}"/>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ACE18EEE-B3BC-4FE6-939B-4576585EB05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B160163C-84A7-4FC4-BB5A-37B76CC694A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699C435D-49B5-41BE-9404-D2E12DA4E4A1}"/>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DF8B3D14-13E6-4745-856A-C0BC2B3E25BC}"/>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6168B2BB-930E-4D4B-92A6-41A3C958A0D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33A644D7-0CE4-4BD3-8A00-E53443895E3C}"/>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286B9A65-D1CA-44CC-A19E-92C0DE3721D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AF26D0E6-A2C6-4C0B-8165-729F0AE3865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5DC11B99-1C9A-484C-A2C1-266F816DB3F1}"/>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58DBDFBF-D36C-410F-86B7-BB6333E66D1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5EB962A9-0247-4F6C-9CE2-11F3C02BF5BB}"/>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5E469FDD-F7ED-45B8-8F9B-5CE404D790D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8710AA6D-7AF6-49B2-B908-73540CCFE6D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51B0E097-AE40-4DB8-9FC8-5ACAE4D7A30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C3E04AEF-6B59-4289-BA96-0716B7DC709C}"/>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4623B1D3-E20E-4404-B677-8E878141F229}"/>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33B6CCE6-7FC1-4E0A-A509-4C945FF7CE76}"/>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ACA4BB43-5710-4647-9A7A-34EAF61BF789}"/>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6229674E-B9EB-4AF3-BE1B-5BE05053175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A742FC98-F996-478D-AA5F-D749CEF2F45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8451887C-553B-44CA-A27E-0D9694D41B09}"/>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1BCBB46C-9595-4B72-9DA5-1D50612DCA17}"/>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17C9FABF-580F-411C-81BB-8125D8568A83}"/>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2930568F-9B35-4E4E-93CB-5EB8633292A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8085AAD7-0CB8-4CA0-A11D-A3B8A28F324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CB524B38-6F15-4450-8EC5-8598B41E9029}"/>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7FBB463F-B2BE-4B51-A808-22B230B70A45}"/>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8BB225C1-5D84-4E04-A695-7BFFF5B7259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a16="http://schemas.microsoft.com/office/drawing/2014/main" id="{AAAB0F6C-F18C-4523-B1C0-5D75AD11F7A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572" name="直線コネクタ 571">
          <a:extLst>
            <a:ext uri="{FF2B5EF4-FFF2-40B4-BE49-F238E27FC236}">
              <a16:creationId xmlns:a16="http://schemas.microsoft.com/office/drawing/2014/main" id="{8CF1E825-434D-44F8-B94D-9B3EAE1D6026}"/>
            </a:ext>
          </a:extLst>
        </xdr:cNvPr>
        <xdr:cNvCxnSpPr/>
      </xdr:nvCxnSpPr>
      <xdr:spPr>
        <a:xfrm flipV="1">
          <a:off x="14696439" y="16280764"/>
          <a:ext cx="0" cy="151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573" name="【庁舎】&#10;有形固定資産減価償却率最小値テキスト">
          <a:extLst>
            <a:ext uri="{FF2B5EF4-FFF2-40B4-BE49-F238E27FC236}">
              <a16:creationId xmlns:a16="http://schemas.microsoft.com/office/drawing/2014/main" id="{7CCC0D6C-6C9A-495F-B44F-5B985B25CD47}"/>
            </a:ext>
          </a:extLst>
        </xdr:cNvPr>
        <xdr:cNvSpPr txBox="1"/>
      </xdr:nvSpPr>
      <xdr:spPr>
        <a:xfrm>
          <a:off x="14735175" y="177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574" name="直線コネクタ 573">
          <a:extLst>
            <a:ext uri="{FF2B5EF4-FFF2-40B4-BE49-F238E27FC236}">
              <a16:creationId xmlns:a16="http://schemas.microsoft.com/office/drawing/2014/main" id="{05F418F3-641A-4A4C-ADA6-37219E0053D9}"/>
            </a:ext>
          </a:extLst>
        </xdr:cNvPr>
        <xdr:cNvCxnSpPr/>
      </xdr:nvCxnSpPr>
      <xdr:spPr>
        <a:xfrm>
          <a:off x="14611350" y="177910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575" name="【庁舎】&#10;有形固定資産減価償却率最大値テキスト">
          <a:extLst>
            <a:ext uri="{FF2B5EF4-FFF2-40B4-BE49-F238E27FC236}">
              <a16:creationId xmlns:a16="http://schemas.microsoft.com/office/drawing/2014/main" id="{5F66360D-3B59-4B32-92DC-8A3B88CB43CA}"/>
            </a:ext>
          </a:extLst>
        </xdr:cNvPr>
        <xdr:cNvSpPr txBox="1"/>
      </xdr:nvSpPr>
      <xdr:spPr>
        <a:xfrm>
          <a:off x="14735175" y="1605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76" name="直線コネクタ 575">
          <a:extLst>
            <a:ext uri="{FF2B5EF4-FFF2-40B4-BE49-F238E27FC236}">
              <a16:creationId xmlns:a16="http://schemas.microsoft.com/office/drawing/2014/main" id="{CB2FF508-63A7-4401-B9BE-E6BB312A2623}"/>
            </a:ext>
          </a:extLst>
        </xdr:cNvPr>
        <xdr:cNvCxnSpPr/>
      </xdr:nvCxnSpPr>
      <xdr:spPr>
        <a:xfrm>
          <a:off x="14611350" y="16280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577" name="【庁舎】&#10;有形固定資産減価償却率平均値テキスト">
          <a:extLst>
            <a:ext uri="{FF2B5EF4-FFF2-40B4-BE49-F238E27FC236}">
              <a16:creationId xmlns:a16="http://schemas.microsoft.com/office/drawing/2014/main" id="{E9A81335-36E4-437E-98FE-70771C8C4E96}"/>
            </a:ext>
          </a:extLst>
        </xdr:cNvPr>
        <xdr:cNvSpPr txBox="1"/>
      </xdr:nvSpPr>
      <xdr:spPr>
        <a:xfrm>
          <a:off x="14735175" y="16871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578" name="フローチャート: 判断 577">
          <a:extLst>
            <a:ext uri="{FF2B5EF4-FFF2-40B4-BE49-F238E27FC236}">
              <a16:creationId xmlns:a16="http://schemas.microsoft.com/office/drawing/2014/main" id="{0BB01F09-1B7A-43D3-920F-85A5B264BA7B}"/>
            </a:ext>
          </a:extLst>
        </xdr:cNvPr>
        <xdr:cNvSpPr/>
      </xdr:nvSpPr>
      <xdr:spPr>
        <a:xfrm>
          <a:off x="14649450" y="17020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9" name="フローチャート: 判断 578">
          <a:extLst>
            <a:ext uri="{FF2B5EF4-FFF2-40B4-BE49-F238E27FC236}">
              <a16:creationId xmlns:a16="http://schemas.microsoft.com/office/drawing/2014/main" id="{1BEA03E4-2E85-4892-AFE4-99777E501936}"/>
            </a:ext>
          </a:extLst>
        </xdr:cNvPr>
        <xdr:cNvSpPr/>
      </xdr:nvSpPr>
      <xdr:spPr>
        <a:xfrm>
          <a:off x="13887450" y="170413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580" name="フローチャート: 判断 579">
          <a:extLst>
            <a:ext uri="{FF2B5EF4-FFF2-40B4-BE49-F238E27FC236}">
              <a16:creationId xmlns:a16="http://schemas.microsoft.com/office/drawing/2014/main" id="{8CB6AE46-4CAA-40AC-B636-C4686CBC461C}"/>
            </a:ext>
          </a:extLst>
        </xdr:cNvPr>
        <xdr:cNvSpPr/>
      </xdr:nvSpPr>
      <xdr:spPr>
        <a:xfrm>
          <a:off x="13096875" y="170184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81" name="フローチャート: 判断 580">
          <a:extLst>
            <a:ext uri="{FF2B5EF4-FFF2-40B4-BE49-F238E27FC236}">
              <a16:creationId xmlns:a16="http://schemas.microsoft.com/office/drawing/2014/main" id="{8F49D279-929F-4D58-A1E1-B8790B194CB6}"/>
            </a:ext>
          </a:extLst>
        </xdr:cNvPr>
        <xdr:cNvSpPr/>
      </xdr:nvSpPr>
      <xdr:spPr>
        <a:xfrm>
          <a:off x="12296775" y="170576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582" name="フローチャート: 判断 581">
          <a:extLst>
            <a:ext uri="{FF2B5EF4-FFF2-40B4-BE49-F238E27FC236}">
              <a16:creationId xmlns:a16="http://schemas.microsoft.com/office/drawing/2014/main" id="{6405DD85-3737-4398-932F-4818EE0D83A4}"/>
            </a:ext>
          </a:extLst>
        </xdr:cNvPr>
        <xdr:cNvSpPr/>
      </xdr:nvSpPr>
      <xdr:spPr>
        <a:xfrm>
          <a:off x="11487150" y="170103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DBAB1626-A5DA-475C-8F23-CEE878B65FAD}"/>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E7211009-736B-4E7A-BD9F-17B3BFBE85D7}"/>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AEC9929C-1EF1-4D09-A8BB-03004AD19329}"/>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1ED5E66-2EE8-4456-B553-FAA9833F01D6}"/>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84CD2719-32B1-4A39-A539-6D1C346A462E}"/>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588" name="楕円 587">
          <a:extLst>
            <a:ext uri="{FF2B5EF4-FFF2-40B4-BE49-F238E27FC236}">
              <a16:creationId xmlns:a16="http://schemas.microsoft.com/office/drawing/2014/main" id="{655CCD76-69A6-422C-A409-2BD9DAED05CB}"/>
            </a:ext>
          </a:extLst>
        </xdr:cNvPr>
        <xdr:cNvSpPr/>
      </xdr:nvSpPr>
      <xdr:spPr>
        <a:xfrm>
          <a:off x="14649450" y="17380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589" name="【庁舎】&#10;有形固定資産減価償却率該当値テキスト">
          <a:extLst>
            <a:ext uri="{FF2B5EF4-FFF2-40B4-BE49-F238E27FC236}">
              <a16:creationId xmlns:a16="http://schemas.microsoft.com/office/drawing/2014/main" id="{C4B990C6-1FF8-4F27-B806-F567029B72F9}"/>
            </a:ext>
          </a:extLst>
        </xdr:cNvPr>
        <xdr:cNvSpPr txBox="1"/>
      </xdr:nvSpPr>
      <xdr:spPr>
        <a:xfrm>
          <a:off x="14735175"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590" name="楕円 589">
          <a:extLst>
            <a:ext uri="{FF2B5EF4-FFF2-40B4-BE49-F238E27FC236}">
              <a16:creationId xmlns:a16="http://schemas.microsoft.com/office/drawing/2014/main" id="{B62A57A6-DF85-4A70-9473-BAC533248508}"/>
            </a:ext>
          </a:extLst>
        </xdr:cNvPr>
        <xdr:cNvSpPr/>
      </xdr:nvSpPr>
      <xdr:spPr>
        <a:xfrm>
          <a:off x="13887450" y="173516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112123</xdr:rowOff>
    </xdr:to>
    <xdr:cxnSp macro="">
      <xdr:nvCxnSpPr>
        <xdr:cNvPr id="591" name="直線コネクタ 590">
          <a:extLst>
            <a:ext uri="{FF2B5EF4-FFF2-40B4-BE49-F238E27FC236}">
              <a16:creationId xmlns:a16="http://schemas.microsoft.com/office/drawing/2014/main" id="{B688B3B1-3F13-41D1-B6BD-BD2FE0F8797C}"/>
            </a:ext>
          </a:extLst>
        </xdr:cNvPr>
        <xdr:cNvCxnSpPr/>
      </xdr:nvCxnSpPr>
      <xdr:spPr>
        <a:xfrm>
          <a:off x="13935075" y="17399273"/>
          <a:ext cx="762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592" name="楕円 591">
          <a:extLst>
            <a:ext uri="{FF2B5EF4-FFF2-40B4-BE49-F238E27FC236}">
              <a16:creationId xmlns:a16="http://schemas.microsoft.com/office/drawing/2014/main" id="{CDA40251-97E2-4BF8-B42A-0BE7406937D0}"/>
            </a:ext>
          </a:extLst>
        </xdr:cNvPr>
        <xdr:cNvSpPr/>
      </xdr:nvSpPr>
      <xdr:spPr>
        <a:xfrm>
          <a:off x="13096875" y="17323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85998</xdr:rowOff>
    </xdr:to>
    <xdr:cxnSp macro="">
      <xdr:nvCxnSpPr>
        <xdr:cNvPr id="593" name="直線コネクタ 592">
          <a:extLst>
            <a:ext uri="{FF2B5EF4-FFF2-40B4-BE49-F238E27FC236}">
              <a16:creationId xmlns:a16="http://schemas.microsoft.com/office/drawing/2014/main" id="{F4984A06-C949-4F56-9489-2E440B5E9CED}"/>
            </a:ext>
          </a:extLst>
        </xdr:cNvPr>
        <xdr:cNvCxnSpPr/>
      </xdr:nvCxnSpPr>
      <xdr:spPr>
        <a:xfrm>
          <a:off x="13144500" y="17381130"/>
          <a:ext cx="79057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594" name="楕円 593">
          <a:extLst>
            <a:ext uri="{FF2B5EF4-FFF2-40B4-BE49-F238E27FC236}">
              <a16:creationId xmlns:a16="http://schemas.microsoft.com/office/drawing/2014/main" id="{7B89E00D-9F3F-4046-B1E6-4D8BD83D927A}"/>
            </a:ext>
          </a:extLst>
        </xdr:cNvPr>
        <xdr:cNvSpPr/>
      </xdr:nvSpPr>
      <xdr:spPr>
        <a:xfrm>
          <a:off x="12296775" y="173058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61505</xdr:rowOff>
    </xdr:to>
    <xdr:cxnSp macro="">
      <xdr:nvCxnSpPr>
        <xdr:cNvPr id="595" name="直線コネクタ 594">
          <a:extLst>
            <a:ext uri="{FF2B5EF4-FFF2-40B4-BE49-F238E27FC236}">
              <a16:creationId xmlns:a16="http://schemas.microsoft.com/office/drawing/2014/main" id="{44FA5ED9-6661-416D-AB99-7083BB40C3A9}"/>
            </a:ext>
          </a:extLst>
        </xdr:cNvPr>
        <xdr:cNvCxnSpPr/>
      </xdr:nvCxnSpPr>
      <xdr:spPr>
        <a:xfrm>
          <a:off x="12344400" y="17353462"/>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596" name="楕円 595">
          <a:extLst>
            <a:ext uri="{FF2B5EF4-FFF2-40B4-BE49-F238E27FC236}">
              <a16:creationId xmlns:a16="http://schemas.microsoft.com/office/drawing/2014/main" id="{D1D1C840-4A3A-4C91-BB7B-E98916928598}"/>
            </a:ext>
          </a:extLst>
        </xdr:cNvPr>
        <xdr:cNvSpPr/>
      </xdr:nvSpPr>
      <xdr:spPr>
        <a:xfrm>
          <a:off x="11487150" y="172781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37012</xdr:rowOff>
    </xdr:to>
    <xdr:cxnSp macro="">
      <xdr:nvCxnSpPr>
        <xdr:cNvPr id="597" name="直線コネクタ 596">
          <a:extLst>
            <a:ext uri="{FF2B5EF4-FFF2-40B4-BE49-F238E27FC236}">
              <a16:creationId xmlns:a16="http://schemas.microsoft.com/office/drawing/2014/main" id="{C7327A47-7ADC-458E-AB06-C087B281DD3C}"/>
            </a:ext>
          </a:extLst>
        </xdr:cNvPr>
        <xdr:cNvCxnSpPr/>
      </xdr:nvCxnSpPr>
      <xdr:spPr>
        <a:xfrm>
          <a:off x="11534775" y="17325794"/>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598" name="n_1aveValue【庁舎】&#10;有形固定資産減価償却率">
          <a:extLst>
            <a:ext uri="{FF2B5EF4-FFF2-40B4-BE49-F238E27FC236}">
              <a16:creationId xmlns:a16="http://schemas.microsoft.com/office/drawing/2014/main" id="{139C2133-026E-4FC7-8FC2-A38E959207F2}"/>
            </a:ext>
          </a:extLst>
        </xdr:cNvPr>
        <xdr:cNvSpPr txBox="1"/>
      </xdr:nvSpPr>
      <xdr:spPr>
        <a:xfrm>
          <a:off x="13745219" y="168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599" name="n_2aveValue【庁舎】&#10;有形固定資産減価償却率">
          <a:extLst>
            <a:ext uri="{FF2B5EF4-FFF2-40B4-BE49-F238E27FC236}">
              <a16:creationId xmlns:a16="http://schemas.microsoft.com/office/drawing/2014/main" id="{EE6E19A7-137F-485E-A1A1-B7D197648706}"/>
            </a:ext>
          </a:extLst>
        </xdr:cNvPr>
        <xdr:cNvSpPr txBox="1"/>
      </xdr:nvSpPr>
      <xdr:spPr>
        <a:xfrm>
          <a:off x="12964169" y="167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00" name="n_3aveValue【庁舎】&#10;有形固定資産減価償却率">
          <a:extLst>
            <a:ext uri="{FF2B5EF4-FFF2-40B4-BE49-F238E27FC236}">
              <a16:creationId xmlns:a16="http://schemas.microsoft.com/office/drawing/2014/main" id="{AB7A76B2-7F0D-4A09-B117-F5AF62168B7F}"/>
            </a:ext>
          </a:extLst>
        </xdr:cNvPr>
        <xdr:cNvSpPr txBox="1"/>
      </xdr:nvSpPr>
      <xdr:spPr>
        <a:xfrm>
          <a:off x="12164069" y="1683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601" name="n_4aveValue【庁舎】&#10;有形固定資産減価償却率">
          <a:extLst>
            <a:ext uri="{FF2B5EF4-FFF2-40B4-BE49-F238E27FC236}">
              <a16:creationId xmlns:a16="http://schemas.microsoft.com/office/drawing/2014/main" id="{781465F5-7ADA-45CF-A35C-1F4C48DBE0C3}"/>
            </a:ext>
          </a:extLst>
        </xdr:cNvPr>
        <xdr:cNvSpPr txBox="1"/>
      </xdr:nvSpPr>
      <xdr:spPr>
        <a:xfrm>
          <a:off x="1135444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602" name="n_1mainValue【庁舎】&#10;有形固定資産減価償却率">
          <a:extLst>
            <a:ext uri="{FF2B5EF4-FFF2-40B4-BE49-F238E27FC236}">
              <a16:creationId xmlns:a16="http://schemas.microsoft.com/office/drawing/2014/main" id="{06279455-2270-4B1F-834D-7CCD1486D4B9}"/>
            </a:ext>
          </a:extLst>
        </xdr:cNvPr>
        <xdr:cNvSpPr txBox="1"/>
      </xdr:nvSpPr>
      <xdr:spPr>
        <a:xfrm>
          <a:off x="13745219" y="1744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603" name="n_2mainValue【庁舎】&#10;有形固定資産減価償却率">
          <a:extLst>
            <a:ext uri="{FF2B5EF4-FFF2-40B4-BE49-F238E27FC236}">
              <a16:creationId xmlns:a16="http://schemas.microsoft.com/office/drawing/2014/main" id="{01772796-7E96-41CC-82B5-581819CDAE2B}"/>
            </a:ext>
          </a:extLst>
        </xdr:cNvPr>
        <xdr:cNvSpPr txBox="1"/>
      </xdr:nvSpPr>
      <xdr:spPr>
        <a:xfrm>
          <a:off x="12964169" y="1742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04" name="n_3mainValue【庁舎】&#10;有形固定資産減価償却率">
          <a:extLst>
            <a:ext uri="{FF2B5EF4-FFF2-40B4-BE49-F238E27FC236}">
              <a16:creationId xmlns:a16="http://schemas.microsoft.com/office/drawing/2014/main" id="{F25877D6-75CA-47BD-8F39-8528FB8713E9}"/>
            </a:ext>
          </a:extLst>
        </xdr:cNvPr>
        <xdr:cNvSpPr txBox="1"/>
      </xdr:nvSpPr>
      <xdr:spPr>
        <a:xfrm>
          <a:off x="12164069" y="1739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605" name="n_4mainValue【庁舎】&#10;有形固定資産減価償却率">
          <a:extLst>
            <a:ext uri="{FF2B5EF4-FFF2-40B4-BE49-F238E27FC236}">
              <a16:creationId xmlns:a16="http://schemas.microsoft.com/office/drawing/2014/main" id="{41E749EC-EB85-42D9-B580-911129D82E3F}"/>
            </a:ext>
          </a:extLst>
        </xdr:cNvPr>
        <xdr:cNvSpPr txBox="1"/>
      </xdr:nvSpPr>
      <xdr:spPr>
        <a:xfrm>
          <a:off x="11354444" y="1737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29974DC6-FD27-442F-9831-50AA7742363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A30B7183-C0C2-4025-A28A-1A574D3F36EA}"/>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4AC49C5A-C815-445E-9F61-74B08CCAC61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13846BC0-E420-4B3C-97B4-1CC418705F96}"/>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5D54ACC8-64B4-471F-8026-4D5E3ED5E86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8ACE6C23-DDE7-41AE-83ED-85FF9A11D52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2A9C7855-890B-4A0C-90E4-E110470F7103}"/>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18BB5A21-3D2C-477B-AE9F-EAC055830BF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3C3DCC12-A674-42AE-BD4E-0A18E2B001C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5327DD30-FAD1-4884-8E4A-97454DC4266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14239F25-B8CF-41E4-A32A-405C55B1BC14}"/>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17" name="直線コネクタ 616">
          <a:extLst>
            <a:ext uri="{FF2B5EF4-FFF2-40B4-BE49-F238E27FC236}">
              <a16:creationId xmlns:a16="http://schemas.microsoft.com/office/drawing/2014/main" id="{DBA647B4-574F-41CB-9612-3F7993FEA3AB}"/>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8" name="テキスト ボックス 617">
          <a:extLst>
            <a:ext uri="{FF2B5EF4-FFF2-40B4-BE49-F238E27FC236}">
              <a16:creationId xmlns:a16="http://schemas.microsoft.com/office/drawing/2014/main" id="{2479C9D7-EE97-4442-8250-B9C96D348198}"/>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9" name="直線コネクタ 618">
          <a:extLst>
            <a:ext uri="{FF2B5EF4-FFF2-40B4-BE49-F238E27FC236}">
              <a16:creationId xmlns:a16="http://schemas.microsoft.com/office/drawing/2014/main" id="{C9560820-065C-4C86-80DE-FD6FB7CCB7E0}"/>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0" name="テキスト ボックス 619">
          <a:extLst>
            <a:ext uri="{FF2B5EF4-FFF2-40B4-BE49-F238E27FC236}">
              <a16:creationId xmlns:a16="http://schemas.microsoft.com/office/drawing/2014/main" id="{18A9E1F4-C87B-4570-9C5A-A07B4AAB9D1E}"/>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1" name="直線コネクタ 620">
          <a:extLst>
            <a:ext uri="{FF2B5EF4-FFF2-40B4-BE49-F238E27FC236}">
              <a16:creationId xmlns:a16="http://schemas.microsoft.com/office/drawing/2014/main" id="{B5162E6F-3B8D-4005-A67B-C4A44EDB8253}"/>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2" name="テキスト ボックス 621">
          <a:extLst>
            <a:ext uri="{FF2B5EF4-FFF2-40B4-BE49-F238E27FC236}">
              <a16:creationId xmlns:a16="http://schemas.microsoft.com/office/drawing/2014/main" id="{AB3AE17E-64D0-4B95-9FB0-BD18E9CE3927}"/>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3" name="直線コネクタ 622">
          <a:extLst>
            <a:ext uri="{FF2B5EF4-FFF2-40B4-BE49-F238E27FC236}">
              <a16:creationId xmlns:a16="http://schemas.microsoft.com/office/drawing/2014/main" id="{51301601-F32D-41E7-87F7-36BDC871FE9F}"/>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4" name="テキスト ボックス 623">
          <a:extLst>
            <a:ext uri="{FF2B5EF4-FFF2-40B4-BE49-F238E27FC236}">
              <a16:creationId xmlns:a16="http://schemas.microsoft.com/office/drawing/2014/main" id="{2665A5F7-1A07-4808-AEB5-AB6335376E72}"/>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7E5587F8-EF7D-4F1F-8DC5-BBB441CAEEF6}"/>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D065FBC9-6DC5-41C8-BB4D-60269D77FAF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BAF2F60A-62E5-482D-BB96-326A0522BA1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628" name="直線コネクタ 627">
          <a:extLst>
            <a:ext uri="{FF2B5EF4-FFF2-40B4-BE49-F238E27FC236}">
              <a16:creationId xmlns:a16="http://schemas.microsoft.com/office/drawing/2014/main" id="{29247458-AA5D-42F3-B93D-EA91EDADFADA}"/>
            </a:ext>
          </a:extLst>
        </xdr:cNvPr>
        <xdr:cNvCxnSpPr/>
      </xdr:nvCxnSpPr>
      <xdr:spPr>
        <a:xfrm flipV="1">
          <a:off x="19954239" y="16413353"/>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9" name="【庁舎】&#10;一人当たり面積最小値テキスト">
          <a:extLst>
            <a:ext uri="{FF2B5EF4-FFF2-40B4-BE49-F238E27FC236}">
              <a16:creationId xmlns:a16="http://schemas.microsoft.com/office/drawing/2014/main" id="{30BFB67F-3515-4521-B345-D9B20F605345}"/>
            </a:ext>
          </a:extLst>
        </xdr:cNvPr>
        <xdr:cNvSpPr txBox="1"/>
      </xdr:nvSpPr>
      <xdr:spPr>
        <a:xfrm>
          <a:off x="199929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30" name="直線コネクタ 629">
          <a:extLst>
            <a:ext uri="{FF2B5EF4-FFF2-40B4-BE49-F238E27FC236}">
              <a16:creationId xmlns:a16="http://schemas.microsoft.com/office/drawing/2014/main" id="{393EFC7E-F410-4575-9BF2-14D0E16311B6}"/>
            </a:ext>
          </a:extLst>
        </xdr:cNvPr>
        <xdr:cNvCxnSpPr/>
      </xdr:nvCxnSpPr>
      <xdr:spPr>
        <a:xfrm>
          <a:off x="19878675" y="1782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31" name="【庁舎】&#10;一人当たり面積最大値テキスト">
          <a:extLst>
            <a:ext uri="{FF2B5EF4-FFF2-40B4-BE49-F238E27FC236}">
              <a16:creationId xmlns:a16="http://schemas.microsoft.com/office/drawing/2014/main" id="{4E7BCC45-67C1-4CB9-99CF-C9D6DE4390DB}"/>
            </a:ext>
          </a:extLst>
        </xdr:cNvPr>
        <xdr:cNvSpPr txBox="1"/>
      </xdr:nvSpPr>
      <xdr:spPr>
        <a:xfrm>
          <a:off x="19992975" y="161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32" name="直線コネクタ 631">
          <a:extLst>
            <a:ext uri="{FF2B5EF4-FFF2-40B4-BE49-F238E27FC236}">
              <a16:creationId xmlns:a16="http://schemas.microsoft.com/office/drawing/2014/main" id="{0F38468A-3545-42EF-BB76-C379A180A331}"/>
            </a:ext>
          </a:extLst>
        </xdr:cNvPr>
        <xdr:cNvCxnSpPr/>
      </xdr:nvCxnSpPr>
      <xdr:spPr>
        <a:xfrm>
          <a:off x="19878675" y="1641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633" name="【庁舎】&#10;一人当たり面積平均値テキスト">
          <a:extLst>
            <a:ext uri="{FF2B5EF4-FFF2-40B4-BE49-F238E27FC236}">
              <a16:creationId xmlns:a16="http://schemas.microsoft.com/office/drawing/2014/main" id="{8388F7DE-600B-4057-93EC-AD1E8AA5F251}"/>
            </a:ext>
          </a:extLst>
        </xdr:cNvPr>
        <xdr:cNvSpPr txBox="1"/>
      </xdr:nvSpPr>
      <xdr:spPr>
        <a:xfrm>
          <a:off x="19992975" y="1707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634" name="フローチャート: 判断 633">
          <a:extLst>
            <a:ext uri="{FF2B5EF4-FFF2-40B4-BE49-F238E27FC236}">
              <a16:creationId xmlns:a16="http://schemas.microsoft.com/office/drawing/2014/main" id="{9707F3FC-910A-4887-892D-2EFFF34F24E8}"/>
            </a:ext>
          </a:extLst>
        </xdr:cNvPr>
        <xdr:cNvSpPr/>
      </xdr:nvSpPr>
      <xdr:spPr>
        <a:xfrm>
          <a:off x="19897725" y="172206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635" name="フローチャート: 判断 634">
          <a:extLst>
            <a:ext uri="{FF2B5EF4-FFF2-40B4-BE49-F238E27FC236}">
              <a16:creationId xmlns:a16="http://schemas.microsoft.com/office/drawing/2014/main" id="{FC3FA048-883F-44AD-9EC1-46A522B983BA}"/>
            </a:ext>
          </a:extLst>
        </xdr:cNvPr>
        <xdr:cNvSpPr/>
      </xdr:nvSpPr>
      <xdr:spPr>
        <a:xfrm>
          <a:off x="19154775" y="1725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636" name="フローチャート: 判断 635">
          <a:extLst>
            <a:ext uri="{FF2B5EF4-FFF2-40B4-BE49-F238E27FC236}">
              <a16:creationId xmlns:a16="http://schemas.microsoft.com/office/drawing/2014/main" id="{FBF02062-036B-40BC-92FB-5690D68B0468}"/>
            </a:ext>
          </a:extLst>
        </xdr:cNvPr>
        <xdr:cNvSpPr/>
      </xdr:nvSpPr>
      <xdr:spPr>
        <a:xfrm>
          <a:off x="18345150" y="173084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637" name="フローチャート: 判断 636">
          <a:extLst>
            <a:ext uri="{FF2B5EF4-FFF2-40B4-BE49-F238E27FC236}">
              <a16:creationId xmlns:a16="http://schemas.microsoft.com/office/drawing/2014/main" id="{D91CCE2D-0225-4FB7-86E3-5BA9AB032BF0}"/>
            </a:ext>
          </a:extLst>
        </xdr:cNvPr>
        <xdr:cNvSpPr/>
      </xdr:nvSpPr>
      <xdr:spPr>
        <a:xfrm>
          <a:off x="17554575" y="17383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638" name="フローチャート: 判断 637">
          <a:extLst>
            <a:ext uri="{FF2B5EF4-FFF2-40B4-BE49-F238E27FC236}">
              <a16:creationId xmlns:a16="http://schemas.microsoft.com/office/drawing/2014/main" id="{AA4AEC2D-810D-49A2-959B-9601142A211E}"/>
            </a:ext>
          </a:extLst>
        </xdr:cNvPr>
        <xdr:cNvSpPr/>
      </xdr:nvSpPr>
      <xdr:spPr>
        <a:xfrm>
          <a:off x="16754475" y="173843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342E07E-A140-4B85-BDB8-33128A337FD4}"/>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3E57DBF-486C-47A8-ADFE-D2D5B0671B7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8343150-1CEF-4169-A1D3-B535C7C409AF}"/>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DC5AC21-9EAA-4BCA-B409-B601798123A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19CB15B-B1B5-4FB6-B8AE-003F62747739}"/>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44" name="楕円 643">
          <a:extLst>
            <a:ext uri="{FF2B5EF4-FFF2-40B4-BE49-F238E27FC236}">
              <a16:creationId xmlns:a16="http://schemas.microsoft.com/office/drawing/2014/main" id="{8962AD73-9FA3-44AE-9F5D-B4CD4087858C}"/>
            </a:ext>
          </a:extLst>
        </xdr:cNvPr>
        <xdr:cNvSpPr/>
      </xdr:nvSpPr>
      <xdr:spPr>
        <a:xfrm>
          <a:off x="19897725" y="173861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645" name="【庁舎】&#10;一人当たり面積該当値テキスト">
          <a:extLst>
            <a:ext uri="{FF2B5EF4-FFF2-40B4-BE49-F238E27FC236}">
              <a16:creationId xmlns:a16="http://schemas.microsoft.com/office/drawing/2014/main" id="{EA30C9DF-0BE3-4771-B87A-154D00B74A74}"/>
            </a:ext>
          </a:extLst>
        </xdr:cNvPr>
        <xdr:cNvSpPr txBox="1"/>
      </xdr:nvSpPr>
      <xdr:spPr>
        <a:xfrm>
          <a:off x="19992975" y="1736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646" name="楕円 645">
          <a:extLst>
            <a:ext uri="{FF2B5EF4-FFF2-40B4-BE49-F238E27FC236}">
              <a16:creationId xmlns:a16="http://schemas.microsoft.com/office/drawing/2014/main" id="{2D32690D-D23D-48BB-90F7-725DF088E221}"/>
            </a:ext>
          </a:extLst>
        </xdr:cNvPr>
        <xdr:cNvSpPr/>
      </xdr:nvSpPr>
      <xdr:spPr>
        <a:xfrm>
          <a:off x="19154775" y="17399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131063</xdr:rowOff>
    </xdr:to>
    <xdr:cxnSp macro="">
      <xdr:nvCxnSpPr>
        <xdr:cNvPr id="647" name="直線コネクタ 646">
          <a:extLst>
            <a:ext uri="{FF2B5EF4-FFF2-40B4-BE49-F238E27FC236}">
              <a16:creationId xmlns:a16="http://schemas.microsoft.com/office/drawing/2014/main" id="{B9147216-6BB8-4951-9E7C-CD6465D22F0F}"/>
            </a:ext>
          </a:extLst>
        </xdr:cNvPr>
        <xdr:cNvCxnSpPr/>
      </xdr:nvCxnSpPr>
      <xdr:spPr>
        <a:xfrm flipV="1">
          <a:off x="19202400" y="17433798"/>
          <a:ext cx="75247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48" name="楕円 647">
          <a:extLst>
            <a:ext uri="{FF2B5EF4-FFF2-40B4-BE49-F238E27FC236}">
              <a16:creationId xmlns:a16="http://schemas.microsoft.com/office/drawing/2014/main" id="{8158769A-7B55-45F5-BC89-860D5C8E7011}"/>
            </a:ext>
          </a:extLst>
        </xdr:cNvPr>
        <xdr:cNvSpPr/>
      </xdr:nvSpPr>
      <xdr:spPr>
        <a:xfrm>
          <a:off x="18345150"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144780</xdr:rowOff>
    </xdr:to>
    <xdr:cxnSp macro="">
      <xdr:nvCxnSpPr>
        <xdr:cNvPr id="649" name="直線コネクタ 648">
          <a:extLst>
            <a:ext uri="{FF2B5EF4-FFF2-40B4-BE49-F238E27FC236}">
              <a16:creationId xmlns:a16="http://schemas.microsoft.com/office/drawing/2014/main" id="{C07CAD73-27A8-4B01-A6F8-D17B61D238C9}"/>
            </a:ext>
          </a:extLst>
        </xdr:cNvPr>
        <xdr:cNvCxnSpPr/>
      </xdr:nvCxnSpPr>
      <xdr:spPr>
        <a:xfrm flipV="1">
          <a:off x="18392775" y="17447513"/>
          <a:ext cx="809625"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103124</xdr:rowOff>
    </xdr:from>
    <xdr:to>
      <xdr:col>102</xdr:col>
      <xdr:colOff>165100</xdr:colOff>
      <xdr:row>107</xdr:row>
      <xdr:rowOff>33274</xdr:rowOff>
    </xdr:to>
    <xdr:sp macro="" textlink="">
      <xdr:nvSpPr>
        <xdr:cNvPr id="650" name="楕円 649">
          <a:extLst>
            <a:ext uri="{FF2B5EF4-FFF2-40B4-BE49-F238E27FC236}">
              <a16:creationId xmlns:a16="http://schemas.microsoft.com/office/drawing/2014/main" id="{5778A7B0-E9C5-4349-80D1-18F4D7D94094}"/>
            </a:ext>
          </a:extLst>
        </xdr:cNvPr>
        <xdr:cNvSpPr/>
      </xdr:nvSpPr>
      <xdr:spPr>
        <a:xfrm>
          <a:off x="17554575" y="17422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153924</xdr:rowOff>
    </xdr:to>
    <xdr:cxnSp macro="">
      <xdr:nvCxnSpPr>
        <xdr:cNvPr id="651" name="直線コネクタ 650">
          <a:extLst>
            <a:ext uri="{FF2B5EF4-FFF2-40B4-BE49-F238E27FC236}">
              <a16:creationId xmlns:a16="http://schemas.microsoft.com/office/drawing/2014/main" id="{955BFBF4-D058-462E-B74F-25B069B5EA3C}"/>
            </a:ext>
          </a:extLst>
        </xdr:cNvPr>
        <xdr:cNvCxnSpPr/>
      </xdr:nvCxnSpPr>
      <xdr:spPr>
        <a:xfrm flipV="1">
          <a:off x="17602200" y="17458055"/>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652" name="楕円 651">
          <a:extLst>
            <a:ext uri="{FF2B5EF4-FFF2-40B4-BE49-F238E27FC236}">
              <a16:creationId xmlns:a16="http://schemas.microsoft.com/office/drawing/2014/main" id="{24941F0E-6B0D-4FE6-9578-90AFDDE96056}"/>
            </a:ext>
          </a:extLst>
        </xdr:cNvPr>
        <xdr:cNvSpPr/>
      </xdr:nvSpPr>
      <xdr:spPr>
        <a:xfrm>
          <a:off x="16754475" y="174310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153924</xdr:rowOff>
    </xdr:from>
    <xdr:to>
      <xdr:col>102</xdr:col>
      <xdr:colOff>114300</xdr:colOff>
      <xdr:row>106</xdr:row>
      <xdr:rowOff>165354</xdr:rowOff>
    </xdr:to>
    <xdr:cxnSp macro="">
      <xdr:nvCxnSpPr>
        <xdr:cNvPr id="653" name="直線コネクタ 652">
          <a:extLst>
            <a:ext uri="{FF2B5EF4-FFF2-40B4-BE49-F238E27FC236}">
              <a16:creationId xmlns:a16="http://schemas.microsoft.com/office/drawing/2014/main" id="{DC367658-39F0-4E29-8A1E-0E367D9BC327}"/>
            </a:ext>
          </a:extLst>
        </xdr:cNvPr>
        <xdr:cNvCxnSpPr/>
      </xdr:nvCxnSpPr>
      <xdr:spPr>
        <a:xfrm flipV="1">
          <a:off x="16802100" y="17470374"/>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654" name="n_1aveValue【庁舎】&#10;一人当たり面積">
          <a:extLst>
            <a:ext uri="{FF2B5EF4-FFF2-40B4-BE49-F238E27FC236}">
              <a16:creationId xmlns:a16="http://schemas.microsoft.com/office/drawing/2014/main" id="{D4A4F85D-9C89-47EC-B9CB-474BC15A42BE}"/>
            </a:ext>
          </a:extLst>
        </xdr:cNvPr>
        <xdr:cNvSpPr txBox="1"/>
      </xdr:nvSpPr>
      <xdr:spPr>
        <a:xfrm>
          <a:off x="18983402"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655" name="n_2aveValue【庁舎】&#10;一人当たり面積">
          <a:extLst>
            <a:ext uri="{FF2B5EF4-FFF2-40B4-BE49-F238E27FC236}">
              <a16:creationId xmlns:a16="http://schemas.microsoft.com/office/drawing/2014/main" id="{B97F495B-3610-439B-AA81-DB42DEF7AC39}"/>
            </a:ext>
          </a:extLst>
        </xdr:cNvPr>
        <xdr:cNvSpPr txBox="1"/>
      </xdr:nvSpPr>
      <xdr:spPr>
        <a:xfrm>
          <a:off x="18183302" y="1707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656" name="n_3aveValue【庁舎】&#10;一人当たり面積">
          <a:extLst>
            <a:ext uri="{FF2B5EF4-FFF2-40B4-BE49-F238E27FC236}">
              <a16:creationId xmlns:a16="http://schemas.microsoft.com/office/drawing/2014/main" id="{669C3922-ACBC-41EB-9F6D-E4E6AC77AB76}"/>
            </a:ext>
          </a:extLst>
        </xdr:cNvPr>
        <xdr:cNvSpPr txBox="1"/>
      </xdr:nvSpPr>
      <xdr:spPr>
        <a:xfrm>
          <a:off x="17383202" y="171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657" name="n_4aveValue【庁舎】&#10;一人当たり面積">
          <a:extLst>
            <a:ext uri="{FF2B5EF4-FFF2-40B4-BE49-F238E27FC236}">
              <a16:creationId xmlns:a16="http://schemas.microsoft.com/office/drawing/2014/main" id="{08724CA5-2AC4-469B-A2BB-14CCA03D1868}"/>
            </a:ext>
          </a:extLst>
        </xdr:cNvPr>
        <xdr:cNvSpPr txBox="1"/>
      </xdr:nvSpPr>
      <xdr:spPr>
        <a:xfrm>
          <a:off x="16592627"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658" name="n_1mainValue【庁舎】&#10;一人当たり面積">
          <a:extLst>
            <a:ext uri="{FF2B5EF4-FFF2-40B4-BE49-F238E27FC236}">
              <a16:creationId xmlns:a16="http://schemas.microsoft.com/office/drawing/2014/main" id="{7056B9C8-E928-431A-AC6D-8425800CB67E}"/>
            </a:ext>
          </a:extLst>
        </xdr:cNvPr>
        <xdr:cNvSpPr txBox="1"/>
      </xdr:nvSpPr>
      <xdr:spPr>
        <a:xfrm>
          <a:off x="18983402" y="17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9" name="n_2mainValue【庁舎】&#10;一人当たり面積">
          <a:extLst>
            <a:ext uri="{FF2B5EF4-FFF2-40B4-BE49-F238E27FC236}">
              <a16:creationId xmlns:a16="http://schemas.microsoft.com/office/drawing/2014/main" id="{6942DAEB-D3A8-4F55-BCB6-61ADC04EB9A2}"/>
            </a:ext>
          </a:extLst>
        </xdr:cNvPr>
        <xdr:cNvSpPr txBox="1"/>
      </xdr:nvSpPr>
      <xdr:spPr>
        <a:xfrm>
          <a:off x="181833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24401</xdr:rowOff>
    </xdr:from>
    <xdr:ext cx="469744" cy="259045"/>
    <xdr:sp macro="" textlink="">
      <xdr:nvSpPr>
        <xdr:cNvPr id="660" name="n_3mainValue【庁舎】&#10;一人当たり面積">
          <a:extLst>
            <a:ext uri="{FF2B5EF4-FFF2-40B4-BE49-F238E27FC236}">
              <a16:creationId xmlns:a16="http://schemas.microsoft.com/office/drawing/2014/main" id="{E16487D3-5EF8-4F4A-9433-4F23E2F267BE}"/>
            </a:ext>
          </a:extLst>
        </xdr:cNvPr>
        <xdr:cNvSpPr txBox="1"/>
      </xdr:nvSpPr>
      <xdr:spPr>
        <a:xfrm>
          <a:off x="17383202" y="175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661" name="n_4mainValue【庁舎】&#10;一人当たり面積">
          <a:extLst>
            <a:ext uri="{FF2B5EF4-FFF2-40B4-BE49-F238E27FC236}">
              <a16:creationId xmlns:a16="http://schemas.microsoft.com/office/drawing/2014/main" id="{B1C5844B-822E-422B-BDB1-B307C9864EEA}"/>
            </a:ext>
          </a:extLst>
        </xdr:cNvPr>
        <xdr:cNvSpPr txBox="1"/>
      </xdr:nvSpPr>
      <xdr:spPr>
        <a:xfrm>
          <a:off x="1659262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E258ED-49EF-4A6C-A66C-AB70E5D03D2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D149E27B-BF51-4BC0-94DB-C12840F1960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41C4B368-E3F5-4D44-992E-DE1FBF46B02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ほとんどの類型において、有形固定資産減価償却率が類似団体内平均値と同程度か下回っているものの、「庁舎」については、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既存施設の有効活用による財政負担の抑制、また、防災拠点としての機能維持や災害リスクの分散化等を図るため、合併以前に建設した旧３町の役場庁舎を現在も使用し続けていることが大きな要因として挙げられる。また、前年度と比較し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ポイント増加していることから、施設の老朽化がさらに進んでいる状況にあるため、施設の改修・長寿命化・更新等の実施など将来的な対策について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、本庁舎の新設と併せて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詳細な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検討を行っていく必要がある。「体育館・プール」、「保健センター・保健所」については、一人当たり面積が類似団体内平均値を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これらの施設については合併以後、施設の統廃合を行っておらず、現在も継続して使用していることがその要因として考えられる。「体育館・プール」については、施設の利用状況に応じて除却の実施を検討しているものもあり、今後、必要性に応じた施設保有量の適正化に取り組んでいく予定である。「保健センター・保健所」は町民生活との密接度が高い施設であるため、各地域における必要性も非常に高い施設であ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比較的人口密度の低い本町にとっては一人当たり面積が他の団体に比べて高くなる傾向にあるものと考えられる。しかしながら、本町の「保健センター」は施設として規模が大きく、今後は、そのスペースや機能が十分に活用されているかどうか検証を行うなど施設の有効的な利用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unaiakira\AppData\Local\Temp\Temp1_&#12304;&#36001;&#25919;&#29366;&#27841;&#36039;&#26009;&#38598;&#12305;_313297_&#20843;&#38957;&#30010;_2022.zip\&#12304;&#36001;&#25919;&#29366;&#27841;&#36039;&#26009;&#38598;&#12305;_313297_&#20843;&#38957;&#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8">
          <cell r="B18" t="str">
            <v>H30</v>
          </cell>
          <cell r="C18" t="str">
            <v>R01</v>
          </cell>
          <cell r="D18" t="str">
            <v>R02</v>
          </cell>
          <cell r="E18" t="str">
            <v>R03</v>
          </cell>
          <cell r="F18" t="str">
            <v>R04</v>
          </cell>
        </row>
        <row r="19">
          <cell r="A19" t="str">
            <v>実質収支額</v>
          </cell>
          <cell r="B19">
            <v>8.0299999999999994</v>
          </cell>
          <cell r="C19">
            <v>9</v>
          </cell>
          <cell r="D19">
            <v>10.42</v>
          </cell>
          <cell r="E19">
            <v>13.96</v>
          </cell>
          <cell r="F19">
            <v>13.91</v>
          </cell>
        </row>
        <row r="20">
          <cell r="A20" t="str">
            <v>財政調整基金残高</v>
          </cell>
          <cell r="B20">
            <v>49.4</v>
          </cell>
          <cell r="C20">
            <v>50.06</v>
          </cell>
          <cell r="D20">
            <v>48.78</v>
          </cell>
          <cell r="E20">
            <v>46.87</v>
          </cell>
          <cell r="F20">
            <v>47.76</v>
          </cell>
        </row>
        <row r="21">
          <cell r="A21" t="str">
            <v>実質単年度収支</v>
          </cell>
          <cell r="B21">
            <v>-5.59</v>
          </cell>
          <cell r="C21">
            <v>-0.88</v>
          </cell>
          <cell r="D21">
            <v>1.7</v>
          </cell>
          <cell r="E21">
            <v>4</v>
          </cell>
          <cell r="F21">
            <v>-0.27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0.02</v>
          </cell>
          <cell r="H27" t="e">
            <v>#N/A</v>
          </cell>
          <cell r="I27">
            <v>0.02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墓地事業特別会計</v>
          </cell>
          <cell r="B29" t="e">
            <v>#N/A</v>
          </cell>
          <cell r="C29">
            <v>0</v>
          </cell>
          <cell r="D29" t="e">
            <v>#N/A</v>
          </cell>
          <cell r="E29">
            <v>0.02</v>
          </cell>
          <cell r="F29" t="e">
            <v>#N/A</v>
          </cell>
          <cell r="G29">
            <v>0.01</v>
          </cell>
          <cell r="H29" t="e">
            <v>#N/A</v>
          </cell>
          <cell r="I29">
            <v>0</v>
          </cell>
          <cell r="J29" t="e">
            <v>#N/A</v>
          </cell>
          <cell r="K29">
            <v>0</v>
          </cell>
        </row>
        <row r="30">
          <cell r="A30" t="str">
            <v>後期高齢者医療特別会計</v>
          </cell>
          <cell r="B30" t="e">
            <v>#N/A</v>
          </cell>
          <cell r="C30">
            <v>0.01</v>
          </cell>
          <cell r="D30" t="e">
            <v>#N/A</v>
          </cell>
          <cell r="E30">
            <v>0.01</v>
          </cell>
          <cell r="F30" t="e">
            <v>#N/A</v>
          </cell>
          <cell r="G30">
            <v>0.01</v>
          </cell>
          <cell r="H30" t="e">
            <v>#N/A</v>
          </cell>
          <cell r="I30">
            <v>0.01</v>
          </cell>
          <cell r="J30" t="e">
            <v>#N/A</v>
          </cell>
          <cell r="K30">
            <v>0.02</v>
          </cell>
        </row>
        <row r="31">
          <cell r="A31" t="str">
            <v>農業集落排水特別会計</v>
          </cell>
          <cell r="B31" t="e">
            <v>#N/A</v>
          </cell>
          <cell r="C31">
            <v>0.49</v>
          </cell>
          <cell r="D31" t="e">
            <v>#N/A</v>
          </cell>
          <cell r="E31">
            <v>0.39</v>
          </cell>
          <cell r="F31" t="e">
            <v>#N/A</v>
          </cell>
          <cell r="G31">
            <v>0.47</v>
          </cell>
          <cell r="H31" t="e">
            <v>#N/A</v>
          </cell>
          <cell r="I31">
            <v>0.47</v>
          </cell>
          <cell r="J31" t="e">
            <v>#N/A</v>
          </cell>
          <cell r="K31">
            <v>0.45</v>
          </cell>
        </row>
        <row r="32">
          <cell r="A32" t="str">
            <v>簡易水道特別会計</v>
          </cell>
          <cell r="B32" t="e">
            <v>#N/A</v>
          </cell>
          <cell r="C32">
            <v>0.45</v>
          </cell>
          <cell r="D32" t="e">
            <v>#N/A</v>
          </cell>
          <cell r="E32">
            <v>0.44</v>
          </cell>
          <cell r="F32" t="e">
            <v>#N/A</v>
          </cell>
          <cell r="G32">
            <v>0.61</v>
          </cell>
          <cell r="H32" t="e">
            <v>#N/A</v>
          </cell>
          <cell r="I32">
            <v>0.42</v>
          </cell>
          <cell r="J32" t="e">
            <v>#N/A</v>
          </cell>
          <cell r="K32">
            <v>0.56000000000000005</v>
          </cell>
        </row>
        <row r="33">
          <cell r="A33" t="str">
            <v>公共下水道特別会計</v>
          </cell>
          <cell r="B33" t="e">
            <v>#N/A</v>
          </cell>
          <cell r="C33">
            <v>0.46</v>
          </cell>
          <cell r="D33" t="e">
            <v>#N/A</v>
          </cell>
          <cell r="E33">
            <v>0.53</v>
          </cell>
          <cell r="F33" t="e">
            <v>#N/A</v>
          </cell>
          <cell r="G33">
            <v>0.49</v>
          </cell>
          <cell r="H33" t="e">
            <v>#N/A</v>
          </cell>
          <cell r="I33">
            <v>0.5</v>
          </cell>
          <cell r="J33" t="e">
            <v>#N/A</v>
          </cell>
          <cell r="K33">
            <v>0.61</v>
          </cell>
        </row>
        <row r="34">
          <cell r="A34" t="str">
            <v>国民健康保険特別会計</v>
          </cell>
          <cell r="B34" t="e">
            <v>#N/A</v>
          </cell>
          <cell r="C34">
            <v>0.86</v>
          </cell>
          <cell r="D34" t="e">
            <v>#N/A</v>
          </cell>
          <cell r="E34">
            <v>0.67</v>
          </cell>
          <cell r="F34" t="e">
            <v>#N/A</v>
          </cell>
          <cell r="G34">
            <v>0.46</v>
          </cell>
          <cell r="H34" t="e">
            <v>#N/A</v>
          </cell>
          <cell r="I34">
            <v>1.03</v>
          </cell>
          <cell r="J34" t="e">
            <v>#N/A</v>
          </cell>
          <cell r="K34">
            <v>0.95</v>
          </cell>
        </row>
        <row r="35">
          <cell r="A35" t="str">
            <v>介護保険特別会計</v>
          </cell>
          <cell r="B35" t="e">
            <v>#N/A</v>
          </cell>
          <cell r="C35">
            <v>2.19</v>
          </cell>
          <cell r="D35" t="e">
            <v>#N/A</v>
          </cell>
          <cell r="E35">
            <v>2.75</v>
          </cell>
          <cell r="F35" t="e">
            <v>#N/A</v>
          </cell>
          <cell r="G35">
            <v>2.04</v>
          </cell>
          <cell r="H35" t="e">
            <v>#N/A</v>
          </cell>
          <cell r="I35">
            <v>2.68</v>
          </cell>
          <cell r="J35" t="e">
            <v>#N/A</v>
          </cell>
          <cell r="K35">
            <v>5.94</v>
          </cell>
        </row>
        <row r="36">
          <cell r="A36" t="str">
            <v>一般会計</v>
          </cell>
          <cell r="B36" t="e">
            <v>#N/A</v>
          </cell>
          <cell r="C36">
            <v>8</v>
          </cell>
          <cell r="D36" t="e">
            <v>#N/A</v>
          </cell>
          <cell r="E36">
            <v>8.94</v>
          </cell>
          <cell r="F36" t="e">
            <v>#N/A</v>
          </cell>
          <cell r="G36">
            <v>10.38</v>
          </cell>
          <cell r="H36" t="e">
            <v>#N/A</v>
          </cell>
          <cell r="I36">
            <v>13.93</v>
          </cell>
          <cell r="J36" t="e">
            <v>#N/A</v>
          </cell>
          <cell r="K36">
            <v>13.9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1446</v>
          </cell>
          <cell r="G42">
            <v>1358</v>
          </cell>
          <cell r="J42">
            <v>1351</v>
          </cell>
          <cell r="M42">
            <v>1322</v>
          </cell>
          <cell r="P42">
            <v>1322</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19</v>
          </cell>
          <cell r="E45">
            <v>16</v>
          </cell>
          <cell r="H45">
            <v>17</v>
          </cell>
          <cell r="K45">
            <v>16</v>
          </cell>
          <cell r="N45">
            <v>23</v>
          </cell>
        </row>
        <row r="46">
          <cell r="A46" t="str">
            <v>公営企業債の元利償還金に対する繰入金</v>
          </cell>
          <cell r="B46">
            <v>694</v>
          </cell>
          <cell r="E46">
            <v>638</v>
          </cell>
          <cell r="H46">
            <v>619</v>
          </cell>
          <cell r="K46">
            <v>627</v>
          </cell>
          <cell r="N46">
            <v>619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1265</v>
          </cell>
          <cell r="E49">
            <v>1217</v>
          </cell>
          <cell r="H49">
            <v>1203</v>
          </cell>
          <cell r="K49">
            <v>1189</v>
          </cell>
          <cell r="N49">
            <v>1213</v>
          </cell>
        </row>
        <row r="50">
          <cell r="A50" t="str">
            <v>実質公債費比率の分子</v>
          </cell>
          <cell r="B50" t="e">
            <v>#N/A</v>
          </cell>
          <cell r="C50">
            <v>532</v>
          </cell>
          <cell r="D50" t="e">
            <v>#N/A</v>
          </cell>
          <cell r="E50" t="e">
            <v>#N/A</v>
          </cell>
          <cell r="F50">
            <v>513</v>
          </cell>
          <cell r="G50" t="e">
            <v>#N/A</v>
          </cell>
          <cell r="H50" t="e">
            <v>#N/A</v>
          </cell>
          <cell r="I50">
            <v>488</v>
          </cell>
          <cell r="J50" t="e">
            <v>#N/A</v>
          </cell>
          <cell r="K50" t="e">
            <v>#N/A</v>
          </cell>
          <cell r="L50">
            <v>510</v>
          </cell>
          <cell r="M50" t="e">
            <v>#N/A</v>
          </cell>
          <cell r="N50" t="e">
            <v>#N/A</v>
          </cell>
          <cell r="O50">
            <v>533</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13216</v>
          </cell>
          <cell r="G56">
            <v>12856</v>
          </cell>
          <cell r="J56">
            <v>12390</v>
          </cell>
          <cell r="M56">
            <v>12452</v>
          </cell>
          <cell r="P56">
            <v>12112</v>
          </cell>
        </row>
        <row r="57">
          <cell r="A57" t="str">
            <v>充当可能特定歳入</v>
          </cell>
          <cell r="D57">
            <v>149</v>
          </cell>
          <cell r="G57">
            <v>123</v>
          </cell>
          <cell r="J57">
            <v>102</v>
          </cell>
          <cell r="M57">
            <v>126</v>
          </cell>
          <cell r="P57">
            <v>152</v>
          </cell>
        </row>
        <row r="58">
          <cell r="A58" t="str">
            <v>充当可能基金</v>
          </cell>
          <cell r="D58">
            <v>4305</v>
          </cell>
          <cell r="G58">
            <v>4209</v>
          </cell>
          <cell r="J58">
            <v>4217</v>
          </cell>
          <cell r="M58">
            <v>4289</v>
          </cell>
          <cell r="P58">
            <v>4276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v>0</v>
          </cell>
          <cell r="H61">
            <v>0</v>
          </cell>
          <cell r="K61" t="str">
            <v>-</v>
          </cell>
          <cell r="N61" t="str">
            <v>-</v>
          </cell>
        </row>
        <row r="62">
          <cell r="A62" t="str">
            <v>退職手当負担見込額</v>
          </cell>
          <cell r="B62">
            <v>814</v>
          </cell>
          <cell r="E62">
            <v>756</v>
          </cell>
          <cell r="H62">
            <v>728</v>
          </cell>
          <cell r="K62">
            <v>739</v>
          </cell>
          <cell r="N62">
            <v>774</v>
          </cell>
        </row>
        <row r="63">
          <cell r="A63" t="str">
            <v>組合等負担等見込額</v>
          </cell>
          <cell r="B63">
            <v>167</v>
          </cell>
          <cell r="E63">
            <v>188</v>
          </cell>
          <cell r="H63">
            <v>177</v>
          </cell>
          <cell r="K63">
            <v>170</v>
          </cell>
          <cell r="N63">
            <v>169</v>
          </cell>
        </row>
        <row r="64">
          <cell r="A64" t="str">
            <v>公営企業債等繰入見込額</v>
          </cell>
          <cell r="B64">
            <v>5420</v>
          </cell>
          <cell r="E64">
            <v>4934</v>
          </cell>
          <cell r="H64">
            <v>4508</v>
          </cell>
          <cell r="K64">
            <v>4194</v>
          </cell>
          <cell r="N64">
            <v>3836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12205</v>
          </cell>
          <cell r="E66">
            <v>12008</v>
          </cell>
          <cell r="H66">
            <v>12149</v>
          </cell>
          <cell r="K66">
            <v>12901</v>
          </cell>
          <cell r="N66">
            <v>12928</v>
          </cell>
        </row>
        <row r="67">
          <cell r="A67" t="str">
            <v>将来負担比率の分子</v>
          </cell>
          <cell r="B67" t="e">
            <v>#N/A</v>
          </cell>
          <cell r="C67">
            <v>936</v>
          </cell>
          <cell r="D67" t="e">
            <v>#N/A</v>
          </cell>
          <cell r="E67" t="e">
            <v>#N/A</v>
          </cell>
          <cell r="F67">
            <v>697</v>
          </cell>
          <cell r="G67" t="e">
            <v>#N/A</v>
          </cell>
          <cell r="H67" t="e">
            <v>#N/A</v>
          </cell>
          <cell r="I67">
            <v>853</v>
          </cell>
          <cell r="J67" t="e">
            <v>#N/A</v>
          </cell>
          <cell r="K67" t="e">
            <v>#N/A</v>
          </cell>
          <cell r="L67">
            <v>1137</v>
          </cell>
          <cell r="M67" t="e">
            <v>#N/A</v>
          </cell>
          <cell r="N67" t="e">
            <v>#N/A</v>
          </cell>
          <cell r="O67">
            <v>1165</v>
          </cell>
          <cell r="P67" t="e">
            <v>#N/A</v>
          </cell>
        </row>
        <row r="71">
          <cell r="B71" t="str">
            <v>R02</v>
          </cell>
          <cell r="C71" t="str">
            <v>R03</v>
          </cell>
          <cell r="D71" t="str">
            <v>R04</v>
          </cell>
        </row>
        <row r="72">
          <cell r="A72" t="str">
            <v>財政調整基金</v>
          </cell>
          <cell r="B72">
            <v>3295</v>
          </cell>
          <cell r="C72">
            <v>3299</v>
          </cell>
          <cell r="D72">
            <v>3301</v>
          </cell>
        </row>
        <row r="73">
          <cell r="A73" t="str">
            <v>減債基金</v>
          </cell>
          <cell r="B73">
            <v>853</v>
          </cell>
          <cell r="C73">
            <v>919</v>
          </cell>
          <cell r="D73">
            <v>970</v>
          </cell>
        </row>
        <row r="74">
          <cell r="A74" t="str">
            <v>その他特定目的基金</v>
          </cell>
          <cell r="B74">
            <v>2369</v>
          </cell>
          <cell r="C74">
            <v>2343</v>
          </cell>
          <cell r="D74">
            <v>2461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2" width="2.125" style="172" customWidth="1"/>
    <col min="13" max="17" width="2.375" style="172" customWidth="1"/>
    <col min="18" max="119" width="2.125" style="172" customWidth="1"/>
    <col min="120" max="16384" width="0" style="172" hidden="1"/>
  </cols>
  <sheetData>
    <row r="1" spans="1:119" ht="33" customHeight="1" x14ac:dyDescent="0.15">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3"/>
      <c r="DK1" s="173"/>
      <c r="DL1" s="173"/>
      <c r="DM1" s="173"/>
      <c r="DN1" s="173"/>
      <c r="DO1" s="173"/>
    </row>
    <row r="2" spans="1:119" ht="24.75" thickBot="1" x14ac:dyDescent="0.2">
      <c r="B2" s="174" t="s">
        <v>81</v>
      </c>
      <c r="C2" s="174"/>
      <c r="D2" s="175"/>
    </row>
    <row r="3" spans="1:119" ht="18.75" customHeight="1" thickBot="1" x14ac:dyDescent="0.2">
      <c r="A3" s="173"/>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15">
      <c r="A4" s="173"/>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13034405</v>
      </c>
      <c r="BO4" s="462"/>
      <c r="BP4" s="462"/>
      <c r="BQ4" s="462"/>
      <c r="BR4" s="462"/>
      <c r="BS4" s="462"/>
      <c r="BT4" s="462"/>
      <c r="BU4" s="463"/>
      <c r="BV4" s="461">
        <v>13434890</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13.9</v>
      </c>
      <c r="CU4" s="602"/>
      <c r="CV4" s="602"/>
      <c r="CW4" s="602"/>
      <c r="CX4" s="602"/>
      <c r="CY4" s="602"/>
      <c r="CZ4" s="602"/>
      <c r="DA4" s="603"/>
      <c r="DB4" s="601">
        <v>14</v>
      </c>
      <c r="DC4" s="602"/>
      <c r="DD4" s="602"/>
      <c r="DE4" s="602"/>
      <c r="DF4" s="602"/>
      <c r="DG4" s="602"/>
      <c r="DH4" s="602"/>
      <c r="DI4" s="603"/>
    </row>
    <row r="5" spans="1:119" ht="18.75" customHeight="1" x14ac:dyDescent="0.15">
      <c r="A5" s="173"/>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12031255</v>
      </c>
      <c r="BO5" s="433"/>
      <c r="BP5" s="433"/>
      <c r="BQ5" s="433"/>
      <c r="BR5" s="433"/>
      <c r="BS5" s="433"/>
      <c r="BT5" s="433"/>
      <c r="BU5" s="434"/>
      <c r="BV5" s="432">
        <v>12308468</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89.6</v>
      </c>
      <c r="CU5" s="430"/>
      <c r="CV5" s="430"/>
      <c r="CW5" s="430"/>
      <c r="CX5" s="430"/>
      <c r="CY5" s="430"/>
      <c r="CZ5" s="430"/>
      <c r="DA5" s="431"/>
      <c r="DB5" s="429">
        <v>86.3</v>
      </c>
      <c r="DC5" s="430"/>
      <c r="DD5" s="430"/>
      <c r="DE5" s="430"/>
      <c r="DF5" s="430"/>
      <c r="DG5" s="430"/>
      <c r="DH5" s="430"/>
      <c r="DI5" s="431"/>
    </row>
    <row r="6" spans="1:119" ht="18.75" customHeight="1" x14ac:dyDescent="0.15">
      <c r="A6" s="173"/>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102</v>
      </c>
      <c r="AV6" s="491"/>
      <c r="AW6" s="491"/>
      <c r="AX6" s="491"/>
      <c r="AY6" s="446" t="s">
        <v>103</v>
      </c>
      <c r="AZ6" s="447"/>
      <c r="BA6" s="447"/>
      <c r="BB6" s="447"/>
      <c r="BC6" s="447"/>
      <c r="BD6" s="447"/>
      <c r="BE6" s="447"/>
      <c r="BF6" s="447"/>
      <c r="BG6" s="447"/>
      <c r="BH6" s="447"/>
      <c r="BI6" s="447"/>
      <c r="BJ6" s="447"/>
      <c r="BK6" s="447"/>
      <c r="BL6" s="447"/>
      <c r="BM6" s="448"/>
      <c r="BN6" s="432">
        <v>1003150</v>
      </c>
      <c r="BO6" s="433"/>
      <c r="BP6" s="433"/>
      <c r="BQ6" s="433"/>
      <c r="BR6" s="433"/>
      <c r="BS6" s="433"/>
      <c r="BT6" s="433"/>
      <c r="BU6" s="434"/>
      <c r="BV6" s="432">
        <v>1126422</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90.5</v>
      </c>
      <c r="CU6" s="576"/>
      <c r="CV6" s="576"/>
      <c r="CW6" s="576"/>
      <c r="CX6" s="576"/>
      <c r="CY6" s="576"/>
      <c r="CZ6" s="576"/>
      <c r="DA6" s="577"/>
      <c r="DB6" s="575">
        <v>89.3</v>
      </c>
      <c r="DC6" s="576"/>
      <c r="DD6" s="576"/>
      <c r="DE6" s="576"/>
      <c r="DF6" s="576"/>
      <c r="DG6" s="576"/>
      <c r="DH6" s="576"/>
      <c r="DI6" s="577"/>
    </row>
    <row r="7" spans="1:119" ht="18.75" customHeight="1" x14ac:dyDescent="0.15">
      <c r="A7" s="173"/>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41556</v>
      </c>
      <c r="BO7" s="433"/>
      <c r="BP7" s="433"/>
      <c r="BQ7" s="433"/>
      <c r="BR7" s="433"/>
      <c r="BS7" s="433"/>
      <c r="BT7" s="433"/>
      <c r="BU7" s="434"/>
      <c r="BV7" s="432">
        <v>143997</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6912272</v>
      </c>
      <c r="CU7" s="433"/>
      <c r="CV7" s="433"/>
      <c r="CW7" s="433"/>
      <c r="CX7" s="433"/>
      <c r="CY7" s="433"/>
      <c r="CZ7" s="433"/>
      <c r="DA7" s="434"/>
      <c r="DB7" s="432">
        <v>7037542</v>
      </c>
      <c r="DC7" s="433"/>
      <c r="DD7" s="433"/>
      <c r="DE7" s="433"/>
      <c r="DF7" s="433"/>
      <c r="DG7" s="433"/>
      <c r="DH7" s="433"/>
      <c r="DI7" s="434"/>
    </row>
    <row r="8" spans="1:119" ht="18.75" customHeight="1" thickBot="1" x14ac:dyDescent="0.2">
      <c r="A8" s="173"/>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961594</v>
      </c>
      <c r="BO8" s="433"/>
      <c r="BP8" s="433"/>
      <c r="BQ8" s="433"/>
      <c r="BR8" s="433"/>
      <c r="BS8" s="433"/>
      <c r="BT8" s="433"/>
      <c r="BU8" s="434"/>
      <c r="BV8" s="432">
        <v>982425</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0.23</v>
      </c>
      <c r="CU8" s="536"/>
      <c r="CV8" s="536"/>
      <c r="CW8" s="536"/>
      <c r="CX8" s="536"/>
      <c r="CY8" s="536"/>
      <c r="CZ8" s="536"/>
      <c r="DA8" s="537"/>
      <c r="DB8" s="535">
        <v>0.23</v>
      </c>
      <c r="DC8" s="536"/>
      <c r="DD8" s="536"/>
      <c r="DE8" s="536"/>
      <c r="DF8" s="536"/>
      <c r="DG8" s="536"/>
      <c r="DH8" s="536"/>
      <c r="DI8" s="537"/>
    </row>
    <row r="9" spans="1:119" ht="18.75" customHeight="1" thickBot="1" x14ac:dyDescent="0.2">
      <c r="A9" s="173"/>
      <c r="B9" s="564" t="s">
        <v>113</v>
      </c>
      <c r="C9" s="565"/>
      <c r="D9" s="565"/>
      <c r="E9" s="565"/>
      <c r="F9" s="565"/>
      <c r="G9" s="565"/>
      <c r="H9" s="565"/>
      <c r="I9" s="565"/>
      <c r="J9" s="565"/>
      <c r="K9" s="483"/>
      <c r="L9" s="566" t="s">
        <v>114</v>
      </c>
      <c r="M9" s="567"/>
      <c r="N9" s="567"/>
      <c r="O9" s="567"/>
      <c r="P9" s="567"/>
      <c r="Q9" s="568"/>
      <c r="R9" s="569">
        <v>15937</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110</v>
      </c>
      <c r="AV9" s="491"/>
      <c r="AW9" s="491"/>
      <c r="AX9" s="491"/>
      <c r="AY9" s="446" t="s">
        <v>117</v>
      </c>
      <c r="AZ9" s="447"/>
      <c r="BA9" s="447"/>
      <c r="BB9" s="447"/>
      <c r="BC9" s="447"/>
      <c r="BD9" s="447"/>
      <c r="BE9" s="447"/>
      <c r="BF9" s="447"/>
      <c r="BG9" s="447"/>
      <c r="BH9" s="447"/>
      <c r="BI9" s="447"/>
      <c r="BJ9" s="447"/>
      <c r="BK9" s="447"/>
      <c r="BL9" s="447"/>
      <c r="BM9" s="448"/>
      <c r="BN9" s="432">
        <v>-20831</v>
      </c>
      <c r="BO9" s="433"/>
      <c r="BP9" s="433"/>
      <c r="BQ9" s="433"/>
      <c r="BR9" s="433"/>
      <c r="BS9" s="433"/>
      <c r="BT9" s="433"/>
      <c r="BU9" s="434"/>
      <c r="BV9" s="432">
        <v>278565</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13.5</v>
      </c>
      <c r="CU9" s="430"/>
      <c r="CV9" s="430"/>
      <c r="CW9" s="430"/>
      <c r="CX9" s="430"/>
      <c r="CY9" s="430"/>
      <c r="CZ9" s="430"/>
      <c r="DA9" s="431"/>
      <c r="DB9" s="429">
        <v>13.6</v>
      </c>
      <c r="DC9" s="430"/>
      <c r="DD9" s="430"/>
      <c r="DE9" s="430"/>
      <c r="DF9" s="430"/>
      <c r="DG9" s="430"/>
      <c r="DH9" s="430"/>
      <c r="DI9" s="431"/>
    </row>
    <row r="10" spans="1:119" ht="18.75" customHeight="1" thickBot="1" x14ac:dyDescent="0.2">
      <c r="A10" s="173"/>
      <c r="B10" s="564"/>
      <c r="C10" s="565"/>
      <c r="D10" s="565"/>
      <c r="E10" s="565"/>
      <c r="F10" s="565"/>
      <c r="G10" s="565"/>
      <c r="H10" s="565"/>
      <c r="I10" s="565"/>
      <c r="J10" s="565"/>
      <c r="K10" s="483"/>
      <c r="L10" s="388" t="s">
        <v>119</v>
      </c>
      <c r="M10" s="389"/>
      <c r="N10" s="389"/>
      <c r="O10" s="389"/>
      <c r="P10" s="389"/>
      <c r="Q10" s="390"/>
      <c r="R10" s="385">
        <v>16985</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2510</v>
      </c>
      <c r="BO10" s="433"/>
      <c r="BP10" s="433"/>
      <c r="BQ10" s="433"/>
      <c r="BR10" s="433"/>
      <c r="BS10" s="433"/>
      <c r="BT10" s="433"/>
      <c r="BU10" s="434"/>
      <c r="BV10" s="432">
        <v>3140</v>
      </c>
      <c r="BW10" s="433"/>
      <c r="BX10" s="433"/>
      <c r="BY10" s="433"/>
      <c r="BZ10" s="433"/>
      <c r="CA10" s="433"/>
      <c r="CB10" s="433"/>
      <c r="CC10" s="434"/>
      <c r="CD10" s="176" t="s">
        <v>123</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
      <c r="A11" s="173"/>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3"/>
      <c r="B12" s="538" t="s">
        <v>131</v>
      </c>
      <c r="C12" s="539"/>
      <c r="D12" s="539"/>
      <c r="E12" s="539"/>
      <c r="F12" s="539"/>
      <c r="G12" s="539"/>
      <c r="H12" s="539"/>
      <c r="I12" s="539"/>
      <c r="J12" s="539"/>
      <c r="K12" s="540"/>
      <c r="L12" s="547" t="s">
        <v>132</v>
      </c>
      <c r="M12" s="548"/>
      <c r="N12" s="548"/>
      <c r="O12" s="548"/>
      <c r="P12" s="548"/>
      <c r="Q12" s="549"/>
      <c r="R12" s="550">
        <v>16113</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x14ac:dyDescent="0.15">
      <c r="A13" s="173"/>
      <c r="B13" s="541"/>
      <c r="C13" s="542"/>
      <c r="D13" s="542"/>
      <c r="E13" s="542"/>
      <c r="F13" s="542"/>
      <c r="G13" s="542"/>
      <c r="H13" s="542"/>
      <c r="I13" s="542"/>
      <c r="J13" s="542"/>
      <c r="K13" s="543"/>
      <c r="L13" s="182"/>
      <c r="M13" s="516" t="s">
        <v>139</v>
      </c>
      <c r="N13" s="517"/>
      <c r="O13" s="517"/>
      <c r="P13" s="517"/>
      <c r="Q13" s="518"/>
      <c r="R13" s="519">
        <v>16043</v>
      </c>
      <c r="S13" s="520"/>
      <c r="T13" s="520"/>
      <c r="U13" s="520"/>
      <c r="V13" s="521"/>
      <c r="W13" s="522" t="s">
        <v>140</v>
      </c>
      <c r="X13" s="418"/>
      <c r="Y13" s="418"/>
      <c r="Z13" s="418"/>
      <c r="AA13" s="418"/>
      <c r="AB13" s="419"/>
      <c r="AC13" s="385">
        <v>1199</v>
      </c>
      <c r="AD13" s="386"/>
      <c r="AE13" s="386"/>
      <c r="AF13" s="386"/>
      <c r="AG13" s="387"/>
      <c r="AH13" s="385">
        <v>1513</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-18321</v>
      </c>
      <c r="BO13" s="433"/>
      <c r="BP13" s="433"/>
      <c r="BQ13" s="433"/>
      <c r="BR13" s="433"/>
      <c r="BS13" s="433"/>
      <c r="BT13" s="433"/>
      <c r="BU13" s="434"/>
      <c r="BV13" s="432">
        <v>281705</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9.1999999999999993</v>
      </c>
      <c r="DC13" s="430"/>
      <c r="DD13" s="430"/>
      <c r="DE13" s="430"/>
      <c r="DF13" s="430"/>
      <c r="DG13" s="430"/>
      <c r="DH13" s="430"/>
      <c r="DI13" s="431"/>
    </row>
    <row r="14" spans="1:119" ht="18.75" customHeight="1" thickBot="1" x14ac:dyDescent="0.2">
      <c r="A14" s="173"/>
      <c r="B14" s="541"/>
      <c r="C14" s="542"/>
      <c r="D14" s="542"/>
      <c r="E14" s="542"/>
      <c r="F14" s="542"/>
      <c r="G14" s="542"/>
      <c r="H14" s="542"/>
      <c r="I14" s="542"/>
      <c r="J14" s="542"/>
      <c r="K14" s="543"/>
      <c r="L14" s="506" t="s">
        <v>145</v>
      </c>
      <c r="M14" s="559"/>
      <c r="N14" s="559"/>
      <c r="O14" s="559"/>
      <c r="P14" s="559"/>
      <c r="Q14" s="560"/>
      <c r="R14" s="519">
        <v>16412</v>
      </c>
      <c r="S14" s="520"/>
      <c r="T14" s="520"/>
      <c r="U14" s="520"/>
      <c r="V14" s="521"/>
      <c r="W14" s="523"/>
      <c r="X14" s="421"/>
      <c r="Y14" s="421"/>
      <c r="Z14" s="421"/>
      <c r="AA14" s="421"/>
      <c r="AB14" s="422"/>
      <c r="AC14" s="512">
        <v>14.7</v>
      </c>
      <c r="AD14" s="513"/>
      <c r="AE14" s="513"/>
      <c r="AF14" s="513"/>
      <c r="AG14" s="514"/>
      <c r="AH14" s="512">
        <v>17.3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20.7</v>
      </c>
      <c r="CU14" s="530"/>
      <c r="CV14" s="530"/>
      <c r="CW14" s="530"/>
      <c r="CX14" s="530"/>
      <c r="CY14" s="530"/>
      <c r="CZ14" s="530"/>
      <c r="DA14" s="531"/>
      <c r="DB14" s="529">
        <v>19.8</v>
      </c>
      <c r="DC14" s="530"/>
      <c r="DD14" s="530"/>
      <c r="DE14" s="530"/>
      <c r="DF14" s="530"/>
      <c r="DG14" s="530"/>
      <c r="DH14" s="530"/>
      <c r="DI14" s="531"/>
    </row>
    <row r="15" spans="1:119" ht="18.75" customHeight="1" x14ac:dyDescent="0.15">
      <c r="A15" s="173"/>
      <c r="B15" s="541"/>
      <c r="C15" s="542"/>
      <c r="D15" s="542"/>
      <c r="E15" s="542"/>
      <c r="F15" s="542"/>
      <c r="G15" s="542"/>
      <c r="H15" s="542"/>
      <c r="I15" s="542"/>
      <c r="J15" s="542"/>
      <c r="K15" s="543"/>
      <c r="L15" s="182"/>
      <c r="M15" s="516" t="s">
        <v>147</v>
      </c>
      <c r="N15" s="517"/>
      <c r="O15" s="517"/>
      <c r="P15" s="517"/>
      <c r="Q15" s="518"/>
      <c r="R15" s="519">
        <v>16341</v>
      </c>
      <c r="S15" s="520"/>
      <c r="T15" s="520"/>
      <c r="U15" s="520"/>
      <c r="V15" s="521"/>
      <c r="W15" s="522" t="s">
        <v>148</v>
      </c>
      <c r="X15" s="418"/>
      <c r="Y15" s="418"/>
      <c r="Z15" s="418"/>
      <c r="AA15" s="418"/>
      <c r="AB15" s="419"/>
      <c r="AC15" s="385">
        <v>1976</v>
      </c>
      <c r="AD15" s="386"/>
      <c r="AE15" s="386"/>
      <c r="AF15" s="386"/>
      <c r="AG15" s="387"/>
      <c r="AH15" s="385">
        <v>2108</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1501809</v>
      </c>
      <c r="BO15" s="462"/>
      <c r="BP15" s="462"/>
      <c r="BQ15" s="462"/>
      <c r="BR15" s="462"/>
      <c r="BS15" s="462"/>
      <c r="BT15" s="462"/>
      <c r="BU15" s="463"/>
      <c r="BV15" s="461">
        <v>1453888</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3"/>
      <c r="CU15" s="184"/>
      <c r="CV15" s="184"/>
      <c r="CW15" s="184"/>
      <c r="CX15" s="184"/>
      <c r="CY15" s="184"/>
      <c r="CZ15" s="184"/>
      <c r="DA15" s="185"/>
      <c r="DB15" s="183"/>
      <c r="DC15" s="184"/>
      <c r="DD15" s="184"/>
      <c r="DE15" s="184"/>
      <c r="DF15" s="184"/>
      <c r="DG15" s="184"/>
      <c r="DH15" s="184"/>
      <c r="DI15" s="185"/>
    </row>
    <row r="16" spans="1:119" ht="18.75" customHeight="1" x14ac:dyDescent="0.15">
      <c r="A16" s="173"/>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24.3</v>
      </c>
      <c r="AD16" s="513"/>
      <c r="AE16" s="513"/>
      <c r="AF16" s="513"/>
      <c r="AG16" s="514"/>
      <c r="AH16" s="512">
        <v>24.1</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6506043</v>
      </c>
      <c r="BO16" s="433"/>
      <c r="BP16" s="433"/>
      <c r="BQ16" s="433"/>
      <c r="BR16" s="433"/>
      <c r="BS16" s="433"/>
      <c r="BT16" s="433"/>
      <c r="BU16" s="434"/>
      <c r="BV16" s="432">
        <v>6485103</v>
      </c>
      <c r="BW16" s="433"/>
      <c r="BX16" s="433"/>
      <c r="BY16" s="433"/>
      <c r="BZ16" s="433"/>
      <c r="CA16" s="433"/>
      <c r="CB16" s="433"/>
      <c r="CC16" s="434"/>
      <c r="CD16" s="186"/>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3"/>
      <c r="B17" s="544"/>
      <c r="C17" s="545"/>
      <c r="D17" s="545"/>
      <c r="E17" s="545"/>
      <c r="F17" s="545"/>
      <c r="G17" s="545"/>
      <c r="H17" s="545"/>
      <c r="I17" s="545"/>
      <c r="J17" s="545"/>
      <c r="K17" s="546"/>
      <c r="L17" s="187"/>
      <c r="M17" s="525" t="s">
        <v>154</v>
      </c>
      <c r="N17" s="526"/>
      <c r="O17" s="526"/>
      <c r="P17" s="526"/>
      <c r="Q17" s="527"/>
      <c r="R17" s="509" t="s">
        <v>152</v>
      </c>
      <c r="S17" s="510"/>
      <c r="T17" s="510"/>
      <c r="U17" s="510"/>
      <c r="V17" s="511"/>
      <c r="W17" s="522" t="s">
        <v>155</v>
      </c>
      <c r="X17" s="418"/>
      <c r="Y17" s="418"/>
      <c r="Z17" s="418"/>
      <c r="AA17" s="418"/>
      <c r="AB17" s="419"/>
      <c r="AC17" s="385">
        <v>4972</v>
      </c>
      <c r="AD17" s="386"/>
      <c r="AE17" s="386"/>
      <c r="AF17" s="386"/>
      <c r="AG17" s="387"/>
      <c r="AH17" s="385">
        <v>5140</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1845011</v>
      </c>
      <c r="BO17" s="433"/>
      <c r="BP17" s="433"/>
      <c r="BQ17" s="433"/>
      <c r="BR17" s="433"/>
      <c r="BS17" s="433"/>
      <c r="BT17" s="433"/>
      <c r="BU17" s="434"/>
      <c r="BV17" s="432">
        <v>1785976</v>
      </c>
      <c r="BW17" s="433"/>
      <c r="BX17" s="433"/>
      <c r="BY17" s="433"/>
      <c r="BZ17" s="433"/>
      <c r="CA17" s="433"/>
      <c r="CB17" s="433"/>
      <c r="CC17" s="434"/>
      <c r="CD17" s="186"/>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3"/>
      <c r="B18" s="482" t="s">
        <v>157</v>
      </c>
      <c r="C18" s="483"/>
      <c r="D18" s="483"/>
      <c r="E18" s="484"/>
      <c r="F18" s="484"/>
      <c r="G18" s="484"/>
      <c r="H18" s="484"/>
      <c r="I18" s="484"/>
      <c r="J18" s="484"/>
      <c r="K18" s="484"/>
      <c r="L18" s="485">
        <v>206.71</v>
      </c>
      <c r="M18" s="485"/>
      <c r="N18" s="485"/>
      <c r="O18" s="485"/>
      <c r="P18" s="485"/>
      <c r="Q18" s="485"/>
      <c r="R18" s="486"/>
      <c r="S18" s="486"/>
      <c r="T18" s="486"/>
      <c r="U18" s="486"/>
      <c r="V18" s="487"/>
      <c r="W18" s="503"/>
      <c r="X18" s="504"/>
      <c r="Y18" s="504"/>
      <c r="Z18" s="504"/>
      <c r="AA18" s="504"/>
      <c r="AB18" s="528"/>
      <c r="AC18" s="402">
        <v>61</v>
      </c>
      <c r="AD18" s="403"/>
      <c r="AE18" s="403"/>
      <c r="AF18" s="403"/>
      <c r="AG18" s="488"/>
      <c r="AH18" s="402">
        <v>58.7</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6231829</v>
      </c>
      <c r="BO18" s="433"/>
      <c r="BP18" s="433"/>
      <c r="BQ18" s="433"/>
      <c r="BR18" s="433"/>
      <c r="BS18" s="433"/>
      <c r="BT18" s="433"/>
      <c r="BU18" s="434"/>
      <c r="BV18" s="432">
        <v>6142201</v>
      </c>
      <c r="BW18" s="433"/>
      <c r="BX18" s="433"/>
      <c r="BY18" s="433"/>
      <c r="BZ18" s="433"/>
      <c r="CA18" s="433"/>
      <c r="CB18" s="433"/>
      <c r="CC18" s="434"/>
      <c r="CD18" s="186"/>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3"/>
      <c r="B19" s="482" t="s">
        <v>159</v>
      </c>
      <c r="C19" s="483"/>
      <c r="D19" s="483"/>
      <c r="E19" s="484"/>
      <c r="F19" s="484"/>
      <c r="G19" s="484"/>
      <c r="H19" s="484"/>
      <c r="I19" s="484"/>
      <c r="J19" s="484"/>
      <c r="K19" s="484"/>
      <c r="L19" s="492">
        <v>77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8849824</v>
      </c>
      <c r="BO19" s="433"/>
      <c r="BP19" s="433"/>
      <c r="BQ19" s="433"/>
      <c r="BR19" s="433"/>
      <c r="BS19" s="433"/>
      <c r="BT19" s="433"/>
      <c r="BU19" s="434"/>
      <c r="BV19" s="432">
        <v>8600635</v>
      </c>
      <c r="BW19" s="433"/>
      <c r="BX19" s="433"/>
      <c r="BY19" s="433"/>
      <c r="BZ19" s="433"/>
      <c r="CA19" s="433"/>
      <c r="CB19" s="433"/>
      <c r="CC19" s="434"/>
      <c r="CD19" s="186"/>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3"/>
      <c r="B20" s="482" t="s">
        <v>161</v>
      </c>
      <c r="C20" s="483"/>
      <c r="D20" s="483"/>
      <c r="E20" s="484"/>
      <c r="F20" s="484"/>
      <c r="G20" s="484"/>
      <c r="H20" s="484"/>
      <c r="I20" s="484"/>
      <c r="J20" s="484"/>
      <c r="K20" s="484"/>
      <c r="L20" s="492">
        <v>5326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6"/>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3"/>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6"/>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3"/>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12927653</v>
      </c>
      <c r="BO22" s="462"/>
      <c r="BP22" s="462"/>
      <c r="BQ22" s="462"/>
      <c r="BR22" s="462"/>
      <c r="BS22" s="462"/>
      <c r="BT22" s="462"/>
      <c r="BU22" s="463"/>
      <c r="BV22" s="461">
        <v>12900975</v>
      </c>
      <c r="BW22" s="462"/>
      <c r="BX22" s="462"/>
      <c r="BY22" s="462"/>
      <c r="BZ22" s="462"/>
      <c r="CA22" s="462"/>
      <c r="CB22" s="462"/>
      <c r="CC22" s="463"/>
      <c r="CD22" s="186"/>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3"/>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9568527</v>
      </c>
      <c r="BO23" s="433"/>
      <c r="BP23" s="433"/>
      <c r="BQ23" s="433"/>
      <c r="BR23" s="433"/>
      <c r="BS23" s="433"/>
      <c r="BT23" s="433"/>
      <c r="BU23" s="434"/>
      <c r="BV23" s="432">
        <v>9040052</v>
      </c>
      <c r="BW23" s="433"/>
      <c r="BX23" s="433"/>
      <c r="BY23" s="433"/>
      <c r="BZ23" s="433"/>
      <c r="CA23" s="433"/>
      <c r="CB23" s="433"/>
      <c r="CC23" s="434"/>
      <c r="CD23" s="186"/>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3"/>
      <c r="B24" s="411"/>
      <c r="C24" s="412"/>
      <c r="D24" s="413"/>
      <c r="E24" s="388" t="s">
        <v>171</v>
      </c>
      <c r="F24" s="389"/>
      <c r="G24" s="389"/>
      <c r="H24" s="389"/>
      <c r="I24" s="389"/>
      <c r="J24" s="389"/>
      <c r="K24" s="390"/>
      <c r="L24" s="385">
        <v>1</v>
      </c>
      <c r="M24" s="386"/>
      <c r="N24" s="386"/>
      <c r="O24" s="386"/>
      <c r="P24" s="387"/>
      <c r="Q24" s="385">
        <v>8020</v>
      </c>
      <c r="R24" s="386"/>
      <c r="S24" s="386"/>
      <c r="T24" s="386"/>
      <c r="U24" s="386"/>
      <c r="V24" s="387"/>
      <c r="W24" s="475"/>
      <c r="X24" s="412"/>
      <c r="Y24" s="413"/>
      <c r="Z24" s="388" t="s">
        <v>172</v>
      </c>
      <c r="AA24" s="389"/>
      <c r="AB24" s="389"/>
      <c r="AC24" s="389"/>
      <c r="AD24" s="389"/>
      <c r="AE24" s="389"/>
      <c r="AF24" s="389"/>
      <c r="AG24" s="390"/>
      <c r="AH24" s="385">
        <v>198</v>
      </c>
      <c r="AI24" s="386"/>
      <c r="AJ24" s="386"/>
      <c r="AK24" s="386"/>
      <c r="AL24" s="387"/>
      <c r="AM24" s="385">
        <v>593208</v>
      </c>
      <c r="AN24" s="386"/>
      <c r="AO24" s="386"/>
      <c r="AP24" s="386"/>
      <c r="AQ24" s="386"/>
      <c r="AR24" s="387"/>
      <c r="AS24" s="385">
        <v>2996</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9367250</v>
      </c>
      <c r="BO24" s="433"/>
      <c r="BP24" s="433"/>
      <c r="BQ24" s="433"/>
      <c r="BR24" s="433"/>
      <c r="BS24" s="433"/>
      <c r="BT24" s="433"/>
      <c r="BU24" s="434"/>
      <c r="BV24" s="432">
        <v>9003003</v>
      </c>
      <c r="BW24" s="433"/>
      <c r="BX24" s="433"/>
      <c r="BY24" s="433"/>
      <c r="BZ24" s="433"/>
      <c r="CA24" s="433"/>
      <c r="CB24" s="433"/>
      <c r="CC24" s="434"/>
      <c r="CD24" s="186"/>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3"/>
      <c r="B25" s="411"/>
      <c r="C25" s="412"/>
      <c r="D25" s="413"/>
      <c r="E25" s="388" t="s">
        <v>174</v>
      </c>
      <c r="F25" s="389"/>
      <c r="G25" s="389"/>
      <c r="H25" s="389"/>
      <c r="I25" s="389"/>
      <c r="J25" s="389"/>
      <c r="K25" s="390"/>
      <c r="L25" s="385">
        <v>1</v>
      </c>
      <c r="M25" s="386"/>
      <c r="N25" s="386"/>
      <c r="O25" s="386"/>
      <c r="P25" s="387"/>
      <c r="Q25" s="385">
        <v>6340</v>
      </c>
      <c r="R25" s="386"/>
      <c r="S25" s="386"/>
      <c r="T25" s="386"/>
      <c r="U25" s="386"/>
      <c r="V25" s="387"/>
      <c r="W25" s="475"/>
      <c r="X25" s="412"/>
      <c r="Y25" s="413"/>
      <c r="Z25" s="388" t="s">
        <v>175</v>
      </c>
      <c r="AA25" s="389"/>
      <c r="AB25" s="389"/>
      <c r="AC25" s="389"/>
      <c r="AD25" s="389"/>
      <c r="AE25" s="389"/>
      <c r="AF25" s="389"/>
      <c r="AG25" s="390"/>
      <c r="AH25" s="385" t="s">
        <v>130</v>
      </c>
      <c r="AI25" s="386"/>
      <c r="AJ25" s="386"/>
      <c r="AK25" s="386"/>
      <c r="AL25" s="387"/>
      <c r="AM25" s="385" t="s">
        <v>176</v>
      </c>
      <c r="AN25" s="386"/>
      <c r="AO25" s="386"/>
      <c r="AP25" s="386"/>
      <c r="AQ25" s="386"/>
      <c r="AR25" s="387"/>
      <c r="AS25" s="385" t="s">
        <v>177</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595165</v>
      </c>
      <c r="BO25" s="462"/>
      <c r="BP25" s="462"/>
      <c r="BQ25" s="462"/>
      <c r="BR25" s="462"/>
      <c r="BS25" s="462"/>
      <c r="BT25" s="462"/>
      <c r="BU25" s="463"/>
      <c r="BV25" s="461">
        <v>423514</v>
      </c>
      <c r="BW25" s="462"/>
      <c r="BX25" s="462"/>
      <c r="BY25" s="462"/>
      <c r="BZ25" s="462"/>
      <c r="CA25" s="462"/>
      <c r="CB25" s="462"/>
      <c r="CC25" s="463"/>
      <c r="CD25" s="186"/>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3"/>
      <c r="B26" s="411"/>
      <c r="C26" s="412"/>
      <c r="D26" s="413"/>
      <c r="E26" s="388" t="s">
        <v>179</v>
      </c>
      <c r="F26" s="389"/>
      <c r="G26" s="389"/>
      <c r="H26" s="389"/>
      <c r="I26" s="389"/>
      <c r="J26" s="389"/>
      <c r="K26" s="390"/>
      <c r="L26" s="385">
        <v>1</v>
      </c>
      <c r="M26" s="386"/>
      <c r="N26" s="386"/>
      <c r="O26" s="386"/>
      <c r="P26" s="387"/>
      <c r="Q26" s="385">
        <v>5940</v>
      </c>
      <c r="R26" s="386"/>
      <c r="S26" s="386"/>
      <c r="T26" s="386"/>
      <c r="U26" s="386"/>
      <c r="V26" s="387"/>
      <c r="W26" s="475"/>
      <c r="X26" s="412"/>
      <c r="Y26" s="413"/>
      <c r="Z26" s="388" t="s">
        <v>180</v>
      </c>
      <c r="AA26" s="443"/>
      <c r="AB26" s="443"/>
      <c r="AC26" s="443"/>
      <c r="AD26" s="443"/>
      <c r="AE26" s="443"/>
      <c r="AF26" s="443"/>
      <c r="AG26" s="444"/>
      <c r="AH26" s="385">
        <v>15</v>
      </c>
      <c r="AI26" s="386"/>
      <c r="AJ26" s="386"/>
      <c r="AK26" s="386"/>
      <c r="AL26" s="387"/>
      <c r="AM26" s="385">
        <v>47130</v>
      </c>
      <c r="AN26" s="386"/>
      <c r="AO26" s="386"/>
      <c r="AP26" s="386"/>
      <c r="AQ26" s="386"/>
      <c r="AR26" s="387"/>
      <c r="AS26" s="385">
        <v>3142</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130</v>
      </c>
      <c r="BO26" s="433"/>
      <c r="BP26" s="433"/>
      <c r="BQ26" s="433"/>
      <c r="BR26" s="433"/>
      <c r="BS26" s="433"/>
      <c r="BT26" s="433"/>
      <c r="BU26" s="434"/>
      <c r="BV26" s="432" t="s">
        <v>130</v>
      </c>
      <c r="BW26" s="433"/>
      <c r="BX26" s="433"/>
      <c r="BY26" s="433"/>
      <c r="BZ26" s="433"/>
      <c r="CA26" s="433"/>
      <c r="CB26" s="433"/>
      <c r="CC26" s="434"/>
      <c r="CD26" s="186"/>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3"/>
      <c r="B27" s="411"/>
      <c r="C27" s="412"/>
      <c r="D27" s="413"/>
      <c r="E27" s="388" t="s">
        <v>182</v>
      </c>
      <c r="F27" s="389"/>
      <c r="G27" s="389"/>
      <c r="H27" s="389"/>
      <c r="I27" s="389"/>
      <c r="J27" s="389"/>
      <c r="K27" s="390"/>
      <c r="L27" s="385">
        <v>1</v>
      </c>
      <c r="M27" s="386"/>
      <c r="N27" s="386"/>
      <c r="O27" s="386"/>
      <c r="P27" s="387"/>
      <c r="Q27" s="385">
        <v>3130</v>
      </c>
      <c r="R27" s="386"/>
      <c r="S27" s="386"/>
      <c r="T27" s="386"/>
      <c r="U27" s="386"/>
      <c r="V27" s="387"/>
      <c r="W27" s="475"/>
      <c r="X27" s="412"/>
      <c r="Y27" s="413"/>
      <c r="Z27" s="388" t="s">
        <v>183</v>
      </c>
      <c r="AA27" s="389"/>
      <c r="AB27" s="389"/>
      <c r="AC27" s="389"/>
      <c r="AD27" s="389"/>
      <c r="AE27" s="389"/>
      <c r="AF27" s="389"/>
      <c r="AG27" s="390"/>
      <c r="AH27" s="385">
        <v>2</v>
      </c>
      <c r="AI27" s="386"/>
      <c r="AJ27" s="386"/>
      <c r="AK27" s="386"/>
      <c r="AL27" s="387"/>
      <c r="AM27" s="385" t="s">
        <v>184</v>
      </c>
      <c r="AN27" s="386"/>
      <c r="AO27" s="386"/>
      <c r="AP27" s="386"/>
      <c r="AQ27" s="386"/>
      <c r="AR27" s="387"/>
      <c r="AS27" s="385" t="s">
        <v>184</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130</v>
      </c>
      <c r="BO27" s="467"/>
      <c r="BP27" s="467"/>
      <c r="BQ27" s="467"/>
      <c r="BR27" s="467"/>
      <c r="BS27" s="467"/>
      <c r="BT27" s="467"/>
      <c r="BU27" s="468"/>
      <c r="BV27" s="466" t="s">
        <v>177</v>
      </c>
      <c r="BW27" s="467"/>
      <c r="BX27" s="467"/>
      <c r="BY27" s="467"/>
      <c r="BZ27" s="467"/>
      <c r="CA27" s="467"/>
      <c r="CB27" s="467"/>
      <c r="CC27" s="468"/>
      <c r="CD27" s="18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3"/>
      <c r="B28" s="411"/>
      <c r="C28" s="412"/>
      <c r="D28" s="413"/>
      <c r="E28" s="388" t="s">
        <v>186</v>
      </c>
      <c r="F28" s="389"/>
      <c r="G28" s="389"/>
      <c r="H28" s="389"/>
      <c r="I28" s="389"/>
      <c r="J28" s="389"/>
      <c r="K28" s="390"/>
      <c r="L28" s="385">
        <v>1</v>
      </c>
      <c r="M28" s="386"/>
      <c r="N28" s="386"/>
      <c r="O28" s="386"/>
      <c r="P28" s="387"/>
      <c r="Q28" s="385">
        <v>2330</v>
      </c>
      <c r="R28" s="386"/>
      <c r="S28" s="386"/>
      <c r="T28" s="386"/>
      <c r="U28" s="386"/>
      <c r="V28" s="387"/>
      <c r="W28" s="475"/>
      <c r="X28" s="412"/>
      <c r="Y28" s="413"/>
      <c r="Z28" s="388" t="s">
        <v>187</v>
      </c>
      <c r="AA28" s="389"/>
      <c r="AB28" s="389"/>
      <c r="AC28" s="389"/>
      <c r="AD28" s="389"/>
      <c r="AE28" s="389"/>
      <c r="AF28" s="389"/>
      <c r="AG28" s="390"/>
      <c r="AH28" s="385" t="s">
        <v>176</v>
      </c>
      <c r="AI28" s="386"/>
      <c r="AJ28" s="386"/>
      <c r="AK28" s="386"/>
      <c r="AL28" s="387"/>
      <c r="AM28" s="385" t="s">
        <v>176</v>
      </c>
      <c r="AN28" s="386"/>
      <c r="AO28" s="386"/>
      <c r="AP28" s="386"/>
      <c r="AQ28" s="386"/>
      <c r="AR28" s="387"/>
      <c r="AS28" s="385" t="s">
        <v>130</v>
      </c>
      <c r="AT28" s="386"/>
      <c r="AU28" s="386"/>
      <c r="AV28" s="386"/>
      <c r="AW28" s="386"/>
      <c r="AX28" s="445"/>
      <c r="AY28" s="449" t="s">
        <v>188</v>
      </c>
      <c r="AZ28" s="450"/>
      <c r="BA28" s="450"/>
      <c r="BB28" s="451"/>
      <c r="BC28" s="458" t="s">
        <v>48</v>
      </c>
      <c r="BD28" s="459"/>
      <c r="BE28" s="459"/>
      <c r="BF28" s="459"/>
      <c r="BG28" s="459"/>
      <c r="BH28" s="459"/>
      <c r="BI28" s="459"/>
      <c r="BJ28" s="459"/>
      <c r="BK28" s="459"/>
      <c r="BL28" s="459"/>
      <c r="BM28" s="460"/>
      <c r="BN28" s="461">
        <v>3301020</v>
      </c>
      <c r="BO28" s="462"/>
      <c r="BP28" s="462"/>
      <c r="BQ28" s="462"/>
      <c r="BR28" s="462"/>
      <c r="BS28" s="462"/>
      <c r="BT28" s="462"/>
      <c r="BU28" s="463"/>
      <c r="BV28" s="461">
        <v>3298510</v>
      </c>
      <c r="BW28" s="462"/>
      <c r="BX28" s="462"/>
      <c r="BY28" s="462"/>
      <c r="BZ28" s="462"/>
      <c r="CA28" s="462"/>
      <c r="CB28" s="462"/>
      <c r="CC28" s="463"/>
      <c r="CD28" s="186"/>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3"/>
      <c r="B29" s="411"/>
      <c r="C29" s="412"/>
      <c r="D29" s="413"/>
      <c r="E29" s="388" t="s">
        <v>189</v>
      </c>
      <c r="F29" s="389"/>
      <c r="G29" s="389"/>
      <c r="H29" s="389"/>
      <c r="I29" s="389"/>
      <c r="J29" s="389"/>
      <c r="K29" s="390"/>
      <c r="L29" s="385">
        <v>12</v>
      </c>
      <c r="M29" s="386"/>
      <c r="N29" s="386"/>
      <c r="O29" s="386"/>
      <c r="P29" s="387"/>
      <c r="Q29" s="385">
        <v>2170</v>
      </c>
      <c r="R29" s="386"/>
      <c r="S29" s="386"/>
      <c r="T29" s="386"/>
      <c r="U29" s="386"/>
      <c r="V29" s="387"/>
      <c r="W29" s="476"/>
      <c r="X29" s="477"/>
      <c r="Y29" s="478"/>
      <c r="Z29" s="388" t="s">
        <v>190</v>
      </c>
      <c r="AA29" s="389"/>
      <c r="AB29" s="389"/>
      <c r="AC29" s="389"/>
      <c r="AD29" s="389"/>
      <c r="AE29" s="389"/>
      <c r="AF29" s="389"/>
      <c r="AG29" s="390"/>
      <c r="AH29" s="385">
        <v>200</v>
      </c>
      <c r="AI29" s="386"/>
      <c r="AJ29" s="386"/>
      <c r="AK29" s="386"/>
      <c r="AL29" s="387"/>
      <c r="AM29" s="385">
        <v>600828</v>
      </c>
      <c r="AN29" s="386"/>
      <c r="AO29" s="386"/>
      <c r="AP29" s="386"/>
      <c r="AQ29" s="386"/>
      <c r="AR29" s="387"/>
      <c r="AS29" s="385">
        <v>3004</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969557</v>
      </c>
      <c r="BO29" s="433"/>
      <c r="BP29" s="433"/>
      <c r="BQ29" s="433"/>
      <c r="BR29" s="433"/>
      <c r="BS29" s="433"/>
      <c r="BT29" s="433"/>
      <c r="BU29" s="434"/>
      <c r="BV29" s="432">
        <v>918857</v>
      </c>
      <c r="BW29" s="433"/>
      <c r="BX29" s="433"/>
      <c r="BY29" s="433"/>
      <c r="BZ29" s="433"/>
      <c r="CA29" s="433"/>
      <c r="CB29" s="433"/>
      <c r="CC29" s="434"/>
      <c r="CD29" s="18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3"/>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50</v>
      </c>
      <c r="BD30" s="406"/>
      <c r="BE30" s="406"/>
      <c r="BF30" s="406"/>
      <c r="BG30" s="406"/>
      <c r="BH30" s="406"/>
      <c r="BI30" s="406"/>
      <c r="BJ30" s="406"/>
      <c r="BK30" s="406"/>
      <c r="BL30" s="406"/>
      <c r="BM30" s="407"/>
      <c r="BN30" s="466">
        <v>2461101</v>
      </c>
      <c r="BO30" s="467"/>
      <c r="BP30" s="467"/>
      <c r="BQ30" s="467"/>
      <c r="BR30" s="467"/>
      <c r="BS30" s="467"/>
      <c r="BT30" s="467"/>
      <c r="BU30" s="468"/>
      <c r="BV30" s="466">
        <v>2342862</v>
      </c>
      <c r="BW30" s="467"/>
      <c r="BX30" s="467"/>
      <c r="BY30" s="467"/>
      <c r="BZ30" s="467"/>
      <c r="CA30" s="467"/>
      <c r="CB30" s="467"/>
      <c r="CC30" s="468"/>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15">
      <c r="A31" s="173"/>
      <c r="B31" s="195"/>
      <c r="DI31" s="196"/>
    </row>
    <row r="32" spans="1:113" ht="13.5" customHeight="1" x14ac:dyDescent="0.15">
      <c r="A32" s="173"/>
      <c r="B32" s="197"/>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6"/>
    </row>
    <row r="33" spans="1:113" ht="13.5" customHeight="1" x14ac:dyDescent="0.15">
      <c r="A33" s="173"/>
      <c r="B33" s="197"/>
      <c r="C33" s="384" t="s">
        <v>199</v>
      </c>
      <c r="D33" s="384"/>
      <c r="E33" s="383" t="s">
        <v>200</v>
      </c>
      <c r="F33" s="383"/>
      <c r="G33" s="383"/>
      <c r="H33" s="383"/>
      <c r="I33" s="383"/>
      <c r="J33" s="383"/>
      <c r="K33" s="383"/>
      <c r="L33" s="383"/>
      <c r="M33" s="383"/>
      <c r="N33" s="383"/>
      <c r="O33" s="383"/>
      <c r="P33" s="383"/>
      <c r="Q33" s="383"/>
      <c r="R33" s="383"/>
      <c r="S33" s="383"/>
      <c r="T33" s="198"/>
      <c r="U33" s="384" t="s">
        <v>199</v>
      </c>
      <c r="V33" s="384"/>
      <c r="W33" s="383" t="s">
        <v>201</v>
      </c>
      <c r="X33" s="383"/>
      <c r="Y33" s="383"/>
      <c r="Z33" s="383"/>
      <c r="AA33" s="383"/>
      <c r="AB33" s="383"/>
      <c r="AC33" s="383"/>
      <c r="AD33" s="383"/>
      <c r="AE33" s="383"/>
      <c r="AF33" s="383"/>
      <c r="AG33" s="383"/>
      <c r="AH33" s="383"/>
      <c r="AI33" s="383"/>
      <c r="AJ33" s="383"/>
      <c r="AK33" s="383"/>
      <c r="AL33" s="198"/>
      <c r="AM33" s="384" t="s">
        <v>199</v>
      </c>
      <c r="AN33" s="384"/>
      <c r="AO33" s="383" t="s">
        <v>202</v>
      </c>
      <c r="AP33" s="383"/>
      <c r="AQ33" s="383"/>
      <c r="AR33" s="383"/>
      <c r="AS33" s="383"/>
      <c r="AT33" s="383"/>
      <c r="AU33" s="383"/>
      <c r="AV33" s="383"/>
      <c r="AW33" s="383"/>
      <c r="AX33" s="383"/>
      <c r="AY33" s="383"/>
      <c r="AZ33" s="383"/>
      <c r="BA33" s="383"/>
      <c r="BB33" s="383"/>
      <c r="BC33" s="383"/>
      <c r="BD33" s="199"/>
      <c r="BE33" s="383" t="s">
        <v>203</v>
      </c>
      <c r="BF33" s="383"/>
      <c r="BG33" s="383" t="s">
        <v>204</v>
      </c>
      <c r="BH33" s="383"/>
      <c r="BI33" s="383"/>
      <c r="BJ33" s="383"/>
      <c r="BK33" s="383"/>
      <c r="BL33" s="383"/>
      <c r="BM33" s="383"/>
      <c r="BN33" s="383"/>
      <c r="BO33" s="383"/>
      <c r="BP33" s="383"/>
      <c r="BQ33" s="383"/>
      <c r="BR33" s="383"/>
      <c r="BS33" s="383"/>
      <c r="BT33" s="383"/>
      <c r="BU33" s="383"/>
      <c r="BV33" s="199"/>
      <c r="BW33" s="384" t="s">
        <v>203</v>
      </c>
      <c r="BX33" s="384"/>
      <c r="BY33" s="383" t="s">
        <v>205</v>
      </c>
      <c r="BZ33" s="383"/>
      <c r="CA33" s="383"/>
      <c r="CB33" s="383"/>
      <c r="CC33" s="383"/>
      <c r="CD33" s="383"/>
      <c r="CE33" s="383"/>
      <c r="CF33" s="383"/>
      <c r="CG33" s="383"/>
      <c r="CH33" s="383"/>
      <c r="CI33" s="383"/>
      <c r="CJ33" s="383"/>
      <c r="CK33" s="383"/>
      <c r="CL33" s="383"/>
      <c r="CM33" s="383"/>
      <c r="CN33" s="198"/>
      <c r="CO33" s="384" t="s">
        <v>199</v>
      </c>
      <c r="CP33" s="384"/>
      <c r="CQ33" s="383" t="s">
        <v>206</v>
      </c>
      <c r="CR33" s="383"/>
      <c r="CS33" s="383"/>
      <c r="CT33" s="383"/>
      <c r="CU33" s="383"/>
      <c r="CV33" s="383"/>
      <c r="CW33" s="383"/>
      <c r="CX33" s="383"/>
      <c r="CY33" s="383"/>
      <c r="CZ33" s="383"/>
      <c r="DA33" s="383"/>
      <c r="DB33" s="383"/>
      <c r="DC33" s="383"/>
      <c r="DD33" s="383"/>
      <c r="DE33" s="383"/>
      <c r="DF33" s="198"/>
      <c r="DG33" s="382" t="s">
        <v>207</v>
      </c>
      <c r="DH33" s="382"/>
      <c r="DI33" s="200"/>
    </row>
    <row r="34" spans="1:113" ht="32.25" customHeight="1" x14ac:dyDescent="0.15">
      <c r="A34" s="173"/>
      <c r="B34" s="197"/>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3"/>
      <c r="U34" s="380">
        <f>IF(W34="","",MAX(C34:D43)+1)</f>
        <v>4</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3"/>
      <c r="AM34" s="380" t="str">
        <f>IF(AO34="","",MAX(C34:D43,U34:V43)+1)</f>
        <v/>
      </c>
      <c r="AN34" s="380"/>
      <c r="AO34" s="381"/>
      <c r="AP34" s="381"/>
      <c r="AQ34" s="381"/>
      <c r="AR34" s="381"/>
      <c r="AS34" s="381"/>
      <c r="AT34" s="381"/>
      <c r="AU34" s="381"/>
      <c r="AV34" s="381"/>
      <c r="AW34" s="381"/>
      <c r="AX34" s="381"/>
      <c r="AY34" s="381"/>
      <c r="AZ34" s="381"/>
      <c r="BA34" s="381"/>
      <c r="BB34" s="381"/>
      <c r="BC34" s="381"/>
      <c r="BD34" s="173"/>
      <c r="BE34" s="380">
        <f>IF(BG34="","",MAX(C34:D43,U34:V43,AM34:AN43)+1)</f>
        <v>7</v>
      </c>
      <c r="BF34" s="380"/>
      <c r="BG34" s="381" t="str">
        <f>IF('各会計、関係団体の財政状況及び健全化判断比率'!B31="","",'各会計、関係団体の財政状況及び健全化判断比率'!B31)</f>
        <v>簡易水道特別会計</v>
      </c>
      <c r="BH34" s="381"/>
      <c r="BI34" s="381"/>
      <c r="BJ34" s="381"/>
      <c r="BK34" s="381"/>
      <c r="BL34" s="381"/>
      <c r="BM34" s="381"/>
      <c r="BN34" s="381"/>
      <c r="BO34" s="381"/>
      <c r="BP34" s="381"/>
      <c r="BQ34" s="381"/>
      <c r="BR34" s="381"/>
      <c r="BS34" s="381"/>
      <c r="BT34" s="381"/>
      <c r="BU34" s="381"/>
      <c r="BV34" s="173"/>
      <c r="BW34" s="380">
        <f>IF(BY34="","",MAX(C34:D43,U34:V43,AM34:AN43,BE34:BF43)+1)</f>
        <v>11</v>
      </c>
      <c r="BX34" s="380"/>
      <c r="BY34" s="381" t="str">
        <f>IF('各会計、関係団体の財政状況及び健全化判断比率'!B68="","",'各会計、関係団体の財政状況及び健全化判断比率'!B68)</f>
        <v>鳥取県東部広域行政管理組合（一般会計）</v>
      </c>
      <c r="BZ34" s="381"/>
      <c r="CA34" s="381"/>
      <c r="CB34" s="381"/>
      <c r="CC34" s="381"/>
      <c r="CD34" s="381"/>
      <c r="CE34" s="381"/>
      <c r="CF34" s="381"/>
      <c r="CG34" s="381"/>
      <c r="CH34" s="381"/>
      <c r="CI34" s="381"/>
      <c r="CJ34" s="381"/>
      <c r="CK34" s="381"/>
      <c r="CL34" s="381"/>
      <c r="CM34" s="381"/>
      <c r="CN34" s="173"/>
      <c r="CO34" s="380">
        <f>IF(CQ34="","",MAX(C34:D43,U34:V43,AM34:AN43,BE34:BF43,BW34:BX43)+1)</f>
        <v>16</v>
      </c>
      <c r="CP34" s="380"/>
      <c r="CQ34" s="381" t="str">
        <f>IF('各会計、関係団体の財政状況及び健全化判断比率'!BS7="","",'各会計、関係団体の財政状況及び健全化判断比率'!BS7)</f>
        <v>(一財)八頭町農業公社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0"/>
    </row>
    <row r="35" spans="1:113" ht="32.25" customHeight="1" x14ac:dyDescent="0.15">
      <c r="A35" s="173"/>
      <c r="B35" s="197"/>
      <c r="C35" s="380">
        <f>IF(E35="","",C34+1)</f>
        <v>2</v>
      </c>
      <c r="D35" s="380"/>
      <c r="E35" s="381" t="str">
        <f>IF('各会計、関係団体の財政状況及び健全化判断比率'!B8="","",'各会計、関係団体の財政状況及び健全化判断比率'!B8)</f>
        <v>住宅資金特別会計</v>
      </c>
      <c r="F35" s="381"/>
      <c r="G35" s="381"/>
      <c r="H35" s="381"/>
      <c r="I35" s="381"/>
      <c r="J35" s="381"/>
      <c r="K35" s="381"/>
      <c r="L35" s="381"/>
      <c r="M35" s="381"/>
      <c r="N35" s="381"/>
      <c r="O35" s="381"/>
      <c r="P35" s="381"/>
      <c r="Q35" s="381"/>
      <c r="R35" s="381"/>
      <c r="S35" s="381"/>
      <c r="T35" s="173"/>
      <c r="U35" s="380">
        <f>IF(W35="","",U34+1)</f>
        <v>5</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3"/>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3"/>
      <c r="BE35" s="380">
        <f t="shared" ref="BE35:BE43" si="1">IF(BG35="","",BE34+1)</f>
        <v>8</v>
      </c>
      <c r="BF35" s="380"/>
      <c r="BG35" s="381" t="str">
        <f>IF('各会計、関係団体の財政状況及び健全化判断比率'!B32="","",'各会計、関係団体の財政状況及び健全化判断比率'!B32)</f>
        <v>公共下水道特別会計</v>
      </c>
      <c r="BH35" s="381"/>
      <c r="BI35" s="381"/>
      <c r="BJ35" s="381"/>
      <c r="BK35" s="381"/>
      <c r="BL35" s="381"/>
      <c r="BM35" s="381"/>
      <c r="BN35" s="381"/>
      <c r="BO35" s="381"/>
      <c r="BP35" s="381"/>
      <c r="BQ35" s="381"/>
      <c r="BR35" s="381"/>
      <c r="BS35" s="381"/>
      <c r="BT35" s="381"/>
      <c r="BU35" s="381"/>
      <c r="BV35" s="173"/>
      <c r="BW35" s="380">
        <f t="shared" ref="BW35:BW43" si="2">IF(BY35="","",BW34+1)</f>
        <v>12</v>
      </c>
      <c r="BX35" s="380"/>
      <c r="BY35" s="381" t="str">
        <f>IF('各会計、関係団体の財政状況及び健全化判断比率'!B69="","",'各会計、関係団体の財政状況及び健全化判断比率'!B69)</f>
        <v>鳥取県東部広域行政管理組合（因幡ふるさと振興事業費特別会計）</v>
      </c>
      <c r="BZ35" s="381"/>
      <c r="CA35" s="381"/>
      <c r="CB35" s="381"/>
      <c r="CC35" s="381"/>
      <c r="CD35" s="381"/>
      <c r="CE35" s="381"/>
      <c r="CF35" s="381"/>
      <c r="CG35" s="381"/>
      <c r="CH35" s="381"/>
      <c r="CI35" s="381"/>
      <c r="CJ35" s="381"/>
      <c r="CK35" s="381"/>
      <c r="CL35" s="381"/>
      <c r="CM35" s="381"/>
      <c r="CN35" s="173"/>
      <c r="CO35" s="380">
        <f t="shared" ref="CO35:CO43" si="3">IF(CQ35="","",CO34+1)</f>
        <v>17</v>
      </c>
      <c r="CP35" s="380"/>
      <c r="CQ35" s="381" t="str">
        <f>IF('各会計、関係団体の財政状況及び健全化判断比率'!BS8="","",'各会計、関係団体の財政状況及び健全化判断比率'!BS8)</f>
        <v>八東地域振興(株)</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0"/>
    </row>
    <row r="36" spans="1:113" ht="32.25" customHeight="1" x14ac:dyDescent="0.15">
      <c r="A36" s="173"/>
      <c r="B36" s="197"/>
      <c r="C36" s="380">
        <f>IF(E36="","",C35+1)</f>
        <v>3</v>
      </c>
      <c r="D36" s="380"/>
      <c r="E36" s="381" t="str">
        <f>IF('各会計、関係団体の財政状況及び健全化判断比率'!B9="","",'各会計、関係団体の財政状況及び健全化判断比率'!B9)</f>
        <v>墓地事業特別会計</v>
      </c>
      <c r="F36" s="381"/>
      <c r="G36" s="381"/>
      <c r="H36" s="381"/>
      <c r="I36" s="381"/>
      <c r="J36" s="381"/>
      <c r="K36" s="381"/>
      <c r="L36" s="381"/>
      <c r="M36" s="381"/>
      <c r="N36" s="381"/>
      <c r="O36" s="381"/>
      <c r="P36" s="381"/>
      <c r="Q36" s="381"/>
      <c r="R36" s="381"/>
      <c r="S36" s="381"/>
      <c r="T36" s="173"/>
      <c r="U36" s="380">
        <f t="shared" ref="U36:U43" si="4">IF(W36="","",U35+1)</f>
        <v>6</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3"/>
      <c r="AM36" s="380" t="str">
        <f t="shared" si="0"/>
        <v/>
      </c>
      <c r="AN36" s="380"/>
      <c r="AO36" s="381"/>
      <c r="AP36" s="381"/>
      <c r="AQ36" s="381"/>
      <c r="AR36" s="381"/>
      <c r="AS36" s="381"/>
      <c r="AT36" s="381"/>
      <c r="AU36" s="381"/>
      <c r="AV36" s="381"/>
      <c r="AW36" s="381"/>
      <c r="AX36" s="381"/>
      <c r="AY36" s="381"/>
      <c r="AZ36" s="381"/>
      <c r="BA36" s="381"/>
      <c r="BB36" s="381"/>
      <c r="BC36" s="381"/>
      <c r="BD36" s="173"/>
      <c r="BE36" s="380">
        <f t="shared" si="1"/>
        <v>9</v>
      </c>
      <c r="BF36" s="380"/>
      <c r="BG36" s="381" t="str">
        <f>IF('各会計、関係団体の財政状況及び健全化判断比率'!B33="","",'各会計、関係団体の財政状況及び健全化判断比率'!B33)</f>
        <v>農業集落排水特別会計</v>
      </c>
      <c r="BH36" s="381"/>
      <c r="BI36" s="381"/>
      <c r="BJ36" s="381"/>
      <c r="BK36" s="381"/>
      <c r="BL36" s="381"/>
      <c r="BM36" s="381"/>
      <c r="BN36" s="381"/>
      <c r="BO36" s="381"/>
      <c r="BP36" s="381"/>
      <c r="BQ36" s="381"/>
      <c r="BR36" s="381"/>
      <c r="BS36" s="381"/>
      <c r="BT36" s="381"/>
      <c r="BU36" s="381"/>
      <c r="BV36" s="173"/>
      <c r="BW36" s="380">
        <f t="shared" si="2"/>
        <v>13</v>
      </c>
      <c r="BX36" s="380"/>
      <c r="BY36" s="381" t="str">
        <f>IF('各会計、関係団体の財政状況及び健全化判断比率'!B70="","",'各会計、関係団体の財政状況及び健全化判断比率'!B70)</f>
        <v>鳥取県後期高齢者医療広域連合（一般会計）</v>
      </c>
      <c r="BZ36" s="381"/>
      <c r="CA36" s="381"/>
      <c r="CB36" s="381"/>
      <c r="CC36" s="381"/>
      <c r="CD36" s="381"/>
      <c r="CE36" s="381"/>
      <c r="CF36" s="381"/>
      <c r="CG36" s="381"/>
      <c r="CH36" s="381"/>
      <c r="CI36" s="381"/>
      <c r="CJ36" s="381"/>
      <c r="CK36" s="381"/>
      <c r="CL36" s="381"/>
      <c r="CM36" s="381"/>
      <c r="CN36" s="173"/>
      <c r="CO36" s="380">
        <f t="shared" si="3"/>
        <v>18</v>
      </c>
      <c r="CP36" s="380"/>
      <c r="CQ36" s="381" t="str">
        <f>IF('各会計、関係団体の財政状況及び健全化判断比率'!BS9="","",'各会計、関係団体の財政状況及び健全化判断比率'!BS9)</f>
        <v>八頭町土地開発公社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0"/>
    </row>
    <row r="37" spans="1:113" ht="32.25" customHeight="1" x14ac:dyDescent="0.15">
      <c r="A37" s="173"/>
      <c r="B37" s="197"/>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3"/>
      <c r="U37" s="380" t="str">
        <f t="shared" si="4"/>
        <v/>
      </c>
      <c r="V37" s="380"/>
      <c r="W37" s="381"/>
      <c r="X37" s="381"/>
      <c r="Y37" s="381"/>
      <c r="Z37" s="381"/>
      <c r="AA37" s="381"/>
      <c r="AB37" s="381"/>
      <c r="AC37" s="381"/>
      <c r="AD37" s="381"/>
      <c r="AE37" s="381"/>
      <c r="AF37" s="381"/>
      <c r="AG37" s="381"/>
      <c r="AH37" s="381"/>
      <c r="AI37" s="381"/>
      <c r="AJ37" s="381"/>
      <c r="AK37" s="381"/>
      <c r="AL37" s="173"/>
      <c r="AM37" s="380" t="str">
        <f t="shared" si="0"/>
        <v/>
      </c>
      <c r="AN37" s="380"/>
      <c r="AO37" s="381"/>
      <c r="AP37" s="381"/>
      <c r="AQ37" s="381"/>
      <c r="AR37" s="381"/>
      <c r="AS37" s="381"/>
      <c r="AT37" s="381"/>
      <c r="AU37" s="381"/>
      <c r="AV37" s="381"/>
      <c r="AW37" s="381"/>
      <c r="AX37" s="381"/>
      <c r="AY37" s="381"/>
      <c r="AZ37" s="381"/>
      <c r="BA37" s="381"/>
      <c r="BB37" s="381"/>
      <c r="BC37" s="381"/>
      <c r="BD37" s="173"/>
      <c r="BE37" s="380">
        <f t="shared" si="1"/>
        <v>10</v>
      </c>
      <c r="BF37" s="380"/>
      <c r="BG37" s="381" t="str">
        <f>IF('各会計、関係団体の財政状況及び健全化判断比率'!B34="","",'各会計、関係団体の財政状況及び健全化判断比率'!B34)</f>
        <v>宅地造成特別会計</v>
      </c>
      <c r="BH37" s="381"/>
      <c r="BI37" s="381"/>
      <c r="BJ37" s="381"/>
      <c r="BK37" s="381"/>
      <c r="BL37" s="381"/>
      <c r="BM37" s="381"/>
      <c r="BN37" s="381"/>
      <c r="BO37" s="381"/>
      <c r="BP37" s="381"/>
      <c r="BQ37" s="381"/>
      <c r="BR37" s="381"/>
      <c r="BS37" s="381"/>
      <c r="BT37" s="381"/>
      <c r="BU37" s="381"/>
      <c r="BV37" s="173"/>
      <c r="BW37" s="380">
        <f t="shared" si="2"/>
        <v>14</v>
      </c>
      <c r="BX37" s="380"/>
      <c r="BY37" s="381" t="str">
        <f>IF('各会計、関係団体の財政状況及び健全化判断比率'!B71="","",'各会計、関係団体の財政状況及び健全化判断比率'!B71)</f>
        <v>鳥取県後期高齢者医療広域連合（特別会計）</v>
      </c>
      <c r="BZ37" s="381"/>
      <c r="CA37" s="381"/>
      <c r="CB37" s="381"/>
      <c r="CC37" s="381"/>
      <c r="CD37" s="381"/>
      <c r="CE37" s="381"/>
      <c r="CF37" s="381"/>
      <c r="CG37" s="381"/>
      <c r="CH37" s="381"/>
      <c r="CI37" s="381"/>
      <c r="CJ37" s="381"/>
      <c r="CK37" s="381"/>
      <c r="CL37" s="381"/>
      <c r="CM37" s="381"/>
      <c r="CN37" s="173"/>
      <c r="CO37" s="380">
        <f t="shared" si="3"/>
        <v>19</v>
      </c>
      <c r="CP37" s="380"/>
      <c r="CQ37" s="381" t="str">
        <f>IF('各会計、関係団体の財政状況及び健全化判断比率'!BS10="","",'各会計、関係団体の財政状況及び健全化判断比率'!BS10)</f>
        <v>若桜鉄道(株)</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0"/>
    </row>
    <row r="38" spans="1:113" ht="32.25" customHeight="1" x14ac:dyDescent="0.15">
      <c r="A38" s="173"/>
      <c r="B38" s="197"/>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3"/>
      <c r="U38" s="380" t="str">
        <f t="shared" si="4"/>
        <v/>
      </c>
      <c r="V38" s="380"/>
      <c r="W38" s="381"/>
      <c r="X38" s="381"/>
      <c r="Y38" s="381"/>
      <c r="Z38" s="381"/>
      <c r="AA38" s="381"/>
      <c r="AB38" s="381"/>
      <c r="AC38" s="381"/>
      <c r="AD38" s="381"/>
      <c r="AE38" s="381"/>
      <c r="AF38" s="381"/>
      <c r="AG38" s="381"/>
      <c r="AH38" s="381"/>
      <c r="AI38" s="381"/>
      <c r="AJ38" s="381"/>
      <c r="AK38" s="381"/>
      <c r="AL38" s="173"/>
      <c r="AM38" s="380" t="str">
        <f t="shared" si="0"/>
        <v/>
      </c>
      <c r="AN38" s="380"/>
      <c r="AO38" s="381"/>
      <c r="AP38" s="381"/>
      <c r="AQ38" s="381"/>
      <c r="AR38" s="381"/>
      <c r="AS38" s="381"/>
      <c r="AT38" s="381"/>
      <c r="AU38" s="381"/>
      <c r="AV38" s="381"/>
      <c r="AW38" s="381"/>
      <c r="AX38" s="381"/>
      <c r="AY38" s="381"/>
      <c r="AZ38" s="381"/>
      <c r="BA38" s="381"/>
      <c r="BB38" s="381"/>
      <c r="BC38" s="381"/>
      <c r="BD38" s="173"/>
      <c r="BE38" s="380" t="str">
        <f t="shared" si="1"/>
        <v/>
      </c>
      <c r="BF38" s="380"/>
      <c r="BG38" s="381"/>
      <c r="BH38" s="381"/>
      <c r="BI38" s="381"/>
      <c r="BJ38" s="381"/>
      <c r="BK38" s="381"/>
      <c r="BL38" s="381"/>
      <c r="BM38" s="381"/>
      <c r="BN38" s="381"/>
      <c r="BO38" s="381"/>
      <c r="BP38" s="381"/>
      <c r="BQ38" s="381"/>
      <c r="BR38" s="381"/>
      <c r="BS38" s="381"/>
      <c r="BT38" s="381"/>
      <c r="BU38" s="381"/>
      <c r="BV38" s="173"/>
      <c r="BW38" s="380">
        <f t="shared" si="2"/>
        <v>15</v>
      </c>
      <c r="BX38" s="380"/>
      <c r="BY38" s="381" t="str">
        <f>IF('各会計、関係団体の財政状況及び健全化判断比率'!B72="","",'各会計、関係団体の財政状況及び健全化判断比率'!B72)</f>
        <v>鳥取県町村総合事務組合</v>
      </c>
      <c r="BZ38" s="381"/>
      <c r="CA38" s="381"/>
      <c r="CB38" s="381"/>
      <c r="CC38" s="381"/>
      <c r="CD38" s="381"/>
      <c r="CE38" s="381"/>
      <c r="CF38" s="381"/>
      <c r="CG38" s="381"/>
      <c r="CH38" s="381"/>
      <c r="CI38" s="381"/>
      <c r="CJ38" s="381"/>
      <c r="CK38" s="381"/>
      <c r="CL38" s="381"/>
      <c r="CM38" s="381"/>
      <c r="CN38" s="173"/>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0"/>
    </row>
    <row r="39" spans="1:113" ht="32.25" customHeight="1" x14ac:dyDescent="0.15">
      <c r="A39" s="173"/>
      <c r="B39" s="197"/>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3"/>
      <c r="U39" s="380" t="str">
        <f t="shared" si="4"/>
        <v/>
      </c>
      <c r="V39" s="380"/>
      <c r="W39" s="381"/>
      <c r="X39" s="381"/>
      <c r="Y39" s="381"/>
      <c r="Z39" s="381"/>
      <c r="AA39" s="381"/>
      <c r="AB39" s="381"/>
      <c r="AC39" s="381"/>
      <c r="AD39" s="381"/>
      <c r="AE39" s="381"/>
      <c r="AF39" s="381"/>
      <c r="AG39" s="381"/>
      <c r="AH39" s="381"/>
      <c r="AI39" s="381"/>
      <c r="AJ39" s="381"/>
      <c r="AK39" s="381"/>
      <c r="AL39" s="173"/>
      <c r="AM39" s="380" t="str">
        <f t="shared" si="0"/>
        <v/>
      </c>
      <c r="AN39" s="380"/>
      <c r="AO39" s="381"/>
      <c r="AP39" s="381"/>
      <c r="AQ39" s="381"/>
      <c r="AR39" s="381"/>
      <c r="AS39" s="381"/>
      <c r="AT39" s="381"/>
      <c r="AU39" s="381"/>
      <c r="AV39" s="381"/>
      <c r="AW39" s="381"/>
      <c r="AX39" s="381"/>
      <c r="AY39" s="381"/>
      <c r="AZ39" s="381"/>
      <c r="BA39" s="381"/>
      <c r="BB39" s="381"/>
      <c r="BC39" s="381"/>
      <c r="BD39" s="173"/>
      <c r="BE39" s="380" t="str">
        <f t="shared" si="1"/>
        <v/>
      </c>
      <c r="BF39" s="380"/>
      <c r="BG39" s="381"/>
      <c r="BH39" s="381"/>
      <c r="BI39" s="381"/>
      <c r="BJ39" s="381"/>
      <c r="BK39" s="381"/>
      <c r="BL39" s="381"/>
      <c r="BM39" s="381"/>
      <c r="BN39" s="381"/>
      <c r="BO39" s="381"/>
      <c r="BP39" s="381"/>
      <c r="BQ39" s="381"/>
      <c r="BR39" s="381"/>
      <c r="BS39" s="381"/>
      <c r="BT39" s="381"/>
      <c r="BU39" s="381"/>
      <c r="BV39" s="173"/>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3"/>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0"/>
    </row>
    <row r="40" spans="1:113" ht="32.25" customHeight="1" x14ac:dyDescent="0.15">
      <c r="A40" s="173"/>
      <c r="B40" s="197"/>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3"/>
      <c r="U40" s="380" t="str">
        <f t="shared" si="4"/>
        <v/>
      </c>
      <c r="V40" s="380"/>
      <c r="W40" s="381"/>
      <c r="X40" s="381"/>
      <c r="Y40" s="381"/>
      <c r="Z40" s="381"/>
      <c r="AA40" s="381"/>
      <c r="AB40" s="381"/>
      <c r="AC40" s="381"/>
      <c r="AD40" s="381"/>
      <c r="AE40" s="381"/>
      <c r="AF40" s="381"/>
      <c r="AG40" s="381"/>
      <c r="AH40" s="381"/>
      <c r="AI40" s="381"/>
      <c r="AJ40" s="381"/>
      <c r="AK40" s="381"/>
      <c r="AL40" s="173"/>
      <c r="AM40" s="380" t="str">
        <f t="shared" si="0"/>
        <v/>
      </c>
      <c r="AN40" s="380"/>
      <c r="AO40" s="381"/>
      <c r="AP40" s="381"/>
      <c r="AQ40" s="381"/>
      <c r="AR40" s="381"/>
      <c r="AS40" s="381"/>
      <c r="AT40" s="381"/>
      <c r="AU40" s="381"/>
      <c r="AV40" s="381"/>
      <c r="AW40" s="381"/>
      <c r="AX40" s="381"/>
      <c r="AY40" s="381"/>
      <c r="AZ40" s="381"/>
      <c r="BA40" s="381"/>
      <c r="BB40" s="381"/>
      <c r="BC40" s="381"/>
      <c r="BD40" s="173"/>
      <c r="BE40" s="380" t="str">
        <f t="shared" si="1"/>
        <v/>
      </c>
      <c r="BF40" s="380"/>
      <c r="BG40" s="381"/>
      <c r="BH40" s="381"/>
      <c r="BI40" s="381"/>
      <c r="BJ40" s="381"/>
      <c r="BK40" s="381"/>
      <c r="BL40" s="381"/>
      <c r="BM40" s="381"/>
      <c r="BN40" s="381"/>
      <c r="BO40" s="381"/>
      <c r="BP40" s="381"/>
      <c r="BQ40" s="381"/>
      <c r="BR40" s="381"/>
      <c r="BS40" s="381"/>
      <c r="BT40" s="381"/>
      <c r="BU40" s="381"/>
      <c r="BV40" s="173"/>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3"/>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0"/>
    </row>
    <row r="41" spans="1:113" ht="32.25" customHeight="1" x14ac:dyDescent="0.15">
      <c r="A41" s="173"/>
      <c r="B41" s="197"/>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3"/>
      <c r="U41" s="380" t="str">
        <f t="shared" si="4"/>
        <v/>
      </c>
      <c r="V41" s="380"/>
      <c r="W41" s="381"/>
      <c r="X41" s="381"/>
      <c r="Y41" s="381"/>
      <c r="Z41" s="381"/>
      <c r="AA41" s="381"/>
      <c r="AB41" s="381"/>
      <c r="AC41" s="381"/>
      <c r="AD41" s="381"/>
      <c r="AE41" s="381"/>
      <c r="AF41" s="381"/>
      <c r="AG41" s="381"/>
      <c r="AH41" s="381"/>
      <c r="AI41" s="381"/>
      <c r="AJ41" s="381"/>
      <c r="AK41" s="381"/>
      <c r="AL41" s="173"/>
      <c r="AM41" s="380" t="str">
        <f t="shared" si="0"/>
        <v/>
      </c>
      <c r="AN41" s="380"/>
      <c r="AO41" s="381"/>
      <c r="AP41" s="381"/>
      <c r="AQ41" s="381"/>
      <c r="AR41" s="381"/>
      <c r="AS41" s="381"/>
      <c r="AT41" s="381"/>
      <c r="AU41" s="381"/>
      <c r="AV41" s="381"/>
      <c r="AW41" s="381"/>
      <c r="AX41" s="381"/>
      <c r="AY41" s="381"/>
      <c r="AZ41" s="381"/>
      <c r="BA41" s="381"/>
      <c r="BB41" s="381"/>
      <c r="BC41" s="381"/>
      <c r="BD41" s="173"/>
      <c r="BE41" s="380" t="str">
        <f t="shared" si="1"/>
        <v/>
      </c>
      <c r="BF41" s="380"/>
      <c r="BG41" s="381"/>
      <c r="BH41" s="381"/>
      <c r="BI41" s="381"/>
      <c r="BJ41" s="381"/>
      <c r="BK41" s="381"/>
      <c r="BL41" s="381"/>
      <c r="BM41" s="381"/>
      <c r="BN41" s="381"/>
      <c r="BO41" s="381"/>
      <c r="BP41" s="381"/>
      <c r="BQ41" s="381"/>
      <c r="BR41" s="381"/>
      <c r="BS41" s="381"/>
      <c r="BT41" s="381"/>
      <c r="BU41" s="381"/>
      <c r="BV41" s="173"/>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3"/>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0"/>
    </row>
    <row r="42" spans="1:113" ht="32.25" customHeight="1" x14ac:dyDescent="0.15">
      <c r="B42" s="197"/>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3"/>
      <c r="U42" s="380" t="str">
        <f t="shared" si="4"/>
        <v/>
      </c>
      <c r="V42" s="380"/>
      <c r="W42" s="381"/>
      <c r="X42" s="381"/>
      <c r="Y42" s="381"/>
      <c r="Z42" s="381"/>
      <c r="AA42" s="381"/>
      <c r="AB42" s="381"/>
      <c r="AC42" s="381"/>
      <c r="AD42" s="381"/>
      <c r="AE42" s="381"/>
      <c r="AF42" s="381"/>
      <c r="AG42" s="381"/>
      <c r="AH42" s="381"/>
      <c r="AI42" s="381"/>
      <c r="AJ42" s="381"/>
      <c r="AK42" s="381"/>
      <c r="AL42" s="173"/>
      <c r="AM42" s="380" t="str">
        <f t="shared" si="0"/>
        <v/>
      </c>
      <c r="AN42" s="380"/>
      <c r="AO42" s="381"/>
      <c r="AP42" s="381"/>
      <c r="AQ42" s="381"/>
      <c r="AR42" s="381"/>
      <c r="AS42" s="381"/>
      <c r="AT42" s="381"/>
      <c r="AU42" s="381"/>
      <c r="AV42" s="381"/>
      <c r="AW42" s="381"/>
      <c r="AX42" s="381"/>
      <c r="AY42" s="381"/>
      <c r="AZ42" s="381"/>
      <c r="BA42" s="381"/>
      <c r="BB42" s="381"/>
      <c r="BC42" s="381"/>
      <c r="BD42" s="173"/>
      <c r="BE42" s="380" t="str">
        <f t="shared" si="1"/>
        <v/>
      </c>
      <c r="BF42" s="380"/>
      <c r="BG42" s="381"/>
      <c r="BH42" s="381"/>
      <c r="BI42" s="381"/>
      <c r="BJ42" s="381"/>
      <c r="BK42" s="381"/>
      <c r="BL42" s="381"/>
      <c r="BM42" s="381"/>
      <c r="BN42" s="381"/>
      <c r="BO42" s="381"/>
      <c r="BP42" s="381"/>
      <c r="BQ42" s="381"/>
      <c r="BR42" s="381"/>
      <c r="BS42" s="381"/>
      <c r="BT42" s="381"/>
      <c r="BU42" s="381"/>
      <c r="BV42" s="173"/>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3"/>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0"/>
    </row>
    <row r="43" spans="1:113" ht="32.25" customHeight="1" x14ac:dyDescent="0.15">
      <c r="B43" s="197"/>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3"/>
      <c r="U43" s="380" t="str">
        <f t="shared" si="4"/>
        <v/>
      </c>
      <c r="V43" s="380"/>
      <c r="W43" s="381"/>
      <c r="X43" s="381"/>
      <c r="Y43" s="381"/>
      <c r="Z43" s="381"/>
      <c r="AA43" s="381"/>
      <c r="AB43" s="381"/>
      <c r="AC43" s="381"/>
      <c r="AD43" s="381"/>
      <c r="AE43" s="381"/>
      <c r="AF43" s="381"/>
      <c r="AG43" s="381"/>
      <c r="AH43" s="381"/>
      <c r="AI43" s="381"/>
      <c r="AJ43" s="381"/>
      <c r="AK43" s="381"/>
      <c r="AL43" s="173"/>
      <c r="AM43" s="380" t="str">
        <f t="shared" si="0"/>
        <v/>
      </c>
      <c r="AN43" s="380"/>
      <c r="AO43" s="381"/>
      <c r="AP43" s="381"/>
      <c r="AQ43" s="381"/>
      <c r="AR43" s="381"/>
      <c r="AS43" s="381"/>
      <c r="AT43" s="381"/>
      <c r="AU43" s="381"/>
      <c r="AV43" s="381"/>
      <c r="AW43" s="381"/>
      <c r="AX43" s="381"/>
      <c r="AY43" s="381"/>
      <c r="AZ43" s="381"/>
      <c r="BA43" s="381"/>
      <c r="BB43" s="381"/>
      <c r="BC43" s="381"/>
      <c r="BD43" s="173"/>
      <c r="BE43" s="380" t="str">
        <f t="shared" si="1"/>
        <v/>
      </c>
      <c r="BF43" s="380"/>
      <c r="BG43" s="381"/>
      <c r="BH43" s="381"/>
      <c r="BI43" s="381"/>
      <c r="BJ43" s="381"/>
      <c r="BK43" s="381"/>
      <c r="BL43" s="381"/>
      <c r="BM43" s="381"/>
      <c r="BN43" s="381"/>
      <c r="BO43" s="381"/>
      <c r="BP43" s="381"/>
      <c r="BQ43" s="381"/>
      <c r="BR43" s="381"/>
      <c r="BS43" s="381"/>
      <c r="BT43" s="381"/>
      <c r="BU43" s="381"/>
      <c r="BV43" s="173"/>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3"/>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0"/>
    </row>
    <row r="44" spans="1:113" ht="13.5" customHeight="1" thickBot="1" x14ac:dyDescent="0.2">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15"/>
    <row r="46" spans="1:113" x14ac:dyDescent="0.15">
      <c r="B46" s="172"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e3GrUj47wqvyvfGtbastk14BsbSkb6pDQG5W3t5qLiSpFWpF82NE+ur+gF63qlzErMe8LMPMoCilS09qpchZUA==" saltValue="GGLqa07I8Lubkpp6Jmg+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30" t="s">
        <v>217</v>
      </c>
      <c r="DI1" s="731"/>
      <c r="DJ1" s="731"/>
      <c r="DK1" s="731"/>
      <c r="DL1" s="731"/>
      <c r="DM1" s="731"/>
      <c r="DN1" s="732"/>
      <c r="DO1" s="206"/>
      <c r="DP1" s="730" t="s">
        <v>218</v>
      </c>
      <c r="DQ1" s="731"/>
      <c r="DR1" s="731"/>
      <c r="DS1" s="731"/>
      <c r="DT1" s="731"/>
      <c r="DU1" s="731"/>
      <c r="DV1" s="731"/>
      <c r="DW1" s="731"/>
      <c r="DX1" s="731"/>
      <c r="DY1" s="731"/>
      <c r="DZ1" s="731"/>
      <c r="EA1" s="731"/>
      <c r="EB1" s="731"/>
      <c r="EC1" s="732"/>
      <c r="ED1" s="205"/>
      <c r="EE1" s="205"/>
      <c r="EF1" s="205"/>
      <c r="EG1" s="205"/>
      <c r="EH1" s="205"/>
      <c r="EI1" s="205"/>
      <c r="EJ1" s="205"/>
      <c r="EK1" s="205"/>
      <c r="EL1" s="205"/>
      <c r="EM1" s="205"/>
    </row>
    <row r="2" spans="2:143" ht="22.5" customHeight="1" x14ac:dyDescent="0.15">
      <c r="B2" s="207" t="s">
        <v>219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230</v>
      </c>
      <c r="C5" s="693"/>
      <c r="D5" s="693"/>
      <c r="E5" s="693"/>
      <c r="F5" s="693"/>
      <c r="G5" s="693"/>
      <c r="H5" s="693"/>
      <c r="I5" s="693"/>
      <c r="J5" s="693"/>
      <c r="K5" s="693"/>
      <c r="L5" s="693"/>
      <c r="M5" s="693"/>
      <c r="N5" s="693"/>
      <c r="O5" s="693"/>
      <c r="P5" s="693"/>
      <c r="Q5" s="694"/>
      <c r="R5" s="689">
        <v>1366925</v>
      </c>
      <c r="S5" s="690"/>
      <c r="T5" s="690"/>
      <c r="U5" s="690"/>
      <c r="V5" s="690"/>
      <c r="W5" s="690"/>
      <c r="X5" s="690"/>
      <c r="Y5" s="715"/>
      <c r="Z5" s="728">
        <v>10.5</v>
      </c>
      <c r="AA5" s="728"/>
      <c r="AB5" s="728"/>
      <c r="AC5" s="728"/>
      <c r="AD5" s="729">
        <v>1366925</v>
      </c>
      <c r="AE5" s="729"/>
      <c r="AF5" s="729"/>
      <c r="AG5" s="729"/>
      <c r="AH5" s="729"/>
      <c r="AI5" s="729"/>
      <c r="AJ5" s="729"/>
      <c r="AK5" s="729"/>
      <c r="AL5" s="716">
        <v>19.8</v>
      </c>
      <c r="AM5" s="698"/>
      <c r="AN5" s="698"/>
      <c r="AO5" s="717"/>
      <c r="AP5" s="692" t="s">
        <v>231</v>
      </c>
      <c r="AQ5" s="693"/>
      <c r="AR5" s="693"/>
      <c r="AS5" s="693"/>
      <c r="AT5" s="693"/>
      <c r="AU5" s="693"/>
      <c r="AV5" s="693"/>
      <c r="AW5" s="693"/>
      <c r="AX5" s="693"/>
      <c r="AY5" s="693"/>
      <c r="AZ5" s="693"/>
      <c r="BA5" s="693"/>
      <c r="BB5" s="693"/>
      <c r="BC5" s="693"/>
      <c r="BD5" s="693"/>
      <c r="BE5" s="693"/>
      <c r="BF5" s="694"/>
      <c r="BG5" s="634">
        <v>1366925</v>
      </c>
      <c r="BH5" s="635"/>
      <c r="BI5" s="635"/>
      <c r="BJ5" s="635"/>
      <c r="BK5" s="635"/>
      <c r="BL5" s="635"/>
      <c r="BM5" s="635"/>
      <c r="BN5" s="636"/>
      <c r="BO5" s="672">
        <v>100</v>
      </c>
      <c r="BP5" s="672"/>
      <c r="BQ5" s="672"/>
      <c r="BR5" s="672"/>
      <c r="BS5" s="673" t="s">
        <v>130</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15">
      <c r="B6" s="631" t="s">
        <v>235</v>
      </c>
      <c r="C6" s="632"/>
      <c r="D6" s="632"/>
      <c r="E6" s="632"/>
      <c r="F6" s="632"/>
      <c r="G6" s="632"/>
      <c r="H6" s="632"/>
      <c r="I6" s="632"/>
      <c r="J6" s="632"/>
      <c r="K6" s="632"/>
      <c r="L6" s="632"/>
      <c r="M6" s="632"/>
      <c r="N6" s="632"/>
      <c r="O6" s="632"/>
      <c r="P6" s="632"/>
      <c r="Q6" s="633"/>
      <c r="R6" s="634">
        <v>108968</v>
      </c>
      <c r="S6" s="635"/>
      <c r="T6" s="635"/>
      <c r="U6" s="635"/>
      <c r="V6" s="635"/>
      <c r="W6" s="635"/>
      <c r="X6" s="635"/>
      <c r="Y6" s="636"/>
      <c r="Z6" s="672">
        <v>0.8</v>
      </c>
      <c r="AA6" s="672"/>
      <c r="AB6" s="672"/>
      <c r="AC6" s="672"/>
      <c r="AD6" s="673">
        <v>108968</v>
      </c>
      <c r="AE6" s="673"/>
      <c r="AF6" s="673"/>
      <c r="AG6" s="673"/>
      <c r="AH6" s="673"/>
      <c r="AI6" s="673"/>
      <c r="AJ6" s="673"/>
      <c r="AK6" s="673"/>
      <c r="AL6" s="637">
        <v>1.6</v>
      </c>
      <c r="AM6" s="638"/>
      <c r="AN6" s="638"/>
      <c r="AO6" s="674"/>
      <c r="AP6" s="631" t="s">
        <v>236</v>
      </c>
      <c r="AQ6" s="632"/>
      <c r="AR6" s="632"/>
      <c r="AS6" s="632"/>
      <c r="AT6" s="632"/>
      <c r="AU6" s="632"/>
      <c r="AV6" s="632"/>
      <c r="AW6" s="632"/>
      <c r="AX6" s="632"/>
      <c r="AY6" s="632"/>
      <c r="AZ6" s="632"/>
      <c r="BA6" s="632"/>
      <c r="BB6" s="632"/>
      <c r="BC6" s="632"/>
      <c r="BD6" s="632"/>
      <c r="BE6" s="632"/>
      <c r="BF6" s="633"/>
      <c r="BG6" s="634">
        <v>1366925</v>
      </c>
      <c r="BH6" s="635"/>
      <c r="BI6" s="635"/>
      <c r="BJ6" s="635"/>
      <c r="BK6" s="635"/>
      <c r="BL6" s="635"/>
      <c r="BM6" s="635"/>
      <c r="BN6" s="636"/>
      <c r="BO6" s="672">
        <v>100</v>
      </c>
      <c r="BP6" s="672"/>
      <c r="BQ6" s="672"/>
      <c r="BR6" s="672"/>
      <c r="BS6" s="673" t="s">
        <v>237</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93769</v>
      </c>
      <c r="CS6" s="635"/>
      <c r="CT6" s="635"/>
      <c r="CU6" s="635"/>
      <c r="CV6" s="635"/>
      <c r="CW6" s="635"/>
      <c r="CX6" s="635"/>
      <c r="CY6" s="636"/>
      <c r="CZ6" s="716">
        <v>0.8</v>
      </c>
      <c r="DA6" s="698"/>
      <c r="DB6" s="698"/>
      <c r="DC6" s="718"/>
      <c r="DD6" s="640" t="s">
        <v>130</v>
      </c>
      <c r="DE6" s="635"/>
      <c r="DF6" s="635"/>
      <c r="DG6" s="635"/>
      <c r="DH6" s="635"/>
      <c r="DI6" s="635"/>
      <c r="DJ6" s="635"/>
      <c r="DK6" s="635"/>
      <c r="DL6" s="635"/>
      <c r="DM6" s="635"/>
      <c r="DN6" s="635"/>
      <c r="DO6" s="635"/>
      <c r="DP6" s="636"/>
      <c r="DQ6" s="640">
        <v>93769</v>
      </c>
      <c r="DR6" s="635"/>
      <c r="DS6" s="635"/>
      <c r="DT6" s="635"/>
      <c r="DU6" s="635"/>
      <c r="DV6" s="635"/>
      <c r="DW6" s="635"/>
      <c r="DX6" s="635"/>
      <c r="DY6" s="635"/>
      <c r="DZ6" s="635"/>
      <c r="EA6" s="635"/>
      <c r="EB6" s="635"/>
      <c r="EC6" s="671"/>
    </row>
    <row r="7" spans="2:143" ht="11.25" customHeight="1" x14ac:dyDescent="0.15">
      <c r="B7" s="631" t="s">
        <v>239</v>
      </c>
      <c r="C7" s="632"/>
      <c r="D7" s="632"/>
      <c r="E7" s="632"/>
      <c r="F7" s="632"/>
      <c r="G7" s="632"/>
      <c r="H7" s="632"/>
      <c r="I7" s="632"/>
      <c r="J7" s="632"/>
      <c r="K7" s="632"/>
      <c r="L7" s="632"/>
      <c r="M7" s="632"/>
      <c r="N7" s="632"/>
      <c r="O7" s="632"/>
      <c r="P7" s="632"/>
      <c r="Q7" s="633"/>
      <c r="R7" s="634">
        <v>924</v>
      </c>
      <c r="S7" s="635"/>
      <c r="T7" s="635"/>
      <c r="U7" s="635"/>
      <c r="V7" s="635"/>
      <c r="W7" s="635"/>
      <c r="X7" s="635"/>
      <c r="Y7" s="636"/>
      <c r="Z7" s="672">
        <v>0</v>
      </c>
      <c r="AA7" s="672"/>
      <c r="AB7" s="672"/>
      <c r="AC7" s="672"/>
      <c r="AD7" s="673">
        <v>924</v>
      </c>
      <c r="AE7" s="673"/>
      <c r="AF7" s="673"/>
      <c r="AG7" s="673"/>
      <c r="AH7" s="673"/>
      <c r="AI7" s="673"/>
      <c r="AJ7" s="673"/>
      <c r="AK7" s="673"/>
      <c r="AL7" s="637">
        <v>0</v>
      </c>
      <c r="AM7" s="638"/>
      <c r="AN7" s="638"/>
      <c r="AO7" s="674"/>
      <c r="AP7" s="631" t="s">
        <v>240</v>
      </c>
      <c r="AQ7" s="632"/>
      <c r="AR7" s="632"/>
      <c r="AS7" s="632"/>
      <c r="AT7" s="632"/>
      <c r="AU7" s="632"/>
      <c r="AV7" s="632"/>
      <c r="AW7" s="632"/>
      <c r="AX7" s="632"/>
      <c r="AY7" s="632"/>
      <c r="AZ7" s="632"/>
      <c r="BA7" s="632"/>
      <c r="BB7" s="632"/>
      <c r="BC7" s="632"/>
      <c r="BD7" s="632"/>
      <c r="BE7" s="632"/>
      <c r="BF7" s="633"/>
      <c r="BG7" s="634">
        <v>613535</v>
      </c>
      <c r="BH7" s="635"/>
      <c r="BI7" s="635"/>
      <c r="BJ7" s="635"/>
      <c r="BK7" s="635"/>
      <c r="BL7" s="635"/>
      <c r="BM7" s="635"/>
      <c r="BN7" s="636"/>
      <c r="BO7" s="672">
        <v>44.9</v>
      </c>
      <c r="BP7" s="672"/>
      <c r="BQ7" s="672"/>
      <c r="BR7" s="672"/>
      <c r="BS7" s="673" t="s">
        <v>130</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2018096</v>
      </c>
      <c r="CS7" s="635"/>
      <c r="CT7" s="635"/>
      <c r="CU7" s="635"/>
      <c r="CV7" s="635"/>
      <c r="CW7" s="635"/>
      <c r="CX7" s="635"/>
      <c r="CY7" s="636"/>
      <c r="CZ7" s="672">
        <v>16.8</v>
      </c>
      <c r="DA7" s="672"/>
      <c r="DB7" s="672"/>
      <c r="DC7" s="672"/>
      <c r="DD7" s="640">
        <v>295459</v>
      </c>
      <c r="DE7" s="635"/>
      <c r="DF7" s="635"/>
      <c r="DG7" s="635"/>
      <c r="DH7" s="635"/>
      <c r="DI7" s="635"/>
      <c r="DJ7" s="635"/>
      <c r="DK7" s="635"/>
      <c r="DL7" s="635"/>
      <c r="DM7" s="635"/>
      <c r="DN7" s="635"/>
      <c r="DO7" s="635"/>
      <c r="DP7" s="636"/>
      <c r="DQ7" s="640">
        <v>1180339</v>
      </c>
      <c r="DR7" s="635"/>
      <c r="DS7" s="635"/>
      <c r="DT7" s="635"/>
      <c r="DU7" s="635"/>
      <c r="DV7" s="635"/>
      <c r="DW7" s="635"/>
      <c r="DX7" s="635"/>
      <c r="DY7" s="635"/>
      <c r="DZ7" s="635"/>
      <c r="EA7" s="635"/>
      <c r="EB7" s="635"/>
      <c r="EC7" s="671"/>
    </row>
    <row r="8" spans="2:143" ht="11.25" customHeight="1" x14ac:dyDescent="0.15">
      <c r="B8" s="631" t="s">
        <v>242</v>
      </c>
      <c r="C8" s="632"/>
      <c r="D8" s="632"/>
      <c r="E8" s="632"/>
      <c r="F8" s="632"/>
      <c r="G8" s="632"/>
      <c r="H8" s="632"/>
      <c r="I8" s="632"/>
      <c r="J8" s="632"/>
      <c r="K8" s="632"/>
      <c r="L8" s="632"/>
      <c r="M8" s="632"/>
      <c r="N8" s="632"/>
      <c r="O8" s="632"/>
      <c r="P8" s="632"/>
      <c r="Q8" s="633"/>
      <c r="R8" s="634">
        <v>7231</v>
      </c>
      <c r="S8" s="635"/>
      <c r="T8" s="635"/>
      <c r="U8" s="635"/>
      <c r="V8" s="635"/>
      <c r="W8" s="635"/>
      <c r="X8" s="635"/>
      <c r="Y8" s="636"/>
      <c r="Z8" s="672">
        <v>0.1</v>
      </c>
      <c r="AA8" s="672"/>
      <c r="AB8" s="672"/>
      <c r="AC8" s="672"/>
      <c r="AD8" s="673">
        <v>7231</v>
      </c>
      <c r="AE8" s="673"/>
      <c r="AF8" s="673"/>
      <c r="AG8" s="673"/>
      <c r="AH8" s="673"/>
      <c r="AI8" s="673"/>
      <c r="AJ8" s="673"/>
      <c r="AK8" s="673"/>
      <c r="AL8" s="637">
        <v>0.1</v>
      </c>
      <c r="AM8" s="638"/>
      <c r="AN8" s="638"/>
      <c r="AO8" s="674"/>
      <c r="AP8" s="631" t="s">
        <v>243</v>
      </c>
      <c r="AQ8" s="632"/>
      <c r="AR8" s="632"/>
      <c r="AS8" s="632"/>
      <c r="AT8" s="632"/>
      <c r="AU8" s="632"/>
      <c r="AV8" s="632"/>
      <c r="AW8" s="632"/>
      <c r="AX8" s="632"/>
      <c r="AY8" s="632"/>
      <c r="AZ8" s="632"/>
      <c r="BA8" s="632"/>
      <c r="BB8" s="632"/>
      <c r="BC8" s="632"/>
      <c r="BD8" s="632"/>
      <c r="BE8" s="632"/>
      <c r="BF8" s="633"/>
      <c r="BG8" s="634">
        <v>28487</v>
      </c>
      <c r="BH8" s="635"/>
      <c r="BI8" s="635"/>
      <c r="BJ8" s="635"/>
      <c r="BK8" s="635"/>
      <c r="BL8" s="635"/>
      <c r="BM8" s="635"/>
      <c r="BN8" s="636"/>
      <c r="BO8" s="672">
        <v>2.1</v>
      </c>
      <c r="BP8" s="672"/>
      <c r="BQ8" s="672"/>
      <c r="BR8" s="672"/>
      <c r="BS8" s="673" t="s">
        <v>130</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3433280</v>
      </c>
      <c r="CS8" s="635"/>
      <c r="CT8" s="635"/>
      <c r="CU8" s="635"/>
      <c r="CV8" s="635"/>
      <c r="CW8" s="635"/>
      <c r="CX8" s="635"/>
      <c r="CY8" s="636"/>
      <c r="CZ8" s="672">
        <v>28.5</v>
      </c>
      <c r="DA8" s="672"/>
      <c r="DB8" s="672"/>
      <c r="DC8" s="672"/>
      <c r="DD8" s="640">
        <v>17000</v>
      </c>
      <c r="DE8" s="635"/>
      <c r="DF8" s="635"/>
      <c r="DG8" s="635"/>
      <c r="DH8" s="635"/>
      <c r="DI8" s="635"/>
      <c r="DJ8" s="635"/>
      <c r="DK8" s="635"/>
      <c r="DL8" s="635"/>
      <c r="DM8" s="635"/>
      <c r="DN8" s="635"/>
      <c r="DO8" s="635"/>
      <c r="DP8" s="636"/>
      <c r="DQ8" s="640">
        <v>2100997</v>
      </c>
      <c r="DR8" s="635"/>
      <c r="DS8" s="635"/>
      <c r="DT8" s="635"/>
      <c r="DU8" s="635"/>
      <c r="DV8" s="635"/>
      <c r="DW8" s="635"/>
      <c r="DX8" s="635"/>
      <c r="DY8" s="635"/>
      <c r="DZ8" s="635"/>
      <c r="EA8" s="635"/>
      <c r="EB8" s="635"/>
      <c r="EC8" s="671"/>
    </row>
    <row r="9" spans="2:143" ht="11.25" customHeight="1" x14ac:dyDescent="0.15">
      <c r="B9" s="631" t="s">
        <v>245</v>
      </c>
      <c r="C9" s="632"/>
      <c r="D9" s="632"/>
      <c r="E9" s="632"/>
      <c r="F9" s="632"/>
      <c r="G9" s="632"/>
      <c r="H9" s="632"/>
      <c r="I9" s="632"/>
      <c r="J9" s="632"/>
      <c r="K9" s="632"/>
      <c r="L9" s="632"/>
      <c r="M9" s="632"/>
      <c r="N9" s="632"/>
      <c r="O9" s="632"/>
      <c r="P9" s="632"/>
      <c r="Q9" s="633"/>
      <c r="R9" s="634">
        <v>5755</v>
      </c>
      <c r="S9" s="635"/>
      <c r="T9" s="635"/>
      <c r="U9" s="635"/>
      <c r="V9" s="635"/>
      <c r="W9" s="635"/>
      <c r="X9" s="635"/>
      <c r="Y9" s="636"/>
      <c r="Z9" s="672">
        <v>0</v>
      </c>
      <c r="AA9" s="672"/>
      <c r="AB9" s="672"/>
      <c r="AC9" s="672"/>
      <c r="AD9" s="673">
        <v>5755</v>
      </c>
      <c r="AE9" s="673"/>
      <c r="AF9" s="673"/>
      <c r="AG9" s="673"/>
      <c r="AH9" s="673"/>
      <c r="AI9" s="673"/>
      <c r="AJ9" s="673"/>
      <c r="AK9" s="673"/>
      <c r="AL9" s="637">
        <v>0.1</v>
      </c>
      <c r="AM9" s="638"/>
      <c r="AN9" s="638"/>
      <c r="AO9" s="674"/>
      <c r="AP9" s="631" t="s">
        <v>246</v>
      </c>
      <c r="AQ9" s="632"/>
      <c r="AR9" s="632"/>
      <c r="AS9" s="632"/>
      <c r="AT9" s="632"/>
      <c r="AU9" s="632"/>
      <c r="AV9" s="632"/>
      <c r="AW9" s="632"/>
      <c r="AX9" s="632"/>
      <c r="AY9" s="632"/>
      <c r="AZ9" s="632"/>
      <c r="BA9" s="632"/>
      <c r="BB9" s="632"/>
      <c r="BC9" s="632"/>
      <c r="BD9" s="632"/>
      <c r="BE9" s="632"/>
      <c r="BF9" s="633"/>
      <c r="BG9" s="634">
        <v>537987</v>
      </c>
      <c r="BH9" s="635"/>
      <c r="BI9" s="635"/>
      <c r="BJ9" s="635"/>
      <c r="BK9" s="635"/>
      <c r="BL9" s="635"/>
      <c r="BM9" s="635"/>
      <c r="BN9" s="636"/>
      <c r="BO9" s="672">
        <v>39.4</v>
      </c>
      <c r="BP9" s="672"/>
      <c r="BQ9" s="672"/>
      <c r="BR9" s="672"/>
      <c r="BS9" s="673" t="s">
        <v>130</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736007</v>
      </c>
      <c r="CS9" s="635"/>
      <c r="CT9" s="635"/>
      <c r="CU9" s="635"/>
      <c r="CV9" s="635"/>
      <c r="CW9" s="635"/>
      <c r="CX9" s="635"/>
      <c r="CY9" s="636"/>
      <c r="CZ9" s="672">
        <v>6.1</v>
      </c>
      <c r="DA9" s="672"/>
      <c r="DB9" s="672"/>
      <c r="DC9" s="672"/>
      <c r="DD9" s="640">
        <v>19425</v>
      </c>
      <c r="DE9" s="635"/>
      <c r="DF9" s="635"/>
      <c r="DG9" s="635"/>
      <c r="DH9" s="635"/>
      <c r="DI9" s="635"/>
      <c r="DJ9" s="635"/>
      <c r="DK9" s="635"/>
      <c r="DL9" s="635"/>
      <c r="DM9" s="635"/>
      <c r="DN9" s="635"/>
      <c r="DO9" s="635"/>
      <c r="DP9" s="636"/>
      <c r="DQ9" s="640">
        <v>519205</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237</v>
      </c>
      <c r="AE10" s="673"/>
      <c r="AF10" s="673"/>
      <c r="AG10" s="673"/>
      <c r="AH10" s="673"/>
      <c r="AI10" s="673"/>
      <c r="AJ10" s="673"/>
      <c r="AK10" s="673"/>
      <c r="AL10" s="637" t="s">
        <v>237</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27385</v>
      </c>
      <c r="BH10" s="635"/>
      <c r="BI10" s="635"/>
      <c r="BJ10" s="635"/>
      <c r="BK10" s="635"/>
      <c r="BL10" s="635"/>
      <c r="BM10" s="635"/>
      <c r="BN10" s="636"/>
      <c r="BO10" s="672">
        <v>2</v>
      </c>
      <c r="BP10" s="672"/>
      <c r="BQ10" s="672"/>
      <c r="BR10" s="672"/>
      <c r="BS10" s="673" t="s">
        <v>237</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t="s">
        <v>237</v>
      </c>
      <c r="CS10" s="635"/>
      <c r="CT10" s="635"/>
      <c r="CU10" s="635"/>
      <c r="CV10" s="635"/>
      <c r="CW10" s="635"/>
      <c r="CX10" s="635"/>
      <c r="CY10" s="636"/>
      <c r="CZ10" s="672" t="s">
        <v>130</v>
      </c>
      <c r="DA10" s="672"/>
      <c r="DB10" s="672"/>
      <c r="DC10" s="672"/>
      <c r="DD10" s="640" t="s">
        <v>237</v>
      </c>
      <c r="DE10" s="635"/>
      <c r="DF10" s="635"/>
      <c r="DG10" s="635"/>
      <c r="DH10" s="635"/>
      <c r="DI10" s="635"/>
      <c r="DJ10" s="635"/>
      <c r="DK10" s="635"/>
      <c r="DL10" s="635"/>
      <c r="DM10" s="635"/>
      <c r="DN10" s="635"/>
      <c r="DO10" s="635"/>
      <c r="DP10" s="636"/>
      <c r="DQ10" s="640" t="s">
        <v>130</v>
      </c>
      <c r="DR10" s="635"/>
      <c r="DS10" s="635"/>
      <c r="DT10" s="635"/>
      <c r="DU10" s="635"/>
      <c r="DV10" s="635"/>
      <c r="DW10" s="635"/>
      <c r="DX10" s="635"/>
      <c r="DY10" s="635"/>
      <c r="DZ10" s="635"/>
      <c r="EA10" s="635"/>
      <c r="EB10" s="635"/>
      <c r="EC10" s="671"/>
    </row>
    <row r="11" spans="2:143" ht="11.25" customHeight="1" x14ac:dyDescent="0.15">
      <c r="B11" s="631" t="s">
        <v>251</v>
      </c>
      <c r="C11" s="632"/>
      <c r="D11" s="632"/>
      <c r="E11" s="632"/>
      <c r="F11" s="632"/>
      <c r="G11" s="632"/>
      <c r="H11" s="632"/>
      <c r="I11" s="632"/>
      <c r="J11" s="632"/>
      <c r="K11" s="632"/>
      <c r="L11" s="632"/>
      <c r="M11" s="632"/>
      <c r="N11" s="632"/>
      <c r="O11" s="632"/>
      <c r="P11" s="632"/>
      <c r="Q11" s="633"/>
      <c r="R11" s="634">
        <v>354559</v>
      </c>
      <c r="S11" s="635"/>
      <c r="T11" s="635"/>
      <c r="U11" s="635"/>
      <c r="V11" s="635"/>
      <c r="W11" s="635"/>
      <c r="X11" s="635"/>
      <c r="Y11" s="636"/>
      <c r="Z11" s="637">
        <v>2.7</v>
      </c>
      <c r="AA11" s="638"/>
      <c r="AB11" s="638"/>
      <c r="AC11" s="639"/>
      <c r="AD11" s="640">
        <v>354559</v>
      </c>
      <c r="AE11" s="635"/>
      <c r="AF11" s="635"/>
      <c r="AG11" s="635"/>
      <c r="AH11" s="635"/>
      <c r="AI11" s="635"/>
      <c r="AJ11" s="635"/>
      <c r="AK11" s="636"/>
      <c r="AL11" s="637">
        <v>5.0999999999999996</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19676</v>
      </c>
      <c r="BH11" s="635"/>
      <c r="BI11" s="635"/>
      <c r="BJ11" s="635"/>
      <c r="BK11" s="635"/>
      <c r="BL11" s="635"/>
      <c r="BM11" s="635"/>
      <c r="BN11" s="636"/>
      <c r="BO11" s="672">
        <v>1.4</v>
      </c>
      <c r="BP11" s="672"/>
      <c r="BQ11" s="672"/>
      <c r="BR11" s="672"/>
      <c r="BS11" s="673" t="s">
        <v>130</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1219242</v>
      </c>
      <c r="CS11" s="635"/>
      <c r="CT11" s="635"/>
      <c r="CU11" s="635"/>
      <c r="CV11" s="635"/>
      <c r="CW11" s="635"/>
      <c r="CX11" s="635"/>
      <c r="CY11" s="636"/>
      <c r="CZ11" s="672">
        <v>10.1</v>
      </c>
      <c r="DA11" s="672"/>
      <c r="DB11" s="672"/>
      <c r="DC11" s="672"/>
      <c r="DD11" s="640">
        <v>211315</v>
      </c>
      <c r="DE11" s="635"/>
      <c r="DF11" s="635"/>
      <c r="DG11" s="635"/>
      <c r="DH11" s="635"/>
      <c r="DI11" s="635"/>
      <c r="DJ11" s="635"/>
      <c r="DK11" s="635"/>
      <c r="DL11" s="635"/>
      <c r="DM11" s="635"/>
      <c r="DN11" s="635"/>
      <c r="DO11" s="635"/>
      <c r="DP11" s="636"/>
      <c r="DQ11" s="640">
        <v>809219</v>
      </c>
      <c r="DR11" s="635"/>
      <c r="DS11" s="635"/>
      <c r="DT11" s="635"/>
      <c r="DU11" s="635"/>
      <c r="DV11" s="635"/>
      <c r="DW11" s="635"/>
      <c r="DX11" s="635"/>
      <c r="DY11" s="635"/>
      <c r="DZ11" s="635"/>
      <c r="EA11" s="635"/>
      <c r="EB11" s="635"/>
      <c r="EC11" s="671"/>
    </row>
    <row r="12" spans="2:143" ht="11.25" customHeight="1" x14ac:dyDescent="0.15">
      <c r="B12" s="631" t="s">
        <v>254</v>
      </c>
      <c r="C12" s="632"/>
      <c r="D12" s="632"/>
      <c r="E12" s="632"/>
      <c r="F12" s="632"/>
      <c r="G12" s="632"/>
      <c r="H12" s="632"/>
      <c r="I12" s="632"/>
      <c r="J12" s="632"/>
      <c r="K12" s="632"/>
      <c r="L12" s="632"/>
      <c r="M12" s="632"/>
      <c r="N12" s="632"/>
      <c r="O12" s="632"/>
      <c r="P12" s="632"/>
      <c r="Q12" s="633"/>
      <c r="R12" s="634">
        <v>1703</v>
      </c>
      <c r="S12" s="635"/>
      <c r="T12" s="635"/>
      <c r="U12" s="635"/>
      <c r="V12" s="635"/>
      <c r="W12" s="635"/>
      <c r="X12" s="635"/>
      <c r="Y12" s="636"/>
      <c r="Z12" s="672">
        <v>0</v>
      </c>
      <c r="AA12" s="672"/>
      <c r="AB12" s="672"/>
      <c r="AC12" s="672"/>
      <c r="AD12" s="673">
        <v>1703</v>
      </c>
      <c r="AE12" s="673"/>
      <c r="AF12" s="673"/>
      <c r="AG12" s="673"/>
      <c r="AH12" s="673"/>
      <c r="AI12" s="673"/>
      <c r="AJ12" s="673"/>
      <c r="AK12" s="673"/>
      <c r="AL12" s="637">
        <v>0</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582040</v>
      </c>
      <c r="BH12" s="635"/>
      <c r="BI12" s="635"/>
      <c r="BJ12" s="635"/>
      <c r="BK12" s="635"/>
      <c r="BL12" s="635"/>
      <c r="BM12" s="635"/>
      <c r="BN12" s="636"/>
      <c r="BO12" s="672">
        <v>42.6</v>
      </c>
      <c r="BP12" s="672"/>
      <c r="BQ12" s="672"/>
      <c r="BR12" s="672"/>
      <c r="BS12" s="673" t="s">
        <v>237</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320314</v>
      </c>
      <c r="CS12" s="635"/>
      <c r="CT12" s="635"/>
      <c r="CU12" s="635"/>
      <c r="CV12" s="635"/>
      <c r="CW12" s="635"/>
      <c r="CX12" s="635"/>
      <c r="CY12" s="636"/>
      <c r="CZ12" s="672">
        <v>2.7</v>
      </c>
      <c r="DA12" s="672"/>
      <c r="DB12" s="672"/>
      <c r="DC12" s="672"/>
      <c r="DD12" s="640" t="s">
        <v>237</v>
      </c>
      <c r="DE12" s="635"/>
      <c r="DF12" s="635"/>
      <c r="DG12" s="635"/>
      <c r="DH12" s="635"/>
      <c r="DI12" s="635"/>
      <c r="DJ12" s="635"/>
      <c r="DK12" s="635"/>
      <c r="DL12" s="635"/>
      <c r="DM12" s="635"/>
      <c r="DN12" s="635"/>
      <c r="DO12" s="635"/>
      <c r="DP12" s="636"/>
      <c r="DQ12" s="640">
        <v>280712</v>
      </c>
      <c r="DR12" s="635"/>
      <c r="DS12" s="635"/>
      <c r="DT12" s="635"/>
      <c r="DU12" s="635"/>
      <c r="DV12" s="635"/>
      <c r="DW12" s="635"/>
      <c r="DX12" s="635"/>
      <c r="DY12" s="635"/>
      <c r="DZ12" s="635"/>
      <c r="EA12" s="635"/>
      <c r="EB12" s="635"/>
      <c r="EC12" s="671"/>
    </row>
    <row r="13" spans="2:143" ht="11.25" customHeight="1" x14ac:dyDescent="0.15">
      <c r="B13" s="631" t="s">
        <v>257</v>
      </c>
      <c r="C13" s="632"/>
      <c r="D13" s="632"/>
      <c r="E13" s="632"/>
      <c r="F13" s="632"/>
      <c r="G13" s="632"/>
      <c r="H13" s="632"/>
      <c r="I13" s="632"/>
      <c r="J13" s="632"/>
      <c r="K13" s="632"/>
      <c r="L13" s="632"/>
      <c r="M13" s="632"/>
      <c r="N13" s="632"/>
      <c r="O13" s="632"/>
      <c r="P13" s="632"/>
      <c r="Q13" s="633"/>
      <c r="R13" s="634" t="s">
        <v>237</v>
      </c>
      <c r="S13" s="635"/>
      <c r="T13" s="635"/>
      <c r="U13" s="635"/>
      <c r="V13" s="635"/>
      <c r="W13" s="635"/>
      <c r="X13" s="635"/>
      <c r="Y13" s="636"/>
      <c r="Z13" s="672" t="s">
        <v>130</v>
      </c>
      <c r="AA13" s="672"/>
      <c r="AB13" s="672"/>
      <c r="AC13" s="672"/>
      <c r="AD13" s="673" t="s">
        <v>237</v>
      </c>
      <c r="AE13" s="673"/>
      <c r="AF13" s="673"/>
      <c r="AG13" s="673"/>
      <c r="AH13" s="673"/>
      <c r="AI13" s="673"/>
      <c r="AJ13" s="673"/>
      <c r="AK13" s="673"/>
      <c r="AL13" s="637" t="s">
        <v>130</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571539</v>
      </c>
      <c r="BH13" s="635"/>
      <c r="BI13" s="635"/>
      <c r="BJ13" s="635"/>
      <c r="BK13" s="635"/>
      <c r="BL13" s="635"/>
      <c r="BM13" s="635"/>
      <c r="BN13" s="636"/>
      <c r="BO13" s="672">
        <v>41.8</v>
      </c>
      <c r="BP13" s="672"/>
      <c r="BQ13" s="672"/>
      <c r="BR13" s="672"/>
      <c r="BS13" s="673" t="s">
        <v>130</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1012475</v>
      </c>
      <c r="CS13" s="635"/>
      <c r="CT13" s="635"/>
      <c r="CU13" s="635"/>
      <c r="CV13" s="635"/>
      <c r="CW13" s="635"/>
      <c r="CX13" s="635"/>
      <c r="CY13" s="636"/>
      <c r="CZ13" s="672">
        <v>8.4</v>
      </c>
      <c r="DA13" s="672"/>
      <c r="DB13" s="672"/>
      <c r="DC13" s="672"/>
      <c r="DD13" s="640">
        <v>547174</v>
      </c>
      <c r="DE13" s="635"/>
      <c r="DF13" s="635"/>
      <c r="DG13" s="635"/>
      <c r="DH13" s="635"/>
      <c r="DI13" s="635"/>
      <c r="DJ13" s="635"/>
      <c r="DK13" s="635"/>
      <c r="DL13" s="635"/>
      <c r="DM13" s="635"/>
      <c r="DN13" s="635"/>
      <c r="DO13" s="635"/>
      <c r="DP13" s="636"/>
      <c r="DQ13" s="640">
        <v>446702</v>
      </c>
      <c r="DR13" s="635"/>
      <c r="DS13" s="635"/>
      <c r="DT13" s="635"/>
      <c r="DU13" s="635"/>
      <c r="DV13" s="635"/>
      <c r="DW13" s="635"/>
      <c r="DX13" s="635"/>
      <c r="DY13" s="635"/>
      <c r="DZ13" s="635"/>
      <c r="EA13" s="635"/>
      <c r="EB13" s="635"/>
      <c r="EC13" s="671"/>
    </row>
    <row r="14" spans="2:143" ht="11.25" customHeight="1" x14ac:dyDescent="0.15">
      <c r="B14" s="631" t="s">
        <v>260</v>
      </c>
      <c r="C14" s="632"/>
      <c r="D14" s="632"/>
      <c r="E14" s="632"/>
      <c r="F14" s="632"/>
      <c r="G14" s="632"/>
      <c r="H14" s="632"/>
      <c r="I14" s="632"/>
      <c r="J14" s="632"/>
      <c r="K14" s="632"/>
      <c r="L14" s="632"/>
      <c r="M14" s="632"/>
      <c r="N14" s="632"/>
      <c r="O14" s="632"/>
      <c r="P14" s="632"/>
      <c r="Q14" s="633"/>
      <c r="R14" s="634">
        <v>4</v>
      </c>
      <c r="S14" s="635"/>
      <c r="T14" s="635"/>
      <c r="U14" s="635"/>
      <c r="V14" s="635"/>
      <c r="W14" s="635"/>
      <c r="X14" s="635"/>
      <c r="Y14" s="636"/>
      <c r="Z14" s="672">
        <v>0</v>
      </c>
      <c r="AA14" s="672"/>
      <c r="AB14" s="672"/>
      <c r="AC14" s="672"/>
      <c r="AD14" s="673">
        <v>4</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77460</v>
      </c>
      <c r="BH14" s="635"/>
      <c r="BI14" s="635"/>
      <c r="BJ14" s="635"/>
      <c r="BK14" s="635"/>
      <c r="BL14" s="635"/>
      <c r="BM14" s="635"/>
      <c r="BN14" s="636"/>
      <c r="BO14" s="672">
        <v>5.7</v>
      </c>
      <c r="BP14" s="672"/>
      <c r="BQ14" s="672"/>
      <c r="BR14" s="672"/>
      <c r="BS14" s="673" t="s">
        <v>237</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340597</v>
      </c>
      <c r="CS14" s="635"/>
      <c r="CT14" s="635"/>
      <c r="CU14" s="635"/>
      <c r="CV14" s="635"/>
      <c r="CW14" s="635"/>
      <c r="CX14" s="635"/>
      <c r="CY14" s="636"/>
      <c r="CZ14" s="672">
        <v>2.8</v>
      </c>
      <c r="DA14" s="672"/>
      <c r="DB14" s="672"/>
      <c r="DC14" s="672"/>
      <c r="DD14" s="640">
        <v>18094</v>
      </c>
      <c r="DE14" s="635"/>
      <c r="DF14" s="635"/>
      <c r="DG14" s="635"/>
      <c r="DH14" s="635"/>
      <c r="DI14" s="635"/>
      <c r="DJ14" s="635"/>
      <c r="DK14" s="635"/>
      <c r="DL14" s="635"/>
      <c r="DM14" s="635"/>
      <c r="DN14" s="635"/>
      <c r="DO14" s="635"/>
      <c r="DP14" s="636"/>
      <c r="DQ14" s="640">
        <v>290551</v>
      </c>
      <c r="DR14" s="635"/>
      <c r="DS14" s="635"/>
      <c r="DT14" s="635"/>
      <c r="DU14" s="635"/>
      <c r="DV14" s="635"/>
      <c r="DW14" s="635"/>
      <c r="DX14" s="635"/>
      <c r="DY14" s="635"/>
      <c r="DZ14" s="635"/>
      <c r="EA14" s="635"/>
      <c r="EB14" s="635"/>
      <c r="EC14" s="671"/>
    </row>
    <row r="15" spans="2:143" ht="11.25" customHeight="1" x14ac:dyDescent="0.15">
      <c r="B15" s="631" t="s">
        <v>263</v>
      </c>
      <c r="C15" s="632"/>
      <c r="D15" s="632"/>
      <c r="E15" s="632"/>
      <c r="F15" s="632"/>
      <c r="G15" s="632"/>
      <c r="H15" s="632"/>
      <c r="I15" s="632"/>
      <c r="J15" s="632"/>
      <c r="K15" s="632"/>
      <c r="L15" s="632"/>
      <c r="M15" s="632"/>
      <c r="N15" s="632"/>
      <c r="O15" s="632"/>
      <c r="P15" s="632"/>
      <c r="Q15" s="633"/>
      <c r="R15" s="634" t="s">
        <v>237</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93890</v>
      </c>
      <c r="BH15" s="635"/>
      <c r="BI15" s="635"/>
      <c r="BJ15" s="635"/>
      <c r="BK15" s="635"/>
      <c r="BL15" s="635"/>
      <c r="BM15" s="635"/>
      <c r="BN15" s="636"/>
      <c r="BO15" s="672">
        <v>6.9</v>
      </c>
      <c r="BP15" s="672"/>
      <c r="BQ15" s="672"/>
      <c r="BR15" s="672"/>
      <c r="BS15" s="673" t="s">
        <v>237</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1500263</v>
      </c>
      <c r="CS15" s="635"/>
      <c r="CT15" s="635"/>
      <c r="CU15" s="635"/>
      <c r="CV15" s="635"/>
      <c r="CW15" s="635"/>
      <c r="CX15" s="635"/>
      <c r="CY15" s="636"/>
      <c r="CZ15" s="672">
        <v>12.5</v>
      </c>
      <c r="DA15" s="672"/>
      <c r="DB15" s="672"/>
      <c r="DC15" s="672"/>
      <c r="DD15" s="640">
        <v>570483</v>
      </c>
      <c r="DE15" s="635"/>
      <c r="DF15" s="635"/>
      <c r="DG15" s="635"/>
      <c r="DH15" s="635"/>
      <c r="DI15" s="635"/>
      <c r="DJ15" s="635"/>
      <c r="DK15" s="635"/>
      <c r="DL15" s="635"/>
      <c r="DM15" s="635"/>
      <c r="DN15" s="635"/>
      <c r="DO15" s="635"/>
      <c r="DP15" s="636"/>
      <c r="DQ15" s="640">
        <v>929916</v>
      </c>
      <c r="DR15" s="635"/>
      <c r="DS15" s="635"/>
      <c r="DT15" s="635"/>
      <c r="DU15" s="635"/>
      <c r="DV15" s="635"/>
      <c r="DW15" s="635"/>
      <c r="DX15" s="635"/>
      <c r="DY15" s="635"/>
      <c r="DZ15" s="635"/>
      <c r="EA15" s="635"/>
      <c r="EB15" s="635"/>
      <c r="EC15" s="671"/>
    </row>
    <row r="16" spans="2:143" ht="11.25" customHeight="1" x14ac:dyDescent="0.15">
      <c r="B16" s="631" t="s">
        <v>266</v>
      </c>
      <c r="C16" s="632"/>
      <c r="D16" s="632"/>
      <c r="E16" s="632"/>
      <c r="F16" s="632"/>
      <c r="G16" s="632"/>
      <c r="H16" s="632"/>
      <c r="I16" s="632"/>
      <c r="J16" s="632"/>
      <c r="K16" s="632"/>
      <c r="L16" s="632"/>
      <c r="M16" s="632"/>
      <c r="N16" s="632"/>
      <c r="O16" s="632"/>
      <c r="P16" s="632"/>
      <c r="Q16" s="633"/>
      <c r="R16" s="634">
        <v>6812</v>
      </c>
      <c r="S16" s="635"/>
      <c r="T16" s="635"/>
      <c r="U16" s="635"/>
      <c r="V16" s="635"/>
      <c r="W16" s="635"/>
      <c r="X16" s="635"/>
      <c r="Y16" s="636"/>
      <c r="Z16" s="672">
        <v>0.1</v>
      </c>
      <c r="AA16" s="672"/>
      <c r="AB16" s="672"/>
      <c r="AC16" s="672"/>
      <c r="AD16" s="673">
        <v>6812</v>
      </c>
      <c r="AE16" s="673"/>
      <c r="AF16" s="673"/>
      <c r="AG16" s="673"/>
      <c r="AH16" s="673"/>
      <c r="AI16" s="673"/>
      <c r="AJ16" s="673"/>
      <c r="AK16" s="673"/>
      <c r="AL16" s="637">
        <v>0.1</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72" t="s">
        <v>130</v>
      </c>
      <c r="BP16" s="672"/>
      <c r="BQ16" s="672"/>
      <c r="BR16" s="672"/>
      <c r="BS16" s="673" t="s">
        <v>237</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v>143741</v>
      </c>
      <c r="CS16" s="635"/>
      <c r="CT16" s="635"/>
      <c r="CU16" s="635"/>
      <c r="CV16" s="635"/>
      <c r="CW16" s="635"/>
      <c r="CX16" s="635"/>
      <c r="CY16" s="636"/>
      <c r="CZ16" s="672">
        <v>1.2</v>
      </c>
      <c r="DA16" s="672"/>
      <c r="DB16" s="672"/>
      <c r="DC16" s="672"/>
      <c r="DD16" s="640" t="s">
        <v>237</v>
      </c>
      <c r="DE16" s="635"/>
      <c r="DF16" s="635"/>
      <c r="DG16" s="635"/>
      <c r="DH16" s="635"/>
      <c r="DI16" s="635"/>
      <c r="DJ16" s="635"/>
      <c r="DK16" s="635"/>
      <c r="DL16" s="635"/>
      <c r="DM16" s="635"/>
      <c r="DN16" s="635"/>
      <c r="DO16" s="635"/>
      <c r="DP16" s="636"/>
      <c r="DQ16" s="640" t="s">
        <v>237</v>
      </c>
      <c r="DR16" s="635"/>
      <c r="DS16" s="635"/>
      <c r="DT16" s="635"/>
      <c r="DU16" s="635"/>
      <c r="DV16" s="635"/>
      <c r="DW16" s="635"/>
      <c r="DX16" s="635"/>
      <c r="DY16" s="635"/>
      <c r="DZ16" s="635"/>
      <c r="EA16" s="635"/>
      <c r="EB16" s="635"/>
      <c r="EC16" s="671"/>
    </row>
    <row r="17" spans="2:133" ht="11.25" customHeight="1" x14ac:dyDescent="0.15">
      <c r="B17" s="631" t="s">
        <v>269</v>
      </c>
      <c r="C17" s="632"/>
      <c r="D17" s="632"/>
      <c r="E17" s="632"/>
      <c r="F17" s="632"/>
      <c r="G17" s="632"/>
      <c r="H17" s="632"/>
      <c r="I17" s="632"/>
      <c r="J17" s="632"/>
      <c r="K17" s="632"/>
      <c r="L17" s="632"/>
      <c r="M17" s="632"/>
      <c r="N17" s="632"/>
      <c r="O17" s="632"/>
      <c r="P17" s="632"/>
      <c r="Q17" s="633"/>
      <c r="R17" s="634">
        <v>12926</v>
      </c>
      <c r="S17" s="635"/>
      <c r="T17" s="635"/>
      <c r="U17" s="635"/>
      <c r="V17" s="635"/>
      <c r="W17" s="635"/>
      <c r="X17" s="635"/>
      <c r="Y17" s="636"/>
      <c r="Z17" s="672">
        <v>0.1</v>
      </c>
      <c r="AA17" s="672"/>
      <c r="AB17" s="672"/>
      <c r="AC17" s="672"/>
      <c r="AD17" s="673">
        <v>12926</v>
      </c>
      <c r="AE17" s="673"/>
      <c r="AF17" s="673"/>
      <c r="AG17" s="673"/>
      <c r="AH17" s="673"/>
      <c r="AI17" s="673"/>
      <c r="AJ17" s="673"/>
      <c r="AK17" s="673"/>
      <c r="AL17" s="637">
        <v>0.2</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130</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1213471</v>
      </c>
      <c r="CS17" s="635"/>
      <c r="CT17" s="635"/>
      <c r="CU17" s="635"/>
      <c r="CV17" s="635"/>
      <c r="CW17" s="635"/>
      <c r="CX17" s="635"/>
      <c r="CY17" s="636"/>
      <c r="CZ17" s="672">
        <v>10.1</v>
      </c>
      <c r="DA17" s="672"/>
      <c r="DB17" s="672"/>
      <c r="DC17" s="672"/>
      <c r="DD17" s="640" t="s">
        <v>237</v>
      </c>
      <c r="DE17" s="635"/>
      <c r="DF17" s="635"/>
      <c r="DG17" s="635"/>
      <c r="DH17" s="635"/>
      <c r="DI17" s="635"/>
      <c r="DJ17" s="635"/>
      <c r="DK17" s="635"/>
      <c r="DL17" s="635"/>
      <c r="DM17" s="635"/>
      <c r="DN17" s="635"/>
      <c r="DO17" s="635"/>
      <c r="DP17" s="636"/>
      <c r="DQ17" s="640">
        <v>1195264</v>
      </c>
      <c r="DR17" s="635"/>
      <c r="DS17" s="635"/>
      <c r="DT17" s="635"/>
      <c r="DU17" s="635"/>
      <c r="DV17" s="635"/>
      <c r="DW17" s="635"/>
      <c r="DX17" s="635"/>
      <c r="DY17" s="635"/>
      <c r="DZ17" s="635"/>
      <c r="EA17" s="635"/>
      <c r="EB17" s="635"/>
      <c r="EC17" s="671"/>
    </row>
    <row r="18" spans="2:133" ht="11.25" customHeight="1" x14ac:dyDescent="0.15">
      <c r="B18" s="631" t="s">
        <v>272</v>
      </c>
      <c r="C18" s="632"/>
      <c r="D18" s="632"/>
      <c r="E18" s="632"/>
      <c r="F18" s="632"/>
      <c r="G18" s="632"/>
      <c r="H18" s="632"/>
      <c r="I18" s="632"/>
      <c r="J18" s="632"/>
      <c r="K18" s="632"/>
      <c r="L18" s="632"/>
      <c r="M18" s="632"/>
      <c r="N18" s="632"/>
      <c r="O18" s="632"/>
      <c r="P18" s="632"/>
      <c r="Q18" s="633"/>
      <c r="R18" s="634">
        <v>11442</v>
      </c>
      <c r="S18" s="635"/>
      <c r="T18" s="635"/>
      <c r="U18" s="635"/>
      <c r="V18" s="635"/>
      <c r="W18" s="635"/>
      <c r="X18" s="635"/>
      <c r="Y18" s="636"/>
      <c r="Z18" s="672">
        <v>0.1</v>
      </c>
      <c r="AA18" s="672"/>
      <c r="AB18" s="672"/>
      <c r="AC18" s="672"/>
      <c r="AD18" s="673">
        <v>11442</v>
      </c>
      <c r="AE18" s="673"/>
      <c r="AF18" s="673"/>
      <c r="AG18" s="673"/>
      <c r="AH18" s="673"/>
      <c r="AI18" s="673"/>
      <c r="AJ18" s="673"/>
      <c r="AK18" s="673"/>
      <c r="AL18" s="637">
        <v>0.2</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237</v>
      </c>
      <c r="BH18" s="635"/>
      <c r="BI18" s="635"/>
      <c r="BJ18" s="635"/>
      <c r="BK18" s="635"/>
      <c r="BL18" s="635"/>
      <c r="BM18" s="635"/>
      <c r="BN18" s="636"/>
      <c r="BO18" s="672" t="s">
        <v>130</v>
      </c>
      <c r="BP18" s="672"/>
      <c r="BQ18" s="672"/>
      <c r="BR18" s="672"/>
      <c r="BS18" s="673" t="s">
        <v>130</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237</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11442</v>
      </c>
      <c r="S19" s="635"/>
      <c r="T19" s="635"/>
      <c r="U19" s="635"/>
      <c r="V19" s="635"/>
      <c r="W19" s="635"/>
      <c r="X19" s="635"/>
      <c r="Y19" s="636"/>
      <c r="Z19" s="672">
        <v>0.1</v>
      </c>
      <c r="AA19" s="672"/>
      <c r="AB19" s="672"/>
      <c r="AC19" s="672"/>
      <c r="AD19" s="673">
        <v>11442</v>
      </c>
      <c r="AE19" s="673"/>
      <c r="AF19" s="673"/>
      <c r="AG19" s="673"/>
      <c r="AH19" s="673"/>
      <c r="AI19" s="673"/>
      <c r="AJ19" s="673"/>
      <c r="AK19" s="673"/>
      <c r="AL19" s="637">
        <v>0.2</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t="s">
        <v>237</v>
      </c>
      <c r="BH19" s="635"/>
      <c r="BI19" s="635"/>
      <c r="BJ19" s="635"/>
      <c r="BK19" s="635"/>
      <c r="BL19" s="635"/>
      <c r="BM19" s="635"/>
      <c r="BN19" s="636"/>
      <c r="BO19" s="672" t="s">
        <v>237</v>
      </c>
      <c r="BP19" s="672"/>
      <c r="BQ19" s="672"/>
      <c r="BR19" s="672"/>
      <c r="BS19" s="673" t="s">
        <v>130</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130</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15">
      <c r="B20" s="701" t="s">
        <v>278</v>
      </c>
      <c r="C20" s="702"/>
      <c r="D20" s="702"/>
      <c r="E20" s="702"/>
      <c r="F20" s="702"/>
      <c r="G20" s="702"/>
      <c r="H20" s="702"/>
      <c r="I20" s="702"/>
      <c r="J20" s="702"/>
      <c r="K20" s="702"/>
      <c r="L20" s="702"/>
      <c r="M20" s="702"/>
      <c r="N20" s="702"/>
      <c r="O20" s="702"/>
      <c r="P20" s="702"/>
      <c r="Q20" s="703"/>
      <c r="R20" s="634" t="s">
        <v>237</v>
      </c>
      <c r="S20" s="635"/>
      <c r="T20" s="635"/>
      <c r="U20" s="635"/>
      <c r="V20" s="635"/>
      <c r="W20" s="635"/>
      <c r="X20" s="635"/>
      <c r="Y20" s="636"/>
      <c r="Z20" s="672" t="s">
        <v>237</v>
      </c>
      <c r="AA20" s="672"/>
      <c r="AB20" s="672"/>
      <c r="AC20" s="672"/>
      <c r="AD20" s="673" t="s">
        <v>237</v>
      </c>
      <c r="AE20" s="673"/>
      <c r="AF20" s="673"/>
      <c r="AG20" s="673"/>
      <c r="AH20" s="673"/>
      <c r="AI20" s="673"/>
      <c r="AJ20" s="673"/>
      <c r="AK20" s="673"/>
      <c r="AL20" s="637" t="s">
        <v>130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t="s">
        <v>237</v>
      </c>
      <c r="BH20" s="635"/>
      <c r="BI20" s="635"/>
      <c r="BJ20" s="635"/>
      <c r="BK20" s="635"/>
      <c r="BL20" s="635"/>
      <c r="BM20" s="635"/>
      <c r="BN20" s="636"/>
      <c r="BO20" s="672" t="s">
        <v>237</v>
      </c>
      <c r="BP20" s="672"/>
      <c r="BQ20" s="672"/>
      <c r="BR20" s="672"/>
      <c r="BS20" s="673" t="s">
        <v>130</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12031255</v>
      </c>
      <c r="CS20" s="635"/>
      <c r="CT20" s="635"/>
      <c r="CU20" s="635"/>
      <c r="CV20" s="635"/>
      <c r="CW20" s="635"/>
      <c r="CX20" s="635"/>
      <c r="CY20" s="636"/>
      <c r="CZ20" s="672">
        <v>100</v>
      </c>
      <c r="DA20" s="672"/>
      <c r="DB20" s="672"/>
      <c r="DC20" s="672"/>
      <c r="DD20" s="640">
        <v>1678950</v>
      </c>
      <c r="DE20" s="635"/>
      <c r="DF20" s="635"/>
      <c r="DG20" s="635"/>
      <c r="DH20" s="635"/>
      <c r="DI20" s="635"/>
      <c r="DJ20" s="635"/>
      <c r="DK20" s="635"/>
      <c r="DL20" s="635"/>
      <c r="DM20" s="635"/>
      <c r="DN20" s="635"/>
      <c r="DO20" s="635"/>
      <c r="DP20" s="636"/>
      <c r="DQ20" s="640">
        <v>7846674</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5415044</v>
      </c>
      <c r="S21" s="635"/>
      <c r="T21" s="635"/>
      <c r="U21" s="635"/>
      <c r="V21" s="635"/>
      <c r="W21" s="635"/>
      <c r="X21" s="635"/>
      <c r="Y21" s="636"/>
      <c r="Z21" s="672">
        <v>41.5</v>
      </c>
      <c r="AA21" s="672"/>
      <c r="AB21" s="672"/>
      <c r="AC21" s="672"/>
      <c r="AD21" s="673">
        <v>5004234</v>
      </c>
      <c r="AE21" s="673"/>
      <c r="AF21" s="673"/>
      <c r="AG21" s="673"/>
      <c r="AH21" s="673"/>
      <c r="AI21" s="673"/>
      <c r="AJ21" s="673"/>
      <c r="AK21" s="673"/>
      <c r="AL21" s="637">
        <v>72.599999999999994</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t="s">
        <v>237</v>
      </c>
      <c r="BH21" s="635"/>
      <c r="BI21" s="635"/>
      <c r="BJ21" s="635"/>
      <c r="BK21" s="635"/>
      <c r="BL21" s="635"/>
      <c r="BM21" s="635"/>
      <c r="BN21" s="636"/>
      <c r="BO21" s="672" t="s">
        <v>130</v>
      </c>
      <c r="BP21" s="672"/>
      <c r="BQ21" s="672"/>
      <c r="BR21" s="672"/>
      <c r="BS21" s="673" t="s">
        <v>130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5004234</v>
      </c>
      <c r="S22" s="635"/>
      <c r="T22" s="635"/>
      <c r="U22" s="635"/>
      <c r="V22" s="635"/>
      <c r="W22" s="635"/>
      <c r="X22" s="635"/>
      <c r="Y22" s="636"/>
      <c r="Z22" s="672">
        <v>38.4</v>
      </c>
      <c r="AA22" s="672"/>
      <c r="AB22" s="672"/>
      <c r="AC22" s="672"/>
      <c r="AD22" s="673">
        <v>5004234</v>
      </c>
      <c r="AE22" s="673"/>
      <c r="AF22" s="673"/>
      <c r="AG22" s="673"/>
      <c r="AH22" s="673"/>
      <c r="AI22" s="673"/>
      <c r="AJ22" s="673"/>
      <c r="AK22" s="673"/>
      <c r="AL22" s="637">
        <v>72.599999999999994</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130</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286</v>
      </c>
      <c r="C23" s="632"/>
      <c r="D23" s="632"/>
      <c r="E23" s="632"/>
      <c r="F23" s="632"/>
      <c r="G23" s="632"/>
      <c r="H23" s="632"/>
      <c r="I23" s="632"/>
      <c r="J23" s="632"/>
      <c r="K23" s="632"/>
      <c r="L23" s="632"/>
      <c r="M23" s="632"/>
      <c r="N23" s="632"/>
      <c r="O23" s="632"/>
      <c r="P23" s="632"/>
      <c r="Q23" s="633"/>
      <c r="R23" s="634">
        <v>410810</v>
      </c>
      <c r="S23" s="635"/>
      <c r="T23" s="635"/>
      <c r="U23" s="635"/>
      <c r="V23" s="635"/>
      <c r="W23" s="635"/>
      <c r="X23" s="635"/>
      <c r="Y23" s="636"/>
      <c r="Z23" s="672">
        <v>3.2</v>
      </c>
      <c r="AA23" s="672"/>
      <c r="AB23" s="672"/>
      <c r="AC23" s="672"/>
      <c r="AD23" s="673" t="s">
        <v>237</v>
      </c>
      <c r="AE23" s="673"/>
      <c r="AF23" s="673"/>
      <c r="AG23" s="673"/>
      <c r="AH23" s="673"/>
      <c r="AI23" s="673"/>
      <c r="AJ23" s="673"/>
      <c r="AK23" s="673"/>
      <c r="AL23" s="637" t="s">
        <v>130</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t="s">
        <v>237</v>
      </c>
      <c r="BH23" s="635"/>
      <c r="BI23" s="635"/>
      <c r="BJ23" s="635"/>
      <c r="BK23" s="635"/>
      <c r="BL23" s="635"/>
      <c r="BM23" s="635"/>
      <c r="BN23" s="636"/>
      <c r="BO23" s="672" t="s">
        <v>237</v>
      </c>
      <c r="BP23" s="672"/>
      <c r="BQ23" s="672"/>
      <c r="BR23" s="672"/>
      <c r="BS23" s="673" t="s">
        <v>130</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15">
      <c r="B24" s="631" t="s">
        <v>293</v>
      </c>
      <c r="C24" s="632"/>
      <c r="D24" s="632"/>
      <c r="E24" s="632"/>
      <c r="F24" s="632"/>
      <c r="G24" s="632"/>
      <c r="H24" s="632"/>
      <c r="I24" s="632"/>
      <c r="J24" s="632"/>
      <c r="K24" s="632"/>
      <c r="L24" s="632"/>
      <c r="M24" s="632"/>
      <c r="N24" s="632"/>
      <c r="O24" s="632"/>
      <c r="P24" s="632"/>
      <c r="Q24" s="633"/>
      <c r="R24" s="634" t="s">
        <v>130</v>
      </c>
      <c r="S24" s="635"/>
      <c r="T24" s="635"/>
      <c r="U24" s="635"/>
      <c r="V24" s="635"/>
      <c r="W24" s="635"/>
      <c r="X24" s="635"/>
      <c r="Y24" s="636"/>
      <c r="Z24" s="672" t="s">
        <v>130</v>
      </c>
      <c r="AA24" s="672"/>
      <c r="AB24" s="672"/>
      <c r="AC24" s="672"/>
      <c r="AD24" s="673" t="s">
        <v>237</v>
      </c>
      <c r="AE24" s="673"/>
      <c r="AF24" s="673"/>
      <c r="AG24" s="673"/>
      <c r="AH24" s="673"/>
      <c r="AI24" s="673"/>
      <c r="AJ24" s="673"/>
      <c r="AK24" s="673"/>
      <c r="AL24" s="637" t="s">
        <v>237</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4939385</v>
      </c>
      <c r="CS24" s="690"/>
      <c r="CT24" s="690"/>
      <c r="CU24" s="690"/>
      <c r="CV24" s="690"/>
      <c r="CW24" s="690"/>
      <c r="CX24" s="690"/>
      <c r="CY24" s="715"/>
      <c r="CZ24" s="716">
        <v>41.1</v>
      </c>
      <c r="DA24" s="698"/>
      <c r="DB24" s="698"/>
      <c r="DC24" s="718"/>
      <c r="DD24" s="714">
        <v>3640112</v>
      </c>
      <c r="DE24" s="690"/>
      <c r="DF24" s="690"/>
      <c r="DG24" s="690"/>
      <c r="DH24" s="690"/>
      <c r="DI24" s="690"/>
      <c r="DJ24" s="690"/>
      <c r="DK24" s="715"/>
      <c r="DL24" s="714">
        <v>3587437</v>
      </c>
      <c r="DM24" s="690"/>
      <c r="DN24" s="690"/>
      <c r="DO24" s="690"/>
      <c r="DP24" s="690"/>
      <c r="DQ24" s="690"/>
      <c r="DR24" s="690"/>
      <c r="DS24" s="690"/>
      <c r="DT24" s="690"/>
      <c r="DU24" s="690"/>
      <c r="DV24" s="715"/>
      <c r="DW24" s="716">
        <v>51.6</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7292293</v>
      </c>
      <c r="S25" s="635"/>
      <c r="T25" s="635"/>
      <c r="U25" s="635"/>
      <c r="V25" s="635"/>
      <c r="W25" s="635"/>
      <c r="X25" s="635"/>
      <c r="Y25" s="636"/>
      <c r="Z25" s="672">
        <v>55.9</v>
      </c>
      <c r="AA25" s="672"/>
      <c r="AB25" s="672"/>
      <c r="AC25" s="672"/>
      <c r="AD25" s="673">
        <v>6881483</v>
      </c>
      <c r="AE25" s="673"/>
      <c r="AF25" s="673"/>
      <c r="AG25" s="673"/>
      <c r="AH25" s="673"/>
      <c r="AI25" s="673"/>
      <c r="AJ25" s="673"/>
      <c r="AK25" s="673"/>
      <c r="AL25" s="637">
        <v>99.9</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130</v>
      </c>
      <c r="BH25" s="635"/>
      <c r="BI25" s="635"/>
      <c r="BJ25" s="635"/>
      <c r="BK25" s="635"/>
      <c r="BL25" s="635"/>
      <c r="BM25" s="635"/>
      <c r="BN25" s="636"/>
      <c r="BO25" s="672" t="s">
        <v>237</v>
      </c>
      <c r="BP25" s="672"/>
      <c r="BQ25" s="672"/>
      <c r="BR25" s="672"/>
      <c r="BS25" s="673" t="s">
        <v>130</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2127611</v>
      </c>
      <c r="CS25" s="647"/>
      <c r="CT25" s="647"/>
      <c r="CU25" s="647"/>
      <c r="CV25" s="647"/>
      <c r="CW25" s="647"/>
      <c r="CX25" s="647"/>
      <c r="CY25" s="648"/>
      <c r="CZ25" s="637">
        <v>17.7</v>
      </c>
      <c r="DA25" s="649"/>
      <c r="DB25" s="649"/>
      <c r="DC25" s="650"/>
      <c r="DD25" s="640">
        <v>1926729</v>
      </c>
      <c r="DE25" s="647"/>
      <c r="DF25" s="647"/>
      <c r="DG25" s="647"/>
      <c r="DH25" s="647"/>
      <c r="DI25" s="647"/>
      <c r="DJ25" s="647"/>
      <c r="DK25" s="648"/>
      <c r="DL25" s="640">
        <v>1900211</v>
      </c>
      <c r="DM25" s="647"/>
      <c r="DN25" s="647"/>
      <c r="DO25" s="647"/>
      <c r="DP25" s="647"/>
      <c r="DQ25" s="647"/>
      <c r="DR25" s="647"/>
      <c r="DS25" s="647"/>
      <c r="DT25" s="647"/>
      <c r="DU25" s="647"/>
      <c r="DV25" s="648"/>
      <c r="DW25" s="637">
        <v>27.3</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897</v>
      </c>
      <c r="S26" s="635"/>
      <c r="T26" s="635"/>
      <c r="U26" s="635"/>
      <c r="V26" s="635"/>
      <c r="W26" s="635"/>
      <c r="X26" s="635"/>
      <c r="Y26" s="636"/>
      <c r="Z26" s="672">
        <v>0</v>
      </c>
      <c r="AA26" s="672"/>
      <c r="AB26" s="672"/>
      <c r="AC26" s="672"/>
      <c r="AD26" s="673">
        <v>897</v>
      </c>
      <c r="AE26" s="673"/>
      <c r="AF26" s="673"/>
      <c r="AG26" s="673"/>
      <c r="AH26" s="673"/>
      <c r="AI26" s="673"/>
      <c r="AJ26" s="673"/>
      <c r="AK26" s="673"/>
      <c r="AL26" s="637">
        <v>0</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130</v>
      </c>
      <c r="BH26" s="635"/>
      <c r="BI26" s="635"/>
      <c r="BJ26" s="635"/>
      <c r="BK26" s="635"/>
      <c r="BL26" s="635"/>
      <c r="BM26" s="635"/>
      <c r="BN26" s="636"/>
      <c r="BO26" s="672" t="s">
        <v>237</v>
      </c>
      <c r="BP26" s="672"/>
      <c r="BQ26" s="672"/>
      <c r="BR26" s="672"/>
      <c r="BS26" s="673" t="s">
        <v>130</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1045269</v>
      </c>
      <c r="CS26" s="635"/>
      <c r="CT26" s="635"/>
      <c r="CU26" s="635"/>
      <c r="CV26" s="635"/>
      <c r="CW26" s="635"/>
      <c r="CX26" s="635"/>
      <c r="CY26" s="636"/>
      <c r="CZ26" s="637">
        <v>8.6999999999999993</v>
      </c>
      <c r="DA26" s="649"/>
      <c r="DB26" s="649"/>
      <c r="DC26" s="650"/>
      <c r="DD26" s="640">
        <v>980170</v>
      </c>
      <c r="DE26" s="635"/>
      <c r="DF26" s="635"/>
      <c r="DG26" s="635"/>
      <c r="DH26" s="635"/>
      <c r="DI26" s="635"/>
      <c r="DJ26" s="635"/>
      <c r="DK26" s="636"/>
      <c r="DL26" s="640" t="s">
        <v>237</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10035</v>
      </c>
      <c r="S27" s="635"/>
      <c r="T27" s="635"/>
      <c r="U27" s="635"/>
      <c r="V27" s="635"/>
      <c r="W27" s="635"/>
      <c r="X27" s="635"/>
      <c r="Y27" s="636"/>
      <c r="Z27" s="672">
        <v>0.1</v>
      </c>
      <c r="AA27" s="672"/>
      <c r="AB27" s="672"/>
      <c r="AC27" s="672"/>
      <c r="AD27" s="673" t="s">
        <v>237</v>
      </c>
      <c r="AE27" s="673"/>
      <c r="AF27" s="673"/>
      <c r="AG27" s="673"/>
      <c r="AH27" s="673"/>
      <c r="AI27" s="673"/>
      <c r="AJ27" s="673"/>
      <c r="AK27" s="673"/>
      <c r="AL27" s="637" t="s">
        <v>237</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1366925</v>
      </c>
      <c r="BH27" s="635"/>
      <c r="BI27" s="635"/>
      <c r="BJ27" s="635"/>
      <c r="BK27" s="635"/>
      <c r="BL27" s="635"/>
      <c r="BM27" s="635"/>
      <c r="BN27" s="636"/>
      <c r="BO27" s="672">
        <v>100</v>
      </c>
      <c r="BP27" s="672"/>
      <c r="BQ27" s="672"/>
      <c r="BR27" s="672"/>
      <c r="BS27" s="673" t="s">
        <v>130</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1598303</v>
      </c>
      <c r="CS27" s="647"/>
      <c r="CT27" s="647"/>
      <c r="CU27" s="647"/>
      <c r="CV27" s="647"/>
      <c r="CW27" s="647"/>
      <c r="CX27" s="647"/>
      <c r="CY27" s="648"/>
      <c r="CZ27" s="637">
        <v>13.3</v>
      </c>
      <c r="DA27" s="649"/>
      <c r="DB27" s="649"/>
      <c r="DC27" s="650"/>
      <c r="DD27" s="640">
        <v>518119</v>
      </c>
      <c r="DE27" s="647"/>
      <c r="DF27" s="647"/>
      <c r="DG27" s="647"/>
      <c r="DH27" s="647"/>
      <c r="DI27" s="647"/>
      <c r="DJ27" s="647"/>
      <c r="DK27" s="648"/>
      <c r="DL27" s="640">
        <v>491962</v>
      </c>
      <c r="DM27" s="647"/>
      <c r="DN27" s="647"/>
      <c r="DO27" s="647"/>
      <c r="DP27" s="647"/>
      <c r="DQ27" s="647"/>
      <c r="DR27" s="647"/>
      <c r="DS27" s="647"/>
      <c r="DT27" s="647"/>
      <c r="DU27" s="647"/>
      <c r="DV27" s="648"/>
      <c r="DW27" s="637">
        <v>7.1</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58084</v>
      </c>
      <c r="S28" s="635"/>
      <c r="T28" s="635"/>
      <c r="U28" s="635"/>
      <c r="V28" s="635"/>
      <c r="W28" s="635"/>
      <c r="X28" s="635"/>
      <c r="Y28" s="636"/>
      <c r="Z28" s="672">
        <v>0.4</v>
      </c>
      <c r="AA28" s="672"/>
      <c r="AB28" s="672"/>
      <c r="AC28" s="672"/>
      <c r="AD28" s="673">
        <v>2120</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1213471</v>
      </c>
      <c r="CS28" s="635"/>
      <c r="CT28" s="635"/>
      <c r="CU28" s="635"/>
      <c r="CV28" s="635"/>
      <c r="CW28" s="635"/>
      <c r="CX28" s="635"/>
      <c r="CY28" s="636"/>
      <c r="CZ28" s="637">
        <v>10.1</v>
      </c>
      <c r="DA28" s="649"/>
      <c r="DB28" s="649"/>
      <c r="DC28" s="650"/>
      <c r="DD28" s="640">
        <v>1195264</v>
      </c>
      <c r="DE28" s="635"/>
      <c r="DF28" s="635"/>
      <c r="DG28" s="635"/>
      <c r="DH28" s="635"/>
      <c r="DI28" s="635"/>
      <c r="DJ28" s="635"/>
      <c r="DK28" s="636"/>
      <c r="DL28" s="640">
        <v>1195264</v>
      </c>
      <c r="DM28" s="635"/>
      <c r="DN28" s="635"/>
      <c r="DO28" s="635"/>
      <c r="DP28" s="635"/>
      <c r="DQ28" s="635"/>
      <c r="DR28" s="635"/>
      <c r="DS28" s="635"/>
      <c r="DT28" s="635"/>
      <c r="DU28" s="635"/>
      <c r="DV28" s="636"/>
      <c r="DW28" s="637">
        <v>17.2</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28153</v>
      </c>
      <c r="S29" s="635"/>
      <c r="T29" s="635"/>
      <c r="U29" s="635"/>
      <c r="V29" s="635"/>
      <c r="W29" s="635"/>
      <c r="X29" s="635"/>
      <c r="Y29" s="636"/>
      <c r="Z29" s="672">
        <v>0.2</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1213471</v>
      </c>
      <c r="CS29" s="647"/>
      <c r="CT29" s="647"/>
      <c r="CU29" s="647"/>
      <c r="CV29" s="647"/>
      <c r="CW29" s="647"/>
      <c r="CX29" s="647"/>
      <c r="CY29" s="648"/>
      <c r="CZ29" s="637">
        <v>10.1</v>
      </c>
      <c r="DA29" s="649"/>
      <c r="DB29" s="649"/>
      <c r="DC29" s="650"/>
      <c r="DD29" s="640">
        <v>1195264</v>
      </c>
      <c r="DE29" s="647"/>
      <c r="DF29" s="647"/>
      <c r="DG29" s="647"/>
      <c r="DH29" s="647"/>
      <c r="DI29" s="647"/>
      <c r="DJ29" s="647"/>
      <c r="DK29" s="648"/>
      <c r="DL29" s="640">
        <v>1195264</v>
      </c>
      <c r="DM29" s="647"/>
      <c r="DN29" s="647"/>
      <c r="DO29" s="647"/>
      <c r="DP29" s="647"/>
      <c r="DQ29" s="647"/>
      <c r="DR29" s="647"/>
      <c r="DS29" s="647"/>
      <c r="DT29" s="647"/>
      <c r="DU29" s="647"/>
      <c r="DV29" s="648"/>
      <c r="DW29" s="637">
        <v>17.2</v>
      </c>
      <c r="DX29" s="649"/>
      <c r="DY29" s="649"/>
      <c r="DZ29" s="649"/>
      <c r="EA29" s="649"/>
      <c r="EB29" s="649"/>
      <c r="EC29" s="661"/>
    </row>
    <row r="30" spans="2:133" ht="11.25" customHeight="1" x14ac:dyDescent="0.15">
      <c r="B30" s="631" t="s">
        <v>310</v>
      </c>
      <c r="C30" s="632"/>
      <c r="D30" s="632"/>
      <c r="E30" s="632"/>
      <c r="F30" s="632"/>
      <c r="G30" s="632"/>
      <c r="H30" s="632"/>
      <c r="I30" s="632"/>
      <c r="J30" s="632"/>
      <c r="K30" s="632"/>
      <c r="L30" s="632"/>
      <c r="M30" s="632"/>
      <c r="N30" s="632"/>
      <c r="O30" s="632"/>
      <c r="P30" s="632"/>
      <c r="Q30" s="633"/>
      <c r="R30" s="634">
        <v>1663769</v>
      </c>
      <c r="S30" s="635"/>
      <c r="T30" s="635"/>
      <c r="U30" s="635"/>
      <c r="V30" s="635"/>
      <c r="W30" s="635"/>
      <c r="X30" s="635"/>
      <c r="Y30" s="636"/>
      <c r="Z30" s="672">
        <v>12.8</v>
      </c>
      <c r="AA30" s="672"/>
      <c r="AB30" s="672"/>
      <c r="AC30" s="672"/>
      <c r="AD30" s="673" t="s">
        <v>237</v>
      </c>
      <c r="AE30" s="673"/>
      <c r="AF30" s="673"/>
      <c r="AG30" s="673"/>
      <c r="AH30" s="673"/>
      <c r="AI30" s="673"/>
      <c r="AJ30" s="673"/>
      <c r="AK30" s="673"/>
      <c r="AL30" s="637" t="s">
        <v>130</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9"/>
      <c r="BI30" s="709"/>
      <c r="BJ30" s="709"/>
      <c r="BK30" s="709"/>
      <c r="BL30" s="709"/>
      <c r="BM30" s="709"/>
      <c r="BN30" s="709"/>
      <c r="BO30" s="709"/>
      <c r="BP30" s="709"/>
      <c r="BQ30" s="710"/>
      <c r="BR30" s="686" t="s">
        <v>312</v>
      </c>
      <c r="BS30" s="709"/>
      <c r="BT30" s="709"/>
      <c r="BU30" s="709"/>
      <c r="BV30" s="709"/>
      <c r="BW30" s="709"/>
      <c r="BX30" s="709"/>
      <c r="BY30" s="709"/>
      <c r="BZ30" s="709"/>
      <c r="CA30" s="709"/>
      <c r="CB30" s="710"/>
      <c r="CD30" s="655"/>
      <c r="CE30" s="656"/>
      <c r="CF30" s="631" t="s">
        <v>313</v>
      </c>
      <c r="CG30" s="632"/>
      <c r="CH30" s="632"/>
      <c r="CI30" s="632"/>
      <c r="CJ30" s="632"/>
      <c r="CK30" s="632"/>
      <c r="CL30" s="632"/>
      <c r="CM30" s="632"/>
      <c r="CN30" s="632"/>
      <c r="CO30" s="632"/>
      <c r="CP30" s="632"/>
      <c r="CQ30" s="633"/>
      <c r="CR30" s="634">
        <v>1168049</v>
      </c>
      <c r="CS30" s="635"/>
      <c r="CT30" s="635"/>
      <c r="CU30" s="635"/>
      <c r="CV30" s="635"/>
      <c r="CW30" s="635"/>
      <c r="CX30" s="635"/>
      <c r="CY30" s="636"/>
      <c r="CZ30" s="637">
        <v>9.6999999999999993</v>
      </c>
      <c r="DA30" s="649"/>
      <c r="DB30" s="649"/>
      <c r="DC30" s="650"/>
      <c r="DD30" s="640">
        <v>1150421</v>
      </c>
      <c r="DE30" s="635"/>
      <c r="DF30" s="635"/>
      <c r="DG30" s="635"/>
      <c r="DH30" s="635"/>
      <c r="DI30" s="635"/>
      <c r="DJ30" s="635"/>
      <c r="DK30" s="636"/>
      <c r="DL30" s="640">
        <v>1150421</v>
      </c>
      <c r="DM30" s="635"/>
      <c r="DN30" s="635"/>
      <c r="DO30" s="635"/>
      <c r="DP30" s="635"/>
      <c r="DQ30" s="635"/>
      <c r="DR30" s="635"/>
      <c r="DS30" s="635"/>
      <c r="DT30" s="635"/>
      <c r="DU30" s="635"/>
      <c r="DV30" s="636"/>
      <c r="DW30" s="637">
        <v>16.5</v>
      </c>
      <c r="DX30" s="649"/>
      <c r="DY30" s="649"/>
      <c r="DZ30" s="649"/>
      <c r="EA30" s="649"/>
      <c r="EB30" s="649"/>
      <c r="EC30" s="661"/>
    </row>
    <row r="31" spans="2:133" ht="11.25" customHeight="1" x14ac:dyDescent="0.15">
      <c r="B31" s="701" t="s">
        <v>314</v>
      </c>
      <c r="C31" s="702"/>
      <c r="D31" s="702"/>
      <c r="E31" s="702"/>
      <c r="F31" s="702"/>
      <c r="G31" s="702"/>
      <c r="H31" s="702"/>
      <c r="I31" s="702"/>
      <c r="J31" s="702"/>
      <c r="K31" s="702"/>
      <c r="L31" s="702"/>
      <c r="M31" s="702"/>
      <c r="N31" s="702"/>
      <c r="O31" s="702"/>
      <c r="P31" s="702"/>
      <c r="Q31" s="703"/>
      <c r="R31" s="634" t="s">
        <v>130</v>
      </c>
      <c r="S31" s="635"/>
      <c r="T31" s="635"/>
      <c r="U31" s="635"/>
      <c r="V31" s="635"/>
      <c r="W31" s="635"/>
      <c r="X31" s="635"/>
      <c r="Y31" s="636"/>
      <c r="Z31" s="672" t="s">
        <v>237</v>
      </c>
      <c r="AA31" s="672"/>
      <c r="AB31" s="672"/>
      <c r="AC31" s="672"/>
      <c r="AD31" s="673" t="s">
        <v>130</v>
      </c>
      <c r="AE31" s="673"/>
      <c r="AF31" s="673"/>
      <c r="AG31" s="673"/>
      <c r="AH31" s="673"/>
      <c r="AI31" s="673"/>
      <c r="AJ31" s="673"/>
      <c r="AK31" s="673"/>
      <c r="AL31" s="637" t="s">
        <v>237</v>
      </c>
      <c r="AM31" s="638"/>
      <c r="AN31" s="638"/>
      <c r="AO31" s="674"/>
      <c r="AP31" s="704" t="s">
        <v>315</v>
      </c>
      <c r="AQ31" s="705"/>
      <c r="AR31" s="705"/>
      <c r="AS31" s="705"/>
      <c r="AT31" s="706" t="s">
        <v>316</v>
      </c>
      <c r="AU31" s="210"/>
      <c r="AV31" s="210"/>
      <c r="AW31" s="210"/>
      <c r="AX31" s="692" t="s">
        <v>190</v>
      </c>
      <c r="AY31" s="693"/>
      <c r="AZ31" s="693"/>
      <c r="BA31" s="693"/>
      <c r="BB31" s="693"/>
      <c r="BC31" s="693"/>
      <c r="BD31" s="693"/>
      <c r="BE31" s="693"/>
      <c r="BF31" s="694"/>
      <c r="BG31" s="696">
        <v>99.6</v>
      </c>
      <c r="BH31" s="697"/>
      <c r="BI31" s="697"/>
      <c r="BJ31" s="697"/>
      <c r="BK31" s="697"/>
      <c r="BL31" s="697"/>
      <c r="BM31" s="698">
        <v>96.8</v>
      </c>
      <c r="BN31" s="697"/>
      <c r="BO31" s="697"/>
      <c r="BP31" s="697"/>
      <c r="BQ31" s="699"/>
      <c r="BR31" s="696">
        <v>99.5</v>
      </c>
      <c r="BS31" s="697"/>
      <c r="BT31" s="697"/>
      <c r="BU31" s="697"/>
      <c r="BV31" s="697"/>
      <c r="BW31" s="697"/>
      <c r="BX31" s="698">
        <v>96.3</v>
      </c>
      <c r="BY31" s="697"/>
      <c r="BZ31" s="697"/>
      <c r="CA31" s="697"/>
      <c r="CB31" s="699"/>
      <c r="CD31" s="655"/>
      <c r="CE31" s="656"/>
      <c r="CF31" s="631" t="s">
        <v>317</v>
      </c>
      <c r="CG31" s="632"/>
      <c r="CH31" s="632"/>
      <c r="CI31" s="632"/>
      <c r="CJ31" s="632"/>
      <c r="CK31" s="632"/>
      <c r="CL31" s="632"/>
      <c r="CM31" s="632"/>
      <c r="CN31" s="632"/>
      <c r="CO31" s="632"/>
      <c r="CP31" s="632"/>
      <c r="CQ31" s="633"/>
      <c r="CR31" s="634">
        <v>45422</v>
      </c>
      <c r="CS31" s="647"/>
      <c r="CT31" s="647"/>
      <c r="CU31" s="647"/>
      <c r="CV31" s="647"/>
      <c r="CW31" s="647"/>
      <c r="CX31" s="647"/>
      <c r="CY31" s="648"/>
      <c r="CZ31" s="637">
        <v>0.4</v>
      </c>
      <c r="DA31" s="649"/>
      <c r="DB31" s="649"/>
      <c r="DC31" s="650"/>
      <c r="DD31" s="640">
        <v>44843</v>
      </c>
      <c r="DE31" s="647"/>
      <c r="DF31" s="647"/>
      <c r="DG31" s="647"/>
      <c r="DH31" s="647"/>
      <c r="DI31" s="647"/>
      <c r="DJ31" s="647"/>
      <c r="DK31" s="648"/>
      <c r="DL31" s="640">
        <v>44843</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15">
      <c r="B32" s="631" t="s">
        <v>318</v>
      </c>
      <c r="C32" s="632"/>
      <c r="D32" s="632"/>
      <c r="E32" s="632"/>
      <c r="F32" s="632"/>
      <c r="G32" s="632"/>
      <c r="H32" s="632"/>
      <c r="I32" s="632"/>
      <c r="J32" s="632"/>
      <c r="K32" s="632"/>
      <c r="L32" s="632"/>
      <c r="M32" s="632"/>
      <c r="N32" s="632"/>
      <c r="O32" s="632"/>
      <c r="P32" s="632"/>
      <c r="Q32" s="633"/>
      <c r="R32" s="634">
        <v>1053739</v>
      </c>
      <c r="S32" s="635"/>
      <c r="T32" s="635"/>
      <c r="U32" s="635"/>
      <c r="V32" s="635"/>
      <c r="W32" s="635"/>
      <c r="X32" s="635"/>
      <c r="Y32" s="636"/>
      <c r="Z32" s="672">
        <v>8.1</v>
      </c>
      <c r="AA32" s="672"/>
      <c r="AB32" s="672"/>
      <c r="AC32" s="672"/>
      <c r="AD32" s="673" t="s">
        <v>237</v>
      </c>
      <c r="AE32" s="673"/>
      <c r="AF32" s="673"/>
      <c r="AG32" s="673"/>
      <c r="AH32" s="673"/>
      <c r="AI32" s="673"/>
      <c r="AJ32" s="673"/>
      <c r="AK32" s="673"/>
      <c r="AL32" s="637" t="s">
        <v>130</v>
      </c>
      <c r="AM32" s="638"/>
      <c r="AN32" s="638"/>
      <c r="AO32" s="674"/>
      <c r="AP32" s="675"/>
      <c r="AQ32" s="676"/>
      <c r="AR32" s="676"/>
      <c r="AS32" s="676"/>
      <c r="AT32" s="707"/>
      <c r="AU32" s="206" t="s">
        <v>319</v>
      </c>
      <c r="AX32" s="631" t="s">
        <v>320</v>
      </c>
      <c r="AY32" s="632"/>
      <c r="AZ32" s="632"/>
      <c r="BA32" s="632"/>
      <c r="BB32" s="632"/>
      <c r="BC32" s="632"/>
      <c r="BD32" s="632"/>
      <c r="BE32" s="632"/>
      <c r="BF32" s="633"/>
      <c r="BG32" s="700">
        <v>99.5</v>
      </c>
      <c r="BH32" s="647"/>
      <c r="BI32" s="647"/>
      <c r="BJ32" s="647"/>
      <c r="BK32" s="647"/>
      <c r="BL32" s="647"/>
      <c r="BM32" s="638">
        <v>98.2</v>
      </c>
      <c r="BN32" s="647"/>
      <c r="BO32" s="647"/>
      <c r="BP32" s="647"/>
      <c r="BQ32" s="670"/>
      <c r="BR32" s="700">
        <v>99.6</v>
      </c>
      <c r="BS32" s="647"/>
      <c r="BT32" s="647"/>
      <c r="BU32" s="647"/>
      <c r="BV32" s="647"/>
      <c r="BW32" s="647"/>
      <c r="BX32" s="638">
        <v>98.1</v>
      </c>
      <c r="BY32" s="647"/>
      <c r="BZ32" s="647"/>
      <c r="CA32" s="647"/>
      <c r="CB32" s="670"/>
      <c r="CD32" s="657"/>
      <c r="CE32" s="658"/>
      <c r="CF32" s="631" t="s">
        <v>321</v>
      </c>
      <c r="CG32" s="632"/>
      <c r="CH32" s="632"/>
      <c r="CI32" s="632"/>
      <c r="CJ32" s="632"/>
      <c r="CK32" s="632"/>
      <c r="CL32" s="632"/>
      <c r="CM32" s="632"/>
      <c r="CN32" s="632"/>
      <c r="CO32" s="632"/>
      <c r="CP32" s="632"/>
      <c r="CQ32" s="633"/>
      <c r="CR32" s="634" t="s">
        <v>237</v>
      </c>
      <c r="CS32" s="635"/>
      <c r="CT32" s="635"/>
      <c r="CU32" s="635"/>
      <c r="CV32" s="635"/>
      <c r="CW32" s="635"/>
      <c r="CX32" s="635"/>
      <c r="CY32" s="636"/>
      <c r="CZ32" s="637" t="s">
        <v>130</v>
      </c>
      <c r="DA32" s="649"/>
      <c r="DB32" s="649"/>
      <c r="DC32" s="650"/>
      <c r="DD32" s="640" t="s">
        <v>130</v>
      </c>
      <c r="DE32" s="635"/>
      <c r="DF32" s="635"/>
      <c r="DG32" s="635"/>
      <c r="DH32" s="635"/>
      <c r="DI32" s="635"/>
      <c r="DJ32" s="635"/>
      <c r="DK32" s="636"/>
      <c r="DL32" s="640" t="s">
        <v>237</v>
      </c>
      <c r="DM32" s="635"/>
      <c r="DN32" s="635"/>
      <c r="DO32" s="635"/>
      <c r="DP32" s="635"/>
      <c r="DQ32" s="635"/>
      <c r="DR32" s="635"/>
      <c r="DS32" s="635"/>
      <c r="DT32" s="635"/>
      <c r="DU32" s="635"/>
      <c r="DV32" s="636"/>
      <c r="DW32" s="637" t="s">
        <v>130</v>
      </c>
      <c r="DX32" s="649"/>
      <c r="DY32" s="649"/>
      <c r="DZ32" s="649"/>
      <c r="EA32" s="649"/>
      <c r="EB32" s="649"/>
      <c r="EC32" s="661"/>
    </row>
    <row r="33" spans="2:133" ht="11.25" customHeight="1" x14ac:dyDescent="0.15">
      <c r="B33" s="631" t="s">
        <v>322</v>
      </c>
      <c r="C33" s="632"/>
      <c r="D33" s="632"/>
      <c r="E33" s="632"/>
      <c r="F33" s="632"/>
      <c r="G33" s="632"/>
      <c r="H33" s="632"/>
      <c r="I33" s="632"/>
      <c r="J33" s="632"/>
      <c r="K33" s="632"/>
      <c r="L33" s="632"/>
      <c r="M33" s="632"/>
      <c r="N33" s="632"/>
      <c r="O33" s="632"/>
      <c r="P33" s="632"/>
      <c r="Q33" s="633"/>
      <c r="R33" s="634">
        <v>42412</v>
      </c>
      <c r="S33" s="635"/>
      <c r="T33" s="635"/>
      <c r="U33" s="635"/>
      <c r="V33" s="635"/>
      <c r="W33" s="635"/>
      <c r="X33" s="635"/>
      <c r="Y33" s="636"/>
      <c r="Z33" s="672">
        <v>0.3</v>
      </c>
      <c r="AA33" s="672"/>
      <c r="AB33" s="672"/>
      <c r="AC33" s="672"/>
      <c r="AD33" s="673">
        <v>4131</v>
      </c>
      <c r="AE33" s="673"/>
      <c r="AF33" s="673"/>
      <c r="AG33" s="673"/>
      <c r="AH33" s="673"/>
      <c r="AI33" s="673"/>
      <c r="AJ33" s="673"/>
      <c r="AK33" s="673"/>
      <c r="AL33" s="637">
        <v>0.1</v>
      </c>
      <c r="AM33" s="638"/>
      <c r="AN33" s="638"/>
      <c r="AO33" s="674"/>
      <c r="AP33" s="677"/>
      <c r="AQ33" s="678"/>
      <c r="AR33" s="678"/>
      <c r="AS33" s="678"/>
      <c r="AT33" s="708"/>
      <c r="AU33" s="211"/>
      <c r="AV33" s="211"/>
      <c r="AW33" s="211"/>
      <c r="AX33" s="615" t="s">
        <v>323</v>
      </c>
      <c r="AY33" s="616"/>
      <c r="AZ33" s="616"/>
      <c r="BA33" s="616"/>
      <c r="BB33" s="616"/>
      <c r="BC33" s="616"/>
      <c r="BD33" s="616"/>
      <c r="BE33" s="616"/>
      <c r="BF33" s="617"/>
      <c r="BG33" s="695">
        <v>99.5</v>
      </c>
      <c r="BH33" s="619"/>
      <c r="BI33" s="619"/>
      <c r="BJ33" s="619"/>
      <c r="BK33" s="619"/>
      <c r="BL33" s="619"/>
      <c r="BM33" s="665">
        <v>94.5</v>
      </c>
      <c r="BN33" s="619"/>
      <c r="BO33" s="619"/>
      <c r="BP33" s="619"/>
      <c r="BQ33" s="682"/>
      <c r="BR33" s="695">
        <v>99.3</v>
      </c>
      <c r="BS33" s="619"/>
      <c r="BT33" s="619"/>
      <c r="BU33" s="619"/>
      <c r="BV33" s="619"/>
      <c r="BW33" s="619"/>
      <c r="BX33" s="665">
        <v>93.5</v>
      </c>
      <c r="BY33" s="619"/>
      <c r="BZ33" s="619"/>
      <c r="CA33" s="619"/>
      <c r="CB33" s="682"/>
      <c r="CD33" s="631" t="s">
        <v>324</v>
      </c>
      <c r="CE33" s="632"/>
      <c r="CF33" s="632"/>
      <c r="CG33" s="632"/>
      <c r="CH33" s="632"/>
      <c r="CI33" s="632"/>
      <c r="CJ33" s="632"/>
      <c r="CK33" s="632"/>
      <c r="CL33" s="632"/>
      <c r="CM33" s="632"/>
      <c r="CN33" s="632"/>
      <c r="CO33" s="632"/>
      <c r="CP33" s="632"/>
      <c r="CQ33" s="633"/>
      <c r="CR33" s="634">
        <v>5269179</v>
      </c>
      <c r="CS33" s="647"/>
      <c r="CT33" s="647"/>
      <c r="CU33" s="647"/>
      <c r="CV33" s="647"/>
      <c r="CW33" s="647"/>
      <c r="CX33" s="647"/>
      <c r="CY33" s="648"/>
      <c r="CZ33" s="637">
        <v>43.8</v>
      </c>
      <c r="DA33" s="649"/>
      <c r="DB33" s="649"/>
      <c r="DC33" s="650"/>
      <c r="DD33" s="640">
        <v>3911294</v>
      </c>
      <c r="DE33" s="647"/>
      <c r="DF33" s="647"/>
      <c r="DG33" s="647"/>
      <c r="DH33" s="647"/>
      <c r="DI33" s="647"/>
      <c r="DJ33" s="647"/>
      <c r="DK33" s="648"/>
      <c r="DL33" s="640">
        <v>2644392</v>
      </c>
      <c r="DM33" s="647"/>
      <c r="DN33" s="647"/>
      <c r="DO33" s="647"/>
      <c r="DP33" s="647"/>
      <c r="DQ33" s="647"/>
      <c r="DR33" s="647"/>
      <c r="DS33" s="647"/>
      <c r="DT33" s="647"/>
      <c r="DU33" s="647"/>
      <c r="DV33" s="648"/>
      <c r="DW33" s="637">
        <v>38</v>
      </c>
      <c r="DX33" s="649"/>
      <c r="DY33" s="649"/>
      <c r="DZ33" s="649"/>
      <c r="EA33" s="649"/>
      <c r="EB33" s="649"/>
      <c r="EC33" s="661"/>
    </row>
    <row r="34" spans="2:133" ht="11.25" customHeight="1" x14ac:dyDescent="0.15">
      <c r="B34" s="631" t="s">
        <v>325</v>
      </c>
      <c r="C34" s="632"/>
      <c r="D34" s="632"/>
      <c r="E34" s="632"/>
      <c r="F34" s="632"/>
      <c r="G34" s="632"/>
      <c r="H34" s="632"/>
      <c r="I34" s="632"/>
      <c r="J34" s="632"/>
      <c r="K34" s="632"/>
      <c r="L34" s="632"/>
      <c r="M34" s="632"/>
      <c r="N34" s="632"/>
      <c r="O34" s="632"/>
      <c r="P34" s="632"/>
      <c r="Q34" s="633"/>
      <c r="R34" s="634">
        <v>198536</v>
      </c>
      <c r="S34" s="635"/>
      <c r="T34" s="635"/>
      <c r="U34" s="635"/>
      <c r="V34" s="635"/>
      <c r="W34" s="635"/>
      <c r="X34" s="635"/>
      <c r="Y34" s="636"/>
      <c r="Z34" s="672">
        <v>1.5</v>
      </c>
      <c r="AA34" s="672"/>
      <c r="AB34" s="672"/>
      <c r="AC34" s="672"/>
      <c r="AD34" s="673" t="s">
        <v>237</v>
      </c>
      <c r="AE34" s="673"/>
      <c r="AF34" s="673"/>
      <c r="AG34" s="673"/>
      <c r="AH34" s="673"/>
      <c r="AI34" s="673"/>
      <c r="AJ34" s="673"/>
      <c r="AK34" s="673"/>
      <c r="AL34" s="637" t="s">
        <v>130</v>
      </c>
      <c r="AM34" s="638"/>
      <c r="AN34" s="638"/>
      <c r="AO34" s="674"/>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31" t="s">
        <v>326</v>
      </c>
      <c r="CE34" s="632"/>
      <c r="CF34" s="632"/>
      <c r="CG34" s="632"/>
      <c r="CH34" s="632"/>
      <c r="CI34" s="632"/>
      <c r="CJ34" s="632"/>
      <c r="CK34" s="632"/>
      <c r="CL34" s="632"/>
      <c r="CM34" s="632"/>
      <c r="CN34" s="632"/>
      <c r="CO34" s="632"/>
      <c r="CP34" s="632"/>
      <c r="CQ34" s="633"/>
      <c r="CR34" s="634">
        <v>1985920</v>
      </c>
      <c r="CS34" s="635"/>
      <c r="CT34" s="635"/>
      <c r="CU34" s="635"/>
      <c r="CV34" s="635"/>
      <c r="CW34" s="635"/>
      <c r="CX34" s="635"/>
      <c r="CY34" s="636"/>
      <c r="CZ34" s="637">
        <v>16.5</v>
      </c>
      <c r="DA34" s="649"/>
      <c r="DB34" s="649"/>
      <c r="DC34" s="650"/>
      <c r="DD34" s="640">
        <v>1384208</v>
      </c>
      <c r="DE34" s="635"/>
      <c r="DF34" s="635"/>
      <c r="DG34" s="635"/>
      <c r="DH34" s="635"/>
      <c r="DI34" s="635"/>
      <c r="DJ34" s="635"/>
      <c r="DK34" s="636"/>
      <c r="DL34" s="640">
        <v>746053</v>
      </c>
      <c r="DM34" s="635"/>
      <c r="DN34" s="635"/>
      <c r="DO34" s="635"/>
      <c r="DP34" s="635"/>
      <c r="DQ34" s="635"/>
      <c r="DR34" s="635"/>
      <c r="DS34" s="635"/>
      <c r="DT34" s="635"/>
      <c r="DU34" s="635"/>
      <c r="DV34" s="636"/>
      <c r="DW34" s="637">
        <v>10.7</v>
      </c>
      <c r="DX34" s="649"/>
      <c r="DY34" s="649"/>
      <c r="DZ34" s="649"/>
      <c r="EA34" s="649"/>
      <c r="EB34" s="649"/>
      <c r="EC34" s="661"/>
    </row>
    <row r="35" spans="2:133" ht="11.25" customHeight="1" x14ac:dyDescent="0.15">
      <c r="B35" s="631" t="s">
        <v>327</v>
      </c>
      <c r="C35" s="632"/>
      <c r="D35" s="632"/>
      <c r="E35" s="632"/>
      <c r="F35" s="632"/>
      <c r="G35" s="632"/>
      <c r="H35" s="632"/>
      <c r="I35" s="632"/>
      <c r="J35" s="632"/>
      <c r="K35" s="632"/>
      <c r="L35" s="632"/>
      <c r="M35" s="632"/>
      <c r="N35" s="632"/>
      <c r="O35" s="632"/>
      <c r="P35" s="632"/>
      <c r="Q35" s="633"/>
      <c r="R35" s="634">
        <v>235523</v>
      </c>
      <c r="S35" s="635"/>
      <c r="T35" s="635"/>
      <c r="U35" s="635"/>
      <c r="V35" s="635"/>
      <c r="W35" s="635"/>
      <c r="X35" s="635"/>
      <c r="Y35" s="636"/>
      <c r="Z35" s="672">
        <v>1.8</v>
      </c>
      <c r="AA35" s="672"/>
      <c r="AB35" s="672"/>
      <c r="AC35" s="672"/>
      <c r="AD35" s="673" t="s">
        <v>237</v>
      </c>
      <c r="AE35" s="673"/>
      <c r="AF35" s="673"/>
      <c r="AG35" s="673"/>
      <c r="AH35" s="673"/>
      <c r="AI35" s="673"/>
      <c r="AJ35" s="673"/>
      <c r="AK35" s="673"/>
      <c r="AL35" s="637" t="s">
        <v>130</v>
      </c>
      <c r="AM35" s="638"/>
      <c r="AN35" s="638"/>
      <c r="AO35" s="674"/>
      <c r="AP35" s="214"/>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129906</v>
      </c>
      <c r="CS35" s="647"/>
      <c r="CT35" s="647"/>
      <c r="CU35" s="647"/>
      <c r="CV35" s="647"/>
      <c r="CW35" s="647"/>
      <c r="CX35" s="647"/>
      <c r="CY35" s="648"/>
      <c r="CZ35" s="637">
        <v>1.1000000000000001</v>
      </c>
      <c r="DA35" s="649"/>
      <c r="DB35" s="649"/>
      <c r="DC35" s="650"/>
      <c r="DD35" s="640">
        <v>111016</v>
      </c>
      <c r="DE35" s="647"/>
      <c r="DF35" s="647"/>
      <c r="DG35" s="647"/>
      <c r="DH35" s="647"/>
      <c r="DI35" s="647"/>
      <c r="DJ35" s="647"/>
      <c r="DK35" s="648"/>
      <c r="DL35" s="640">
        <v>87961</v>
      </c>
      <c r="DM35" s="647"/>
      <c r="DN35" s="647"/>
      <c r="DO35" s="647"/>
      <c r="DP35" s="647"/>
      <c r="DQ35" s="647"/>
      <c r="DR35" s="647"/>
      <c r="DS35" s="647"/>
      <c r="DT35" s="647"/>
      <c r="DU35" s="647"/>
      <c r="DV35" s="648"/>
      <c r="DW35" s="637">
        <v>1.3</v>
      </c>
      <c r="DX35" s="649"/>
      <c r="DY35" s="649"/>
      <c r="DZ35" s="649"/>
      <c r="EA35" s="649"/>
      <c r="EB35" s="649"/>
      <c r="EC35" s="661"/>
    </row>
    <row r="36" spans="2:133" ht="11.25" customHeight="1" x14ac:dyDescent="0.15">
      <c r="B36" s="631" t="s">
        <v>331</v>
      </c>
      <c r="C36" s="632"/>
      <c r="D36" s="632"/>
      <c r="E36" s="632"/>
      <c r="F36" s="632"/>
      <c r="G36" s="632"/>
      <c r="H36" s="632"/>
      <c r="I36" s="632"/>
      <c r="J36" s="632"/>
      <c r="K36" s="632"/>
      <c r="L36" s="632"/>
      <c r="M36" s="632"/>
      <c r="N36" s="632"/>
      <c r="O36" s="632"/>
      <c r="P36" s="632"/>
      <c r="Q36" s="633"/>
      <c r="R36" s="634">
        <v>1126422</v>
      </c>
      <c r="S36" s="635"/>
      <c r="T36" s="635"/>
      <c r="U36" s="635"/>
      <c r="V36" s="635"/>
      <c r="W36" s="635"/>
      <c r="X36" s="635"/>
      <c r="Y36" s="636"/>
      <c r="Z36" s="672">
        <v>8.6</v>
      </c>
      <c r="AA36" s="672"/>
      <c r="AB36" s="672"/>
      <c r="AC36" s="672"/>
      <c r="AD36" s="673" t="s">
        <v>130</v>
      </c>
      <c r="AE36" s="673"/>
      <c r="AF36" s="673"/>
      <c r="AG36" s="673"/>
      <c r="AH36" s="673"/>
      <c r="AI36" s="673"/>
      <c r="AJ36" s="673"/>
      <c r="AK36" s="673"/>
      <c r="AL36" s="637" t="s">
        <v>130</v>
      </c>
      <c r="AM36" s="638"/>
      <c r="AN36" s="638"/>
      <c r="AO36" s="674"/>
      <c r="AP36" s="214"/>
      <c r="AQ36" s="683" t="s">
        <v>332</v>
      </c>
      <c r="AR36" s="684"/>
      <c r="AS36" s="684"/>
      <c r="AT36" s="684"/>
      <c r="AU36" s="684"/>
      <c r="AV36" s="684"/>
      <c r="AW36" s="684"/>
      <c r="AX36" s="684"/>
      <c r="AY36" s="685"/>
      <c r="AZ36" s="689">
        <v>1528550</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66131</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1228728</v>
      </c>
      <c r="CS36" s="635"/>
      <c r="CT36" s="635"/>
      <c r="CU36" s="635"/>
      <c r="CV36" s="635"/>
      <c r="CW36" s="635"/>
      <c r="CX36" s="635"/>
      <c r="CY36" s="636"/>
      <c r="CZ36" s="637">
        <v>10.199999999999999</v>
      </c>
      <c r="DA36" s="649"/>
      <c r="DB36" s="649"/>
      <c r="DC36" s="650"/>
      <c r="DD36" s="640">
        <v>815449</v>
      </c>
      <c r="DE36" s="635"/>
      <c r="DF36" s="635"/>
      <c r="DG36" s="635"/>
      <c r="DH36" s="635"/>
      <c r="DI36" s="635"/>
      <c r="DJ36" s="635"/>
      <c r="DK36" s="636"/>
      <c r="DL36" s="640">
        <v>558857</v>
      </c>
      <c r="DM36" s="635"/>
      <c r="DN36" s="635"/>
      <c r="DO36" s="635"/>
      <c r="DP36" s="635"/>
      <c r="DQ36" s="635"/>
      <c r="DR36" s="635"/>
      <c r="DS36" s="635"/>
      <c r="DT36" s="635"/>
      <c r="DU36" s="635"/>
      <c r="DV36" s="636"/>
      <c r="DW36" s="637">
        <v>8</v>
      </c>
      <c r="DX36" s="649"/>
      <c r="DY36" s="649"/>
      <c r="DZ36" s="649"/>
      <c r="EA36" s="649"/>
      <c r="EB36" s="649"/>
      <c r="EC36" s="661"/>
    </row>
    <row r="37" spans="2:133" ht="11.25" customHeight="1" x14ac:dyDescent="0.15">
      <c r="B37" s="631" t="s">
        <v>335</v>
      </c>
      <c r="C37" s="632"/>
      <c r="D37" s="632"/>
      <c r="E37" s="632"/>
      <c r="F37" s="632"/>
      <c r="G37" s="632"/>
      <c r="H37" s="632"/>
      <c r="I37" s="632"/>
      <c r="J37" s="632"/>
      <c r="K37" s="632"/>
      <c r="L37" s="632"/>
      <c r="M37" s="632"/>
      <c r="N37" s="632"/>
      <c r="O37" s="632"/>
      <c r="P37" s="632"/>
      <c r="Q37" s="633"/>
      <c r="R37" s="634">
        <v>129815</v>
      </c>
      <c r="S37" s="635"/>
      <c r="T37" s="635"/>
      <c r="U37" s="635"/>
      <c r="V37" s="635"/>
      <c r="W37" s="635"/>
      <c r="X37" s="635"/>
      <c r="Y37" s="636"/>
      <c r="Z37" s="672">
        <v>1</v>
      </c>
      <c r="AA37" s="672"/>
      <c r="AB37" s="672"/>
      <c r="AC37" s="672"/>
      <c r="AD37" s="673">
        <v>42</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694000</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36772</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403853</v>
      </c>
      <c r="CS37" s="647"/>
      <c r="CT37" s="647"/>
      <c r="CU37" s="647"/>
      <c r="CV37" s="647"/>
      <c r="CW37" s="647"/>
      <c r="CX37" s="647"/>
      <c r="CY37" s="648"/>
      <c r="CZ37" s="637">
        <v>3.4</v>
      </c>
      <c r="DA37" s="649"/>
      <c r="DB37" s="649"/>
      <c r="DC37" s="650"/>
      <c r="DD37" s="640">
        <v>299753</v>
      </c>
      <c r="DE37" s="647"/>
      <c r="DF37" s="647"/>
      <c r="DG37" s="647"/>
      <c r="DH37" s="647"/>
      <c r="DI37" s="647"/>
      <c r="DJ37" s="647"/>
      <c r="DK37" s="648"/>
      <c r="DL37" s="640">
        <v>286193</v>
      </c>
      <c r="DM37" s="647"/>
      <c r="DN37" s="647"/>
      <c r="DO37" s="647"/>
      <c r="DP37" s="647"/>
      <c r="DQ37" s="647"/>
      <c r="DR37" s="647"/>
      <c r="DS37" s="647"/>
      <c r="DT37" s="647"/>
      <c r="DU37" s="647"/>
      <c r="DV37" s="648"/>
      <c r="DW37" s="637">
        <v>4.0999999999999996</v>
      </c>
      <c r="DX37" s="649"/>
      <c r="DY37" s="649"/>
      <c r="DZ37" s="649"/>
      <c r="EA37" s="649"/>
      <c r="EB37" s="649"/>
      <c r="EC37" s="661"/>
    </row>
    <row r="38" spans="2:133" ht="11.25" customHeight="1" x14ac:dyDescent="0.15">
      <c r="B38" s="631" t="s">
        <v>339</v>
      </c>
      <c r="C38" s="632"/>
      <c r="D38" s="632"/>
      <c r="E38" s="632"/>
      <c r="F38" s="632"/>
      <c r="G38" s="632"/>
      <c r="H38" s="632"/>
      <c r="I38" s="632"/>
      <c r="J38" s="632"/>
      <c r="K38" s="632"/>
      <c r="L38" s="632"/>
      <c r="M38" s="632"/>
      <c r="N38" s="632"/>
      <c r="O38" s="632"/>
      <c r="P38" s="632"/>
      <c r="Q38" s="633"/>
      <c r="R38" s="634">
        <v>1194727</v>
      </c>
      <c r="S38" s="635"/>
      <c r="T38" s="635"/>
      <c r="U38" s="635"/>
      <c r="V38" s="635"/>
      <c r="W38" s="635"/>
      <c r="X38" s="635"/>
      <c r="Y38" s="636"/>
      <c r="Z38" s="672">
        <v>9.1999999999999993</v>
      </c>
      <c r="AA38" s="672"/>
      <c r="AB38" s="672"/>
      <c r="AC38" s="672"/>
      <c r="AD38" s="673" t="s">
        <v>130</v>
      </c>
      <c r="AE38" s="673"/>
      <c r="AF38" s="673"/>
      <c r="AG38" s="673"/>
      <c r="AH38" s="673"/>
      <c r="AI38" s="673"/>
      <c r="AJ38" s="673"/>
      <c r="AK38" s="673"/>
      <c r="AL38" s="637" t="s">
        <v>130</v>
      </c>
      <c r="AM38" s="638"/>
      <c r="AN38" s="638"/>
      <c r="AO38" s="674"/>
      <c r="AQ38" s="667" t="s">
        <v>340</v>
      </c>
      <c r="AR38" s="668"/>
      <c r="AS38" s="668"/>
      <c r="AT38" s="668"/>
      <c r="AU38" s="668"/>
      <c r="AV38" s="668"/>
      <c r="AW38" s="668"/>
      <c r="AX38" s="668"/>
      <c r="AY38" s="669"/>
      <c r="AZ38" s="634">
        <v>33000</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2223</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1528550</v>
      </c>
      <c r="CS38" s="635"/>
      <c r="CT38" s="635"/>
      <c r="CU38" s="635"/>
      <c r="CV38" s="635"/>
      <c r="CW38" s="635"/>
      <c r="CX38" s="635"/>
      <c r="CY38" s="636"/>
      <c r="CZ38" s="637">
        <v>12.7</v>
      </c>
      <c r="DA38" s="649"/>
      <c r="DB38" s="649"/>
      <c r="DC38" s="650"/>
      <c r="DD38" s="640">
        <v>1394217</v>
      </c>
      <c r="DE38" s="635"/>
      <c r="DF38" s="635"/>
      <c r="DG38" s="635"/>
      <c r="DH38" s="635"/>
      <c r="DI38" s="635"/>
      <c r="DJ38" s="635"/>
      <c r="DK38" s="636"/>
      <c r="DL38" s="640">
        <v>1251521</v>
      </c>
      <c r="DM38" s="635"/>
      <c r="DN38" s="635"/>
      <c r="DO38" s="635"/>
      <c r="DP38" s="635"/>
      <c r="DQ38" s="635"/>
      <c r="DR38" s="635"/>
      <c r="DS38" s="635"/>
      <c r="DT38" s="635"/>
      <c r="DU38" s="635"/>
      <c r="DV38" s="636"/>
      <c r="DW38" s="637">
        <v>18</v>
      </c>
      <c r="DX38" s="649"/>
      <c r="DY38" s="649"/>
      <c r="DZ38" s="649"/>
      <c r="EA38" s="649"/>
      <c r="EB38" s="649"/>
      <c r="EC38" s="661"/>
    </row>
    <row r="39" spans="2:133" ht="11.25" customHeight="1" x14ac:dyDescent="0.15">
      <c r="B39" s="631" t="s">
        <v>343</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130</v>
      </c>
      <c r="AM39" s="638"/>
      <c r="AN39" s="638"/>
      <c r="AO39" s="674"/>
      <c r="AQ39" s="667" t="s">
        <v>344</v>
      </c>
      <c r="AR39" s="668"/>
      <c r="AS39" s="668"/>
      <c r="AT39" s="668"/>
      <c r="AU39" s="668"/>
      <c r="AV39" s="668"/>
      <c r="AW39" s="668"/>
      <c r="AX39" s="668"/>
      <c r="AY39" s="669"/>
      <c r="AZ39" s="634" t="s">
        <v>130</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3447</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396075</v>
      </c>
      <c r="CS39" s="647"/>
      <c r="CT39" s="647"/>
      <c r="CU39" s="647"/>
      <c r="CV39" s="647"/>
      <c r="CW39" s="647"/>
      <c r="CX39" s="647"/>
      <c r="CY39" s="648"/>
      <c r="CZ39" s="637">
        <v>3.3</v>
      </c>
      <c r="DA39" s="649"/>
      <c r="DB39" s="649"/>
      <c r="DC39" s="650"/>
      <c r="DD39" s="640">
        <v>206404</v>
      </c>
      <c r="DE39" s="647"/>
      <c r="DF39" s="647"/>
      <c r="DG39" s="647"/>
      <c r="DH39" s="647"/>
      <c r="DI39" s="647"/>
      <c r="DJ39" s="647"/>
      <c r="DK39" s="648"/>
      <c r="DL39" s="640" t="s">
        <v>130</v>
      </c>
      <c r="DM39" s="647"/>
      <c r="DN39" s="647"/>
      <c r="DO39" s="647"/>
      <c r="DP39" s="647"/>
      <c r="DQ39" s="647"/>
      <c r="DR39" s="647"/>
      <c r="DS39" s="647"/>
      <c r="DT39" s="647"/>
      <c r="DU39" s="647"/>
      <c r="DV39" s="648"/>
      <c r="DW39" s="637" t="s">
        <v>130</v>
      </c>
      <c r="DX39" s="649"/>
      <c r="DY39" s="649"/>
      <c r="DZ39" s="649"/>
      <c r="EA39" s="649"/>
      <c r="EB39" s="649"/>
      <c r="EC39" s="661"/>
    </row>
    <row r="40" spans="2:133" ht="11.25" customHeight="1" x14ac:dyDescent="0.15">
      <c r="B40" s="631" t="s">
        <v>347</v>
      </c>
      <c r="C40" s="632"/>
      <c r="D40" s="632"/>
      <c r="E40" s="632"/>
      <c r="F40" s="632"/>
      <c r="G40" s="632"/>
      <c r="H40" s="632"/>
      <c r="I40" s="632"/>
      <c r="J40" s="632"/>
      <c r="K40" s="632"/>
      <c r="L40" s="632"/>
      <c r="M40" s="632"/>
      <c r="N40" s="632"/>
      <c r="O40" s="632"/>
      <c r="P40" s="632"/>
      <c r="Q40" s="633"/>
      <c r="R40" s="634">
        <v>63027</v>
      </c>
      <c r="S40" s="635"/>
      <c r="T40" s="635"/>
      <c r="U40" s="635"/>
      <c r="V40" s="635"/>
      <c r="W40" s="635"/>
      <c r="X40" s="635"/>
      <c r="Y40" s="636"/>
      <c r="Z40" s="672">
        <v>0.5</v>
      </c>
      <c r="AA40" s="672"/>
      <c r="AB40" s="672"/>
      <c r="AC40" s="672"/>
      <c r="AD40" s="673" t="s">
        <v>237</v>
      </c>
      <c r="AE40" s="673"/>
      <c r="AF40" s="673"/>
      <c r="AG40" s="673"/>
      <c r="AH40" s="673"/>
      <c r="AI40" s="673"/>
      <c r="AJ40" s="673"/>
      <c r="AK40" s="673"/>
      <c r="AL40" s="637" t="s">
        <v>130</v>
      </c>
      <c r="AM40" s="638"/>
      <c r="AN40" s="638"/>
      <c r="AO40" s="674"/>
      <c r="AQ40" s="667" t="s">
        <v>348</v>
      </c>
      <c r="AR40" s="668"/>
      <c r="AS40" s="668"/>
      <c r="AT40" s="668"/>
      <c r="AU40" s="668"/>
      <c r="AV40" s="668"/>
      <c r="AW40" s="668"/>
      <c r="AX40" s="668"/>
      <c r="AY40" s="669"/>
      <c r="AZ40" s="634" t="s">
        <v>130</v>
      </c>
      <c r="BA40" s="635"/>
      <c r="BB40" s="635"/>
      <c r="BC40" s="635"/>
      <c r="BD40" s="647"/>
      <c r="BE40" s="647"/>
      <c r="BF40" s="670"/>
      <c r="BG40" s="675" t="s">
        <v>349</v>
      </c>
      <c r="BH40" s="676"/>
      <c r="BI40" s="676"/>
      <c r="BJ40" s="676"/>
      <c r="BK40" s="676"/>
      <c r="BL40" s="215"/>
      <c r="BM40" s="632" t="s">
        <v>350</v>
      </c>
      <c r="BN40" s="632"/>
      <c r="BO40" s="632"/>
      <c r="BP40" s="632"/>
      <c r="BQ40" s="632"/>
      <c r="BR40" s="632"/>
      <c r="BS40" s="632"/>
      <c r="BT40" s="632"/>
      <c r="BU40" s="633"/>
      <c r="BV40" s="634">
        <v>80</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t="s">
        <v>237</v>
      </c>
      <c r="CS40" s="635"/>
      <c r="CT40" s="635"/>
      <c r="CU40" s="635"/>
      <c r="CV40" s="635"/>
      <c r="CW40" s="635"/>
      <c r="CX40" s="635"/>
      <c r="CY40" s="636"/>
      <c r="CZ40" s="637" t="s">
        <v>130</v>
      </c>
      <c r="DA40" s="649"/>
      <c r="DB40" s="649"/>
      <c r="DC40" s="650"/>
      <c r="DD40" s="640" t="s">
        <v>130</v>
      </c>
      <c r="DE40" s="635"/>
      <c r="DF40" s="635"/>
      <c r="DG40" s="635"/>
      <c r="DH40" s="635"/>
      <c r="DI40" s="635"/>
      <c r="DJ40" s="635"/>
      <c r="DK40" s="636"/>
      <c r="DL40" s="640" t="s">
        <v>130</v>
      </c>
      <c r="DM40" s="635"/>
      <c r="DN40" s="635"/>
      <c r="DO40" s="635"/>
      <c r="DP40" s="635"/>
      <c r="DQ40" s="635"/>
      <c r="DR40" s="635"/>
      <c r="DS40" s="635"/>
      <c r="DT40" s="635"/>
      <c r="DU40" s="635"/>
      <c r="DV40" s="636"/>
      <c r="DW40" s="637" t="s">
        <v>130</v>
      </c>
      <c r="DX40" s="649"/>
      <c r="DY40" s="649"/>
      <c r="DZ40" s="649"/>
      <c r="EA40" s="649"/>
      <c r="EB40" s="649"/>
      <c r="EC40" s="661"/>
    </row>
    <row r="41" spans="2:133" ht="11.25" customHeight="1" x14ac:dyDescent="0.15">
      <c r="B41" s="615" t="s">
        <v>352</v>
      </c>
      <c r="C41" s="616"/>
      <c r="D41" s="616"/>
      <c r="E41" s="616"/>
      <c r="F41" s="616"/>
      <c r="G41" s="616"/>
      <c r="H41" s="616"/>
      <c r="I41" s="616"/>
      <c r="J41" s="616"/>
      <c r="K41" s="616"/>
      <c r="L41" s="616"/>
      <c r="M41" s="616"/>
      <c r="N41" s="616"/>
      <c r="O41" s="616"/>
      <c r="P41" s="616"/>
      <c r="Q41" s="617"/>
      <c r="R41" s="618">
        <v>13034405</v>
      </c>
      <c r="S41" s="659"/>
      <c r="T41" s="659"/>
      <c r="U41" s="659"/>
      <c r="V41" s="659"/>
      <c r="W41" s="659"/>
      <c r="X41" s="659"/>
      <c r="Y41" s="662"/>
      <c r="Z41" s="663">
        <v>100</v>
      </c>
      <c r="AA41" s="663"/>
      <c r="AB41" s="663"/>
      <c r="AC41" s="663"/>
      <c r="AD41" s="664">
        <v>6888673</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168533</v>
      </c>
      <c r="BA41" s="635"/>
      <c r="BB41" s="635"/>
      <c r="BC41" s="635"/>
      <c r="BD41" s="647"/>
      <c r="BE41" s="647"/>
      <c r="BF41" s="670"/>
      <c r="BG41" s="675"/>
      <c r="BH41" s="676"/>
      <c r="BI41" s="676"/>
      <c r="BJ41" s="676"/>
      <c r="BK41" s="676"/>
      <c r="BL41" s="215"/>
      <c r="BM41" s="632" t="s">
        <v>354</v>
      </c>
      <c r="BN41" s="632"/>
      <c r="BO41" s="632"/>
      <c r="BP41" s="632"/>
      <c r="BQ41" s="632"/>
      <c r="BR41" s="632"/>
      <c r="BS41" s="632"/>
      <c r="BT41" s="632"/>
      <c r="BU41" s="633"/>
      <c r="BV41" s="634" t="s">
        <v>130</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237</v>
      </c>
      <c r="CS41" s="647"/>
      <c r="CT41" s="647"/>
      <c r="CU41" s="647"/>
      <c r="CV41" s="647"/>
      <c r="CW41" s="647"/>
      <c r="CX41" s="647"/>
      <c r="CY41" s="648"/>
      <c r="CZ41" s="637" t="s">
        <v>130</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356</v>
      </c>
      <c r="AR42" s="680"/>
      <c r="AS42" s="680"/>
      <c r="AT42" s="680"/>
      <c r="AU42" s="680"/>
      <c r="AV42" s="680"/>
      <c r="AW42" s="680"/>
      <c r="AX42" s="680"/>
      <c r="AY42" s="681"/>
      <c r="AZ42" s="618">
        <v>633017</v>
      </c>
      <c r="BA42" s="659"/>
      <c r="BB42" s="659"/>
      <c r="BC42" s="659"/>
      <c r="BD42" s="619"/>
      <c r="BE42" s="619"/>
      <c r="BF42" s="682"/>
      <c r="BG42" s="677"/>
      <c r="BH42" s="678"/>
      <c r="BI42" s="678"/>
      <c r="BJ42" s="678"/>
      <c r="BK42" s="678"/>
      <c r="BL42" s="216"/>
      <c r="BM42" s="616" t="s">
        <v>357</v>
      </c>
      <c r="BN42" s="616"/>
      <c r="BO42" s="616"/>
      <c r="BP42" s="616"/>
      <c r="BQ42" s="616"/>
      <c r="BR42" s="616"/>
      <c r="BS42" s="616"/>
      <c r="BT42" s="616"/>
      <c r="BU42" s="617"/>
      <c r="BV42" s="618">
        <v>373</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1822691</v>
      </c>
      <c r="CS42" s="647"/>
      <c r="CT42" s="647"/>
      <c r="CU42" s="647"/>
      <c r="CV42" s="647"/>
      <c r="CW42" s="647"/>
      <c r="CX42" s="647"/>
      <c r="CY42" s="648"/>
      <c r="CZ42" s="637">
        <v>15.1</v>
      </c>
      <c r="DA42" s="649"/>
      <c r="DB42" s="649"/>
      <c r="DC42" s="650"/>
      <c r="DD42" s="640">
        <v>295268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6" t="s">
        <v>359</v>
      </c>
      <c r="CD43" s="631" t="s">
        <v>360</v>
      </c>
      <c r="CE43" s="632"/>
      <c r="CF43" s="632"/>
      <c r="CG43" s="632"/>
      <c r="CH43" s="632"/>
      <c r="CI43" s="632"/>
      <c r="CJ43" s="632"/>
      <c r="CK43" s="632"/>
      <c r="CL43" s="632"/>
      <c r="CM43" s="632"/>
      <c r="CN43" s="632"/>
      <c r="CO43" s="632"/>
      <c r="CP43" s="632"/>
      <c r="CQ43" s="633"/>
      <c r="CR43" s="634" t="s">
        <v>130</v>
      </c>
      <c r="CS43" s="647"/>
      <c r="CT43" s="647"/>
      <c r="CU43" s="647"/>
      <c r="CV43" s="647"/>
      <c r="CW43" s="647"/>
      <c r="CX43" s="647"/>
      <c r="CY43" s="648"/>
      <c r="CZ43" s="637" t="s">
        <v>130</v>
      </c>
      <c r="DA43" s="649"/>
      <c r="DB43" s="649"/>
      <c r="DC43" s="650"/>
      <c r="DD43" s="640" t="s">
        <v>237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1678950</v>
      </c>
      <c r="CS44" s="635"/>
      <c r="CT44" s="635"/>
      <c r="CU44" s="635"/>
      <c r="CV44" s="635"/>
      <c r="CW44" s="635"/>
      <c r="CX44" s="635"/>
      <c r="CY44" s="636"/>
      <c r="CZ44" s="637">
        <v>14</v>
      </c>
      <c r="DA44" s="638"/>
      <c r="DB44" s="638"/>
      <c r="DC44" s="639"/>
      <c r="DD44" s="640">
        <v>295268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821887</v>
      </c>
      <c r="CS45" s="647"/>
      <c r="CT45" s="647"/>
      <c r="CU45" s="647"/>
      <c r="CV45" s="647"/>
      <c r="CW45" s="647"/>
      <c r="CX45" s="647"/>
      <c r="CY45" s="648"/>
      <c r="CZ45" s="637">
        <v>6.8</v>
      </c>
      <c r="DA45" s="649"/>
      <c r="DB45" s="649"/>
      <c r="DC45" s="650"/>
      <c r="DD45" s="640">
        <v>109225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7"/>
      <c r="CD46" s="655"/>
      <c r="CE46" s="656"/>
      <c r="CF46" s="631" t="s">
        <v>365</v>
      </c>
      <c r="CG46" s="632"/>
      <c r="CH46" s="632"/>
      <c r="CI46" s="632"/>
      <c r="CJ46" s="632"/>
      <c r="CK46" s="632"/>
      <c r="CL46" s="632"/>
      <c r="CM46" s="632"/>
      <c r="CN46" s="632"/>
      <c r="CO46" s="632"/>
      <c r="CP46" s="632"/>
      <c r="CQ46" s="633"/>
      <c r="CR46" s="634">
        <v>767444</v>
      </c>
      <c r="CS46" s="635"/>
      <c r="CT46" s="635"/>
      <c r="CU46" s="635"/>
      <c r="CV46" s="635"/>
      <c r="CW46" s="635"/>
      <c r="CX46" s="635"/>
      <c r="CY46" s="636"/>
      <c r="CZ46" s="637">
        <v>6.4</v>
      </c>
      <c r="DA46" s="638"/>
      <c r="DB46" s="638"/>
      <c r="DC46" s="639"/>
      <c r="DD46" s="640">
        <v>182468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7"/>
      <c r="CD47" s="655"/>
      <c r="CE47" s="656"/>
      <c r="CF47" s="631" t="s">
        <v>366</v>
      </c>
      <c r="CG47" s="632"/>
      <c r="CH47" s="632"/>
      <c r="CI47" s="632"/>
      <c r="CJ47" s="632"/>
      <c r="CK47" s="632"/>
      <c r="CL47" s="632"/>
      <c r="CM47" s="632"/>
      <c r="CN47" s="632"/>
      <c r="CO47" s="632"/>
      <c r="CP47" s="632"/>
      <c r="CQ47" s="633"/>
      <c r="CR47" s="634">
        <v>143741</v>
      </c>
      <c r="CS47" s="647"/>
      <c r="CT47" s="647"/>
      <c r="CU47" s="647"/>
      <c r="CV47" s="647"/>
      <c r="CW47" s="647"/>
      <c r="CX47" s="647"/>
      <c r="CY47" s="648"/>
      <c r="CZ47" s="637">
        <v>1.2</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7"/>
      <c r="CD48" s="657"/>
      <c r="CE48" s="658"/>
      <c r="CF48" s="631" t="s">
        <v>367</v>
      </c>
      <c r="CG48" s="632"/>
      <c r="CH48" s="632"/>
      <c r="CI48" s="632"/>
      <c r="CJ48" s="632"/>
      <c r="CK48" s="632"/>
      <c r="CL48" s="632"/>
      <c r="CM48" s="632"/>
      <c r="CN48" s="632"/>
      <c r="CO48" s="632"/>
      <c r="CP48" s="632"/>
      <c r="CQ48" s="633"/>
      <c r="CR48" s="634" t="s">
        <v>130</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7"/>
      <c r="CD49" s="615" t="s">
        <v>368</v>
      </c>
      <c r="CE49" s="616"/>
      <c r="CF49" s="616"/>
      <c r="CG49" s="616"/>
      <c r="CH49" s="616"/>
      <c r="CI49" s="616"/>
      <c r="CJ49" s="616"/>
      <c r="CK49" s="616"/>
      <c r="CL49" s="616"/>
      <c r="CM49" s="616"/>
      <c r="CN49" s="616"/>
      <c r="CO49" s="616"/>
      <c r="CP49" s="616"/>
      <c r="CQ49" s="617"/>
      <c r="CR49" s="618">
        <v>12031255</v>
      </c>
      <c r="CS49" s="619"/>
      <c r="CT49" s="619"/>
      <c r="CU49" s="619"/>
      <c r="CV49" s="619"/>
      <c r="CW49" s="619"/>
      <c r="CX49" s="619"/>
      <c r="CY49" s="620"/>
      <c r="CZ49" s="621">
        <v>100</v>
      </c>
      <c r="DA49" s="622"/>
      <c r="DB49" s="622"/>
      <c r="DC49" s="623"/>
      <c r="DD49" s="624">
        <v>7846674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Gx96nvzmBpd09avz25za0vncJ2zhDr2vFAet2+skJrudadjpVqJLGzaAJHHJgrqjd6W7GM/y1YHVdCiHUuBNQg==" saltValue="yHZisB6E+0ov+sxZ83wo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4" t="s">
        <v>370</v>
      </c>
      <c r="DK2" s="1105"/>
      <c r="DL2" s="1105"/>
      <c r="DM2" s="1105"/>
      <c r="DN2" s="1105"/>
      <c r="DO2" s="1106"/>
      <c r="DP2" s="220"/>
      <c r="DQ2" s="1104" t="s">
        <v>371</v>
      </c>
      <c r="DR2" s="1105"/>
      <c r="DS2" s="1105"/>
      <c r="DT2" s="1105"/>
      <c r="DU2" s="1105"/>
      <c r="DV2" s="1105"/>
      <c r="DW2" s="1105"/>
      <c r="DX2" s="1105"/>
      <c r="DY2" s="1105"/>
      <c r="DZ2" s="1106"/>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4"/>
      <c r="BA4" s="224"/>
      <c r="BB4" s="224"/>
      <c r="BC4" s="224"/>
      <c r="BD4" s="224"/>
      <c r="BE4" s="225"/>
      <c r="BF4" s="225"/>
      <c r="BG4" s="225"/>
      <c r="BH4" s="225"/>
      <c r="BI4" s="225"/>
      <c r="BJ4" s="225"/>
      <c r="BK4" s="225"/>
      <c r="BL4" s="225"/>
      <c r="BM4" s="225"/>
      <c r="BN4" s="225"/>
      <c r="BO4" s="225"/>
      <c r="BP4" s="225"/>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6"/>
    </row>
    <row r="5" spans="1:131" s="227" customFormat="1" ht="26.25" customHeight="1" x14ac:dyDescent="0.15">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4"/>
      <c r="BA5" s="224"/>
      <c r="BB5" s="224"/>
      <c r="BC5" s="224"/>
      <c r="BD5" s="224"/>
      <c r="BE5" s="225"/>
      <c r="BF5" s="225"/>
      <c r="BG5" s="225"/>
      <c r="BH5" s="225"/>
      <c r="BI5" s="225"/>
      <c r="BJ5" s="225"/>
      <c r="BK5" s="225"/>
      <c r="BL5" s="225"/>
      <c r="BM5" s="225"/>
      <c r="BN5" s="225"/>
      <c r="BO5" s="225"/>
      <c r="BP5" s="225"/>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6"/>
    </row>
    <row r="6" spans="1:131" s="227"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4"/>
      <c r="BA6" s="224"/>
      <c r="BB6" s="224"/>
      <c r="BC6" s="224"/>
      <c r="BD6" s="224"/>
      <c r="BE6" s="225"/>
      <c r="BF6" s="225"/>
      <c r="BG6" s="225"/>
      <c r="BH6" s="225"/>
      <c r="BI6" s="225"/>
      <c r="BJ6" s="225"/>
      <c r="BK6" s="225"/>
      <c r="BL6" s="225"/>
      <c r="BM6" s="225"/>
      <c r="BN6" s="225"/>
      <c r="BO6" s="225"/>
      <c r="BP6" s="225"/>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6"/>
    </row>
    <row r="7" spans="1:131" s="227" customFormat="1" ht="26.25" customHeight="1" thickTop="1" x14ac:dyDescent="0.15">
      <c r="A7" s="228">
        <v>1</v>
      </c>
      <c r="B7" s="1060" t="s">
        <v>391</v>
      </c>
      <c r="C7" s="1061"/>
      <c r="D7" s="1061"/>
      <c r="E7" s="1061"/>
      <c r="F7" s="1061"/>
      <c r="G7" s="1061"/>
      <c r="H7" s="1061"/>
      <c r="I7" s="1061"/>
      <c r="J7" s="1061"/>
      <c r="K7" s="1061"/>
      <c r="L7" s="1061"/>
      <c r="M7" s="1061"/>
      <c r="N7" s="1061"/>
      <c r="O7" s="1061"/>
      <c r="P7" s="1062"/>
      <c r="Q7" s="1115">
        <v>13060</v>
      </c>
      <c r="R7" s="1116"/>
      <c r="S7" s="1116"/>
      <c r="T7" s="1116"/>
      <c r="U7" s="1116"/>
      <c r="V7" s="1116">
        <v>12057</v>
      </c>
      <c r="W7" s="1116"/>
      <c r="X7" s="1116"/>
      <c r="Y7" s="1116"/>
      <c r="Z7" s="1116"/>
      <c r="AA7" s="1116">
        <v>1003</v>
      </c>
      <c r="AB7" s="1116"/>
      <c r="AC7" s="1116"/>
      <c r="AD7" s="1116"/>
      <c r="AE7" s="1117"/>
      <c r="AF7" s="1118">
        <v>961</v>
      </c>
      <c r="AG7" s="1119"/>
      <c r="AH7" s="1119"/>
      <c r="AI7" s="1119"/>
      <c r="AJ7" s="1120"/>
      <c r="AK7" s="1121">
        <v>163</v>
      </c>
      <c r="AL7" s="1122"/>
      <c r="AM7" s="1122"/>
      <c r="AN7" s="1122"/>
      <c r="AO7" s="1122"/>
      <c r="AP7" s="1122">
        <v>12928</v>
      </c>
      <c r="AQ7" s="1122"/>
      <c r="AR7" s="1122"/>
      <c r="AS7" s="1122"/>
      <c r="AT7" s="1122"/>
      <c r="AU7" s="1123"/>
      <c r="AV7" s="1123"/>
      <c r="AW7" s="1123"/>
      <c r="AX7" s="1123"/>
      <c r="AY7" s="1124"/>
      <c r="AZ7" s="224"/>
      <c r="BA7" s="224"/>
      <c r="BB7" s="224"/>
      <c r="BC7" s="224"/>
      <c r="BD7" s="224"/>
      <c r="BE7" s="225"/>
      <c r="BF7" s="225"/>
      <c r="BG7" s="225"/>
      <c r="BH7" s="225"/>
      <c r="BI7" s="225"/>
      <c r="BJ7" s="225"/>
      <c r="BK7" s="225"/>
      <c r="BL7" s="225"/>
      <c r="BM7" s="225"/>
      <c r="BN7" s="225"/>
      <c r="BO7" s="225"/>
      <c r="BP7" s="225"/>
      <c r="BQ7" s="228">
        <v>1</v>
      </c>
      <c r="BR7" s="229"/>
      <c r="BS7" s="1112" t="s">
        <v>601</v>
      </c>
      <c r="BT7" s="1113"/>
      <c r="BU7" s="1113"/>
      <c r="BV7" s="1113"/>
      <c r="BW7" s="1113"/>
      <c r="BX7" s="1113"/>
      <c r="BY7" s="1113"/>
      <c r="BZ7" s="1113"/>
      <c r="CA7" s="1113"/>
      <c r="CB7" s="1113"/>
      <c r="CC7" s="1113"/>
      <c r="CD7" s="1113"/>
      <c r="CE7" s="1113"/>
      <c r="CF7" s="1113"/>
      <c r="CG7" s="1125"/>
      <c r="CH7" s="1109">
        <v>0</v>
      </c>
      <c r="CI7" s="1110"/>
      <c r="CJ7" s="1110"/>
      <c r="CK7" s="1110"/>
      <c r="CL7" s="1111"/>
      <c r="CM7" s="1109">
        <v>33</v>
      </c>
      <c r="CN7" s="1110"/>
      <c r="CO7" s="1110"/>
      <c r="CP7" s="1110"/>
      <c r="CQ7" s="1111"/>
      <c r="CR7" s="1109">
        <v>28</v>
      </c>
      <c r="CS7" s="1110"/>
      <c r="CT7" s="1110"/>
      <c r="CU7" s="1110"/>
      <c r="CV7" s="1111"/>
      <c r="CW7" s="1109" t="s">
        <v>529</v>
      </c>
      <c r="CX7" s="1110"/>
      <c r="CY7" s="1110"/>
      <c r="CZ7" s="1110"/>
      <c r="DA7" s="1111"/>
      <c r="DB7" s="1109" t="s">
        <v>529</v>
      </c>
      <c r="DC7" s="1110"/>
      <c r="DD7" s="1110"/>
      <c r="DE7" s="1110"/>
      <c r="DF7" s="1111"/>
      <c r="DG7" s="1109" t="s">
        <v>529</v>
      </c>
      <c r="DH7" s="1110"/>
      <c r="DI7" s="1110"/>
      <c r="DJ7" s="1110"/>
      <c r="DK7" s="1111"/>
      <c r="DL7" s="1109" t="s">
        <v>529</v>
      </c>
      <c r="DM7" s="1110"/>
      <c r="DN7" s="1110"/>
      <c r="DO7" s="1110"/>
      <c r="DP7" s="1111"/>
      <c r="DQ7" s="1109" t="s">
        <v>529</v>
      </c>
      <c r="DR7" s="1110"/>
      <c r="DS7" s="1110"/>
      <c r="DT7" s="1110"/>
      <c r="DU7" s="1111"/>
      <c r="DV7" s="1112"/>
      <c r="DW7" s="1113"/>
      <c r="DX7" s="1113"/>
      <c r="DY7" s="1113"/>
      <c r="DZ7" s="1114"/>
      <c r="EA7" s="226"/>
    </row>
    <row r="8" spans="1:131" s="227" customFormat="1" ht="26.25" customHeight="1" x14ac:dyDescent="0.15">
      <c r="A8" s="230">
        <v>2</v>
      </c>
      <c r="B8" s="1043" t="s">
        <v>392</v>
      </c>
      <c r="C8" s="1044"/>
      <c r="D8" s="1044"/>
      <c r="E8" s="1044"/>
      <c r="F8" s="1044"/>
      <c r="G8" s="1044"/>
      <c r="H8" s="1044"/>
      <c r="I8" s="1044"/>
      <c r="J8" s="1044"/>
      <c r="K8" s="1044"/>
      <c r="L8" s="1044"/>
      <c r="M8" s="1044"/>
      <c r="N8" s="1044"/>
      <c r="O8" s="1044"/>
      <c r="P8" s="1045"/>
      <c r="Q8" s="1051">
        <v>70</v>
      </c>
      <c r="R8" s="1052"/>
      <c r="S8" s="1052"/>
      <c r="T8" s="1052"/>
      <c r="U8" s="1052"/>
      <c r="V8" s="1052">
        <v>70</v>
      </c>
      <c r="W8" s="1052"/>
      <c r="X8" s="1052"/>
      <c r="Y8" s="1052"/>
      <c r="Z8" s="1052"/>
      <c r="AA8" s="1052" t="s">
        <v>595</v>
      </c>
      <c r="AB8" s="1052"/>
      <c r="AC8" s="1052"/>
      <c r="AD8" s="1052"/>
      <c r="AE8" s="1053"/>
      <c r="AF8" s="1048" t="s">
        <v>393</v>
      </c>
      <c r="AG8" s="1049"/>
      <c r="AH8" s="1049"/>
      <c r="AI8" s="1049"/>
      <c r="AJ8" s="1050"/>
      <c r="AK8" s="1093" t="s">
        <v>595</v>
      </c>
      <c r="AL8" s="1094"/>
      <c r="AM8" s="1094"/>
      <c r="AN8" s="1094"/>
      <c r="AO8" s="1094"/>
      <c r="AP8" s="1094" t="s">
        <v>595</v>
      </c>
      <c r="AQ8" s="1094"/>
      <c r="AR8" s="1094"/>
      <c r="AS8" s="1094"/>
      <c r="AT8" s="1094"/>
      <c r="AU8" s="1095"/>
      <c r="AV8" s="1095"/>
      <c r="AW8" s="1095"/>
      <c r="AX8" s="1095"/>
      <c r="AY8" s="1096"/>
      <c r="AZ8" s="224"/>
      <c r="BA8" s="224"/>
      <c r="BB8" s="224"/>
      <c r="BC8" s="224"/>
      <c r="BD8" s="224"/>
      <c r="BE8" s="225"/>
      <c r="BF8" s="225"/>
      <c r="BG8" s="225"/>
      <c r="BH8" s="225"/>
      <c r="BI8" s="225"/>
      <c r="BJ8" s="225"/>
      <c r="BK8" s="225"/>
      <c r="BL8" s="225"/>
      <c r="BM8" s="225"/>
      <c r="BN8" s="225"/>
      <c r="BO8" s="225"/>
      <c r="BP8" s="225"/>
      <c r="BQ8" s="230">
        <v>2</v>
      </c>
      <c r="BR8" s="231"/>
      <c r="BS8" s="1005" t="s">
        <v>602</v>
      </c>
      <c r="BT8" s="1006"/>
      <c r="BU8" s="1006"/>
      <c r="BV8" s="1006"/>
      <c r="BW8" s="1006"/>
      <c r="BX8" s="1006"/>
      <c r="BY8" s="1006"/>
      <c r="BZ8" s="1006"/>
      <c r="CA8" s="1006"/>
      <c r="CB8" s="1006"/>
      <c r="CC8" s="1006"/>
      <c r="CD8" s="1006"/>
      <c r="CE8" s="1006"/>
      <c r="CF8" s="1006"/>
      <c r="CG8" s="1027"/>
      <c r="CH8" s="1002">
        <v>-2</v>
      </c>
      <c r="CI8" s="1003"/>
      <c r="CJ8" s="1003"/>
      <c r="CK8" s="1003"/>
      <c r="CL8" s="1004"/>
      <c r="CM8" s="1002">
        <v>22</v>
      </c>
      <c r="CN8" s="1003"/>
      <c r="CO8" s="1003"/>
      <c r="CP8" s="1003"/>
      <c r="CQ8" s="1004"/>
      <c r="CR8" s="1002">
        <v>10</v>
      </c>
      <c r="CS8" s="1003"/>
      <c r="CT8" s="1003"/>
      <c r="CU8" s="1003"/>
      <c r="CV8" s="1004"/>
      <c r="CW8" s="1002" t="s">
        <v>529</v>
      </c>
      <c r="CX8" s="1003"/>
      <c r="CY8" s="1003"/>
      <c r="CZ8" s="1003"/>
      <c r="DA8" s="1004"/>
      <c r="DB8" s="1002" t="s">
        <v>529</v>
      </c>
      <c r="DC8" s="1003"/>
      <c r="DD8" s="1003"/>
      <c r="DE8" s="1003"/>
      <c r="DF8" s="1004"/>
      <c r="DG8" s="1002" t="s">
        <v>529</v>
      </c>
      <c r="DH8" s="1003"/>
      <c r="DI8" s="1003"/>
      <c r="DJ8" s="1003"/>
      <c r="DK8" s="1004"/>
      <c r="DL8" s="1002" t="s">
        <v>529</v>
      </c>
      <c r="DM8" s="1003"/>
      <c r="DN8" s="1003"/>
      <c r="DO8" s="1003"/>
      <c r="DP8" s="1004"/>
      <c r="DQ8" s="1002" t="s">
        <v>529</v>
      </c>
      <c r="DR8" s="1003"/>
      <c r="DS8" s="1003"/>
      <c r="DT8" s="1003"/>
      <c r="DU8" s="1004"/>
      <c r="DV8" s="1005"/>
      <c r="DW8" s="1006"/>
      <c r="DX8" s="1006"/>
      <c r="DY8" s="1006"/>
      <c r="DZ8" s="1007"/>
      <c r="EA8" s="226"/>
    </row>
    <row r="9" spans="1:131" s="227" customFormat="1" ht="26.25" customHeight="1" x14ac:dyDescent="0.15">
      <c r="A9" s="230">
        <v>3</v>
      </c>
      <c r="B9" s="1043" t="s">
        <v>394</v>
      </c>
      <c r="C9" s="1044"/>
      <c r="D9" s="1044"/>
      <c r="E9" s="1044"/>
      <c r="F9" s="1044"/>
      <c r="G9" s="1044"/>
      <c r="H9" s="1044"/>
      <c r="I9" s="1044"/>
      <c r="J9" s="1044"/>
      <c r="K9" s="1044"/>
      <c r="L9" s="1044"/>
      <c r="M9" s="1044"/>
      <c r="N9" s="1044"/>
      <c r="O9" s="1044"/>
      <c r="P9" s="1045"/>
      <c r="Q9" s="1051">
        <v>0</v>
      </c>
      <c r="R9" s="1052"/>
      <c r="S9" s="1052"/>
      <c r="T9" s="1052"/>
      <c r="U9" s="1052"/>
      <c r="V9" s="1052">
        <v>0</v>
      </c>
      <c r="W9" s="1052"/>
      <c r="X9" s="1052"/>
      <c r="Y9" s="1052"/>
      <c r="Z9" s="1052"/>
      <c r="AA9" s="1052">
        <v>0</v>
      </c>
      <c r="AB9" s="1052"/>
      <c r="AC9" s="1052"/>
      <c r="AD9" s="1052"/>
      <c r="AE9" s="1053"/>
      <c r="AF9" s="1048">
        <v>0</v>
      </c>
      <c r="AG9" s="1049"/>
      <c r="AH9" s="1049"/>
      <c r="AI9" s="1049"/>
      <c r="AJ9" s="1050"/>
      <c r="AK9" s="1093" t="s">
        <v>595</v>
      </c>
      <c r="AL9" s="1094"/>
      <c r="AM9" s="1094"/>
      <c r="AN9" s="1094"/>
      <c r="AO9" s="1094"/>
      <c r="AP9" s="1094" t="s">
        <v>595</v>
      </c>
      <c r="AQ9" s="1094"/>
      <c r="AR9" s="1094"/>
      <c r="AS9" s="1094"/>
      <c r="AT9" s="1094"/>
      <c r="AU9" s="1095"/>
      <c r="AV9" s="1095"/>
      <c r="AW9" s="1095"/>
      <c r="AX9" s="1095"/>
      <c r="AY9" s="1096"/>
      <c r="AZ9" s="224"/>
      <c r="BA9" s="224"/>
      <c r="BB9" s="224"/>
      <c r="BC9" s="224"/>
      <c r="BD9" s="224"/>
      <c r="BE9" s="225"/>
      <c r="BF9" s="225"/>
      <c r="BG9" s="225"/>
      <c r="BH9" s="225"/>
      <c r="BI9" s="225"/>
      <c r="BJ9" s="225"/>
      <c r="BK9" s="225"/>
      <c r="BL9" s="225"/>
      <c r="BM9" s="225"/>
      <c r="BN9" s="225"/>
      <c r="BO9" s="225"/>
      <c r="BP9" s="225"/>
      <c r="BQ9" s="230">
        <v>3</v>
      </c>
      <c r="BR9" s="231"/>
      <c r="BS9" s="1005" t="s">
        <v>603</v>
      </c>
      <c r="BT9" s="1006"/>
      <c r="BU9" s="1006"/>
      <c r="BV9" s="1006"/>
      <c r="BW9" s="1006"/>
      <c r="BX9" s="1006"/>
      <c r="BY9" s="1006"/>
      <c r="BZ9" s="1006"/>
      <c r="CA9" s="1006"/>
      <c r="CB9" s="1006"/>
      <c r="CC9" s="1006"/>
      <c r="CD9" s="1006"/>
      <c r="CE9" s="1006"/>
      <c r="CF9" s="1006"/>
      <c r="CG9" s="1027"/>
      <c r="CH9" s="1002">
        <v>0</v>
      </c>
      <c r="CI9" s="1003"/>
      <c r="CJ9" s="1003"/>
      <c r="CK9" s="1003"/>
      <c r="CL9" s="1004"/>
      <c r="CM9" s="1002">
        <v>24</v>
      </c>
      <c r="CN9" s="1003"/>
      <c r="CO9" s="1003"/>
      <c r="CP9" s="1003"/>
      <c r="CQ9" s="1004"/>
      <c r="CR9" s="1002">
        <v>5</v>
      </c>
      <c r="CS9" s="1003"/>
      <c r="CT9" s="1003"/>
      <c r="CU9" s="1003"/>
      <c r="CV9" s="1004"/>
      <c r="CW9" s="1002" t="s">
        <v>529</v>
      </c>
      <c r="CX9" s="1003"/>
      <c r="CY9" s="1003"/>
      <c r="CZ9" s="1003"/>
      <c r="DA9" s="1004"/>
      <c r="DB9" s="1002" t="s">
        <v>529</v>
      </c>
      <c r="DC9" s="1003"/>
      <c r="DD9" s="1003"/>
      <c r="DE9" s="1003"/>
      <c r="DF9" s="1004"/>
      <c r="DG9" s="1002" t="s">
        <v>529</v>
      </c>
      <c r="DH9" s="1003"/>
      <c r="DI9" s="1003"/>
      <c r="DJ9" s="1003"/>
      <c r="DK9" s="1004"/>
      <c r="DL9" s="1002" t="s">
        <v>529</v>
      </c>
      <c r="DM9" s="1003"/>
      <c r="DN9" s="1003"/>
      <c r="DO9" s="1003"/>
      <c r="DP9" s="1004"/>
      <c r="DQ9" s="1002" t="s">
        <v>529</v>
      </c>
      <c r="DR9" s="1003"/>
      <c r="DS9" s="1003"/>
      <c r="DT9" s="1003"/>
      <c r="DU9" s="1004"/>
      <c r="DV9" s="1005"/>
      <c r="DW9" s="1006"/>
      <c r="DX9" s="1006"/>
      <c r="DY9" s="1006"/>
      <c r="DZ9" s="1007"/>
      <c r="EA9" s="226"/>
    </row>
    <row r="10" spans="1:131" s="227" customFormat="1" ht="26.25" customHeight="1" x14ac:dyDescent="0.15">
      <c r="A10" s="230">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4"/>
      <c r="BA10" s="224"/>
      <c r="BB10" s="224"/>
      <c r="BC10" s="224"/>
      <c r="BD10" s="224"/>
      <c r="BE10" s="225"/>
      <c r="BF10" s="225"/>
      <c r="BG10" s="225"/>
      <c r="BH10" s="225"/>
      <c r="BI10" s="225"/>
      <c r="BJ10" s="225"/>
      <c r="BK10" s="225"/>
      <c r="BL10" s="225"/>
      <c r="BM10" s="225"/>
      <c r="BN10" s="225"/>
      <c r="BO10" s="225"/>
      <c r="BP10" s="225"/>
      <c r="BQ10" s="230">
        <v>4</v>
      </c>
      <c r="BR10" s="231"/>
      <c r="BS10" s="1005" t="s">
        <v>604</v>
      </c>
      <c r="BT10" s="1006"/>
      <c r="BU10" s="1006"/>
      <c r="BV10" s="1006"/>
      <c r="BW10" s="1006"/>
      <c r="BX10" s="1006"/>
      <c r="BY10" s="1006"/>
      <c r="BZ10" s="1006"/>
      <c r="CA10" s="1006"/>
      <c r="CB10" s="1006"/>
      <c r="CC10" s="1006"/>
      <c r="CD10" s="1006"/>
      <c r="CE10" s="1006"/>
      <c r="CF10" s="1006"/>
      <c r="CG10" s="1027"/>
      <c r="CH10" s="1002">
        <v>-11</v>
      </c>
      <c r="CI10" s="1003"/>
      <c r="CJ10" s="1003"/>
      <c r="CK10" s="1003"/>
      <c r="CL10" s="1004"/>
      <c r="CM10" s="1002">
        <v>102</v>
      </c>
      <c r="CN10" s="1003"/>
      <c r="CO10" s="1003"/>
      <c r="CP10" s="1003"/>
      <c r="CQ10" s="1004"/>
      <c r="CR10" s="1002">
        <v>33</v>
      </c>
      <c r="CS10" s="1003"/>
      <c r="CT10" s="1003"/>
      <c r="CU10" s="1003"/>
      <c r="CV10" s="1004"/>
      <c r="CW10" s="1002" t="s">
        <v>529</v>
      </c>
      <c r="CX10" s="1003"/>
      <c r="CY10" s="1003"/>
      <c r="CZ10" s="1003"/>
      <c r="DA10" s="1004"/>
      <c r="DB10" s="1002" t="s">
        <v>529</v>
      </c>
      <c r="DC10" s="1003"/>
      <c r="DD10" s="1003"/>
      <c r="DE10" s="1003"/>
      <c r="DF10" s="1004"/>
      <c r="DG10" s="1002" t="s">
        <v>529</v>
      </c>
      <c r="DH10" s="1003"/>
      <c r="DI10" s="1003"/>
      <c r="DJ10" s="1003"/>
      <c r="DK10" s="1004"/>
      <c r="DL10" s="1002" t="s">
        <v>529</v>
      </c>
      <c r="DM10" s="1003"/>
      <c r="DN10" s="1003"/>
      <c r="DO10" s="1003"/>
      <c r="DP10" s="1004"/>
      <c r="DQ10" s="1002" t="s">
        <v>529</v>
      </c>
      <c r="DR10" s="1003"/>
      <c r="DS10" s="1003"/>
      <c r="DT10" s="1003"/>
      <c r="DU10" s="1004"/>
      <c r="DV10" s="1005"/>
      <c r="DW10" s="1006"/>
      <c r="DX10" s="1006"/>
      <c r="DY10" s="1006"/>
      <c r="DZ10" s="1007"/>
      <c r="EA10" s="226"/>
    </row>
    <row r="11" spans="1:131" s="227" customFormat="1" ht="26.25" customHeight="1" x14ac:dyDescent="0.15">
      <c r="A11" s="230">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4"/>
      <c r="BA11" s="224"/>
      <c r="BB11" s="224"/>
      <c r="BC11" s="224"/>
      <c r="BD11" s="224"/>
      <c r="BE11" s="225"/>
      <c r="BF11" s="225"/>
      <c r="BG11" s="225"/>
      <c r="BH11" s="225"/>
      <c r="BI11" s="225"/>
      <c r="BJ11" s="225"/>
      <c r="BK11" s="225"/>
      <c r="BL11" s="225"/>
      <c r="BM11" s="225"/>
      <c r="BN11" s="225"/>
      <c r="BO11" s="225"/>
      <c r="BP11" s="225"/>
      <c r="BQ11" s="230">
        <v>5</v>
      </c>
      <c r="BR11" s="231"/>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6"/>
    </row>
    <row r="12" spans="1:131" s="227" customFormat="1" ht="26.25" customHeight="1" x14ac:dyDescent="0.15">
      <c r="A12" s="230">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4"/>
      <c r="BA12" s="224"/>
      <c r="BB12" s="224"/>
      <c r="BC12" s="224"/>
      <c r="BD12" s="224"/>
      <c r="BE12" s="225"/>
      <c r="BF12" s="225"/>
      <c r="BG12" s="225"/>
      <c r="BH12" s="225"/>
      <c r="BI12" s="225"/>
      <c r="BJ12" s="225"/>
      <c r="BK12" s="225"/>
      <c r="BL12" s="225"/>
      <c r="BM12" s="225"/>
      <c r="BN12" s="225"/>
      <c r="BO12" s="225"/>
      <c r="BP12" s="225"/>
      <c r="BQ12" s="230">
        <v>6</v>
      </c>
      <c r="BR12" s="231"/>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6"/>
    </row>
    <row r="13" spans="1:131" s="227" customFormat="1" ht="26.25" customHeight="1" x14ac:dyDescent="0.15">
      <c r="A13" s="230">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4"/>
      <c r="BA13" s="224"/>
      <c r="BB13" s="224"/>
      <c r="BC13" s="224"/>
      <c r="BD13" s="224"/>
      <c r="BE13" s="225"/>
      <c r="BF13" s="225"/>
      <c r="BG13" s="225"/>
      <c r="BH13" s="225"/>
      <c r="BI13" s="225"/>
      <c r="BJ13" s="225"/>
      <c r="BK13" s="225"/>
      <c r="BL13" s="225"/>
      <c r="BM13" s="225"/>
      <c r="BN13" s="225"/>
      <c r="BO13" s="225"/>
      <c r="BP13" s="225"/>
      <c r="BQ13" s="230">
        <v>7</v>
      </c>
      <c r="BR13" s="231"/>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6"/>
    </row>
    <row r="14" spans="1:131" s="227" customFormat="1" ht="26.25" customHeight="1" x14ac:dyDescent="0.15">
      <c r="A14" s="230">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4"/>
      <c r="BA14" s="224"/>
      <c r="BB14" s="224"/>
      <c r="BC14" s="224"/>
      <c r="BD14" s="224"/>
      <c r="BE14" s="225"/>
      <c r="BF14" s="225"/>
      <c r="BG14" s="225"/>
      <c r="BH14" s="225"/>
      <c r="BI14" s="225"/>
      <c r="BJ14" s="225"/>
      <c r="BK14" s="225"/>
      <c r="BL14" s="225"/>
      <c r="BM14" s="225"/>
      <c r="BN14" s="225"/>
      <c r="BO14" s="225"/>
      <c r="BP14" s="225"/>
      <c r="BQ14" s="230">
        <v>8</v>
      </c>
      <c r="BR14" s="231"/>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6"/>
    </row>
    <row r="15" spans="1:131" s="227" customFormat="1" ht="26.25" customHeight="1" x14ac:dyDescent="0.15">
      <c r="A15" s="230">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4"/>
      <c r="BA15" s="224"/>
      <c r="BB15" s="224"/>
      <c r="BC15" s="224"/>
      <c r="BD15" s="224"/>
      <c r="BE15" s="225"/>
      <c r="BF15" s="225"/>
      <c r="BG15" s="225"/>
      <c r="BH15" s="225"/>
      <c r="BI15" s="225"/>
      <c r="BJ15" s="225"/>
      <c r="BK15" s="225"/>
      <c r="BL15" s="225"/>
      <c r="BM15" s="225"/>
      <c r="BN15" s="225"/>
      <c r="BO15" s="225"/>
      <c r="BP15" s="225"/>
      <c r="BQ15" s="230">
        <v>9</v>
      </c>
      <c r="BR15" s="231"/>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6"/>
    </row>
    <row r="16" spans="1:131" s="227" customFormat="1" ht="26.25" customHeight="1" x14ac:dyDescent="0.15">
      <c r="A16" s="230">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4"/>
      <c r="BA16" s="224"/>
      <c r="BB16" s="224"/>
      <c r="BC16" s="224"/>
      <c r="BD16" s="224"/>
      <c r="BE16" s="225"/>
      <c r="BF16" s="225"/>
      <c r="BG16" s="225"/>
      <c r="BH16" s="225"/>
      <c r="BI16" s="225"/>
      <c r="BJ16" s="225"/>
      <c r="BK16" s="225"/>
      <c r="BL16" s="225"/>
      <c r="BM16" s="225"/>
      <c r="BN16" s="225"/>
      <c r="BO16" s="225"/>
      <c r="BP16" s="225"/>
      <c r="BQ16" s="230">
        <v>10</v>
      </c>
      <c r="BR16" s="231"/>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6"/>
    </row>
    <row r="17" spans="1:131" s="227" customFormat="1" ht="26.25" customHeight="1" x14ac:dyDescent="0.15">
      <c r="A17" s="230">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4"/>
      <c r="BA17" s="224"/>
      <c r="BB17" s="224"/>
      <c r="BC17" s="224"/>
      <c r="BD17" s="224"/>
      <c r="BE17" s="225"/>
      <c r="BF17" s="225"/>
      <c r="BG17" s="225"/>
      <c r="BH17" s="225"/>
      <c r="BI17" s="225"/>
      <c r="BJ17" s="225"/>
      <c r="BK17" s="225"/>
      <c r="BL17" s="225"/>
      <c r="BM17" s="225"/>
      <c r="BN17" s="225"/>
      <c r="BO17" s="225"/>
      <c r="BP17" s="225"/>
      <c r="BQ17" s="230">
        <v>11</v>
      </c>
      <c r="BR17" s="231"/>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6"/>
    </row>
    <row r="18" spans="1:131" s="227" customFormat="1" ht="26.25" customHeight="1" x14ac:dyDescent="0.15">
      <c r="A18" s="230">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4"/>
      <c r="BA18" s="224"/>
      <c r="BB18" s="224"/>
      <c r="BC18" s="224"/>
      <c r="BD18" s="224"/>
      <c r="BE18" s="225"/>
      <c r="BF18" s="225"/>
      <c r="BG18" s="225"/>
      <c r="BH18" s="225"/>
      <c r="BI18" s="225"/>
      <c r="BJ18" s="225"/>
      <c r="BK18" s="225"/>
      <c r="BL18" s="225"/>
      <c r="BM18" s="225"/>
      <c r="BN18" s="225"/>
      <c r="BO18" s="225"/>
      <c r="BP18" s="225"/>
      <c r="BQ18" s="230">
        <v>12</v>
      </c>
      <c r="BR18" s="231"/>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6"/>
    </row>
    <row r="19" spans="1:131" s="227" customFormat="1" ht="26.25" customHeight="1" x14ac:dyDescent="0.15">
      <c r="A19" s="230">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4"/>
      <c r="BA19" s="224"/>
      <c r="BB19" s="224"/>
      <c r="BC19" s="224"/>
      <c r="BD19" s="224"/>
      <c r="BE19" s="225"/>
      <c r="BF19" s="225"/>
      <c r="BG19" s="225"/>
      <c r="BH19" s="225"/>
      <c r="BI19" s="225"/>
      <c r="BJ19" s="225"/>
      <c r="BK19" s="225"/>
      <c r="BL19" s="225"/>
      <c r="BM19" s="225"/>
      <c r="BN19" s="225"/>
      <c r="BO19" s="225"/>
      <c r="BP19" s="225"/>
      <c r="BQ19" s="230">
        <v>13</v>
      </c>
      <c r="BR19" s="231"/>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6"/>
    </row>
    <row r="20" spans="1:131" s="227" customFormat="1" ht="26.25" customHeight="1" x14ac:dyDescent="0.15">
      <c r="A20" s="230">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4"/>
      <c r="BA20" s="224"/>
      <c r="BB20" s="224"/>
      <c r="BC20" s="224"/>
      <c r="BD20" s="224"/>
      <c r="BE20" s="225"/>
      <c r="BF20" s="225"/>
      <c r="BG20" s="225"/>
      <c r="BH20" s="225"/>
      <c r="BI20" s="225"/>
      <c r="BJ20" s="225"/>
      <c r="BK20" s="225"/>
      <c r="BL20" s="225"/>
      <c r="BM20" s="225"/>
      <c r="BN20" s="225"/>
      <c r="BO20" s="225"/>
      <c r="BP20" s="225"/>
      <c r="BQ20" s="230">
        <v>14</v>
      </c>
      <c r="BR20" s="231"/>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6"/>
    </row>
    <row r="21" spans="1:131" s="227" customFormat="1" ht="26.25" customHeight="1" thickBot="1" x14ac:dyDescent="0.2">
      <c r="A21" s="230">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4"/>
      <c r="BA21" s="224"/>
      <c r="BB21" s="224"/>
      <c r="BC21" s="224"/>
      <c r="BD21" s="224"/>
      <c r="BE21" s="225"/>
      <c r="BF21" s="225"/>
      <c r="BG21" s="225"/>
      <c r="BH21" s="225"/>
      <c r="BI21" s="225"/>
      <c r="BJ21" s="225"/>
      <c r="BK21" s="225"/>
      <c r="BL21" s="225"/>
      <c r="BM21" s="225"/>
      <c r="BN21" s="225"/>
      <c r="BO21" s="225"/>
      <c r="BP21" s="225"/>
      <c r="BQ21" s="230">
        <v>15</v>
      </c>
      <c r="BR21" s="231"/>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6"/>
    </row>
    <row r="22" spans="1:131" s="227" customFormat="1" ht="26.25" customHeight="1" x14ac:dyDescent="0.15">
      <c r="A22" s="230">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5"/>
      <c r="BF22" s="225"/>
      <c r="BG22" s="225"/>
      <c r="BH22" s="225"/>
      <c r="BI22" s="225"/>
      <c r="BJ22" s="225"/>
      <c r="BK22" s="225"/>
      <c r="BL22" s="225"/>
      <c r="BM22" s="225"/>
      <c r="BN22" s="225"/>
      <c r="BO22" s="225"/>
      <c r="BP22" s="225"/>
      <c r="BQ22" s="230">
        <v>16</v>
      </c>
      <c r="BR22" s="231"/>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6"/>
    </row>
    <row r="23" spans="1:131" s="227" customFormat="1" ht="26.25" customHeight="1" thickBot="1" x14ac:dyDescent="0.2">
      <c r="A23" s="232" t="s">
        <v>396</v>
      </c>
      <c r="B23" s="950" t="s">
        <v>397</v>
      </c>
      <c r="C23" s="951"/>
      <c r="D23" s="951"/>
      <c r="E23" s="951"/>
      <c r="F23" s="951"/>
      <c r="G23" s="951"/>
      <c r="H23" s="951"/>
      <c r="I23" s="951"/>
      <c r="J23" s="951"/>
      <c r="K23" s="951"/>
      <c r="L23" s="951"/>
      <c r="M23" s="951"/>
      <c r="N23" s="951"/>
      <c r="O23" s="951"/>
      <c r="P23" s="961"/>
      <c r="Q23" s="1080">
        <v>13034</v>
      </c>
      <c r="R23" s="1074"/>
      <c r="S23" s="1074"/>
      <c r="T23" s="1074"/>
      <c r="U23" s="1074"/>
      <c r="V23" s="1074">
        <v>12031</v>
      </c>
      <c r="W23" s="1074"/>
      <c r="X23" s="1074"/>
      <c r="Y23" s="1074"/>
      <c r="Z23" s="1074"/>
      <c r="AA23" s="1074">
        <v>1003</v>
      </c>
      <c r="AB23" s="1074"/>
      <c r="AC23" s="1074"/>
      <c r="AD23" s="1074"/>
      <c r="AE23" s="1081"/>
      <c r="AF23" s="1082">
        <v>962</v>
      </c>
      <c r="AG23" s="1074"/>
      <c r="AH23" s="1074"/>
      <c r="AI23" s="1074"/>
      <c r="AJ23" s="1083"/>
      <c r="AK23" s="1084"/>
      <c r="AL23" s="1085"/>
      <c r="AM23" s="1085"/>
      <c r="AN23" s="1085"/>
      <c r="AO23" s="1085"/>
      <c r="AP23" s="1074">
        <v>12928</v>
      </c>
      <c r="AQ23" s="1074"/>
      <c r="AR23" s="1074"/>
      <c r="AS23" s="1074"/>
      <c r="AT23" s="1074"/>
      <c r="AU23" s="1075"/>
      <c r="AV23" s="1075"/>
      <c r="AW23" s="1075"/>
      <c r="AX23" s="1075"/>
      <c r="AY23" s="1076"/>
      <c r="AZ23" s="1077" t="s">
        <v>398</v>
      </c>
      <c r="BA23" s="1078"/>
      <c r="BB23" s="1078"/>
      <c r="BC23" s="1078"/>
      <c r="BD23" s="1079"/>
      <c r="BE23" s="225"/>
      <c r="BF23" s="225"/>
      <c r="BG23" s="225"/>
      <c r="BH23" s="225"/>
      <c r="BI23" s="225"/>
      <c r="BJ23" s="225"/>
      <c r="BK23" s="225"/>
      <c r="BL23" s="225"/>
      <c r="BM23" s="225"/>
      <c r="BN23" s="225"/>
      <c r="BO23" s="225"/>
      <c r="BP23" s="225"/>
      <c r="BQ23" s="230">
        <v>17</v>
      </c>
      <c r="BR23" s="231"/>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6"/>
    </row>
    <row r="24" spans="1:131" s="227" customFormat="1" ht="26.25" customHeight="1" x14ac:dyDescent="0.15">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4"/>
      <c r="BA24" s="224"/>
      <c r="BB24" s="224"/>
      <c r="BC24" s="224"/>
      <c r="BD24" s="224"/>
      <c r="BE24" s="225"/>
      <c r="BF24" s="225"/>
      <c r="BG24" s="225"/>
      <c r="BH24" s="225"/>
      <c r="BI24" s="225"/>
      <c r="BJ24" s="225"/>
      <c r="BK24" s="225"/>
      <c r="BL24" s="225"/>
      <c r="BM24" s="225"/>
      <c r="BN24" s="225"/>
      <c r="BO24" s="225"/>
      <c r="BP24" s="225"/>
      <c r="BQ24" s="230">
        <v>18</v>
      </c>
      <c r="BR24" s="231"/>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6"/>
    </row>
    <row r="25" spans="1:131" ht="26.25" customHeight="1" thickBot="1" x14ac:dyDescent="0.2">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4"/>
      <c r="BK25" s="224"/>
      <c r="BL25" s="224"/>
      <c r="BM25" s="224"/>
      <c r="BN25" s="224"/>
      <c r="BO25" s="233"/>
      <c r="BP25" s="233"/>
      <c r="BQ25" s="230">
        <v>19</v>
      </c>
      <c r="BR25" s="231"/>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2"/>
    </row>
    <row r="26" spans="1:131" ht="26.25" customHeight="1" x14ac:dyDescent="0.15">
      <c r="A26" s="1008" t="s">
        <v>374</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381</v>
      </c>
      <c r="BF26" s="1015"/>
      <c r="BG26" s="1015"/>
      <c r="BH26" s="1015"/>
      <c r="BI26" s="1028"/>
      <c r="BJ26" s="224"/>
      <c r="BK26" s="224"/>
      <c r="BL26" s="224"/>
      <c r="BM26" s="224"/>
      <c r="BN26" s="224"/>
      <c r="BO26" s="233"/>
      <c r="BP26" s="233"/>
      <c r="BQ26" s="230">
        <v>20</v>
      </c>
      <c r="BR26" s="231"/>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2"/>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4"/>
      <c r="BK27" s="224"/>
      <c r="BL27" s="224"/>
      <c r="BM27" s="224"/>
      <c r="BN27" s="224"/>
      <c r="BO27" s="233"/>
      <c r="BP27" s="233"/>
      <c r="BQ27" s="230">
        <v>21</v>
      </c>
      <c r="BR27" s="231"/>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2"/>
    </row>
    <row r="28" spans="1:131" ht="26.25" customHeight="1" thickTop="1" x14ac:dyDescent="0.15">
      <c r="A28" s="234">
        <v>1</v>
      </c>
      <c r="B28" s="1060" t="s">
        <v>409</v>
      </c>
      <c r="C28" s="1061"/>
      <c r="D28" s="1061"/>
      <c r="E28" s="1061"/>
      <c r="F28" s="1061"/>
      <c r="G28" s="1061"/>
      <c r="H28" s="1061"/>
      <c r="I28" s="1061"/>
      <c r="J28" s="1061"/>
      <c r="K28" s="1061"/>
      <c r="L28" s="1061"/>
      <c r="M28" s="1061"/>
      <c r="N28" s="1061"/>
      <c r="O28" s="1061"/>
      <c r="P28" s="1062"/>
      <c r="Q28" s="1063">
        <v>1834</v>
      </c>
      <c r="R28" s="1064"/>
      <c r="S28" s="1064"/>
      <c r="T28" s="1064"/>
      <c r="U28" s="1064"/>
      <c r="V28" s="1064">
        <v>1768</v>
      </c>
      <c r="W28" s="1064"/>
      <c r="X28" s="1064"/>
      <c r="Y28" s="1064"/>
      <c r="Z28" s="1064"/>
      <c r="AA28" s="1064">
        <v>66</v>
      </c>
      <c r="AB28" s="1064"/>
      <c r="AC28" s="1064"/>
      <c r="AD28" s="1064"/>
      <c r="AE28" s="1065"/>
      <c r="AF28" s="1066">
        <v>66</v>
      </c>
      <c r="AG28" s="1064"/>
      <c r="AH28" s="1064"/>
      <c r="AI28" s="1064"/>
      <c r="AJ28" s="1067"/>
      <c r="AK28" s="1055">
        <v>169</v>
      </c>
      <c r="AL28" s="1056"/>
      <c r="AM28" s="1056"/>
      <c r="AN28" s="1056"/>
      <c r="AO28" s="1056"/>
      <c r="AP28" s="1056" t="s">
        <v>595</v>
      </c>
      <c r="AQ28" s="1056"/>
      <c r="AR28" s="1056"/>
      <c r="AS28" s="1056"/>
      <c r="AT28" s="1056"/>
      <c r="AU28" s="1056" t="s">
        <v>595</v>
      </c>
      <c r="AV28" s="1056"/>
      <c r="AW28" s="1056"/>
      <c r="AX28" s="1056"/>
      <c r="AY28" s="1056"/>
      <c r="AZ28" s="1057" t="s">
        <v>595</v>
      </c>
      <c r="BA28" s="1057"/>
      <c r="BB28" s="1057"/>
      <c r="BC28" s="1057"/>
      <c r="BD28" s="1057"/>
      <c r="BE28" s="1058"/>
      <c r="BF28" s="1058"/>
      <c r="BG28" s="1058"/>
      <c r="BH28" s="1058"/>
      <c r="BI28" s="1059"/>
      <c r="BJ28" s="224"/>
      <c r="BK28" s="224"/>
      <c r="BL28" s="224"/>
      <c r="BM28" s="224"/>
      <c r="BN28" s="224"/>
      <c r="BO28" s="233"/>
      <c r="BP28" s="233"/>
      <c r="BQ28" s="230">
        <v>22</v>
      </c>
      <c r="BR28" s="231"/>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2"/>
    </row>
    <row r="29" spans="1:131" ht="26.25" customHeight="1" x14ac:dyDescent="0.15">
      <c r="A29" s="234">
        <v>2</v>
      </c>
      <c r="B29" s="1043" t="s">
        <v>410</v>
      </c>
      <c r="C29" s="1044"/>
      <c r="D29" s="1044"/>
      <c r="E29" s="1044"/>
      <c r="F29" s="1044"/>
      <c r="G29" s="1044"/>
      <c r="H29" s="1044"/>
      <c r="I29" s="1044"/>
      <c r="J29" s="1044"/>
      <c r="K29" s="1044"/>
      <c r="L29" s="1044"/>
      <c r="M29" s="1044"/>
      <c r="N29" s="1044"/>
      <c r="O29" s="1044"/>
      <c r="P29" s="1045"/>
      <c r="Q29" s="1051">
        <v>2580</v>
      </c>
      <c r="R29" s="1052"/>
      <c r="S29" s="1052"/>
      <c r="T29" s="1052"/>
      <c r="U29" s="1052"/>
      <c r="V29" s="1052">
        <v>2170</v>
      </c>
      <c r="W29" s="1052"/>
      <c r="X29" s="1052"/>
      <c r="Y29" s="1052"/>
      <c r="Z29" s="1052"/>
      <c r="AA29" s="1052">
        <v>411</v>
      </c>
      <c r="AB29" s="1052"/>
      <c r="AC29" s="1052"/>
      <c r="AD29" s="1052"/>
      <c r="AE29" s="1053"/>
      <c r="AF29" s="1048">
        <v>411</v>
      </c>
      <c r="AG29" s="1049"/>
      <c r="AH29" s="1049"/>
      <c r="AI29" s="1049"/>
      <c r="AJ29" s="1050"/>
      <c r="AK29" s="993">
        <v>361</v>
      </c>
      <c r="AL29" s="984"/>
      <c r="AM29" s="984"/>
      <c r="AN29" s="984"/>
      <c r="AO29" s="984"/>
      <c r="AP29" s="984" t="s">
        <v>595</v>
      </c>
      <c r="AQ29" s="984"/>
      <c r="AR29" s="984"/>
      <c r="AS29" s="984"/>
      <c r="AT29" s="984"/>
      <c r="AU29" s="984" t="s">
        <v>595</v>
      </c>
      <c r="AV29" s="984"/>
      <c r="AW29" s="984"/>
      <c r="AX29" s="984"/>
      <c r="AY29" s="984"/>
      <c r="AZ29" s="1054" t="s">
        <v>595</v>
      </c>
      <c r="BA29" s="1054"/>
      <c r="BB29" s="1054"/>
      <c r="BC29" s="1054"/>
      <c r="BD29" s="1054"/>
      <c r="BE29" s="985"/>
      <c r="BF29" s="985"/>
      <c r="BG29" s="985"/>
      <c r="BH29" s="985"/>
      <c r="BI29" s="986"/>
      <c r="BJ29" s="224"/>
      <c r="BK29" s="224"/>
      <c r="BL29" s="224"/>
      <c r="BM29" s="224"/>
      <c r="BN29" s="224"/>
      <c r="BO29" s="233"/>
      <c r="BP29" s="233"/>
      <c r="BQ29" s="230">
        <v>23</v>
      </c>
      <c r="BR29" s="231"/>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2"/>
    </row>
    <row r="30" spans="1:131" ht="26.25" customHeight="1" x14ac:dyDescent="0.15">
      <c r="A30" s="234">
        <v>3</v>
      </c>
      <c r="B30" s="1043" t="s">
        <v>411</v>
      </c>
      <c r="C30" s="1044"/>
      <c r="D30" s="1044"/>
      <c r="E30" s="1044"/>
      <c r="F30" s="1044"/>
      <c r="G30" s="1044"/>
      <c r="H30" s="1044"/>
      <c r="I30" s="1044"/>
      <c r="J30" s="1044"/>
      <c r="K30" s="1044"/>
      <c r="L30" s="1044"/>
      <c r="M30" s="1044"/>
      <c r="N30" s="1044"/>
      <c r="O30" s="1044"/>
      <c r="P30" s="1045"/>
      <c r="Q30" s="1051">
        <v>226</v>
      </c>
      <c r="R30" s="1052"/>
      <c r="S30" s="1052"/>
      <c r="T30" s="1052"/>
      <c r="U30" s="1052"/>
      <c r="V30" s="1052">
        <v>224</v>
      </c>
      <c r="W30" s="1052"/>
      <c r="X30" s="1052"/>
      <c r="Y30" s="1052"/>
      <c r="Z30" s="1052"/>
      <c r="AA30" s="1052">
        <v>1</v>
      </c>
      <c r="AB30" s="1052"/>
      <c r="AC30" s="1052"/>
      <c r="AD30" s="1052"/>
      <c r="AE30" s="1053"/>
      <c r="AF30" s="1048">
        <v>1</v>
      </c>
      <c r="AG30" s="1049"/>
      <c r="AH30" s="1049"/>
      <c r="AI30" s="1049"/>
      <c r="AJ30" s="1050"/>
      <c r="AK30" s="993">
        <v>61</v>
      </c>
      <c r="AL30" s="984"/>
      <c r="AM30" s="984"/>
      <c r="AN30" s="984"/>
      <c r="AO30" s="984"/>
      <c r="AP30" s="984" t="s">
        <v>595</v>
      </c>
      <c r="AQ30" s="984"/>
      <c r="AR30" s="984"/>
      <c r="AS30" s="984"/>
      <c r="AT30" s="984"/>
      <c r="AU30" s="984" t="s">
        <v>595</v>
      </c>
      <c r="AV30" s="984"/>
      <c r="AW30" s="984"/>
      <c r="AX30" s="984"/>
      <c r="AY30" s="984"/>
      <c r="AZ30" s="1054" t="s">
        <v>595</v>
      </c>
      <c r="BA30" s="1054"/>
      <c r="BB30" s="1054"/>
      <c r="BC30" s="1054"/>
      <c r="BD30" s="1054"/>
      <c r="BE30" s="985"/>
      <c r="BF30" s="985"/>
      <c r="BG30" s="985"/>
      <c r="BH30" s="985"/>
      <c r="BI30" s="986"/>
      <c r="BJ30" s="224"/>
      <c r="BK30" s="224"/>
      <c r="BL30" s="224"/>
      <c r="BM30" s="224"/>
      <c r="BN30" s="224"/>
      <c r="BO30" s="233"/>
      <c r="BP30" s="233"/>
      <c r="BQ30" s="230">
        <v>24</v>
      </c>
      <c r="BR30" s="231"/>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2"/>
    </row>
    <row r="31" spans="1:131" ht="26.25" customHeight="1" x14ac:dyDescent="0.15">
      <c r="A31" s="234">
        <v>4</v>
      </c>
      <c r="B31" s="1043" t="s">
        <v>412</v>
      </c>
      <c r="C31" s="1044"/>
      <c r="D31" s="1044"/>
      <c r="E31" s="1044"/>
      <c r="F31" s="1044"/>
      <c r="G31" s="1044"/>
      <c r="H31" s="1044"/>
      <c r="I31" s="1044"/>
      <c r="J31" s="1044"/>
      <c r="K31" s="1044"/>
      <c r="L31" s="1044"/>
      <c r="M31" s="1044"/>
      <c r="N31" s="1044"/>
      <c r="O31" s="1044"/>
      <c r="P31" s="1045"/>
      <c r="Q31" s="1051">
        <v>338</v>
      </c>
      <c r="R31" s="1052"/>
      <c r="S31" s="1052"/>
      <c r="T31" s="1052"/>
      <c r="U31" s="1052"/>
      <c r="V31" s="1052">
        <v>299</v>
      </c>
      <c r="W31" s="1052"/>
      <c r="X31" s="1052"/>
      <c r="Y31" s="1052"/>
      <c r="Z31" s="1052"/>
      <c r="AA31" s="1052">
        <v>39</v>
      </c>
      <c r="AB31" s="1052"/>
      <c r="AC31" s="1052"/>
      <c r="AD31" s="1052"/>
      <c r="AE31" s="1053"/>
      <c r="AF31" s="1048">
        <v>39</v>
      </c>
      <c r="AG31" s="1049"/>
      <c r="AH31" s="1049"/>
      <c r="AI31" s="1049"/>
      <c r="AJ31" s="1050"/>
      <c r="AK31" s="993">
        <v>33</v>
      </c>
      <c r="AL31" s="984"/>
      <c r="AM31" s="984"/>
      <c r="AN31" s="984"/>
      <c r="AO31" s="984"/>
      <c r="AP31" s="984">
        <v>962</v>
      </c>
      <c r="AQ31" s="984"/>
      <c r="AR31" s="984"/>
      <c r="AS31" s="984"/>
      <c r="AT31" s="984"/>
      <c r="AU31" s="984">
        <v>242</v>
      </c>
      <c r="AV31" s="984"/>
      <c r="AW31" s="984"/>
      <c r="AX31" s="984"/>
      <c r="AY31" s="984"/>
      <c r="AZ31" s="1054" t="s">
        <v>595</v>
      </c>
      <c r="BA31" s="1054"/>
      <c r="BB31" s="1054"/>
      <c r="BC31" s="1054"/>
      <c r="BD31" s="1054"/>
      <c r="BE31" s="985" t="s">
        <v>413</v>
      </c>
      <c r="BF31" s="985"/>
      <c r="BG31" s="985"/>
      <c r="BH31" s="985"/>
      <c r="BI31" s="986"/>
      <c r="BJ31" s="224"/>
      <c r="BK31" s="224"/>
      <c r="BL31" s="224"/>
      <c r="BM31" s="224"/>
      <c r="BN31" s="224"/>
      <c r="BO31" s="233"/>
      <c r="BP31" s="233"/>
      <c r="BQ31" s="230">
        <v>25</v>
      </c>
      <c r="BR31" s="231"/>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2"/>
    </row>
    <row r="32" spans="1:131" ht="26.25" customHeight="1" x14ac:dyDescent="0.15">
      <c r="A32" s="234">
        <v>5</v>
      </c>
      <c r="B32" s="1043" t="s">
        <v>414</v>
      </c>
      <c r="C32" s="1044"/>
      <c r="D32" s="1044"/>
      <c r="E32" s="1044"/>
      <c r="F32" s="1044"/>
      <c r="G32" s="1044"/>
      <c r="H32" s="1044"/>
      <c r="I32" s="1044"/>
      <c r="J32" s="1044"/>
      <c r="K32" s="1044"/>
      <c r="L32" s="1044"/>
      <c r="M32" s="1044"/>
      <c r="N32" s="1044"/>
      <c r="O32" s="1044"/>
      <c r="P32" s="1045"/>
      <c r="Q32" s="1051">
        <v>850</v>
      </c>
      <c r="R32" s="1052"/>
      <c r="S32" s="1052"/>
      <c r="T32" s="1052"/>
      <c r="U32" s="1052"/>
      <c r="V32" s="1052">
        <v>802</v>
      </c>
      <c r="W32" s="1052"/>
      <c r="X32" s="1052"/>
      <c r="Y32" s="1052"/>
      <c r="Z32" s="1052"/>
      <c r="AA32" s="1052">
        <v>48</v>
      </c>
      <c r="AB32" s="1052"/>
      <c r="AC32" s="1052"/>
      <c r="AD32" s="1052"/>
      <c r="AE32" s="1053"/>
      <c r="AF32" s="1048">
        <v>42</v>
      </c>
      <c r="AG32" s="1049"/>
      <c r="AH32" s="1049"/>
      <c r="AI32" s="1049"/>
      <c r="AJ32" s="1050"/>
      <c r="AK32" s="993">
        <v>241</v>
      </c>
      <c r="AL32" s="984"/>
      <c r="AM32" s="984"/>
      <c r="AN32" s="984"/>
      <c r="AO32" s="984"/>
      <c r="AP32" s="984">
        <v>1795</v>
      </c>
      <c r="AQ32" s="984"/>
      <c r="AR32" s="984"/>
      <c r="AS32" s="984"/>
      <c r="AT32" s="984"/>
      <c r="AU32" s="984">
        <v>1591</v>
      </c>
      <c r="AV32" s="984"/>
      <c r="AW32" s="984"/>
      <c r="AX32" s="984"/>
      <c r="AY32" s="984"/>
      <c r="AZ32" s="1054" t="s">
        <v>595</v>
      </c>
      <c r="BA32" s="1054"/>
      <c r="BB32" s="1054"/>
      <c r="BC32" s="1054"/>
      <c r="BD32" s="1054"/>
      <c r="BE32" s="985" t="s">
        <v>413</v>
      </c>
      <c r="BF32" s="985"/>
      <c r="BG32" s="985"/>
      <c r="BH32" s="985"/>
      <c r="BI32" s="986"/>
      <c r="BJ32" s="224"/>
      <c r="BK32" s="224"/>
      <c r="BL32" s="224"/>
      <c r="BM32" s="224"/>
      <c r="BN32" s="224"/>
      <c r="BO32" s="233"/>
      <c r="BP32" s="233"/>
      <c r="BQ32" s="230">
        <v>26</v>
      </c>
      <c r="BR32" s="231"/>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2"/>
    </row>
    <row r="33" spans="1:131" ht="26.25" customHeight="1" x14ac:dyDescent="0.15">
      <c r="A33" s="234">
        <v>6</v>
      </c>
      <c r="B33" s="1043" t="s">
        <v>415</v>
      </c>
      <c r="C33" s="1044"/>
      <c r="D33" s="1044"/>
      <c r="E33" s="1044"/>
      <c r="F33" s="1044"/>
      <c r="G33" s="1044"/>
      <c r="H33" s="1044"/>
      <c r="I33" s="1044"/>
      <c r="J33" s="1044"/>
      <c r="K33" s="1044"/>
      <c r="L33" s="1044"/>
      <c r="M33" s="1044"/>
      <c r="N33" s="1044"/>
      <c r="O33" s="1044"/>
      <c r="P33" s="1045"/>
      <c r="Q33" s="1051">
        <v>641</v>
      </c>
      <c r="R33" s="1052"/>
      <c r="S33" s="1052"/>
      <c r="T33" s="1052"/>
      <c r="U33" s="1052"/>
      <c r="V33" s="1052">
        <v>609</v>
      </c>
      <c r="W33" s="1052"/>
      <c r="X33" s="1052"/>
      <c r="Y33" s="1052"/>
      <c r="Z33" s="1052"/>
      <c r="AA33" s="1052">
        <v>32</v>
      </c>
      <c r="AB33" s="1052"/>
      <c r="AC33" s="1052"/>
      <c r="AD33" s="1052"/>
      <c r="AE33" s="1053"/>
      <c r="AF33" s="1048">
        <v>31</v>
      </c>
      <c r="AG33" s="1049"/>
      <c r="AH33" s="1049"/>
      <c r="AI33" s="1049"/>
      <c r="AJ33" s="1050"/>
      <c r="AK33" s="993">
        <v>453</v>
      </c>
      <c r="AL33" s="984"/>
      <c r="AM33" s="984"/>
      <c r="AN33" s="984"/>
      <c r="AO33" s="984"/>
      <c r="AP33" s="984">
        <v>2011</v>
      </c>
      <c r="AQ33" s="984"/>
      <c r="AR33" s="984"/>
      <c r="AS33" s="984"/>
      <c r="AT33" s="984"/>
      <c r="AU33" s="984">
        <v>2003</v>
      </c>
      <c r="AV33" s="984"/>
      <c r="AW33" s="984"/>
      <c r="AX33" s="984"/>
      <c r="AY33" s="984"/>
      <c r="AZ33" s="1054" t="s">
        <v>595</v>
      </c>
      <c r="BA33" s="1054"/>
      <c r="BB33" s="1054"/>
      <c r="BC33" s="1054"/>
      <c r="BD33" s="1054"/>
      <c r="BE33" s="985" t="s">
        <v>413</v>
      </c>
      <c r="BF33" s="985"/>
      <c r="BG33" s="985"/>
      <c r="BH33" s="985"/>
      <c r="BI33" s="986"/>
      <c r="BJ33" s="224"/>
      <c r="BK33" s="224"/>
      <c r="BL33" s="224"/>
      <c r="BM33" s="224"/>
      <c r="BN33" s="224"/>
      <c r="BO33" s="233"/>
      <c r="BP33" s="233"/>
      <c r="BQ33" s="230">
        <v>27</v>
      </c>
      <c r="BR33" s="231"/>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2"/>
    </row>
    <row r="34" spans="1:131" ht="26.25" customHeight="1" x14ac:dyDescent="0.15">
      <c r="A34" s="234">
        <v>7</v>
      </c>
      <c r="B34" s="1043" t="s">
        <v>416</v>
      </c>
      <c r="C34" s="1044"/>
      <c r="D34" s="1044"/>
      <c r="E34" s="1044"/>
      <c r="F34" s="1044"/>
      <c r="G34" s="1044"/>
      <c r="H34" s="1044"/>
      <c r="I34" s="1044"/>
      <c r="J34" s="1044"/>
      <c r="K34" s="1044"/>
      <c r="L34" s="1044"/>
      <c r="M34" s="1044"/>
      <c r="N34" s="1044"/>
      <c r="O34" s="1044"/>
      <c r="P34" s="1045"/>
      <c r="Q34" s="1051">
        <v>5</v>
      </c>
      <c r="R34" s="1052"/>
      <c r="S34" s="1052"/>
      <c r="T34" s="1052"/>
      <c r="U34" s="1052"/>
      <c r="V34" s="1052">
        <v>5</v>
      </c>
      <c r="W34" s="1052"/>
      <c r="X34" s="1052"/>
      <c r="Y34" s="1052"/>
      <c r="Z34" s="1052"/>
      <c r="AA34" s="1052">
        <v>0</v>
      </c>
      <c r="AB34" s="1052"/>
      <c r="AC34" s="1052"/>
      <c r="AD34" s="1052"/>
      <c r="AE34" s="1053"/>
      <c r="AF34" s="1048">
        <v>0</v>
      </c>
      <c r="AG34" s="1049"/>
      <c r="AH34" s="1049"/>
      <c r="AI34" s="1049"/>
      <c r="AJ34" s="1050"/>
      <c r="AK34" s="993">
        <v>5</v>
      </c>
      <c r="AL34" s="984"/>
      <c r="AM34" s="984"/>
      <c r="AN34" s="984"/>
      <c r="AO34" s="984"/>
      <c r="AP34" s="984">
        <v>7</v>
      </c>
      <c r="AQ34" s="984"/>
      <c r="AR34" s="984"/>
      <c r="AS34" s="984"/>
      <c r="AT34" s="984"/>
      <c r="AU34" s="984" t="s">
        <v>595</v>
      </c>
      <c r="AV34" s="984"/>
      <c r="AW34" s="984"/>
      <c r="AX34" s="984"/>
      <c r="AY34" s="984"/>
      <c r="AZ34" s="1054" t="s">
        <v>595</v>
      </c>
      <c r="BA34" s="1054"/>
      <c r="BB34" s="1054"/>
      <c r="BC34" s="1054"/>
      <c r="BD34" s="1054"/>
      <c r="BE34" s="985" t="s">
        <v>417</v>
      </c>
      <c r="BF34" s="985"/>
      <c r="BG34" s="985"/>
      <c r="BH34" s="985"/>
      <c r="BI34" s="986"/>
      <c r="BJ34" s="224"/>
      <c r="BK34" s="224"/>
      <c r="BL34" s="224"/>
      <c r="BM34" s="224"/>
      <c r="BN34" s="224"/>
      <c r="BO34" s="233"/>
      <c r="BP34" s="233"/>
      <c r="BQ34" s="230">
        <v>28</v>
      </c>
      <c r="BR34" s="231"/>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2"/>
    </row>
    <row r="35" spans="1:131" ht="26.25" customHeight="1" x14ac:dyDescent="0.15">
      <c r="A35" s="234">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4"/>
      <c r="BK35" s="224"/>
      <c r="BL35" s="224"/>
      <c r="BM35" s="224"/>
      <c r="BN35" s="224"/>
      <c r="BO35" s="233"/>
      <c r="BP35" s="233"/>
      <c r="BQ35" s="230">
        <v>29</v>
      </c>
      <c r="BR35" s="231"/>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2"/>
    </row>
    <row r="36" spans="1:131" ht="26.25" customHeight="1" x14ac:dyDescent="0.15">
      <c r="A36" s="234">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4"/>
      <c r="BK36" s="224"/>
      <c r="BL36" s="224"/>
      <c r="BM36" s="224"/>
      <c r="BN36" s="224"/>
      <c r="BO36" s="233"/>
      <c r="BP36" s="233"/>
      <c r="BQ36" s="230">
        <v>30</v>
      </c>
      <c r="BR36" s="231"/>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2"/>
    </row>
    <row r="37" spans="1:131" ht="26.25" customHeight="1" x14ac:dyDescent="0.15">
      <c r="A37" s="234">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4"/>
      <c r="BK37" s="224"/>
      <c r="BL37" s="224"/>
      <c r="BM37" s="224"/>
      <c r="BN37" s="224"/>
      <c r="BO37" s="233"/>
      <c r="BP37" s="233"/>
      <c r="BQ37" s="230">
        <v>31</v>
      </c>
      <c r="BR37" s="231"/>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2"/>
    </row>
    <row r="38" spans="1:131" ht="26.25" customHeight="1" x14ac:dyDescent="0.15">
      <c r="A38" s="234">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4"/>
      <c r="BK38" s="224"/>
      <c r="BL38" s="224"/>
      <c r="BM38" s="224"/>
      <c r="BN38" s="224"/>
      <c r="BO38" s="233"/>
      <c r="BP38" s="233"/>
      <c r="BQ38" s="230">
        <v>32</v>
      </c>
      <c r="BR38" s="231"/>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2"/>
    </row>
    <row r="39" spans="1:131" ht="26.25" customHeight="1" x14ac:dyDescent="0.15">
      <c r="A39" s="234">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4"/>
      <c r="BK39" s="224"/>
      <c r="BL39" s="224"/>
      <c r="BM39" s="224"/>
      <c r="BN39" s="224"/>
      <c r="BO39" s="233"/>
      <c r="BP39" s="233"/>
      <c r="BQ39" s="230">
        <v>33</v>
      </c>
      <c r="BR39" s="231"/>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2"/>
    </row>
    <row r="40" spans="1:131" ht="26.25" customHeight="1" x14ac:dyDescent="0.15">
      <c r="A40" s="230">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4"/>
      <c r="BK40" s="224"/>
      <c r="BL40" s="224"/>
      <c r="BM40" s="224"/>
      <c r="BN40" s="224"/>
      <c r="BO40" s="233"/>
      <c r="BP40" s="233"/>
      <c r="BQ40" s="230">
        <v>34</v>
      </c>
      <c r="BR40" s="231"/>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2"/>
    </row>
    <row r="41" spans="1:131" ht="26.25" customHeight="1" x14ac:dyDescent="0.15">
      <c r="A41" s="230">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4"/>
      <c r="BK41" s="224"/>
      <c r="BL41" s="224"/>
      <c r="BM41" s="224"/>
      <c r="BN41" s="224"/>
      <c r="BO41" s="233"/>
      <c r="BP41" s="233"/>
      <c r="BQ41" s="230">
        <v>35</v>
      </c>
      <c r="BR41" s="231"/>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2"/>
    </row>
    <row r="42" spans="1:131" ht="26.25" customHeight="1" x14ac:dyDescent="0.15">
      <c r="A42" s="230">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4"/>
      <c r="BK42" s="224"/>
      <c r="BL42" s="224"/>
      <c r="BM42" s="224"/>
      <c r="BN42" s="224"/>
      <c r="BO42" s="233"/>
      <c r="BP42" s="233"/>
      <c r="BQ42" s="230">
        <v>36</v>
      </c>
      <c r="BR42" s="231"/>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2"/>
    </row>
    <row r="43" spans="1:131" ht="26.25" customHeight="1" x14ac:dyDescent="0.15">
      <c r="A43" s="230">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4"/>
      <c r="BK43" s="224"/>
      <c r="BL43" s="224"/>
      <c r="BM43" s="224"/>
      <c r="BN43" s="224"/>
      <c r="BO43" s="233"/>
      <c r="BP43" s="233"/>
      <c r="BQ43" s="230">
        <v>37</v>
      </c>
      <c r="BR43" s="231"/>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2"/>
    </row>
    <row r="44" spans="1:131" ht="26.25" customHeight="1" x14ac:dyDescent="0.15">
      <c r="A44" s="230">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4"/>
      <c r="BK44" s="224"/>
      <c r="BL44" s="224"/>
      <c r="BM44" s="224"/>
      <c r="BN44" s="224"/>
      <c r="BO44" s="233"/>
      <c r="BP44" s="233"/>
      <c r="BQ44" s="230">
        <v>38</v>
      </c>
      <c r="BR44" s="231"/>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2"/>
    </row>
    <row r="45" spans="1:131" ht="26.25" customHeight="1" x14ac:dyDescent="0.15">
      <c r="A45" s="230">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4"/>
      <c r="BK45" s="224"/>
      <c r="BL45" s="224"/>
      <c r="BM45" s="224"/>
      <c r="BN45" s="224"/>
      <c r="BO45" s="233"/>
      <c r="BP45" s="233"/>
      <c r="BQ45" s="230">
        <v>39</v>
      </c>
      <c r="BR45" s="231"/>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2"/>
    </row>
    <row r="46" spans="1:131" ht="26.25" customHeight="1" x14ac:dyDescent="0.15">
      <c r="A46" s="230">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4"/>
      <c r="BK46" s="224"/>
      <c r="BL46" s="224"/>
      <c r="BM46" s="224"/>
      <c r="BN46" s="224"/>
      <c r="BO46" s="233"/>
      <c r="BP46" s="233"/>
      <c r="BQ46" s="230">
        <v>40</v>
      </c>
      <c r="BR46" s="231"/>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2"/>
    </row>
    <row r="47" spans="1:131" ht="26.25" customHeight="1" x14ac:dyDescent="0.15">
      <c r="A47" s="230">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4"/>
      <c r="BK47" s="224"/>
      <c r="BL47" s="224"/>
      <c r="BM47" s="224"/>
      <c r="BN47" s="224"/>
      <c r="BO47" s="233"/>
      <c r="BP47" s="233"/>
      <c r="BQ47" s="230">
        <v>41</v>
      </c>
      <c r="BR47" s="231"/>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2"/>
    </row>
    <row r="48" spans="1:131" ht="26.25" customHeight="1" x14ac:dyDescent="0.15">
      <c r="A48" s="230">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4"/>
      <c r="BK48" s="224"/>
      <c r="BL48" s="224"/>
      <c r="BM48" s="224"/>
      <c r="BN48" s="224"/>
      <c r="BO48" s="233"/>
      <c r="BP48" s="233"/>
      <c r="BQ48" s="230">
        <v>42</v>
      </c>
      <c r="BR48" s="231"/>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2"/>
    </row>
    <row r="49" spans="1:131" ht="26.25" customHeight="1" x14ac:dyDescent="0.15">
      <c r="A49" s="230">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4"/>
      <c r="BK49" s="224"/>
      <c r="BL49" s="224"/>
      <c r="BM49" s="224"/>
      <c r="BN49" s="224"/>
      <c r="BO49" s="233"/>
      <c r="BP49" s="233"/>
      <c r="BQ49" s="230">
        <v>43</v>
      </c>
      <c r="BR49" s="231"/>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2"/>
    </row>
    <row r="50" spans="1:131" ht="26.25" customHeight="1" x14ac:dyDescent="0.15">
      <c r="A50" s="230">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4"/>
      <c r="BK50" s="224"/>
      <c r="BL50" s="224"/>
      <c r="BM50" s="224"/>
      <c r="BN50" s="224"/>
      <c r="BO50" s="233"/>
      <c r="BP50" s="233"/>
      <c r="BQ50" s="230">
        <v>44</v>
      </c>
      <c r="BR50" s="231"/>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2"/>
    </row>
    <row r="51" spans="1:131" ht="26.25" customHeight="1" x14ac:dyDescent="0.15">
      <c r="A51" s="230">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4"/>
      <c r="BK51" s="224"/>
      <c r="BL51" s="224"/>
      <c r="BM51" s="224"/>
      <c r="BN51" s="224"/>
      <c r="BO51" s="233"/>
      <c r="BP51" s="233"/>
      <c r="BQ51" s="230">
        <v>45</v>
      </c>
      <c r="BR51" s="231"/>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2"/>
    </row>
    <row r="52" spans="1:131" ht="26.25" customHeight="1" x14ac:dyDescent="0.15">
      <c r="A52" s="230">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4"/>
      <c r="BK52" s="224"/>
      <c r="BL52" s="224"/>
      <c r="BM52" s="224"/>
      <c r="BN52" s="224"/>
      <c r="BO52" s="233"/>
      <c r="BP52" s="233"/>
      <c r="BQ52" s="230">
        <v>46</v>
      </c>
      <c r="BR52" s="231"/>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2"/>
    </row>
    <row r="53" spans="1:131" ht="26.25" customHeight="1" x14ac:dyDescent="0.15">
      <c r="A53" s="230">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4"/>
      <c r="BK53" s="224"/>
      <c r="BL53" s="224"/>
      <c r="BM53" s="224"/>
      <c r="BN53" s="224"/>
      <c r="BO53" s="233"/>
      <c r="BP53" s="233"/>
      <c r="BQ53" s="230">
        <v>47</v>
      </c>
      <c r="BR53" s="231"/>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2"/>
    </row>
    <row r="54" spans="1:131" ht="26.25" customHeight="1" x14ac:dyDescent="0.15">
      <c r="A54" s="230">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4"/>
      <c r="BK54" s="224"/>
      <c r="BL54" s="224"/>
      <c r="BM54" s="224"/>
      <c r="BN54" s="224"/>
      <c r="BO54" s="233"/>
      <c r="BP54" s="233"/>
      <c r="BQ54" s="230">
        <v>48</v>
      </c>
      <c r="BR54" s="231"/>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2"/>
    </row>
    <row r="55" spans="1:131" ht="26.25" customHeight="1" x14ac:dyDescent="0.15">
      <c r="A55" s="230">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4"/>
      <c r="BK55" s="224"/>
      <c r="BL55" s="224"/>
      <c r="BM55" s="224"/>
      <c r="BN55" s="224"/>
      <c r="BO55" s="233"/>
      <c r="BP55" s="233"/>
      <c r="BQ55" s="230">
        <v>49</v>
      </c>
      <c r="BR55" s="231"/>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2"/>
    </row>
    <row r="56" spans="1:131" ht="26.25" customHeight="1" x14ac:dyDescent="0.15">
      <c r="A56" s="230">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4"/>
      <c r="BK56" s="224"/>
      <c r="BL56" s="224"/>
      <c r="BM56" s="224"/>
      <c r="BN56" s="224"/>
      <c r="BO56" s="233"/>
      <c r="BP56" s="233"/>
      <c r="BQ56" s="230">
        <v>50</v>
      </c>
      <c r="BR56" s="231"/>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2"/>
    </row>
    <row r="57" spans="1:131" ht="26.25" customHeight="1" x14ac:dyDescent="0.15">
      <c r="A57" s="230">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4"/>
      <c r="BK57" s="224"/>
      <c r="BL57" s="224"/>
      <c r="BM57" s="224"/>
      <c r="BN57" s="224"/>
      <c r="BO57" s="233"/>
      <c r="BP57" s="233"/>
      <c r="BQ57" s="230">
        <v>51</v>
      </c>
      <c r="BR57" s="231"/>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2"/>
    </row>
    <row r="58" spans="1:131" ht="26.25" customHeight="1" x14ac:dyDescent="0.15">
      <c r="A58" s="230">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4"/>
      <c r="BK58" s="224"/>
      <c r="BL58" s="224"/>
      <c r="BM58" s="224"/>
      <c r="BN58" s="224"/>
      <c r="BO58" s="233"/>
      <c r="BP58" s="233"/>
      <c r="BQ58" s="230">
        <v>52</v>
      </c>
      <c r="BR58" s="231"/>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2"/>
    </row>
    <row r="59" spans="1:131" ht="26.25" customHeight="1" x14ac:dyDescent="0.15">
      <c r="A59" s="230">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4"/>
      <c r="BK59" s="224"/>
      <c r="BL59" s="224"/>
      <c r="BM59" s="224"/>
      <c r="BN59" s="224"/>
      <c r="BO59" s="233"/>
      <c r="BP59" s="233"/>
      <c r="BQ59" s="230">
        <v>53</v>
      </c>
      <c r="BR59" s="231"/>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2"/>
    </row>
    <row r="60" spans="1:131" ht="26.25" customHeight="1" x14ac:dyDescent="0.15">
      <c r="A60" s="230">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4"/>
      <c r="BK60" s="224"/>
      <c r="BL60" s="224"/>
      <c r="BM60" s="224"/>
      <c r="BN60" s="224"/>
      <c r="BO60" s="233"/>
      <c r="BP60" s="233"/>
      <c r="BQ60" s="230">
        <v>54</v>
      </c>
      <c r="BR60" s="231"/>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2"/>
    </row>
    <row r="61" spans="1:131" ht="26.25" customHeight="1" thickBot="1" x14ac:dyDescent="0.2">
      <c r="A61" s="230">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4"/>
      <c r="BK61" s="224"/>
      <c r="BL61" s="224"/>
      <c r="BM61" s="224"/>
      <c r="BN61" s="224"/>
      <c r="BO61" s="233"/>
      <c r="BP61" s="233"/>
      <c r="BQ61" s="230">
        <v>55</v>
      </c>
      <c r="BR61" s="231"/>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2"/>
    </row>
    <row r="62" spans="1:131" ht="26.25" customHeight="1" x14ac:dyDescent="0.15">
      <c r="A62" s="230">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3"/>
      <c r="BP62" s="233"/>
      <c r="BQ62" s="230">
        <v>56</v>
      </c>
      <c r="BR62" s="231"/>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2"/>
    </row>
    <row r="63" spans="1:131" ht="26.25" customHeight="1" thickBot="1" x14ac:dyDescent="0.2">
      <c r="A63" s="232" t="s">
        <v>396</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591</v>
      </c>
      <c r="AG63" s="972"/>
      <c r="AH63" s="972"/>
      <c r="AI63" s="972"/>
      <c r="AJ63" s="1035"/>
      <c r="AK63" s="1036"/>
      <c r="AL63" s="976"/>
      <c r="AM63" s="976"/>
      <c r="AN63" s="976"/>
      <c r="AO63" s="976"/>
      <c r="AP63" s="972">
        <v>4775</v>
      </c>
      <c r="AQ63" s="972"/>
      <c r="AR63" s="972"/>
      <c r="AS63" s="972"/>
      <c r="AT63" s="972"/>
      <c r="AU63" s="972">
        <v>3836</v>
      </c>
      <c r="AV63" s="972"/>
      <c r="AW63" s="972"/>
      <c r="AX63" s="972"/>
      <c r="AY63" s="972"/>
      <c r="AZ63" s="1030"/>
      <c r="BA63" s="1030"/>
      <c r="BB63" s="1030"/>
      <c r="BC63" s="1030"/>
      <c r="BD63" s="1030"/>
      <c r="BE63" s="973"/>
      <c r="BF63" s="973"/>
      <c r="BG63" s="973"/>
      <c r="BH63" s="973"/>
      <c r="BI63" s="974"/>
      <c r="BJ63" s="1031" t="s">
        <v>398</v>
      </c>
      <c r="BK63" s="966"/>
      <c r="BL63" s="966"/>
      <c r="BM63" s="966"/>
      <c r="BN63" s="1032"/>
      <c r="BO63" s="233"/>
      <c r="BP63" s="233"/>
      <c r="BQ63" s="230">
        <v>57</v>
      </c>
      <c r="BR63" s="231"/>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2"/>
    </row>
    <row r="65" spans="1:131" ht="26.25" customHeight="1" thickBot="1" x14ac:dyDescent="0.2">
      <c r="A65" s="224" t="s">
        <v>420</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2"/>
    </row>
    <row r="66" spans="1:131" ht="26.25" customHeight="1" x14ac:dyDescent="0.15">
      <c r="A66" s="1008" t="s">
        <v>421</v>
      </c>
      <c r="B66" s="1009"/>
      <c r="C66" s="1009"/>
      <c r="D66" s="1009"/>
      <c r="E66" s="1009"/>
      <c r="F66" s="1009"/>
      <c r="G66" s="1009"/>
      <c r="H66" s="1009"/>
      <c r="I66" s="1009"/>
      <c r="J66" s="1009"/>
      <c r="K66" s="1009"/>
      <c r="L66" s="1009"/>
      <c r="M66" s="1009"/>
      <c r="N66" s="1009"/>
      <c r="O66" s="1009"/>
      <c r="P66" s="1010"/>
      <c r="Q66" s="1014" t="s">
        <v>422</v>
      </c>
      <c r="R66" s="1015"/>
      <c r="S66" s="1015"/>
      <c r="T66" s="1015"/>
      <c r="U66" s="1016"/>
      <c r="V66" s="1014" t="s">
        <v>423</v>
      </c>
      <c r="W66" s="1015"/>
      <c r="X66" s="1015"/>
      <c r="Y66" s="1015"/>
      <c r="Z66" s="1016"/>
      <c r="AA66" s="1014" t="s">
        <v>424</v>
      </c>
      <c r="AB66" s="1015"/>
      <c r="AC66" s="1015"/>
      <c r="AD66" s="1015"/>
      <c r="AE66" s="1016"/>
      <c r="AF66" s="1020" t="s">
        <v>425</v>
      </c>
      <c r="AG66" s="1021"/>
      <c r="AH66" s="1021"/>
      <c r="AI66" s="1021"/>
      <c r="AJ66" s="1022"/>
      <c r="AK66" s="1014" t="s">
        <v>405</v>
      </c>
      <c r="AL66" s="1009"/>
      <c r="AM66" s="1009"/>
      <c r="AN66" s="1009"/>
      <c r="AO66" s="1010"/>
      <c r="AP66" s="1014" t="s">
        <v>426</v>
      </c>
      <c r="AQ66" s="1015"/>
      <c r="AR66" s="1015"/>
      <c r="AS66" s="1015"/>
      <c r="AT66" s="1016"/>
      <c r="AU66" s="1014" t="s">
        <v>427</v>
      </c>
      <c r="AV66" s="1015"/>
      <c r="AW66" s="1015"/>
      <c r="AX66" s="1015"/>
      <c r="AY66" s="1016"/>
      <c r="AZ66" s="1014" t="s">
        <v>381</v>
      </c>
      <c r="BA66" s="1015"/>
      <c r="BB66" s="1015"/>
      <c r="BC66" s="1015"/>
      <c r="BD66" s="1028"/>
      <c r="BE66" s="233"/>
      <c r="BF66" s="233"/>
      <c r="BG66" s="233"/>
      <c r="BH66" s="233"/>
      <c r="BI66" s="233"/>
      <c r="BJ66" s="233"/>
      <c r="BK66" s="233"/>
      <c r="BL66" s="233"/>
      <c r="BM66" s="233"/>
      <c r="BN66" s="233"/>
      <c r="BO66" s="233"/>
      <c r="BP66" s="233"/>
      <c r="BQ66" s="230">
        <v>60</v>
      </c>
      <c r="BR66" s="235"/>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2"/>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3"/>
      <c r="BF67" s="233"/>
      <c r="BG67" s="233"/>
      <c r="BH67" s="233"/>
      <c r="BI67" s="233"/>
      <c r="BJ67" s="233"/>
      <c r="BK67" s="233"/>
      <c r="BL67" s="233"/>
      <c r="BM67" s="233"/>
      <c r="BN67" s="233"/>
      <c r="BO67" s="233"/>
      <c r="BP67" s="233"/>
      <c r="BQ67" s="230">
        <v>61</v>
      </c>
      <c r="BR67" s="235"/>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2"/>
    </row>
    <row r="68" spans="1:131" ht="26.25" customHeight="1" thickTop="1" x14ac:dyDescent="0.15">
      <c r="A68" s="228">
        <v>1</v>
      </c>
      <c r="B68" s="998" t="s">
        <v>596</v>
      </c>
      <c r="C68" s="999"/>
      <c r="D68" s="999"/>
      <c r="E68" s="999"/>
      <c r="F68" s="999"/>
      <c r="G68" s="999"/>
      <c r="H68" s="999"/>
      <c r="I68" s="999"/>
      <c r="J68" s="999"/>
      <c r="K68" s="999"/>
      <c r="L68" s="999"/>
      <c r="M68" s="999"/>
      <c r="N68" s="999"/>
      <c r="O68" s="999"/>
      <c r="P68" s="1000"/>
      <c r="Q68" s="1001">
        <v>7219</v>
      </c>
      <c r="R68" s="995"/>
      <c r="S68" s="995"/>
      <c r="T68" s="995"/>
      <c r="U68" s="995"/>
      <c r="V68" s="995">
        <v>7110</v>
      </c>
      <c r="W68" s="995"/>
      <c r="X68" s="995"/>
      <c r="Y68" s="995"/>
      <c r="Z68" s="995"/>
      <c r="AA68" s="995">
        <v>109</v>
      </c>
      <c r="AB68" s="995"/>
      <c r="AC68" s="995"/>
      <c r="AD68" s="995"/>
      <c r="AE68" s="995"/>
      <c r="AF68" s="995">
        <v>109</v>
      </c>
      <c r="AG68" s="995"/>
      <c r="AH68" s="995"/>
      <c r="AI68" s="995"/>
      <c r="AJ68" s="995"/>
      <c r="AK68" s="995">
        <v>262</v>
      </c>
      <c r="AL68" s="995"/>
      <c r="AM68" s="995"/>
      <c r="AN68" s="995"/>
      <c r="AO68" s="995"/>
      <c r="AP68" s="995">
        <v>2363</v>
      </c>
      <c r="AQ68" s="995"/>
      <c r="AR68" s="995"/>
      <c r="AS68" s="995"/>
      <c r="AT68" s="995"/>
      <c r="AU68" s="995">
        <v>169</v>
      </c>
      <c r="AV68" s="995"/>
      <c r="AW68" s="995"/>
      <c r="AX68" s="995"/>
      <c r="AY68" s="995"/>
      <c r="AZ68" s="996"/>
      <c r="BA68" s="996"/>
      <c r="BB68" s="996"/>
      <c r="BC68" s="996"/>
      <c r="BD68" s="997"/>
      <c r="BE68" s="233"/>
      <c r="BF68" s="233"/>
      <c r="BG68" s="233"/>
      <c r="BH68" s="233"/>
      <c r="BI68" s="233"/>
      <c r="BJ68" s="233"/>
      <c r="BK68" s="233"/>
      <c r="BL68" s="233"/>
      <c r="BM68" s="233"/>
      <c r="BN68" s="233"/>
      <c r="BO68" s="233"/>
      <c r="BP68" s="233"/>
      <c r="BQ68" s="230">
        <v>62</v>
      </c>
      <c r="BR68" s="235"/>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2"/>
    </row>
    <row r="69" spans="1:131" ht="26.25" customHeight="1" x14ac:dyDescent="0.15">
      <c r="A69" s="230">
        <v>2</v>
      </c>
      <c r="B69" s="987" t="s">
        <v>597</v>
      </c>
      <c r="C69" s="988"/>
      <c r="D69" s="988"/>
      <c r="E69" s="988"/>
      <c r="F69" s="988"/>
      <c r="G69" s="988"/>
      <c r="H69" s="988"/>
      <c r="I69" s="988"/>
      <c r="J69" s="988"/>
      <c r="K69" s="988"/>
      <c r="L69" s="988"/>
      <c r="M69" s="988"/>
      <c r="N69" s="988"/>
      <c r="O69" s="988"/>
      <c r="P69" s="989"/>
      <c r="Q69" s="990">
        <v>3</v>
      </c>
      <c r="R69" s="984"/>
      <c r="S69" s="984"/>
      <c r="T69" s="984"/>
      <c r="U69" s="984"/>
      <c r="V69" s="984">
        <v>3</v>
      </c>
      <c r="W69" s="984"/>
      <c r="X69" s="984"/>
      <c r="Y69" s="984"/>
      <c r="Z69" s="984"/>
      <c r="AA69" s="984">
        <v>0</v>
      </c>
      <c r="AB69" s="984"/>
      <c r="AC69" s="984"/>
      <c r="AD69" s="984"/>
      <c r="AE69" s="984"/>
      <c r="AF69" s="984">
        <v>0</v>
      </c>
      <c r="AG69" s="984"/>
      <c r="AH69" s="984"/>
      <c r="AI69" s="984"/>
      <c r="AJ69" s="984"/>
      <c r="AK69" s="984"/>
      <c r="AL69" s="984"/>
      <c r="AM69" s="984"/>
      <c r="AN69" s="984"/>
      <c r="AO69" s="984"/>
      <c r="AP69" s="984" t="s">
        <v>595</v>
      </c>
      <c r="AQ69" s="984"/>
      <c r="AR69" s="984"/>
      <c r="AS69" s="984"/>
      <c r="AT69" s="984"/>
      <c r="AU69" s="984" t="s">
        <v>595</v>
      </c>
      <c r="AV69" s="984"/>
      <c r="AW69" s="984"/>
      <c r="AX69" s="984"/>
      <c r="AY69" s="984"/>
      <c r="AZ69" s="985"/>
      <c r="BA69" s="985"/>
      <c r="BB69" s="985"/>
      <c r="BC69" s="985"/>
      <c r="BD69" s="986"/>
      <c r="BE69" s="233"/>
      <c r="BF69" s="233"/>
      <c r="BG69" s="233"/>
      <c r="BH69" s="233"/>
      <c r="BI69" s="233"/>
      <c r="BJ69" s="233"/>
      <c r="BK69" s="233"/>
      <c r="BL69" s="233"/>
      <c r="BM69" s="233"/>
      <c r="BN69" s="233"/>
      <c r="BO69" s="233"/>
      <c r="BP69" s="233"/>
      <c r="BQ69" s="230">
        <v>63</v>
      </c>
      <c r="BR69" s="235"/>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2"/>
    </row>
    <row r="70" spans="1:131" ht="26.25" customHeight="1" x14ac:dyDescent="0.15">
      <c r="A70" s="230">
        <v>3</v>
      </c>
      <c r="B70" s="987" t="s">
        <v>598</v>
      </c>
      <c r="C70" s="988"/>
      <c r="D70" s="988"/>
      <c r="E70" s="988"/>
      <c r="F70" s="988"/>
      <c r="G70" s="988"/>
      <c r="H70" s="988"/>
      <c r="I70" s="988"/>
      <c r="J70" s="988"/>
      <c r="K70" s="988"/>
      <c r="L70" s="988"/>
      <c r="M70" s="988"/>
      <c r="N70" s="988"/>
      <c r="O70" s="988"/>
      <c r="P70" s="989"/>
      <c r="Q70" s="990">
        <v>103</v>
      </c>
      <c r="R70" s="984"/>
      <c r="S70" s="984"/>
      <c r="T70" s="984"/>
      <c r="U70" s="984"/>
      <c r="V70" s="984">
        <v>102</v>
      </c>
      <c r="W70" s="984"/>
      <c r="X70" s="984"/>
      <c r="Y70" s="984"/>
      <c r="Z70" s="984"/>
      <c r="AA70" s="984">
        <v>1</v>
      </c>
      <c r="AB70" s="984"/>
      <c r="AC70" s="984"/>
      <c r="AD70" s="984"/>
      <c r="AE70" s="984"/>
      <c r="AF70" s="984">
        <v>1</v>
      </c>
      <c r="AG70" s="984"/>
      <c r="AH70" s="984"/>
      <c r="AI70" s="984"/>
      <c r="AJ70" s="984"/>
      <c r="AK70" s="984"/>
      <c r="AL70" s="984"/>
      <c r="AM70" s="984"/>
      <c r="AN70" s="984"/>
      <c r="AO70" s="984"/>
      <c r="AP70" s="984" t="s">
        <v>595</v>
      </c>
      <c r="AQ70" s="984"/>
      <c r="AR70" s="984"/>
      <c r="AS70" s="984"/>
      <c r="AT70" s="984"/>
      <c r="AU70" s="984" t="s">
        <v>595</v>
      </c>
      <c r="AV70" s="984"/>
      <c r="AW70" s="984"/>
      <c r="AX70" s="984"/>
      <c r="AY70" s="984"/>
      <c r="AZ70" s="985"/>
      <c r="BA70" s="985"/>
      <c r="BB70" s="985"/>
      <c r="BC70" s="985"/>
      <c r="BD70" s="986"/>
      <c r="BE70" s="233"/>
      <c r="BF70" s="233"/>
      <c r="BG70" s="233"/>
      <c r="BH70" s="233"/>
      <c r="BI70" s="233"/>
      <c r="BJ70" s="233"/>
      <c r="BK70" s="233"/>
      <c r="BL70" s="233"/>
      <c r="BM70" s="233"/>
      <c r="BN70" s="233"/>
      <c r="BO70" s="233"/>
      <c r="BP70" s="233"/>
      <c r="BQ70" s="230">
        <v>64</v>
      </c>
      <c r="BR70" s="235"/>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2"/>
    </row>
    <row r="71" spans="1:131" ht="26.25" customHeight="1" x14ac:dyDescent="0.15">
      <c r="A71" s="230">
        <v>4</v>
      </c>
      <c r="B71" s="987" t="s">
        <v>599</v>
      </c>
      <c r="C71" s="988"/>
      <c r="D71" s="988"/>
      <c r="E71" s="988"/>
      <c r="F71" s="988"/>
      <c r="G71" s="988"/>
      <c r="H71" s="988"/>
      <c r="I71" s="988"/>
      <c r="J71" s="988"/>
      <c r="K71" s="988"/>
      <c r="L71" s="988"/>
      <c r="M71" s="988"/>
      <c r="N71" s="988"/>
      <c r="O71" s="988"/>
      <c r="P71" s="989"/>
      <c r="Q71" s="990">
        <v>85678</v>
      </c>
      <c r="R71" s="984"/>
      <c r="S71" s="984"/>
      <c r="T71" s="984"/>
      <c r="U71" s="984"/>
      <c r="V71" s="984">
        <v>84802</v>
      </c>
      <c r="W71" s="984"/>
      <c r="X71" s="984"/>
      <c r="Y71" s="984"/>
      <c r="Z71" s="984"/>
      <c r="AA71" s="984">
        <v>876</v>
      </c>
      <c r="AB71" s="984"/>
      <c r="AC71" s="984"/>
      <c r="AD71" s="984"/>
      <c r="AE71" s="984"/>
      <c r="AF71" s="984">
        <v>876</v>
      </c>
      <c r="AG71" s="984"/>
      <c r="AH71" s="984"/>
      <c r="AI71" s="984"/>
      <c r="AJ71" s="984"/>
      <c r="AK71" s="984"/>
      <c r="AL71" s="984"/>
      <c r="AM71" s="984"/>
      <c r="AN71" s="984"/>
      <c r="AO71" s="984"/>
      <c r="AP71" s="984" t="s">
        <v>595</v>
      </c>
      <c r="AQ71" s="984"/>
      <c r="AR71" s="984"/>
      <c r="AS71" s="984"/>
      <c r="AT71" s="984"/>
      <c r="AU71" s="984" t="s">
        <v>595</v>
      </c>
      <c r="AV71" s="984"/>
      <c r="AW71" s="984"/>
      <c r="AX71" s="984"/>
      <c r="AY71" s="984"/>
      <c r="AZ71" s="985"/>
      <c r="BA71" s="985"/>
      <c r="BB71" s="985"/>
      <c r="BC71" s="985"/>
      <c r="BD71" s="986"/>
      <c r="BE71" s="233"/>
      <c r="BF71" s="233"/>
      <c r="BG71" s="233"/>
      <c r="BH71" s="233"/>
      <c r="BI71" s="233"/>
      <c r="BJ71" s="233"/>
      <c r="BK71" s="233"/>
      <c r="BL71" s="233"/>
      <c r="BM71" s="233"/>
      <c r="BN71" s="233"/>
      <c r="BO71" s="233"/>
      <c r="BP71" s="233"/>
      <c r="BQ71" s="230">
        <v>65</v>
      </c>
      <c r="BR71" s="235"/>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2"/>
    </row>
    <row r="72" spans="1:131" ht="26.25" customHeight="1" x14ac:dyDescent="0.15">
      <c r="A72" s="230">
        <v>5</v>
      </c>
      <c r="B72" s="987" t="s">
        <v>600</v>
      </c>
      <c r="C72" s="988"/>
      <c r="D72" s="988"/>
      <c r="E72" s="988"/>
      <c r="F72" s="988"/>
      <c r="G72" s="988"/>
      <c r="H72" s="988"/>
      <c r="I72" s="988"/>
      <c r="J72" s="988"/>
      <c r="K72" s="988"/>
      <c r="L72" s="988"/>
      <c r="M72" s="988"/>
      <c r="N72" s="988"/>
      <c r="O72" s="988"/>
      <c r="P72" s="989"/>
      <c r="Q72" s="990">
        <v>1682</v>
      </c>
      <c r="R72" s="984"/>
      <c r="S72" s="984"/>
      <c r="T72" s="984"/>
      <c r="U72" s="984"/>
      <c r="V72" s="984">
        <v>1596</v>
      </c>
      <c r="W72" s="984"/>
      <c r="X72" s="984"/>
      <c r="Y72" s="984"/>
      <c r="Z72" s="984"/>
      <c r="AA72" s="984">
        <v>86</v>
      </c>
      <c r="AB72" s="984"/>
      <c r="AC72" s="984"/>
      <c r="AD72" s="984"/>
      <c r="AE72" s="984"/>
      <c r="AF72" s="984">
        <v>86</v>
      </c>
      <c r="AG72" s="984"/>
      <c r="AH72" s="984"/>
      <c r="AI72" s="984"/>
      <c r="AJ72" s="984"/>
      <c r="AK72" s="984"/>
      <c r="AL72" s="984"/>
      <c r="AM72" s="984"/>
      <c r="AN72" s="984"/>
      <c r="AO72" s="984"/>
      <c r="AP72" s="984" t="s">
        <v>595</v>
      </c>
      <c r="AQ72" s="984"/>
      <c r="AR72" s="984"/>
      <c r="AS72" s="984"/>
      <c r="AT72" s="984"/>
      <c r="AU72" s="984" t="s">
        <v>595</v>
      </c>
      <c r="AV72" s="984"/>
      <c r="AW72" s="984"/>
      <c r="AX72" s="984"/>
      <c r="AY72" s="984"/>
      <c r="AZ72" s="985"/>
      <c r="BA72" s="985"/>
      <c r="BB72" s="985"/>
      <c r="BC72" s="985"/>
      <c r="BD72" s="986"/>
      <c r="BE72" s="233"/>
      <c r="BF72" s="233"/>
      <c r="BG72" s="233"/>
      <c r="BH72" s="233"/>
      <c r="BI72" s="233"/>
      <c r="BJ72" s="233"/>
      <c r="BK72" s="233"/>
      <c r="BL72" s="233"/>
      <c r="BM72" s="233"/>
      <c r="BN72" s="233"/>
      <c r="BO72" s="233"/>
      <c r="BP72" s="233"/>
      <c r="BQ72" s="230">
        <v>66</v>
      </c>
      <c r="BR72" s="235"/>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2"/>
    </row>
    <row r="73" spans="1:131" ht="26.25" customHeight="1" x14ac:dyDescent="0.15">
      <c r="A73" s="230">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3"/>
      <c r="BF73" s="233"/>
      <c r="BG73" s="233"/>
      <c r="BH73" s="233"/>
      <c r="BI73" s="233"/>
      <c r="BJ73" s="233"/>
      <c r="BK73" s="233"/>
      <c r="BL73" s="233"/>
      <c r="BM73" s="233"/>
      <c r="BN73" s="233"/>
      <c r="BO73" s="233"/>
      <c r="BP73" s="233"/>
      <c r="BQ73" s="230">
        <v>67</v>
      </c>
      <c r="BR73" s="235"/>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2"/>
    </row>
    <row r="74" spans="1:131" ht="26.25" customHeight="1" x14ac:dyDescent="0.15">
      <c r="A74" s="230">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3"/>
      <c r="BF74" s="233"/>
      <c r="BG74" s="233"/>
      <c r="BH74" s="233"/>
      <c r="BI74" s="233"/>
      <c r="BJ74" s="233"/>
      <c r="BK74" s="233"/>
      <c r="BL74" s="233"/>
      <c r="BM74" s="233"/>
      <c r="BN74" s="233"/>
      <c r="BO74" s="233"/>
      <c r="BP74" s="233"/>
      <c r="BQ74" s="230">
        <v>68</v>
      </c>
      <c r="BR74" s="235"/>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2"/>
    </row>
    <row r="75" spans="1:131" ht="26.25" customHeight="1" x14ac:dyDescent="0.15">
      <c r="A75" s="230">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3"/>
      <c r="BF75" s="233"/>
      <c r="BG75" s="233"/>
      <c r="BH75" s="233"/>
      <c r="BI75" s="233"/>
      <c r="BJ75" s="233"/>
      <c r="BK75" s="233"/>
      <c r="BL75" s="233"/>
      <c r="BM75" s="233"/>
      <c r="BN75" s="233"/>
      <c r="BO75" s="233"/>
      <c r="BP75" s="233"/>
      <c r="BQ75" s="230">
        <v>69</v>
      </c>
      <c r="BR75" s="235"/>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2"/>
    </row>
    <row r="76" spans="1:131" ht="26.25" customHeight="1" x14ac:dyDescent="0.15">
      <c r="A76" s="230">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3"/>
      <c r="BF76" s="233"/>
      <c r="BG76" s="233"/>
      <c r="BH76" s="233"/>
      <c r="BI76" s="233"/>
      <c r="BJ76" s="233"/>
      <c r="BK76" s="233"/>
      <c r="BL76" s="233"/>
      <c r="BM76" s="233"/>
      <c r="BN76" s="233"/>
      <c r="BO76" s="233"/>
      <c r="BP76" s="233"/>
      <c r="BQ76" s="230">
        <v>70</v>
      </c>
      <c r="BR76" s="235"/>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2"/>
    </row>
    <row r="77" spans="1:131" ht="26.25" customHeight="1" x14ac:dyDescent="0.15">
      <c r="A77" s="230">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3"/>
      <c r="BF77" s="233"/>
      <c r="BG77" s="233"/>
      <c r="BH77" s="233"/>
      <c r="BI77" s="233"/>
      <c r="BJ77" s="233"/>
      <c r="BK77" s="233"/>
      <c r="BL77" s="233"/>
      <c r="BM77" s="233"/>
      <c r="BN77" s="233"/>
      <c r="BO77" s="233"/>
      <c r="BP77" s="233"/>
      <c r="BQ77" s="230">
        <v>71</v>
      </c>
      <c r="BR77" s="235"/>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2"/>
    </row>
    <row r="78" spans="1:131" ht="26.25" customHeight="1" x14ac:dyDescent="0.15">
      <c r="A78" s="230">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3"/>
      <c r="BF78" s="233"/>
      <c r="BG78" s="233"/>
      <c r="BH78" s="233"/>
      <c r="BI78" s="233"/>
      <c r="BJ78" s="222"/>
      <c r="BK78" s="222"/>
      <c r="BL78" s="222"/>
      <c r="BM78" s="222"/>
      <c r="BN78" s="222"/>
      <c r="BO78" s="233"/>
      <c r="BP78" s="233"/>
      <c r="BQ78" s="230">
        <v>72</v>
      </c>
      <c r="BR78" s="235"/>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2"/>
    </row>
    <row r="79" spans="1:131" ht="26.25" customHeight="1" x14ac:dyDescent="0.15">
      <c r="A79" s="230">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3"/>
      <c r="BF79" s="233"/>
      <c r="BG79" s="233"/>
      <c r="BH79" s="233"/>
      <c r="BI79" s="233"/>
      <c r="BJ79" s="222"/>
      <c r="BK79" s="222"/>
      <c r="BL79" s="222"/>
      <c r="BM79" s="222"/>
      <c r="BN79" s="222"/>
      <c r="BO79" s="233"/>
      <c r="BP79" s="233"/>
      <c r="BQ79" s="230">
        <v>73</v>
      </c>
      <c r="BR79" s="235"/>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2"/>
    </row>
    <row r="80" spans="1:131" ht="26.25" customHeight="1" x14ac:dyDescent="0.15">
      <c r="A80" s="230">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3"/>
      <c r="BF80" s="233"/>
      <c r="BG80" s="233"/>
      <c r="BH80" s="233"/>
      <c r="BI80" s="233"/>
      <c r="BJ80" s="233"/>
      <c r="BK80" s="233"/>
      <c r="BL80" s="233"/>
      <c r="BM80" s="233"/>
      <c r="BN80" s="233"/>
      <c r="BO80" s="233"/>
      <c r="BP80" s="233"/>
      <c r="BQ80" s="230">
        <v>74</v>
      </c>
      <c r="BR80" s="235"/>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2"/>
    </row>
    <row r="81" spans="1:131" ht="26.25" customHeight="1" x14ac:dyDescent="0.15">
      <c r="A81" s="230">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3"/>
      <c r="BF81" s="233"/>
      <c r="BG81" s="233"/>
      <c r="BH81" s="233"/>
      <c r="BI81" s="233"/>
      <c r="BJ81" s="233"/>
      <c r="BK81" s="233"/>
      <c r="BL81" s="233"/>
      <c r="BM81" s="233"/>
      <c r="BN81" s="233"/>
      <c r="BO81" s="233"/>
      <c r="BP81" s="233"/>
      <c r="BQ81" s="230">
        <v>75</v>
      </c>
      <c r="BR81" s="235"/>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2"/>
    </row>
    <row r="82" spans="1:131" ht="26.25" customHeight="1" x14ac:dyDescent="0.15">
      <c r="A82" s="230">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3"/>
      <c r="BF82" s="233"/>
      <c r="BG82" s="233"/>
      <c r="BH82" s="233"/>
      <c r="BI82" s="233"/>
      <c r="BJ82" s="233"/>
      <c r="BK82" s="233"/>
      <c r="BL82" s="233"/>
      <c r="BM82" s="233"/>
      <c r="BN82" s="233"/>
      <c r="BO82" s="233"/>
      <c r="BP82" s="233"/>
      <c r="BQ82" s="230">
        <v>76</v>
      </c>
      <c r="BR82" s="235"/>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2"/>
    </row>
    <row r="83" spans="1:131" ht="26.25" customHeight="1" x14ac:dyDescent="0.15">
      <c r="A83" s="230">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3"/>
      <c r="BF83" s="233"/>
      <c r="BG83" s="233"/>
      <c r="BH83" s="233"/>
      <c r="BI83" s="233"/>
      <c r="BJ83" s="233"/>
      <c r="BK83" s="233"/>
      <c r="BL83" s="233"/>
      <c r="BM83" s="233"/>
      <c r="BN83" s="233"/>
      <c r="BO83" s="233"/>
      <c r="BP83" s="233"/>
      <c r="BQ83" s="230">
        <v>77</v>
      </c>
      <c r="BR83" s="235"/>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2"/>
    </row>
    <row r="84" spans="1:131" ht="26.25" customHeight="1" x14ac:dyDescent="0.15">
      <c r="A84" s="230">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3"/>
      <c r="BF84" s="233"/>
      <c r="BG84" s="233"/>
      <c r="BH84" s="233"/>
      <c r="BI84" s="233"/>
      <c r="BJ84" s="233"/>
      <c r="BK84" s="233"/>
      <c r="BL84" s="233"/>
      <c r="BM84" s="233"/>
      <c r="BN84" s="233"/>
      <c r="BO84" s="233"/>
      <c r="BP84" s="233"/>
      <c r="BQ84" s="230">
        <v>78</v>
      </c>
      <c r="BR84" s="235"/>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2"/>
    </row>
    <row r="85" spans="1:131" ht="26.25" customHeight="1" x14ac:dyDescent="0.15">
      <c r="A85" s="230">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3"/>
      <c r="BF85" s="233"/>
      <c r="BG85" s="233"/>
      <c r="BH85" s="233"/>
      <c r="BI85" s="233"/>
      <c r="BJ85" s="233"/>
      <c r="BK85" s="233"/>
      <c r="BL85" s="233"/>
      <c r="BM85" s="233"/>
      <c r="BN85" s="233"/>
      <c r="BO85" s="233"/>
      <c r="BP85" s="233"/>
      <c r="BQ85" s="230">
        <v>79</v>
      </c>
      <c r="BR85" s="235"/>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2"/>
    </row>
    <row r="86" spans="1:131" ht="26.25" customHeight="1" x14ac:dyDescent="0.15">
      <c r="A86" s="230">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3"/>
      <c r="BF86" s="233"/>
      <c r="BG86" s="233"/>
      <c r="BH86" s="233"/>
      <c r="BI86" s="233"/>
      <c r="BJ86" s="233"/>
      <c r="BK86" s="233"/>
      <c r="BL86" s="233"/>
      <c r="BM86" s="233"/>
      <c r="BN86" s="233"/>
      <c r="BO86" s="233"/>
      <c r="BP86" s="233"/>
      <c r="BQ86" s="230">
        <v>80</v>
      </c>
      <c r="BR86" s="235"/>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2"/>
    </row>
    <row r="87" spans="1:131" ht="26.25" customHeight="1" x14ac:dyDescent="0.15">
      <c r="A87" s="236">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3"/>
      <c r="BF87" s="233"/>
      <c r="BG87" s="233"/>
      <c r="BH87" s="233"/>
      <c r="BI87" s="233"/>
      <c r="BJ87" s="233"/>
      <c r="BK87" s="233"/>
      <c r="BL87" s="233"/>
      <c r="BM87" s="233"/>
      <c r="BN87" s="233"/>
      <c r="BO87" s="233"/>
      <c r="BP87" s="233"/>
      <c r="BQ87" s="230">
        <v>81</v>
      </c>
      <c r="BR87" s="235"/>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2"/>
    </row>
    <row r="88" spans="1:131" ht="26.25" customHeight="1" thickBot="1" x14ac:dyDescent="0.2">
      <c r="A88" s="232" t="s">
        <v>396</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1071</v>
      </c>
      <c r="AG88" s="972"/>
      <c r="AH88" s="972"/>
      <c r="AI88" s="972"/>
      <c r="AJ88" s="972"/>
      <c r="AK88" s="976"/>
      <c r="AL88" s="976"/>
      <c r="AM88" s="976"/>
      <c r="AN88" s="976"/>
      <c r="AO88" s="976"/>
      <c r="AP88" s="972">
        <v>2363</v>
      </c>
      <c r="AQ88" s="972"/>
      <c r="AR88" s="972"/>
      <c r="AS88" s="972"/>
      <c r="AT88" s="972"/>
      <c r="AU88" s="972">
        <v>169</v>
      </c>
      <c r="AV88" s="972"/>
      <c r="AW88" s="972"/>
      <c r="AX88" s="972"/>
      <c r="AY88" s="972"/>
      <c r="AZ88" s="973"/>
      <c r="BA88" s="973"/>
      <c r="BB88" s="973"/>
      <c r="BC88" s="973"/>
      <c r="BD88" s="974"/>
      <c r="BE88" s="233"/>
      <c r="BF88" s="233"/>
      <c r="BG88" s="233"/>
      <c r="BH88" s="233"/>
      <c r="BI88" s="233"/>
      <c r="BJ88" s="233"/>
      <c r="BK88" s="233"/>
      <c r="BL88" s="233"/>
      <c r="BM88" s="233"/>
      <c r="BN88" s="233"/>
      <c r="BO88" s="233"/>
      <c r="BP88" s="233"/>
      <c r="BQ88" s="230">
        <v>82</v>
      </c>
      <c r="BR88" s="235"/>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396</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76</v>
      </c>
      <c r="CS102" s="966"/>
      <c r="CT102" s="966"/>
      <c r="CU102" s="966"/>
      <c r="CV102" s="967"/>
      <c r="CW102" s="965" t="s">
        <v>595</v>
      </c>
      <c r="CX102" s="966"/>
      <c r="CY102" s="966"/>
      <c r="CZ102" s="966"/>
      <c r="DA102" s="967"/>
      <c r="DB102" s="965" t="s">
        <v>595</v>
      </c>
      <c r="DC102" s="966"/>
      <c r="DD102" s="966"/>
      <c r="DE102" s="966"/>
      <c r="DF102" s="967"/>
      <c r="DG102" s="965" t="s">
        <v>595</v>
      </c>
      <c r="DH102" s="966"/>
      <c r="DI102" s="966"/>
      <c r="DJ102" s="966"/>
      <c r="DK102" s="967"/>
      <c r="DL102" s="965" t="s">
        <v>595</v>
      </c>
      <c r="DM102" s="966"/>
      <c r="DN102" s="966"/>
      <c r="DO102" s="966"/>
      <c r="DP102" s="967"/>
      <c r="DQ102" s="965" t="s">
        <v>595</v>
      </c>
      <c r="DR102" s="966"/>
      <c r="DS102" s="966"/>
      <c r="DT102" s="966"/>
      <c r="DU102" s="967"/>
      <c r="DV102" s="950" t="s">
        <v>595</v>
      </c>
      <c r="DW102" s="951"/>
      <c r="DX102" s="951"/>
      <c r="DY102" s="951"/>
      <c r="DZ102" s="952"/>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432</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433</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2" customFormat="1" ht="26.25" customHeight="1" x14ac:dyDescent="0.15">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311</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311</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311</v>
      </c>
      <c r="DR109" s="909"/>
      <c r="DS109" s="909"/>
      <c r="DT109" s="909"/>
      <c r="DU109" s="910"/>
      <c r="DV109" s="911" t="s">
        <v>439</v>
      </c>
      <c r="DW109" s="909"/>
      <c r="DX109" s="909"/>
      <c r="DY109" s="909"/>
      <c r="DZ109" s="942"/>
    </row>
    <row r="110" spans="1:131" s="222" customFormat="1" ht="26.25" customHeight="1" x14ac:dyDescent="0.15">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1202999</v>
      </c>
      <c r="AB110" s="902"/>
      <c r="AC110" s="902"/>
      <c r="AD110" s="902"/>
      <c r="AE110" s="903"/>
      <c r="AF110" s="904">
        <v>1189131</v>
      </c>
      <c r="AG110" s="902"/>
      <c r="AH110" s="902"/>
      <c r="AI110" s="902"/>
      <c r="AJ110" s="903"/>
      <c r="AK110" s="904">
        <v>1213471</v>
      </c>
      <c r="AL110" s="902"/>
      <c r="AM110" s="902"/>
      <c r="AN110" s="902"/>
      <c r="AO110" s="903"/>
      <c r="AP110" s="905">
        <v>21.6</v>
      </c>
      <c r="AQ110" s="906"/>
      <c r="AR110" s="906"/>
      <c r="AS110" s="906"/>
      <c r="AT110" s="907"/>
      <c r="AU110" s="943" t="s">
        <v>73</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12148656</v>
      </c>
      <c r="BR110" s="855"/>
      <c r="BS110" s="855"/>
      <c r="BT110" s="855"/>
      <c r="BU110" s="855"/>
      <c r="BV110" s="855">
        <v>12900975</v>
      </c>
      <c r="BW110" s="855"/>
      <c r="BX110" s="855"/>
      <c r="BY110" s="855"/>
      <c r="BZ110" s="855"/>
      <c r="CA110" s="855">
        <v>12927653</v>
      </c>
      <c r="CB110" s="855"/>
      <c r="CC110" s="855"/>
      <c r="CD110" s="855"/>
      <c r="CE110" s="855"/>
      <c r="CF110" s="879">
        <v>230.4</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445</v>
      </c>
      <c r="DM110" s="855"/>
      <c r="DN110" s="855"/>
      <c r="DO110" s="855"/>
      <c r="DP110" s="855"/>
      <c r="DQ110" s="855" t="s">
        <v>445</v>
      </c>
      <c r="DR110" s="855"/>
      <c r="DS110" s="855"/>
      <c r="DT110" s="855"/>
      <c r="DU110" s="855"/>
      <c r="DV110" s="856" t="s">
        <v>398</v>
      </c>
      <c r="DW110" s="856"/>
      <c r="DX110" s="856"/>
      <c r="DY110" s="856"/>
      <c r="DZ110" s="857"/>
    </row>
    <row r="111" spans="1:131" s="222" customFormat="1" ht="26.25" customHeight="1" x14ac:dyDescent="0.15">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398</v>
      </c>
      <c r="AB111" s="932"/>
      <c r="AC111" s="932"/>
      <c r="AD111" s="932"/>
      <c r="AE111" s="933"/>
      <c r="AF111" s="934" t="s">
        <v>445</v>
      </c>
      <c r="AG111" s="932"/>
      <c r="AH111" s="932"/>
      <c r="AI111" s="932"/>
      <c r="AJ111" s="933"/>
      <c r="AK111" s="934" t="s">
        <v>398</v>
      </c>
      <c r="AL111" s="932"/>
      <c r="AM111" s="932"/>
      <c r="AN111" s="932"/>
      <c r="AO111" s="933"/>
      <c r="AP111" s="935" t="s">
        <v>398</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t="s">
        <v>445</v>
      </c>
      <c r="BR111" s="830"/>
      <c r="BS111" s="830"/>
      <c r="BT111" s="830"/>
      <c r="BU111" s="830"/>
      <c r="BV111" s="830" t="s">
        <v>445</v>
      </c>
      <c r="BW111" s="830"/>
      <c r="BX111" s="830"/>
      <c r="BY111" s="830"/>
      <c r="BZ111" s="830"/>
      <c r="CA111" s="830" t="s">
        <v>445</v>
      </c>
      <c r="CB111" s="830"/>
      <c r="CC111" s="830"/>
      <c r="CD111" s="830"/>
      <c r="CE111" s="830"/>
      <c r="CF111" s="888" t="s">
        <v>445</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445</v>
      </c>
      <c r="DH111" s="830"/>
      <c r="DI111" s="830"/>
      <c r="DJ111" s="830"/>
      <c r="DK111" s="830"/>
      <c r="DL111" s="830" t="s">
        <v>445</v>
      </c>
      <c r="DM111" s="830"/>
      <c r="DN111" s="830"/>
      <c r="DO111" s="830"/>
      <c r="DP111" s="830"/>
      <c r="DQ111" s="830" t="s">
        <v>130</v>
      </c>
      <c r="DR111" s="830"/>
      <c r="DS111" s="830"/>
      <c r="DT111" s="830"/>
      <c r="DU111" s="830"/>
      <c r="DV111" s="807" t="s">
        <v>130</v>
      </c>
      <c r="DW111" s="807"/>
      <c r="DX111" s="807"/>
      <c r="DY111" s="807"/>
      <c r="DZ111" s="808"/>
    </row>
    <row r="112" spans="1:131" s="222" customFormat="1" ht="26.25" customHeight="1" x14ac:dyDescent="0.15">
      <c r="A112" s="925" t="s">
        <v>449</v>
      </c>
      <c r="B112" s="926"/>
      <c r="C112" s="765" t="s">
        <v>450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445</v>
      </c>
      <c r="AG112" s="793"/>
      <c r="AH112" s="793"/>
      <c r="AI112" s="793"/>
      <c r="AJ112" s="794"/>
      <c r="AK112" s="795" t="s">
        <v>445</v>
      </c>
      <c r="AL112" s="793"/>
      <c r="AM112" s="793"/>
      <c r="AN112" s="793"/>
      <c r="AO112" s="794"/>
      <c r="AP112" s="837" t="s">
        <v>445</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4507529</v>
      </c>
      <c r="BR112" s="830"/>
      <c r="BS112" s="830"/>
      <c r="BT112" s="830"/>
      <c r="BU112" s="830"/>
      <c r="BV112" s="830">
        <v>4193984</v>
      </c>
      <c r="BW112" s="830"/>
      <c r="BX112" s="830"/>
      <c r="BY112" s="830"/>
      <c r="BZ112" s="830"/>
      <c r="CA112" s="830">
        <v>3835702</v>
      </c>
      <c r="CB112" s="830"/>
      <c r="CC112" s="830"/>
      <c r="CD112" s="830"/>
      <c r="CE112" s="830"/>
      <c r="CF112" s="888">
        <v>68.400000000000006</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398</v>
      </c>
      <c r="DH112" s="830"/>
      <c r="DI112" s="830"/>
      <c r="DJ112" s="830"/>
      <c r="DK112" s="830"/>
      <c r="DL112" s="830" t="s">
        <v>445</v>
      </c>
      <c r="DM112" s="830"/>
      <c r="DN112" s="830"/>
      <c r="DO112" s="830"/>
      <c r="DP112" s="830"/>
      <c r="DQ112" s="830" t="s">
        <v>445</v>
      </c>
      <c r="DR112" s="830"/>
      <c r="DS112" s="830"/>
      <c r="DT112" s="830"/>
      <c r="DU112" s="830"/>
      <c r="DV112" s="807" t="s">
        <v>445</v>
      </c>
      <c r="DW112" s="807"/>
      <c r="DX112" s="807"/>
      <c r="DY112" s="807"/>
      <c r="DZ112" s="808"/>
    </row>
    <row r="113" spans="1:130" s="222" customFormat="1" ht="26.25" customHeight="1" x14ac:dyDescent="0.15">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619319</v>
      </c>
      <c r="AB113" s="932"/>
      <c r="AC113" s="932"/>
      <c r="AD113" s="932"/>
      <c r="AE113" s="933"/>
      <c r="AF113" s="934">
        <v>627069</v>
      </c>
      <c r="AG113" s="932"/>
      <c r="AH113" s="932"/>
      <c r="AI113" s="932"/>
      <c r="AJ113" s="933"/>
      <c r="AK113" s="934">
        <v>619335</v>
      </c>
      <c r="AL113" s="932"/>
      <c r="AM113" s="932"/>
      <c r="AN113" s="932"/>
      <c r="AO113" s="933"/>
      <c r="AP113" s="935">
        <v>11</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177164</v>
      </c>
      <c r="BR113" s="830"/>
      <c r="BS113" s="830"/>
      <c r="BT113" s="830"/>
      <c r="BU113" s="830"/>
      <c r="BV113" s="830">
        <v>170013</v>
      </c>
      <c r="BW113" s="830"/>
      <c r="BX113" s="830"/>
      <c r="BY113" s="830"/>
      <c r="BZ113" s="830"/>
      <c r="CA113" s="830">
        <v>168663</v>
      </c>
      <c r="CB113" s="830"/>
      <c r="CC113" s="830"/>
      <c r="CD113" s="830"/>
      <c r="CE113" s="830"/>
      <c r="CF113" s="888">
        <v>3</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445</v>
      </c>
      <c r="DH113" s="793"/>
      <c r="DI113" s="793"/>
      <c r="DJ113" s="793"/>
      <c r="DK113" s="794"/>
      <c r="DL113" s="795" t="s">
        <v>398</v>
      </c>
      <c r="DM113" s="793"/>
      <c r="DN113" s="793"/>
      <c r="DO113" s="793"/>
      <c r="DP113" s="794"/>
      <c r="DQ113" s="795" t="s">
        <v>445</v>
      </c>
      <c r="DR113" s="793"/>
      <c r="DS113" s="793"/>
      <c r="DT113" s="793"/>
      <c r="DU113" s="794"/>
      <c r="DV113" s="837" t="s">
        <v>445</v>
      </c>
      <c r="DW113" s="838"/>
      <c r="DX113" s="838"/>
      <c r="DY113" s="838"/>
      <c r="DZ113" s="839"/>
    </row>
    <row r="114" spans="1:130" s="222" customFormat="1" ht="26.25" customHeight="1" x14ac:dyDescent="0.15">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16534</v>
      </c>
      <c r="AB114" s="793"/>
      <c r="AC114" s="793"/>
      <c r="AD114" s="793"/>
      <c r="AE114" s="794"/>
      <c r="AF114" s="795">
        <v>15779</v>
      </c>
      <c r="AG114" s="793"/>
      <c r="AH114" s="793"/>
      <c r="AI114" s="793"/>
      <c r="AJ114" s="794"/>
      <c r="AK114" s="795">
        <v>23415</v>
      </c>
      <c r="AL114" s="793"/>
      <c r="AM114" s="793"/>
      <c r="AN114" s="793"/>
      <c r="AO114" s="794"/>
      <c r="AP114" s="837">
        <v>0.4</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728390</v>
      </c>
      <c r="BR114" s="830"/>
      <c r="BS114" s="830"/>
      <c r="BT114" s="830"/>
      <c r="BU114" s="830"/>
      <c r="BV114" s="830">
        <v>738635</v>
      </c>
      <c r="BW114" s="830"/>
      <c r="BX114" s="830"/>
      <c r="BY114" s="830"/>
      <c r="BZ114" s="830"/>
      <c r="CA114" s="830">
        <v>773718</v>
      </c>
      <c r="CB114" s="830"/>
      <c r="CC114" s="830"/>
      <c r="CD114" s="830"/>
      <c r="CE114" s="830"/>
      <c r="CF114" s="888">
        <v>13.8</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398</v>
      </c>
      <c r="DH114" s="793"/>
      <c r="DI114" s="793"/>
      <c r="DJ114" s="793"/>
      <c r="DK114" s="794"/>
      <c r="DL114" s="795" t="s">
        <v>445</v>
      </c>
      <c r="DM114" s="793"/>
      <c r="DN114" s="793"/>
      <c r="DO114" s="793"/>
      <c r="DP114" s="794"/>
      <c r="DQ114" s="795" t="s">
        <v>130</v>
      </c>
      <c r="DR114" s="793"/>
      <c r="DS114" s="793"/>
      <c r="DT114" s="793"/>
      <c r="DU114" s="794"/>
      <c r="DV114" s="837" t="s">
        <v>130</v>
      </c>
      <c r="DW114" s="838"/>
      <c r="DX114" s="838"/>
      <c r="DY114" s="838"/>
      <c r="DZ114" s="839"/>
    </row>
    <row r="115" spans="1:130" s="222" customFormat="1" ht="26.25" customHeight="1" x14ac:dyDescent="0.15">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79</v>
      </c>
      <c r="AB115" s="932"/>
      <c r="AC115" s="932"/>
      <c r="AD115" s="932"/>
      <c r="AE115" s="933"/>
      <c r="AF115" s="934">
        <v>52</v>
      </c>
      <c r="AG115" s="932"/>
      <c r="AH115" s="932"/>
      <c r="AI115" s="932"/>
      <c r="AJ115" s="933"/>
      <c r="AK115" s="934">
        <v>28</v>
      </c>
      <c r="AL115" s="932"/>
      <c r="AM115" s="932"/>
      <c r="AN115" s="932"/>
      <c r="AO115" s="933"/>
      <c r="AP115" s="935">
        <v>0</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v>10</v>
      </c>
      <c r="BR115" s="830"/>
      <c r="BS115" s="830"/>
      <c r="BT115" s="830"/>
      <c r="BU115" s="830"/>
      <c r="BV115" s="830" t="s">
        <v>398</v>
      </c>
      <c r="BW115" s="830"/>
      <c r="BX115" s="830"/>
      <c r="BY115" s="830"/>
      <c r="BZ115" s="830"/>
      <c r="CA115" s="830" t="s">
        <v>398</v>
      </c>
      <c r="CB115" s="830"/>
      <c r="CC115" s="830"/>
      <c r="CD115" s="830"/>
      <c r="CE115" s="830"/>
      <c r="CF115" s="888" t="s">
        <v>130</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398</v>
      </c>
      <c r="DH115" s="793"/>
      <c r="DI115" s="793"/>
      <c r="DJ115" s="793"/>
      <c r="DK115" s="794"/>
      <c r="DL115" s="795" t="s">
        <v>130</v>
      </c>
      <c r="DM115" s="793"/>
      <c r="DN115" s="793"/>
      <c r="DO115" s="793"/>
      <c r="DP115" s="794"/>
      <c r="DQ115" s="795" t="s">
        <v>398</v>
      </c>
      <c r="DR115" s="793"/>
      <c r="DS115" s="793"/>
      <c r="DT115" s="793"/>
      <c r="DU115" s="794"/>
      <c r="DV115" s="837" t="s">
        <v>445</v>
      </c>
      <c r="DW115" s="838"/>
      <c r="DX115" s="838"/>
      <c r="DY115" s="838"/>
      <c r="DZ115" s="839"/>
    </row>
    <row r="116" spans="1:130" s="222" customFormat="1" ht="26.25" customHeight="1" x14ac:dyDescent="0.15">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445</v>
      </c>
      <c r="AB116" s="793"/>
      <c r="AC116" s="793"/>
      <c r="AD116" s="793"/>
      <c r="AE116" s="794"/>
      <c r="AF116" s="795" t="s">
        <v>130</v>
      </c>
      <c r="AG116" s="793"/>
      <c r="AH116" s="793"/>
      <c r="AI116" s="793"/>
      <c r="AJ116" s="794"/>
      <c r="AK116" s="795" t="s">
        <v>445</v>
      </c>
      <c r="AL116" s="793"/>
      <c r="AM116" s="793"/>
      <c r="AN116" s="793"/>
      <c r="AO116" s="794"/>
      <c r="AP116" s="837" t="s">
        <v>445</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445</v>
      </c>
      <c r="BW116" s="830"/>
      <c r="BX116" s="830"/>
      <c r="BY116" s="830"/>
      <c r="BZ116" s="830"/>
      <c r="CA116" s="830" t="s">
        <v>445</v>
      </c>
      <c r="CB116" s="830"/>
      <c r="CC116" s="830"/>
      <c r="CD116" s="830"/>
      <c r="CE116" s="830"/>
      <c r="CF116" s="888" t="s">
        <v>445</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398</v>
      </c>
      <c r="DH116" s="793"/>
      <c r="DI116" s="793"/>
      <c r="DJ116" s="793"/>
      <c r="DK116" s="794"/>
      <c r="DL116" s="795" t="s">
        <v>445</v>
      </c>
      <c r="DM116" s="793"/>
      <c r="DN116" s="793"/>
      <c r="DO116" s="793"/>
      <c r="DP116" s="794"/>
      <c r="DQ116" s="795" t="s">
        <v>130</v>
      </c>
      <c r="DR116" s="793"/>
      <c r="DS116" s="793"/>
      <c r="DT116" s="793"/>
      <c r="DU116" s="794"/>
      <c r="DV116" s="837" t="s">
        <v>398</v>
      </c>
      <c r="DW116" s="838"/>
      <c r="DX116" s="838"/>
      <c r="DY116" s="838"/>
      <c r="DZ116" s="839"/>
    </row>
    <row r="117" spans="1:130" s="222"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1838931</v>
      </c>
      <c r="AB117" s="916"/>
      <c r="AC117" s="916"/>
      <c r="AD117" s="916"/>
      <c r="AE117" s="917"/>
      <c r="AF117" s="918">
        <v>1832031</v>
      </c>
      <c r="AG117" s="916"/>
      <c r="AH117" s="916"/>
      <c r="AI117" s="916"/>
      <c r="AJ117" s="917"/>
      <c r="AK117" s="918">
        <v>1856249</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445</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445</v>
      </c>
      <c r="DM117" s="793"/>
      <c r="DN117" s="793"/>
      <c r="DO117" s="793"/>
      <c r="DP117" s="794"/>
      <c r="DQ117" s="795" t="s">
        <v>445</v>
      </c>
      <c r="DR117" s="793"/>
      <c r="DS117" s="793"/>
      <c r="DT117" s="793"/>
      <c r="DU117" s="794"/>
      <c r="DV117" s="837" t="s">
        <v>130</v>
      </c>
      <c r="DW117" s="838"/>
      <c r="DX117" s="838"/>
      <c r="DY117" s="838"/>
      <c r="DZ117" s="839"/>
    </row>
    <row r="118" spans="1:130" s="222" customFormat="1" ht="26.25" customHeight="1" x14ac:dyDescent="0.15">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311</v>
      </c>
      <c r="AL118" s="909"/>
      <c r="AM118" s="909"/>
      <c r="AN118" s="909"/>
      <c r="AO118" s="910"/>
      <c r="AP118" s="912" t="s">
        <v>439</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469</v>
      </c>
      <c r="BR118" s="858"/>
      <c r="BS118" s="858"/>
      <c r="BT118" s="858"/>
      <c r="BU118" s="858"/>
      <c r="BV118" s="858" t="s">
        <v>470</v>
      </c>
      <c r="BW118" s="858"/>
      <c r="BX118" s="858"/>
      <c r="BY118" s="858"/>
      <c r="BZ118" s="858"/>
      <c r="CA118" s="858" t="s">
        <v>469</v>
      </c>
      <c r="CB118" s="858"/>
      <c r="CC118" s="858"/>
      <c r="CD118" s="858"/>
      <c r="CE118" s="858"/>
      <c r="CF118" s="888" t="s">
        <v>471</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473</v>
      </c>
      <c r="DH118" s="793"/>
      <c r="DI118" s="793"/>
      <c r="DJ118" s="793"/>
      <c r="DK118" s="794"/>
      <c r="DL118" s="795" t="s">
        <v>130</v>
      </c>
      <c r="DM118" s="793"/>
      <c r="DN118" s="793"/>
      <c r="DO118" s="793"/>
      <c r="DP118" s="794"/>
      <c r="DQ118" s="795" t="s">
        <v>130</v>
      </c>
      <c r="DR118" s="793"/>
      <c r="DS118" s="793"/>
      <c r="DT118" s="793"/>
      <c r="DU118" s="794"/>
      <c r="DV118" s="837" t="s">
        <v>474</v>
      </c>
      <c r="DW118" s="838"/>
      <c r="DX118" s="838"/>
      <c r="DY118" s="838"/>
      <c r="DZ118" s="839"/>
    </row>
    <row r="119" spans="1:130" s="222" customFormat="1" ht="26.25" customHeight="1" x14ac:dyDescent="0.15">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130</v>
      </c>
      <c r="AG119" s="902"/>
      <c r="AH119" s="902"/>
      <c r="AI119" s="902"/>
      <c r="AJ119" s="903"/>
      <c r="AK119" s="904" t="s">
        <v>130</v>
      </c>
      <c r="AL119" s="902"/>
      <c r="AM119" s="902"/>
      <c r="AN119" s="902"/>
      <c r="AO119" s="903"/>
      <c r="AP119" s="905" t="s">
        <v>130</v>
      </c>
      <c r="AQ119" s="906"/>
      <c r="AR119" s="906"/>
      <c r="AS119" s="906"/>
      <c r="AT119" s="907"/>
      <c r="AU119" s="947"/>
      <c r="AV119" s="948"/>
      <c r="AW119" s="948"/>
      <c r="AX119" s="948"/>
      <c r="AY119" s="948"/>
      <c r="AZ119" s="243" t="s">
        <v>190</v>
      </c>
      <c r="BA119" s="243"/>
      <c r="BB119" s="243"/>
      <c r="BC119" s="243"/>
      <c r="BD119" s="243"/>
      <c r="BE119" s="243"/>
      <c r="BF119" s="243"/>
      <c r="BG119" s="243"/>
      <c r="BH119" s="243"/>
      <c r="BI119" s="243"/>
      <c r="BJ119" s="243"/>
      <c r="BK119" s="243"/>
      <c r="BL119" s="243"/>
      <c r="BM119" s="243"/>
      <c r="BN119" s="243"/>
      <c r="BO119" s="890" t="s">
        <v>475</v>
      </c>
      <c r="BP119" s="891"/>
      <c r="BQ119" s="892">
        <v>17561749</v>
      </c>
      <c r="BR119" s="858"/>
      <c r="BS119" s="858"/>
      <c r="BT119" s="858"/>
      <c r="BU119" s="858"/>
      <c r="BV119" s="858">
        <v>18003607</v>
      </c>
      <c r="BW119" s="858"/>
      <c r="BX119" s="858"/>
      <c r="BY119" s="858"/>
      <c r="BZ119" s="858"/>
      <c r="CA119" s="858">
        <v>17705736</v>
      </c>
      <c r="CB119" s="858"/>
      <c r="CC119" s="858"/>
      <c r="CD119" s="858"/>
      <c r="CE119" s="858"/>
      <c r="CF119" s="761"/>
      <c r="CG119" s="762"/>
      <c r="CH119" s="762"/>
      <c r="CI119" s="762"/>
      <c r="CJ119" s="847"/>
      <c r="CK119" s="941"/>
      <c r="CL119" s="836"/>
      <c r="CM119" s="851" t="s">
        <v>476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473</v>
      </c>
      <c r="DH119" s="777"/>
      <c r="DI119" s="777"/>
      <c r="DJ119" s="777"/>
      <c r="DK119" s="778"/>
      <c r="DL119" s="779" t="s">
        <v>130</v>
      </c>
      <c r="DM119" s="777"/>
      <c r="DN119" s="777"/>
      <c r="DO119" s="777"/>
      <c r="DP119" s="778"/>
      <c r="DQ119" s="779" t="s">
        <v>130</v>
      </c>
      <c r="DR119" s="777"/>
      <c r="DS119" s="777"/>
      <c r="DT119" s="777"/>
      <c r="DU119" s="778"/>
      <c r="DV119" s="861" t="s">
        <v>130</v>
      </c>
      <c r="DW119" s="862"/>
      <c r="DX119" s="862"/>
      <c r="DY119" s="862"/>
      <c r="DZ119" s="863"/>
    </row>
    <row r="120" spans="1:130" s="222" customFormat="1" ht="26.25" customHeight="1" x14ac:dyDescent="0.15">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473</v>
      </c>
      <c r="AG120" s="793"/>
      <c r="AH120" s="793"/>
      <c r="AI120" s="793"/>
      <c r="AJ120" s="794"/>
      <c r="AK120" s="795" t="s">
        <v>473</v>
      </c>
      <c r="AL120" s="793"/>
      <c r="AM120" s="793"/>
      <c r="AN120" s="793"/>
      <c r="AO120" s="794"/>
      <c r="AP120" s="837" t="s">
        <v>130</v>
      </c>
      <c r="AQ120" s="838"/>
      <c r="AR120" s="838"/>
      <c r="AS120" s="838"/>
      <c r="AT120" s="839"/>
      <c r="AU120" s="893" t="s">
        <v>477</v>
      </c>
      <c r="AV120" s="894"/>
      <c r="AW120" s="894"/>
      <c r="AX120" s="894"/>
      <c r="AY120" s="895"/>
      <c r="AZ120" s="873" t="s">
        <v>478</v>
      </c>
      <c r="BA120" s="821"/>
      <c r="BB120" s="821"/>
      <c r="BC120" s="821"/>
      <c r="BD120" s="821"/>
      <c r="BE120" s="821"/>
      <c r="BF120" s="821"/>
      <c r="BG120" s="821"/>
      <c r="BH120" s="821"/>
      <c r="BI120" s="821"/>
      <c r="BJ120" s="821"/>
      <c r="BK120" s="821"/>
      <c r="BL120" s="821"/>
      <c r="BM120" s="821"/>
      <c r="BN120" s="821"/>
      <c r="BO120" s="821"/>
      <c r="BP120" s="822"/>
      <c r="BQ120" s="874">
        <v>4216600</v>
      </c>
      <c r="BR120" s="855"/>
      <c r="BS120" s="855"/>
      <c r="BT120" s="855"/>
      <c r="BU120" s="855"/>
      <c r="BV120" s="855">
        <v>4288767</v>
      </c>
      <c r="BW120" s="855"/>
      <c r="BX120" s="855"/>
      <c r="BY120" s="855"/>
      <c r="BZ120" s="855"/>
      <c r="CA120" s="855">
        <v>4276126</v>
      </c>
      <c r="CB120" s="855"/>
      <c r="CC120" s="855"/>
      <c r="CD120" s="855"/>
      <c r="CE120" s="855"/>
      <c r="CF120" s="879">
        <v>76.2</v>
      </c>
      <c r="CG120" s="880"/>
      <c r="CH120" s="880"/>
      <c r="CI120" s="880"/>
      <c r="CJ120" s="880"/>
      <c r="CK120" s="881" t="s">
        <v>479</v>
      </c>
      <c r="CL120" s="865"/>
      <c r="CM120" s="865"/>
      <c r="CN120" s="865"/>
      <c r="CO120" s="866"/>
      <c r="CP120" s="885" t="s">
        <v>480</v>
      </c>
      <c r="CQ120" s="886"/>
      <c r="CR120" s="886"/>
      <c r="CS120" s="886"/>
      <c r="CT120" s="886"/>
      <c r="CU120" s="886"/>
      <c r="CV120" s="886"/>
      <c r="CW120" s="886"/>
      <c r="CX120" s="886"/>
      <c r="CY120" s="886"/>
      <c r="CZ120" s="886"/>
      <c r="DA120" s="886"/>
      <c r="DB120" s="886"/>
      <c r="DC120" s="886"/>
      <c r="DD120" s="886"/>
      <c r="DE120" s="886"/>
      <c r="DF120" s="887"/>
      <c r="DG120" s="874">
        <v>2602893</v>
      </c>
      <c r="DH120" s="855"/>
      <c r="DI120" s="855"/>
      <c r="DJ120" s="855"/>
      <c r="DK120" s="855"/>
      <c r="DL120" s="855">
        <v>2312210</v>
      </c>
      <c r="DM120" s="855"/>
      <c r="DN120" s="855"/>
      <c r="DO120" s="855"/>
      <c r="DP120" s="855"/>
      <c r="DQ120" s="855">
        <v>2002713</v>
      </c>
      <c r="DR120" s="855"/>
      <c r="DS120" s="855"/>
      <c r="DT120" s="855"/>
      <c r="DU120" s="855"/>
      <c r="DV120" s="856">
        <v>35.700000000000003</v>
      </c>
      <c r="DW120" s="856"/>
      <c r="DX120" s="856"/>
      <c r="DY120" s="856"/>
      <c r="DZ120" s="857"/>
    </row>
    <row r="121" spans="1:130" s="222" customFormat="1" ht="26.25" customHeight="1" x14ac:dyDescent="0.15">
      <c r="A121" s="833"/>
      <c r="B121" s="834"/>
      <c r="C121" s="876" t="s">
        <v>481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482</v>
      </c>
      <c r="AG121" s="793"/>
      <c r="AH121" s="793"/>
      <c r="AI121" s="793"/>
      <c r="AJ121" s="794"/>
      <c r="AK121" s="795" t="s">
        <v>483</v>
      </c>
      <c r="AL121" s="793"/>
      <c r="AM121" s="793"/>
      <c r="AN121" s="793"/>
      <c r="AO121" s="794"/>
      <c r="AP121" s="837" t="s">
        <v>130</v>
      </c>
      <c r="AQ121" s="838"/>
      <c r="AR121" s="838"/>
      <c r="AS121" s="838"/>
      <c r="AT121" s="839"/>
      <c r="AU121" s="896"/>
      <c r="AV121" s="897"/>
      <c r="AW121" s="897"/>
      <c r="AX121" s="897"/>
      <c r="AY121" s="898"/>
      <c r="AZ121" s="828" t="s">
        <v>484</v>
      </c>
      <c r="BA121" s="765"/>
      <c r="BB121" s="765"/>
      <c r="BC121" s="765"/>
      <c r="BD121" s="765"/>
      <c r="BE121" s="765"/>
      <c r="BF121" s="765"/>
      <c r="BG121" s="765"/>
      <c r="BH121" s="765"/>
      <c r="BI121" s="765"/>
      <c r="BJ121" s="765"/>
      <c r="BK121" s="765"/>
      <c r="BL121" s="765"/>
      <c r="BM121" s="765"/>
      <c r="BN121" s="765"/>
      <c r="BO121" s="765"/>
      <c r="BP121" s="766"/>
      <c r="BQ121" s="829">
        <v>101660</v>
      </c>
      <c r="BR121" s="830"/>
      <c r="BS121" s="830"/>
      <c r="BT121" s="830"/>
      <c r="BU121" s="830"/>
      <c r="BV121" s="830">
        <v>125646</v>
      </c>
      <c r="BW121" s="830"/>
      <c r="BX121" s="830"/>
      <c r="BY121" s="830"/>
      <c r="BZ121" s="830"/>
      <c r="CA121" s="830">
        <v>152499</v>
      </c>
      <c r="CB121" s="830"/>
      <c r="CC121" s="830"/>
      <c r="CD121" s="830"/>
      <c r="CE121" s="830"/>
      <c r="CF121" s="888">
        <v>2.7</v>
      </c>
      <c r="CG121" s="889"/>
      <c r="CH121" s="889"/>
      <c r="CI121" s="889"/>
      <c r="CJ121" s="889"/>
      <c r="CK121" s="882"/>
      <c r="CL121" s="868"/>
      <c r="CM121" s="868"/>
      <c r="CN121" s="868"/>
      <c r="CO121" s="869"/>
      <c r="CP121" s="848" t="s">
        <v>485</v>
      </c>
      <c r="CQ121" s="849"/>
      <c r="CR121" s="849"/>
      <c r="CS121" s="849"/>
      <c r="CT121" s="849"/>
      <c r="CU121" s="849"/>
      <c r="CV121" s="849"/>
      <c r="CW121" s="849"/>
      <c r="CX121" s="849"/>
      <c r="CY121" s="849"/>
      <c r="CZ121" s="849"/>
      <c r="DA121" s="849"/>
      <c r="DB121" s="849"/>
      <c r="DC121" s="849"/>
      <c r="DD121" s="849"/>
      <c r="DE121" s="849"/>
      <c r="DF121" s="850"/>
      <c r="DG121" s="829">
        <v>1610110</v>
      </c>
      <c r="DH121" s="830"/>
      <c r="DI121" s="830"/>
      <c r="DJ121" s="830"/>
      <c r="DK121" s="830"/>
      <c r="DL121" s="830">
        <v>1640499</v>
      </c>
      <c r="DM121" s="830"/>
      <c r="DN121" s="830"/>
      <c r="DO121" s="830"/>
      <c r="DP121" s="830"/>
      <c r="DQ121" s="830">
        <v>1590633</v>
      </c>
      <c r="DR121" s="830"/>
      <c r="DS121" s="830"/>
      <c r="DT121" s="830"/>
      <c r="DU121" s="830"/>
      <c r="DV121" s="807">
        <v>28.4</v>
      </c>
      <c r="DW121" s="807"/>
      <c r="DX121" s="807"/>
      <c r="DY121" s="807"/>
      <c r="DZ121" s="808"/>
    </row>
    <row r="122" spans="1:130" s="222" customFormat="1" ht="26.25" customHeight="1" x14ac:dyDescent="0.15">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483</v>
      </c>
      <c r="AG122" s="793"/>
      <c r="AH122" s="793"/>
      <c r="AI122" s="793"/>
      <c r="AJ122" s="794"/>
      <c r="AK122" s="795" t="s">
        <v>473</v>
      </c>
      <c r="AL122" s="793"/>
      <c r="AM122" s="793"/>
      <c r="AN122" s="793"/>
      <c r="AO122" s="794"/>
      <c r="AP122" s="837" t="s">
        <v>473</v>
      </c>
      <c r="AQ122" s="838"/>
      <c r="AR122" s="838"/>
      <c r="AS122" s="838"/>
      <c r="AT122" s="839"/>
      <c r="AU122" s="896"/>
      <c r="AV122" s="897"/>
      <c r="AW122" s="897"/>
      <c r="AX122" s="897"/>
      <c r="AY122" s="898"/>
      <c r="AZ122" s="851" t="s">
        <v>486</v>
      </c>
      <c r="BA122" s="852"/>
      <c r="BB122" s="852"/>
      <c r="BC122" s="852"/>
      <c r="BD122" s="852"/>
      <c r="BE122" s="852"/>
      <c r="BF122" s="852"/>
      <c r="BG122" s="852"/>
      <c r="BH122" s="852"/>
      <c r="BI122" s="852"/>
      <c r="BJ122" s="852"/>
      <c r="BK122" s="852"/>
      <c r="BL122" s="852"/>
      <c r="BM122" s="852"/>
      <c r="BN122" s="852"/>
      <c r="BO122" s="852"/>
      <c r="BP122" s="853"/>
      <c r="BQ122" s="892">
        <v>12390099</v>
      </c>
      <c r="BR122" s="858"/>
      <c r="BS122" s="858"/>
      <c r="BT122" s="858"/>
      <c r="BU122" s="858"/>
      <c r="BV122" s="858">
        <v>12451813</v>
      </c>
      <c r="BW122" s="858"/>
      <c r="BX122" s="858"/>
      <c r="BY122" s="858"/>
      <c r="BZ122" s="858"/>
      <c r="CA122" s="858">
        <v>12112255</v>
      </c>
      <c r="CB122" s="858"/>
      <c r="CC122" s="858"/>
      <c r="CD122" s="858"/>
      <c r="CE122" s="858"/>
      <c r="CF122" s="859">
        <v>215.9</v>
      </c>
      <c r="CG122" s="860"/>
      <c r="CH122" s="860"/>
      <c r="CI122" s="860"/>
      <c r="CJ122" s="860"/>
      <c r="CK122" s="882"/>
      <c r="CL122" s="868"/>
      <c r="CM122" s="868"/>
      <c r="CN122" s="868"/>
      <c r="CO122" s="869"/>
      <c r="CP122" s="848" t="s">
        <v>487</v>
      </c>
      <c r="CQ122" s="849"/>
      <c r="CR122" s="849"/>
      <c r="CS122" s="849"/>
      <c r="CT122" s="849"/>
      <c r="CU122" s="849"/>
      <c r="CV122" s="849"/>
      <c r="CW122" s="849"/>
      <c r="CX122" s="849"/>
      <c r="CY122" s="849"/>
      <c r="CZ122" s="849"/>
      <c r="DA122" s="849"/>
      <c r="DB122" s="849"/>
      <c r="DC122" s="849"/>
      <c r="DD122" s="849"/>
      <c r="DE122" s="849"/>
      <c r="DF122" s="850"/>
      <c r="DG122" s="829">
        <v>294526</v>
      </c>
      <c r="DH122" s="830"/>
      <c r="DI122" s="830"/>
      <c r="DJ122" s="830"/>
      <c r="DK122" s="830"/>
      <c r="DL122" s="830">
        <v>241275</v>
      </c>
      <c r="DM122" s="830"/>
      <c r="DN122" s="830"/>
      <c r="DO122" s="830"/>
      <c r="DP122" s="830"/>
      <c r="DQ122" s="830">
        <v>242356</v>
      </c>
      <c r="DR122" s="830"/>
      <c r="DS122" s="830"/>
      <c r="DT122" s="830"/>
      <c r="DU122" s="830"/>
      <c r="DV122" s="807">
        <v>4.3</v>
      </c>
      <c r="DW122" s="807"/>
      <c r="DX122" s="807"/>
      <c r="DY122" s="807"/>
      <c r="DZ122" s="808"/>
    </row>
    <row r="123" spans="1:130" s="222" customFormat="1" ht="26.25" customHeight="1" x14ac:dyDescent="0.15">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474</v>
      </c>
      <c r="AB123" s="793"/>
      <c r="AC123" s="793"/>
      <c r="AD123" s="793"/>
      <c r="AE123" s="794"/>
      <c r="AF123" s="795" t="s">
        <v>473</v>
      </c>
      <c r="AG123" s="793"/>
      <c r="AH123" s="793"/>
      <c r="AI123" s="793"/>
      <c r="AJ123" s="794"/>
      <c r="AK123" s="795" t="s">
        <v>473</v>
      </c>
      <c r="AL123" s="793"/>
      <c r="AM123" s="793"/>
      <c r="AN123" s="793"/>
      <c r="AO123" s="794"/>
      <c r="AP123" s="837" t="s">
        <v>130</v>
      </c>
      <c r="AQ123" s="838"/>
      <c r="AR123" s="838"/>
      <c r="AS123" s="838"/>
      <c r="AT123" s="839"/>
      <c r="AU123" s="899"/>
      <c r="AV123" s="900"/>
      <c r="AW123" s="900"/>
      <c r="AX123" s="900"/>
      <c r="AY123" s="900"/>
      <c r="AZ123" s="243" t="s">
        <v>190</v>
      </c>
      <c r="BA123" s="243"/>
      <c r="BB123" s="243"/>
      <c r="BC123" s="243"/>
      <c r="BD123" s="243"/>
      <c r="BE123" s="243"/>
      <c r="BF123" s="243"/>
      <c r="BG123" s="243"/>
      <c r="BH123" s="243"/>
      <c r="BI123" s="243"/>
      <c r="BJ123" s="243"/>
      <c r="BK123" s="243"/>
      <c r="BL123" s="243"/>
      <c r="BM123" s="243"/>
      <c r="BN123" s="243"/>
      <c r="BO123" s="890" t="s">
        <v>488</v>
      </c>
      <c r="BP123" s="891"/>
      <c r="BQ123" s="845">
        <v>16708359</v>
      </c>
      <c r="BR123" s="846"/>
      <c r="BS123" s="846"/>
      <c r="BT123" s="846"/>
      <c r="BU123" s="846"/>
      <c r="BV123" s="846">
        <v>16866226</v>
      </c>
      <c r="BW123" s="846"/>
      <c r="BX123" s="846"/>
      <c r="BY123" s="846"/>
      <c r="BZ123" s="846"/>
      <c r="CA123" s="846">
        <v>16540880</v>
      </c>
      <c r="CB123" s="846"/>
      <c r="CC123" s="846"/>
      <c r="CD123" s="846"/>
      <c r="CE123" s="846"/>
      <c r="CF123" s="761"/>
      <c r="CG123" s="762"/>
      <c r="CH123" s="762"/>
      <c r="CI123" s="762"/>
      <c r="CJ123" s="847"/>
      <c r="CK123" s="882"/>
      <c r="CL123" s="868"/>
      <c r="CM123" s="868"/>
      <c r="CN123" s="868"/>
      <c r="CO123" s="869"/>
      <c r="CP123" s="848" t="s">
        <v>489</v>
      </c>
      <c r="CQ123" s="849"/>
      <c r="CR123" s="849"/>
      <c r="CS123" s="849"/>
      <c r="CT123" s="849"/>
      <c r="CU123" s="849"/>
      <c r="CV123" s="849"/>
      <c r="CW123" s="849"/>
      <c r="CX123" s="849"/>
      <c r="CY123" s="849"/>
      <c r="CZ123" s="849"/>
      <c r="DA123" s="849"/>
      <c r="DB123" s="849"/>
      <c r="DC123" s="849"/>
      <c r="DD123" s="849"/>
      <c r="DE123" s="849"/>
      <c r="DF123" s="850"/>
      <c r="DG123" s="792" t="s">
        <v>469</v>
      </c>
      <c r="DH123" s="793"/>
      <c r="DI123" s="793"/>
      <c r="DJ123" s="793"/>
      <c r="DK123" s="794"/>
      <c r="DL123" s="795" t="s">
        <v>130</v>
      </c>
      <c r="DM123" s="793"/>
      <c r="DN123" s="793"/>
      <c r="DO123" s="793"/>
      <c r="DP123" s="794"/>
      <c r="DQ123" s="795" t="s">
        <v>471</v>
      </c>
      <c r="DR123" s="793"/>
      <c r="DS123" s="793"/>
      <c r="DT123" s="793"/>
      <c r="DU123" s="794"/>
      <c r="DV123" s="837" t="s">
        <v>469</v>
      </c>
      <c r="DW123" s="838"/>
      <c r="DX123" s="838"/>
      <c r="DY123" s="838"/>
      <c r="DZ123" s="839"/>
    </row>
    <row r="124" spans="1:130" s="222" customFormat="1" ht="26.25" customHeight="1" thickBot="1" x14ac:dyDescent="0.2">
      <c r="A124" s="833"/>
      <c r="B124" s="834"/>
      <c r="C124" s="828"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473</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490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15.7</v>
      </c>
      <c r="BR124" s="844"/>
      <c r="BS124" s="844"/>
      <c r="BT124" s="844"/>
      <c r="BU124" s="844"/>
      <c r="BV124" s="844">
        <v>19.8</v>
      </c>
      <c r="BW124" s="844"/>
      <c r="BX124" s="844"/>
      <c r="BY124" s="844"/>
      <c r="BZ124" s="844"/>
      <c r="CA124" s="844">
        <v>20.7</v>
      </c>
      <c r="CB124" s="844"/>
      <c r="CC124" s="844"/>
      <c r="CD124" s="844"/>
      <c r="CE124" s="844"/>
      <c r="CF124" s="739"/>
      <c r="CG124" s="740"/>
      <c r="CH124" s="740"/>
      <c r="CI124" s="740"/>
      <c r="CJ124" s="875"/>
      <c r="CK124" s="883"/>
      <c r="CL124" s="883"/>
      <c r="CM124" s="883"/>
      <c r="CN124" s="883"/>
      <c r="CO124" s="884"/>
      <c r="CP124" s="848" t="s">
        <v>491</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130</v>
      </c>
      <c r="DM124" s="777"/>
      <c r="DN124" s="777"/>
      <c r="DO124" s="777"/>
      <c r="DP124" s="778"/>
      <c r="DQ124" s="779" t="s">
        <v>471</v>
      </c>
      <c r="DR124" s="777"/>
      <c r="DS124" s="777"/>
      <c r="DT124" s="777"/>
      <c r="DU124" s="778"/>
      <c r="DV124" s="861" t="s">
        <v>492</v>
      </c>
      <c r="DW124" s="862"/>
      <c r="DX124" s="862"/>
      <c r="DY124" s="862"/>
      <c r="DZ124" s="863"/>
    </row>
    <row r="125" spans="1:130" s="222" customFormat="1" ht="26.25" customHeight="1" x14ac:dyDescent="0.15">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470</v>
      </c>
      <c r="AB125" s="793"/>
      <c r="AC125" s="793"/>
      <c r="AD125" s="793"/>
      <c r="AE125" s="794"/>
      <c r="AF125" s="795" t="s">
        <v>130</v>
      </c>
      <c r="AG125" s="793"/>
      <c r="AH125" s="793"/>
      <c r="AI125" s="793"/>
      <c r="AJ125" s="794"/>
      <c r="AK125" s="795" t="s">
        <v>474</v>
      </c>
      <c r="AL125" s="793"/>
      <c r="AM125" s="793"/>
      <c r="AN125" s="793"/>
      <c r="AO125" s="794"/>
      <c r="AP125" s="837" t="s">
        <v>473</v>
      </c>
      <c r="AQ125" s="838"/>
      <c r="AR125" s="838"/>
      <c r="AS125" s="838"/>
      <c r="AT125" s="839"/>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64" t="s">
        <v>493</v>
      </c>
      <c r="CL125" s="865"/>
      <c r="CM125" s="865"/>
      <c r="CN125" s="865"/>
      <c r="CO125" s="866"/>
      <c r="CP125" s="873" t="s">
        <v>494</v>
      </c>
      <c r="CQ125" s="821"/>
      <c r="CR125" s="821"/>
      <c r="CS125" s="821"/>
      <c r="CT125" s="821"/>
      <c r="CU125" s="821"/>
      <c r="CV125" s="821"/>
      <c r="CW125" s="821"/>
      <c r="CX125" s="821"/>
      <c r="CY125" s="821"/>
      <c r="CZ125" s="821"/>
      <c r="DA125" s="821"/>
      <c r="DB125" s="821"/>
      <c r="DC125" s="821"/>
      <c r="DD125" s="821"/>
      <c r="DE125" s="821"/>
      <c r="DF125" s="822"/>
      <c r="DG125" s="874" t="s">
        <v>474</v>
      </c>
      <c r="DH125" s="855"/>
      <c r="DI125" s="855"/>
      <c r="DJ125" s="855"/>
      <c r="DK125" s="855"/>
      <c r="DL125" s="855" t="s">
        <v>130</v>
      </c>
      <c r="DM125" s="855"/>
      <c r="DN125" s="855"/>
      <c r="DO125" s="855"/>
      <c r="DP125" s="855"/>
      <c r="DQ125" s="855" t="s">
        <v>474</v>
      </c>
      <c r="DR125" s="855"/>
      <c r="DS125" s="855"/>
      <c r="DT125" s="855"/>
      <c r="DU125" s="855"/>
      <c r="DV125" s="856" t="s">
        <v>483</v>
      </c>
      <c r="DW125" s="856"/>
      <c r="DX125" s="856"/>
      <c r="DY125" s="856"/>
      <c r="DZ125" s="857"/>
    </row>
    <row r="126" spans="1:130" s="222" customFormat="1" ht="26.25" customHeight="1" thickBot="1" x14ac:dyDescent="0.2">
      <c r="A126" s="833"/>
      <c r="B126" s="834"/>
      <c r="C126" s="828" t="s">
        <v>476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473</v>
      </c>
      <c r="AG126" s="793"/>
      <c r="AH126" s="793"/>
      <c r="AI126" s="793"/>
      <c r="AJ126" s="794"/>
      <c r="AK126" s="795" t="s">
        <v>130</v>
      </c>
      <c r="AL126" s="793"/>
      <c r="AM126" s="793"/>
      <c r="AN126" s="793"/>
      <c r="AO126" s="794"/>
      <c r="AP126" s="837" t="s">
        <v>473</v>
      </c>
      <c r="AQ126" s="838"/>
      <c r="AR126" s="838"/>
      <c r="AS126" s="838"/>
      <c r="AT126" s="839"/>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67"/>
      <c r="CL126" s="868"/>
      <c r="CM126" s="868"/>
      <c r="CN126" s="868"/>
      <c r="CO126" s="869"/>
      <c r="CP126" s="828" t="s">
        <v>495</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496</v>
      </c>
      <c r="DR126" s="830"/>
      <c r="DS126" s="830"/>
      <c r="DT126" s="830"/>
      <c r="DU126" s="830"/>
      <c r="DV126" s="807" t="s">
        <v>130</v>
      </c>
      <c r="DW126" s="807"/>
      <c r="DX126" s="807"/>
      <c r="DY126" s="807"/>
      <c r="DZ126" s="808"/>
    </row>
    <row r="127" spans="1:130" s="222" customFormat="1" ht="26.25" customHeight="1" x14ac:dyDescent="0.15">
      <c r="A127" s="835"/>
      <c r="B127" s="836"/>
      <c r="C127" s="851" t="s">
        <v>497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79</v>
      </c>
      <c r="AB127" s="793"/>
      <c r="AC127" s="793"/>
      <c r="AD127" s="793"/>
      <c r="AE127" s="794"/>
      <c r="AF127" s="795">
        <v>52</v>
      </c>
      <c r="AG127" s="793"/>
      <c r="AH127" s="793"/>
      <c r="AI127" s="793"/>
      <c r="AJ127" s="794"/>
      <c r="AK127" s="795">
        <v>28</v>
      </c>
      <c r="AL127" s="793"/>
      <c r="AM127" s="793"/>
      <c r="AN127" s="793"/>
      <c r="AO127" s="794"/>
      <c r="AP127" s="837">
        <v>0</v>
      </c>
      <c r="AQ127" s="838"/>
      <c r="AR127" s="838"/>
      <c r="AS127" s="838"/>
      <c r="AT127" s="839"/>
      <c r="AU127" s="224"/>
      <c r="AV127" s="224"/>
      <c r="AW127" s="224"/>
      <c r="AX127" s="854" t="s">
        <v>498</v>
      </c>
      <c r="AY127" s="825"/>
      <c r="AZ127" s="825"/>
      <c r="BA127" s="825"/>
      <c r="BB127" s="825"/>
      <c r="BC127" s="825"/>
      <c r="BD127" s="825"/>
      <c r="BE127" s="826"/>
      <c r="BF127" s="824" t="s">
        <v>499</v>
      </c>
      <c r="BG127" s="825"/>
      <c r="BH127" s="825"/>
      <c r="BI127" s="825"/>
      <c r="BJ127" s="825"/>
      <c r="BK127" s="825"/>
      <c r="BL127" s="826"/>
      <c r="BM127" s="824" t="s">
        <v>500</v>
      </c>
      <c r="BN127" s="825"/>
      <c r="BO127" s="825"/>
      <c r="BP127" s="825"/>
      <c r="BQ127" s="825"/>
      <c r="BR127" s="825"/>
      <c r="BS127" s="826"/>
      <c r="BT127" s="824" t="s">
        <v>501</v>
      </c>
      <c r="BU127" s="825"/>
      <c r="BV127" s="825"/>
      <c r="BW127" s="825"/>
      <c r="BX127" s="825"/>
      <c r="BY127" s="825"/>
      <c r="BZ127" s="827"/>
      <c r="CA127" s="224"/>
      <c r="CB127" s="224"/>
      <c r="CC127" s="224"/>
      <c r="CD127" s="247"/>
      <c r="CE127" s="247"/>
      <c r="CF127" s="247"/>
      <c r="CG127" s="224"/>
      <c r="CH127" s="224"/>
      <c r="CI127" s="224"/>
      <c r="CJ127" s="246"/>
      <c r="CK127" s="867"/>
      <c r="CL127" s="868"/>
      <c r="CM127" s="868"/>
      <c r="CN127" s="868"/>
      <c r="CO127" s="869"/>
      <c r="CP127" s="828" t="s">
        <v>502</v>
      </c>
      <c r="CQ127" s="765"/>
      <c r="CR127" s="765"/>
      <c r="CS127" s="765"/>
      <c r="CT127" s="765"/>
      <c r="CU127" s="765"/>
      <c r="CV127" s="765"/>
      <c r="CW127" s="765"/>
      <c r="CX127" s="765"/>
      <c r="CY127" s="765"/>
      <c r="CZ127" s="765"/>
      <c r="DA127" s="765"/>
      <c r="DB127" s="765"/>
      <c r="DC127" s="765"/>
      <c r="DD127" s="765"/>
      <c r="DE127" s="765"/>
      <c r="DF127" s="766"/>
      <c r="DG127" s="829" t="s">
        <v>473</v>
      </c>
      <c r="DH127" s="830"/>
      <c r="DI127" s="830"/>
      <c r="DJ127" s="830"/>
      <c r="DK127" s="830"/>
      <c r="DL127" s="830" t="s">
        <v>130</v>
      </c>
      <c r="DM127" s="830"/>
      <c r="DN127" s="830"/>
      <c r="DO127" s="830"/>
      <c r="DP127" s="830"/>
      <c r="DQ127" s="830" t="s">
        <v>503</v>
      </c>
      <c r="DR127" s="830"/>
      <c r="DS127" s="830"/>
      <c r="DT127" s="830"/>
      <c r="DU127" s="830"/>
      <c r="DV127" s="807" t="s">
        <v>130</v>
      </c>
      <c r="DW127" s="807"/>
      <c r="DX127" s="807"/>
      <c r="DY127" s="807"/>
      <c r="DZ127" s="808"/>
    </row>
    <row r="128" spans="1:130" s="222" customFormat="1" ht="26.25" customHeight="1" thickBot="1" x14ac:dyDescent="0.2">
      <c r="A128" s="809" t="s">
        <v>504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505</v>
      </c>
      <c r="X128" s="811"/>
      <c r="Y128" s="811"/>
      <c r="Z128" s="812"/>
      <c r="AA128" s="813">
        <v>27162</v>
      </c>
      <c r="AB128" s="814"/>
      <c r="AC128" s="814"/>
      <c r="AD128" s="814"/>
      <c r="AE128" s="815"/>
      <c r="AF128" s="816">
        <v>22150</v>
      </c>
      <c r="AG128" s="814"/>
      <c r="AH128" s="814"/>
      <c r="AI128" s="814"/>
      <c r="AJ128" s="815"/>
      <c r="AK128" s="816">
        <v>20527</v>
      </c>
      <c r="AL128" s="814"/>
      <c r="AM128" s="814"/>
      <c r="AN128" s="814"/>
      <c r="AO128" s="815"/>
      <c r="AP128" s="817"/>
      <c r="AQ128" s="818"/>
      <c r="AR128" s="818"/>
      <c r="AS128" s="818"/>
      <c r="AT128" s="819"/>
      <c r="AU128" s="224"/>
      <c r="AV128" s="224"/>
      <c r="AW128" s="224"/>
      <c r="AX128" s="820" t="s">
        <v>506</v>
      </c>
      <c r="AY128" s="821"/>
      <c r="AZ128" s="821"/>
      <c r="BA128" s="821"/>
      <c r="BB128" s="821"/>
      <c r="BC128" s="821"/>
      <c r="BD128" s="821"/>
      <c r="BE128" s="822"/>
      <c r="BF128" s="799" t="s">
        <v>130</v>
      </c>
      <c r="BG128" s="800"/>
      <c r="BH128" s="800"/>
      <c r="BI128" s="800"/>
      <c r="BJ128" s="800"/>
      <c r="BK128" s="800"/>
      <c r="BL128" s="823"/>
      <c r="BM128" s="799">
        <v>14.08</v>
      </c>
      <c r="BN128" s="800"/>
      <c r="BO128" s="800"/>
      <c r="BP128" s="800"/>
      <c r="BQ128" s="800"/>
      <c r="BR128" s="800"/>
      <c r="BS128" s="823"/>
      <c r="BT128" s="799">
        <v>20</v>
      </c>
      <c r="BU128" s="800"/>
      <c r="BV128" s="800"/>
      <c r="BW128" s="800"/>
      <c r="BX128" s="800"/>
      <c r="BY128" s="800"/>
      <c r="BZ128" s="801"/>
      <c r="CA128" s="247"/>
      <c r="CB128" s="247"/>
      <c r="CC128" s="247"/>
      <c r="CD128" s="247"/>
      <c r="CE128" s="247"/>
      <c r="CF128" s="247"/>
      <c r="CG128" s="224"/>
      <c r="CH128" s="224"/>
      <c r="CI128" s="224"/>
      <c r="CJ128" s="246"/>
      <c r="CK128" s="870"/>
      <c r="CL128" s="871"/>
      <c r="CM128" s="871"/>
      <c r="CN128" s="871"/>
      <c r="CO128" s="872"/>
      <c r="CP128" s="802" t="s">
        <v>507</v>
      </c>
      <c r="CQ128" s="743"/>
      <c r="CR128" s="743"/>
      <c r="CS128" s="743"/>
      <c r="CT128" s="743"/>
      <c r="CU128" s="743"/>
      <c r="CV128" s="743"/>
      <c r="CW128" s="743"/>
      <c r="CX128" s="743"/>
      <c r="CY128" s="743"/>
      <c r="CZ128" s="743"/>
      <c r="DA128" s="743"/>
      <c r="DB128" s="743"/>
      <c r="DC128" s="743"/>
      <c r="DD128" s="743"/>
      <c r="DE128" s="743"/>
      <c r="DF128" s="744"/>
      <c r="DG128" s="803">
        <v>10</v>
      </c>
      <c r="DH128" s="804"/>
      <c r="DI128" s="804"/>
      <c r="DJ128" s="804"/>
      <c r="DK128" s="804"/>
      <c r="DL128" s="804" t="s">
        <v>130</v>
      </c>
      <c r="DM128" s="804"/>
      <c r="DN128" s="804"/>
      <c r="DO128" s="804"/>
      <c r="DP128" s="804"/>
      <c r="DQ128" s="804" t="s">
        <v>130</v>
      </c>
      <c r="DR128" s="804"/>
      <c r="DS128" s="804"/>
      <c r="DT128" s="804"/>
      <c r="DU128" s="804"/>
      <c r="DV128" s="805" t="s">
        <v>496</v>
      </c>
      <c r="DW128" s="805"/>
      <c r="DX128" s="805"/>
      <c r="DY128" s="805"/>
      <c r="DZ128" s="806"/>
    </row>
    <row r="129" spans="1:131" s="222" customFormat="1" ht="26.25" customHeight="1" x14ac:dyDescent="0.15">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508</v>
      </c>
      <c r="X129" s="790"/>
      <c r="Y129" s="790"/>
      <c r="Z129" s="791"/>
      <c r="AA129" s="792">
        <v>6755228</v>
      </c>
      <c r="AB129" s="793"/>
      <c r="AC129" s="793"/>
      <c r="AD129" s="793"/>
      <c r="AE129" s="794"/>
      <c r="AF129" s="795">
        <v>7037542</v>
      </c>
      <c r="AG129" s="793"/>
      <c r="AH129" s="793"/>
      <c r="AI129" s="793"/>
      <c r="AJ129" s="794"/>
      <c r="AK129" s="795">
        <v>6912272</v>
      </c>
      <c r="AL129" s="793"/>
      <c r="AM129" s="793"/>
      <c r="AN129" s="793"/>
      <c r="AO129" s="794"/>
      <c r="AP129" s="796"/>
      <c r="AQ129" s="797"/>
      <c r="AR129" s="797"/>
      <c r="AS129" s="797"/>
      <c r="AT129" s="798"/>
      <c r="AU129" s="225"/>
      <c r="AV129" s="225"/>
      <c r="AW129" s="225"/>
      <c r="AX129" s="764" t="s">
        <v>509</v>
      </c>
      <c r="AY129" s="765"/>
      <c r="AZ129" s="765"/>
      <c r="BA129" s="765"/>
      <c r="BB129" s="765"/>
      <c r="BC129" s="765"/>
      <c r="BD129" s="765"/>
      <c r="BE129" s="766"/>
      <c r="BF129" s="783" t="s">
        <v>473</v>
      </c>
      <c r="BG129" s="784"/>
      <c r="BH129" s="784"/>
      <c r="BI129" s="784"/>
      <c r="BJ129" s="784"/>
      <c r="BK129" s="784"/>
      <c r="BL129" s="785"/>
      <c r="BM129" s="783">
        <v>19.079999999999998</v>
      </c>
      <c r="BN129" s="784"/>
      <c r="BO129" s="784"/>
      <c r="BP129" s="784"/>
      <c r="BQ129" s="784"/>
      <c r="BR129" s="784"/>
      <c r="BS129" s="785"/>
      <c r="BT129" s="783">
        <v>30</v>
      </c>
      <c r="BU129" s="784"/>
      <c r="BV129" s="784"/>
      <c r="BW129" s="784"/>
      <c r="BX129" s="784"/>
      <c r="BY129" s="784"/>
      <c r="BZ129" s="786"/>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787" t="s">
        <v>510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511</v>
      </c>
      <c r="X130" s="790"/>
      <c r="Y130" s="790"/>
      <c r="Z130" s="791"/>
      <c r="AA130" s="792">
        <v>1323342</v>
      </c>
      <c r="AB130" s="793"/>
      <c r="AC130" s="793"/>
      <c r="AD130" s="793"/>
      <c r="AE130" s="794"/>
      <c r="AF130" s="795">
        <v>1299628</v>
      </c>
      <c r="AG130" s="793"/>
      <c r="AH130" s="793"/>
      <c r="AI130" s="793"/>
      <c r="AJ130" s="794"/>
      <c r="AK130" s="795">
        <v>1301696</v>
      </c>
      <c r="AL130" s="793"/>
      <c r="AM130" s="793"/>
      <c r="AN130" s="793"/>
      <c r="AO130" s="794"/>
      <c r="AP130" s="796"/>
      <c r="AQ130" s="797"/>
      <c r="AR130" s="797"/>
      <c r="AS130" s="797"/>
      <c r="AT130" s="798"/>
      <c r="AU130" s="225"/>
      <c r="AV130" s="225"/>
      <c r="AW130" s="225"/>
      <c r="AX130" s="764" t="s">
        <v>512</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513</v>
      </c>
      <c r="X131" s="774"/>
      <c r="Y131" s="774"/>
      <c r="Z131" s="775"/>
      <c r="AA131" s="776">
        <v>5431886</v>
      </c>
      <c r="AB131" s="777"/>
      <c r="AC131" s="777"/>
      <c r="AD131" s="777"/>
      <c r="AE131" s="778"/>
      <c r="AF131" s="779">
        <v>5737914</v>
      </c>
      <c r="AG131" s="777"/>
      <c r="AH131" s="777"/>
      <c r="AI131" s="777"/>
      <c r="AJ131" s="778"/>
      <c r="AK131" s="779">
        <v>5610576</v>
      </c>
      <c r="AL131" s="777"/>
      <c r="AM131" s="777"/>
      <c r="AN131" s="777"/>
      <c r="AO131" s="778"/>
      <c r="AP131" s="780"/>
      <c r="AQ131" s="781"/>
      <c r="AR131" s="781"/>
      <c r="AS131" s="781"/>
      <c r="AT131" s="782"/>
      <c r="AU131" s="225"/>
      <c r="AV131" s="225"/>
      <c r="AW131" s="225"/>
      <c r="AX131" s="742" t="s">
        <v>514</v>
      </c>
      <c r="AY131" s="743"/>
      <c r="AZ131" s="743"/>
      <c r="BA131" s="743"/>
      <c r="BB131" s="743"/>
      <c r="BC131" s="743"/>
      <c r="BD131" s="743"/>
      <c r="BE131" s="744"/>
      <c r="BF131" s="745">
        <v>20.7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751" t="s">
        <v>515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516</v>
      </c>
      <c r="W132" s="755"/>
      <c r="X132" s="755"/>
      <c r="Y132" s="755"/>
      <c r="Z132" s="756"/>
      <c r="AA132" s="757">
        <v>8.9918492400000005</v>
      </c>
      <c r="AB132" s="758"/>
      <c r="AC132" s="758"/>
      <c r="AD132" s="758"/>
      <c r="AE132" s="759"/>
      <c r="AF132" s="760">
        <v>8.892656809</v>
      </c>
      <c r="AG132" s="758"/>
      <c r="AH132" s="758"/>
      <c r="AI132" s="758"/>
      <c r="AJ132" s="759"/>
      <c r="AK132" s="760">
        <v>9.5182027659999999</v>
      </c>
      <c r="AL132" s="758"/>
      <c r="AM132" s="758"/>
      <c r="AN132" s="758"/>
      <c r="AO132" s="759"/>
      <c r="AP132" s="761"/>
      <c r="AQ132" s="762"/>
      <c r="AR132" s="762"/>
      <c r="AS132" s="762"/>
      <c r="AT132" s="763"/>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517</v>
      </c>
      <c r="W133" s="734"/>
      <c r="X133" s="734"/>
      <c r="Y133" s="734"/>
      <c r="Z133" s="735"/>
      <c r="AA133" s="736">
        <v>9.4</v>
      </c>
      <c r="AB133" s="737"/>
      <c r="AC133" s="737"/>
      <c r="AD133" s="737"/>
      <c r="AE133" s="738"/>
      <c r="AF133" s="736">
        <v>9.1999999999999993</v>
      </c>
      <c r="AG133" s="737"/>
      <c r="AH133" s="737"/>
      <c r="AI133" s="737"/>
      <c r="AJ133" s="738"/>
      <c r="AK133" s="736">
        <v>9.1</v>
      </c>
      <c r="AL133" s="737"/>
      <c r="AM133" s="737"/>
      <c r="AN133" s="737"/>
      <c r="AO133" s="738"/>
      <c r="AP133" s="739"/>
      <c r="AQ133" s="740"/>
      <c r="AR133" s="740"/>
      <c r="AS133" s="740"/>
      <c r="AT133" s="741"/>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rIUPpQx73l6WHN/+oMJsTQYEBWNjfOwX8BCAVU5SIUGyv5fyL+1BH4vwbrcGTTiJOWeCObn1GFWpT37T/xaDjg==" saltValue="tjZpC/zf07ys0pkisVJ6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8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518</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46dEV0bPFrhTqkccMxluY1iQ8A+ivtmhQsFnuxpZwbwdVElk3wzWWkuYgeEa8LG6qjwLZfPQX58l1cLwvng7Cg==" saltValue="RJzMjnZHQh8qD3suTRXC2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WeZhE4k8laBom0y/rOhR11+rEj7AEPeTMHVLVHnItu2w6DHysgTOXUkvTTCi+/skSO35Vzpv1cvxF2vY1KOw==" saltValue="R/7iL5Vn9k3eSNf9TJX8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520</v>
      </c>
      <c r="AL6" s="258"/>
      <c r="AM6" s="258"/>
      <c r="AN6" s="258"/>
    </row>
    <row r="7" spans="1:46" ht="13.5" customHeight="1" x14ac:dyDescent="0.15">
      <c r="A7" s="257"/>
      <c r="AK7" s="260"/>
      <c r="AL7" s="261"/>
      <c r="AM7" s="261"/>
      <c r="AN7" s="262"/>
      <c r="AO7" s="1131" t="s">
        <v>521</v>
      </c>
      <c r="AP7" s="263"/>
      <c r="AQ7" s="264" t="s">
        <v>522</v>
      </c>
      <c r="AR7" s="265"/>
    </row>
    <row r="8" spans="1:46" x14ac:dyDescent="0.15">
      <c r="A8" s="257"/>
      <c r="AK8" s="266"/>
      <c r="AL8" s="267"/>
      <c r="AM8" s="267"/>
      <c r="AN8" s="268"/>
      <c r="AO8" s="1132"/>
      <c r="AP8" s="269" t="s">
        <v>523</v>
      </c>
      <c r="AQ8" s="270" t="s">
        <v>524</v>
      </c>
      <c r="AR8" s="271" t="s">
        <v>525</v>
      </c>
    </row>
    <row r="9" spans="1:46" x14ac:dyDescent="0.15">
      <c r="A9" s="257"/>
      <c r="AK9" s="1143" t="s">
        <v>526</v>
      </c>
      <c r="AL9" s="1144"/>
      <c r="AM9" s="1144"/>
      <c r="AN9" s="1145"/>
      <c r="AO9" s="272">
        <v>2127611</v>
      </c>
      <c r="AP9" s="272">
        <v>132043</v>
      </c>
      <c r="AQ9" s="273">
        <v>99018</v>
      </c>
      <c r="AR9" s="274">
        <v>33.4</v>
      </c>
    </row>
    <row r="10" spans="1:46" ht="13.5" customHeight="1" x14ac:dyDescent="0.15">
      <c r="A10" s="257"/>
      <c r="AK10" s="1143" t="s">
        <v>527</v>
      </c>
      <c r="AL10" s="1144"/>
      <c r="AM10" s="1144"/>
      <c r="AN10" s="1145"/>
      <c r="AO10" s="275">
        <v>207466</v>
      </c>
      <c r="AP10" s="275">
        <v>12876</v>
      </c>
      <c r="AQ10" s="276">
        <v>12190</v>
      </c>
      <c r="AR10" s="277">
        <v>5.6</v>
      </c>
    </row>
    <row r="11" spans="1:46" ht="13.5" customHeight="1" x14ac:dyDescent="0.15">
      <c r="A11" s="257"/>
      <c r="AK11" s="1143" t="s">
        <v>528</v>
      </c>
      <c r="AL11" s="1144"/>
      <c r="AM11" s="1144"/>
      <c r="AN11" s="1145"/>
      <c r="AO11" s="275" t="s">
        <v>529</v>
      </c>
      <c r="AP11" s="275" t="s">
        <v>529</v>
      </c>
      <c r="AQ11" s="276">
        <v>979</v>
      </c>
      <c r="AR11" s="277" t="s">
        <v>529</v>
      </c>
    </row>
    <row r="12" spans="1:46" ht="13.5" customHeight="1" x14ac:dyDescent="0.15">
      <c r="A12" s="257"/>
      <c r="AK12" s="1143" t="s">
        <v>530</v>
      </c>
      <c r="AL12" s="1144"/>
      <c r="AM12" s="1144"/>
      <c r="AN12" s="1145"/>
      <c r="AO12" s="275" t="s">
        <v>529</v>
      </c>
      <c r="AP12" s="275" t="s">
        <v>529</v>
      </c>
      <c r="AQ12" s="276" t="s">
        <v>529</v>
      </c>
      <c r="AR12" s="277" t="s">
        <v>529</v>
      </c>
    </row>
    <row r="13" spans="1:46" ht="13.5" customHeight="1" x14ac:dyDescent="0.15">
      <c r="A13" s="257"/>
      <c r="AK13" s="1143" t="s">
        <v>531</v>
      </c>
      <c r="AL13" s="1144"/>
      <c r="AM13" s="1144"/>
      <c r="AN13" s="1145"/>
      <c r="AO13" s="275">
        <v>117805</v>
      </c>
      <c r="AP13" s="275">
        <v>7311</v>
      </c>
      <c r="AQ13" s="276">
        <v>3304</v>
      </c>
      <c r="AR13" s="277">
        <v>121.3</v>
      </c>
    </row>
    <row r="14" spans="1:46" ht="13.5" customHeight="1" x14ac:dyDescent="0.15">
      <c r="A14" s="257"/>
      <c r="AK14" s="1143" t="s">
        <v>532</v>
      </c>
      <c r="AL14" s="1144"/>
      <c r="AM14" s="1144"/>
      <c r="AN14" s="1145"/>
      <c r="AO14" s="275" t="s">
        <v>529</v>
      </c>
      <c r="AP14" s="275" t="s">
        <v>529</v>
      </c>
      <c r="AQ14" s="276">
        <v>2278</v>
      </c>
      <c r="AR14" s="277" t="s">
        <v>529</v>
      </c>
    </row>
    <row r="15" spans="1:46" ht="13.5" customHeight="1" x14ac:dyDescent="0.15">
      <c r="A15" s="257"/>
      <c r="AK15" s="1146" t="s">
        <v>533</v>
      </c>
      <c r="AL15" s="1147"/>
      <c r="AM15" s="1147"/>
      <c r="AN15" s="1148"/>
      <c r="AO15" s="275">
        <v>-98961</v>
      </c>
      <c r="AP15" s="275">
        <v>-6142</v>
      </c>
      <c r="AQ15" s="276">
        <v>-6694</v>
      </c>
      <c r="AR15" s="277">
        <v>-8.1999999999999993</v>
      </c>
    </row>
    <row r="16" spans="1:46" x14ac:dyDescent="0.15">
      <c r="A16" s="257"/>
      <c r="AK16" s="1146" t="s">
        <v>190</v>
      </c>
      <c r="AL16" s="1147"/>
      <c r="AM16" s="1147"/>
      <c r="AN16" s="1148"/>
      <c r="AO16" s="275">
        <v>2353921</v>
      </c>
      <c r="AP16" s="275">
        <v>146088</v>
      </c>
      <c r="AQ16" s="276">
        <v>111075</v>
      </c>
      <c r="AR16" s="277">
        <v>31.5</v>
      </c>
    </row>
    <row r="17" spans="1:46" x14ac:dyDescent="0.15">
      <c r="A17" s="257"/>
    </row>
    <row r="18" spans="1:46" x14ac:dyDescent="0.15">
      <c r="A18" s="257"/>
      <c r="AQ18" s="278"/>
      <c r="AR18" s="278"/>
    </row>
    <row r="19" spans="1:46" x14ac:dyDescent="0.15">
      <c r="A19" s="257"/>
      <c r="AK19" s="253" t="s">
        <v>534</v>
      </c>
    </row>
    <row r="20" spans="1:46" x14ac:dyDescent="0.15">
      <c r="A20" s="257"/>
      <c r="AK20" s="279"/>
      <c r="AL20" s="280"/>
      <c r="AM20" s="280"/>
      <c r="AN20" s="281"/>
      <c r="AO20" s="282" t="s">
        <v>535</v>
      </c>
      <c r="AP20" s="283" t="s">
        <v>536</v>
      </c>
      <c r="AQ20" s="284" t="s">
        <v>537</v>
      </c>
      <c r="AR20" s="285"/>
    </row>
    <row r="21" spans="1:46" s="258" customFormat="1" x14ac:dyDescent="0.15">
      <c r="A21" s="286"/>
      <c r="AK21" s="1149" t="s">
        <v>538</v>
      </c>
      <c r="AL21" s="1150"/>
      <c r="AM21" s="1150"/>
      <c r="AN21" s="1151"/>
      <c r="AO21" s="287">
        <v>12.41</v>
      </c>
      <c r="AP21" s="288">
        <v>9.92</v>
      </c>
      <c r="AQ21" s="289">
        <v>2.4900000000000002</v>
      </c>
      <c r="AS21" s="290"/>
      <c r="AT21" s="286"/>
    </row>
    <row r="22" spans="1:46" s="258" customFormat="1" x14ac:dyDescent="0.15">
      <c r="A22" s="286"/>
      <c r="AK22" s="1149" t="s">
        <v>539</v>
      </c>
      <c r="AL22" s="1150"/>
      <c r="AM22" s="1150"/>
      <c r="AN22" s="1151"/>
      <c r="AO22" s="291">
        <v>93</v>
      </c>
      <c r="AP22" s="292">
        <v>96.2</v>
      </c>
      <c r="AQ22" s="293">
        <v>-3.2</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142" t="s">
        <v>540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8"/>
      <c r="AS27" s="253"/>
      <c r="AT27" s="253"/>
    </row>
    <row r="28" spans="1:46" ht="17.25" x14ac:dyDescent="0.15">
      <c r="A28" s="254" t="s">
        <v>541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542</v>
      </c>
      <c r="AL29" s="258"/>
      <c r="AM29" s="258"/>
      <c r="AN29" s="258"/>
      <c r="AS29" s="300"/>
    </row>
    <row r="30" spans="1:46" ht="13.5" customHeight="1" x14ac:dyDescent="0.15">
      <c r="A30" s="257"/>
      <c r="AK30" s="260"/>
      <c r="AL30" s="261"/>
      <c r="AM30" s="261"/>
      <c r="AN30" s="262"/>
      <c r="AO30" s="1131" t="s">
        <v>521</v>
      </c>
      <c r="AP30" s="263"/>
      <c r="AQ30" s="264" t="s">
        <v>522</v>
      </c>
      <c r="AR30" s="265"/>
    </row>
    <row r="31" spans="1:46" x14ac:dyDescent="0.15">
      <c r="A31" s="257"/>
      <c r="AK31" s="266"/>
      <c r="AL31" s="267"/>
      <c r="AM31" s="267"/>
      <c r="AN31" s="268"/>
      <c r="AO31" s="1132"/>
      <c r="AP31" s="269" t="s">
        <v>523</v>
      </c>
      <c r="AQ31" s="270" t="s">
        <v>524</v>
      </c>
      <c r="AR31" s="271" t="s">
        <v>525</v>
      </c>
    </row>
    <row r="32" spans="1:46" ht="27" customHeight="1" x14ac:dyDescent="0.15">
      <c r="A32" s="257"/>
      <c r="AK32" s="1133" t="s">
        <v>543</v>
      </c>
      <c r="AL32" s="1134"/>
      <c r="AM32" s="1134"/>
      <c r="AN32" s="1135"/>
      <c r="AO32" s="301">
        <v>1213471</v>
      </c>
      <c r="AP32" s="301">
        <v>75310</v>
      </c>
      <c r="AQ32" s="302">
        <v>56953</v>
      </c>
      <c r="AR32" s="303">
        <v>32.200000000000003</v>
      </c>
    </row>
    <row r="33" spans="1:46" ht="13.5" customHeight="1" x14ac:dyDescent="0.15">
      <c r="A33" s="257"/>
      <c r="AK33" s="1133" t="s">
        <v>544</v>
      </c>
      <c r="AL33" s="1134"/>
      <c r="AM33" s="1134"/>
      <c r="AN33" s="1135"/>
      <c r="AO33" s="301" t="s">
        <v>529</v>
      </c>
      <c r="AP33" s="301" t="s">
        <v>529</v>
      </c>
      <c r="AQ33" s="302" t="s">
        <v>529</v>
      </c>
      <c r="AR33" s="303" t="s">
        <v>529</v>
      </c>
    </row>
    <row r="34" spans="1:46" ht="27" customHeight="1" x14ac:dyDescent="0.15">
      <c r="A34" s="257"/>
      <c r="AK34" s="1133" t="s">
        <v>545</v>
      </c>
      <c r="AL34" s="1134"/>
      <c r="AM34" s="1134"/>
      <c r="AN34" s="1135"/>
      <c r="AO34" s="301" t="s">
        <v>529</v>
      </c>
      <c r="AP34" s="301" t="s">
        <v>529</v>
      </c>
      <c r="AQ34" s="302" t="s">
        <v>529</v>
      </c>
      <c r="AR34" s="303" t="s">
        <v>529</v>
      </c>
    </row>
    <row r="35" spans="1:46" ht="27" customHeight="1" x14ac:dyDescent="0.15">
      <c r="A35" s="257"/>
      <c r="AK35" s="1133" t="s">
        <v>546</v>
      </c>
      <c r="AL35" s="1134"/>
      <c r="AM35" s="1134"/>
      <c r="AN35" s="1135"/>
      <c r="AO35" s="301">
        <v>619335</v>
      </c>
      <c r="AP35" s="301">
        <v>38437</v>
      </c>
      <c r="AQ35" s="302">
        <v>20881</v>
      </c>
      <c r="AR35" s="303">
        <v>84.1</v>
      </c>
    </row>
    <row r="36" spans="1:46" ht="27" customHeight="1" x14ac:dyDescent="0.15">
      <c r="A36" s="257"/>
      <c r="AK36" s="1133" t="s">
        <v>547</v>
      </c>
      <c r="AL36" s="1134"/>
      <c r="AM36" s="1134"/>
      <c r="AN36" s="1135"/>
      <c r="AO36" s="301">
        <v>23415</v>
      </c>
      <c r="AP36" s="301">
        <v>1453</v>
      </c>
      <c r="AQ36" s="302">
        <v>3030</v>
      </c>
      <c r="AR36" s="303">
        <v>-52</v>
      </c>
    </row>
    <row r="37" spans="1:46" ht="13.5" customHeight="1" x14ac:dyDescent="0.15">
      <c r="A37" s="257"/>
      <c r="AK37" s="1133" t="s">
        <v>548</v>
      </c>
      <c r="AL37" s="1134"/>
      <c r="AM37" s="1134"/>
      <c r="AN37" s="1135"/>
      <c r="AO37" s="301">
        <v>28</v>
      </c>
      <c r="AP37" s="301">
        <v>2</v>
      </c>
      <c r="AQ37" s="302">
        <v>605</v>
      </c>
      <c r="AR37" s="303">
        <v>-99.7</v>
      </c>
    </row>
    <row r="38" spans="1:46" ht="27" customHeight="1" x14ac:dyDescent="0.15">
      <c r="A38" s="257"/>
      <c r="AK38" s="1136" t="s">
        <v>549</v>
      </c>
      <c r="AL38" s="1137"/>
      <c r="AM38" s="1137"/>
      <c r="AN38" s="1138"/>
      <c r="AO38" s="304" t="s">
        <v>529</v>
      </c>
      <c r="AP38" s="304" t="s">
        <v>529</v>
      </c>
      <c r="AQ38" s="305">
        <v>2</v>
      </c>
      <c r="AR38" s="293" t="s">
        <v>529</v>
      </c>
      <c r="AS38" s="300"/>
    </row>
    <row r="39" spans="1:46" x14ac:dyDescent="0.15">
      <c r="A39" s="257"/>
      <c r="AK39" s="1136" t="s">
        <v>550</v>
      </c>
      <c r="AL39" s="1137"/>
      <c r="AM39" s="1137"/>
      <c r="AN39" s="1138"/>
      <c r="AO39" s="301">
        <v>-20527</v>
      </c>
      <c r="AP39" s="301">
        <v>-1274</v>
      </c>
      <c r="AQ39" s="302">
        <v>-2161</v>
      </c>
      <c r="AR39" s="303">
        <v>-41</v>
      </c>
      <c r="AS39" s="300"/>
    </row>
    <row r="40" spans="1:46" ht="27" customHeight="1" x14ac:dyDescent="0.15">
      <c r="A40" s="257"/>
      <c r="AK40" s="1133" t="s">
        <v>551</v>
      </c>
      <c r="AL40" s="1134"/>
      <c r="AM40" s="1134"/>
      <c r="AN40" s="1135"/>
      <c r="AO40" s="301">
        <v>-1301696</v>
      </c>
      <c r="AP40" s="301">
        <v>-80785</v>
      </c>
      <c r="AQ40" s="302">
        <v>-53409</v>
      </c>
      <c r="AR40" s="303">
        <v>51.3</v>
      </c>
      <c r="AS40" s="300"/>
    </row>
    <row r="41" spans="1:46" x14ac:dyDescent="0.15">
      <c r="A41" s="257"/>
      <c r="AK41" s="1139" t="s">
        <v>303</v>
      </c>
      <c r="AL41" s="1140"/>
      <c r="AM41" s="1140"/>
      <c r="AN41" s="1141"/>
      <c r="AO41" s="301">
        <v>534026</v>
      </c>
      <c r="AP41" s="301">
        <v>33143</v>
      </c>
      <c r="AQ41" s="302">
        <v>25901</v>
      </c>
      <c r="AR41" s="303">
        <v>28</v>
      </c>
      <c r="AS41" s="300"/>
    </row>
    <row r="42" spans="1:46" x14ac:dyDescent="0.15">
      <c r="A42" s="257"/>
      <c r="AK42" s="306" t="s">
        <v>552</v>
      </c>
      <c r="AQ42" s="278"/>
      <c r="AR42" s="278"/>
      <c r="AS42" s="300"/>
    </row>
    <row r="43" spans="1:46" x14ac:dyDescent="0.15">
      <c r="A43" s="257"/>
      <c r="AP43" s="307"/>
      <c r="AQ43" s="278"/>
      <c r="AS43" s="300"/>
    </row>
    <row r="44" spans="1:46" x14ac:dyDescent="0.15">
      <c r="A44" s="257"/>
      <c r="AQ44" s="278"/>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15">
      <c r="A47" s="310" t="s">
        <v>553</v>
      </c>
    </row>
    <row r="48" spans="1:46" x14ac:dyDescent="0.15">
      <c r="A48" s="257"/>
      <c r="AK48" s="311" t="s">
        <v>554</v>
      </c>
      <c r="AL48" s="311"/>
      <c r="AM48" s="311"/>
      <c r="AN48" s="311"/>
      <c r="AO48" s="311"/>
      <c r="AP48" s="311"/>
      <c r="AQ48" s="312"/>
      <c r="AR48" s="311"/>
    </row>
    <row r="49" spans="1:44" ht="13.5" customHeight="1" x14ac:dyDescent="0.15">
      <c r="A49" s="257"/>
      <c r="AK49" s="313"/>
      <c r="AL49" s="314"/>
      <c r="AM49" s="1126" t="s">
        <v>521</v>
      </c>
      <c r="AN49" s="1128" t="s">
        <v>555</v>
      </c>
      <c r="AO49" s="1129"/>
      <c r="AP49" s="1129"/>
      <c r="AQ49" s="1129"/>
      <c r="AR49" s="1130"/>
    </row>
    <row r="50" spans="1:44" x14ac:dyDescent="0.15">
      <c r="A50" s="257"/>
      <c r="AK50" s="315"/>
      <c r="AL50" s="316"/>
      <c r="AM50" s="1127"/>
      <c r="AN50" s="317" t="s">
        <v>556</v>
      </c>
      <c r="AO50" s="318" t="s">
        <v>557</v>
      </c>
      <c r="AP50" s="319" t="s">
        <v>558</v>
      </c>
      <c r="AQ50" s="320" t="s">
        <v>559</v>
      </c>
      <c r="AR50" s="321" t="s">
        <v>560</v>
      </c>
    </row>
    <row r="51" spans="1:44" x14ac:dyDescent="0.15">
      <c r="A51" s="257"/>
      <c r="AK51" s="313" t="s">
        <v>561</v>
      </c>
      <c r="AL51" s="314"/>
      <c r="AM51" s="322">
        <v>1600326</v>
      </c>
      <c r="AN51" s="323">
        <v>92864</v>
      </c>
      <c r="AO51" s="324">
        <v>58.8</v>
      </c>
      <c r="AP51" s="325">
        <v>96462</v>
      </c>
      <c r="AQ51" s="326">
        <v>-2.5</v>
      </c>
      <c r="AR51" s="327">
        <v>61.3</v>
      </c>
    </row>
    <row r="52" spans="1:44" x14ac:dyDescent="0.15">
      <c r="A52" s="257"/>
      <c r="AK52" s="328"/>
      <c r="AL52" s="329" t="s">
        <v>562</v>
      </c>
      <c r="AM52" s="330">
        <v>1238105</v>
      </c>
      <c r="AN52" s="331">
        <v>71845</v>
      </c>
      <c r="AO52" s="332">
        <v>151.1</v>
      </c>
      <c r="AP52" s="333">
        <v>39886</v>
      </c>
      <c r="AQ52" s="334">
        <v>-8.8000000000000007</v>
      </c>
      <c r="AR52" s="335">
        <v>159.9</v>
      </c>
    </row>
    <row r="53" spans="1:44" x14ac:dyDescent="0.15">
      <c r="A53" s="257"/>
      <c r="AK53" s="313" t="s">
        <v>563</v>
      </c>
      <c r="AL53" s="314"/>
      <c r="AM53" s="322">
        <v>1577966</v>
      </c>
      <c r="AN53" s="323">
        <v>93260</v>
      </c>
      <c r="AO53" s="324">
        <v>0.4</v>
      </c>
      <c r="AP53" s="325">
        <v>83103</v>
      </c>
      <c r="AQ53" s="326">
        <v>-13.8</v>
      </c>
      <c r="AR53" s="327">
        <v>14.2</v>
      </c>
    </row>
    <row r="54" spans="1:44" x14ac:dyDescent="0.15">
      <c r="A54" s="257"/>
      <c r="AK54" s="328"/>
      <c r="AL54" s="329" t="s">
        <v>562</v>
      </c>
      <c r="AM54" s="330">
        <v>840267</v>
      </c>
      <c r="AN54" s="331">
        <v>49661</v>
      </c>
      <c r="AO54" s="332">
        <v>-30.9</v>
      </c>
      <c r="AP54" s="333">
        <v>41378</v>
      </c>
      <c r="AQ54" s="334">
        <v>3.7</v>
      </c>
      <c r="AR54" s="335">
        <v>-34.6</v>
      </c>
    </row>
    <row r="55" spans="1:44" x14ac:dyDescent="0.15">
      <c r="A55" s="257"/>
      <c r="AK55" s="313" t="s">
        <v>564</v>
      </c>
      <c r="AL55" s="314"/>
      <c r="AM55" s="322">
        <v>1427950</v>
      </c>
      <c r="AN55" s="323">
        <v>85450</v>
      </c>
      <c r="AO55" s="324">
        <v>-8.4</v>
      </c>
      <c r="AP55" s="325">
        <v>84459</v>
      </c>
      <c r="AQ55" s="326">
        <v>1.6</v>
      </c>
      <c r="AR55" s="327">
        <v>-10</v>
      </c>
    </row>
    <row r="56" spans="1:44" x14ac:dyDescent="0.15">
      <c r="A56" s="257"/>
      <c r="AK56" s="328"/>
      <c r="AL56" s="329" t="s">
        <v>562</v>
      </c>
      <c r="AM56" s="330">
        <v>772119</v>
      </c>
      <c r="AN56" s="331">
        <v>46204</v>
      </c>
      <c r="AO56" s="332">
        <v>-7</v>
      </c>
      <c r="AP56" s="333">
        <v>47314</v>
      </c>
      <c r="AQ56" s="334">
        <v>14.3</v>
      </c>
      <c r="AR56" s="335">
        <v>-21.3</v>
      </c>
    </row>
    <row r="57" spans="1:44" x14ac:dyDescent="0.15">
      <c r="A57" s="257"/>
      <c r="AK57" s="313" t="s">
        <v>565</v>
      </c>
      <c r="AL57" s="314"/>
      <c r="AM57" s="322">
        <v>1923136</v>
      </c>
      <c r="AN57" s="323">
        <v>117179</v>
      </c>
      <c r="AO57" s="324">
        <v>37.1</v>
      </c>
      <c r="AP57" s="325">
        <v>74568</v>
      </c>
      <c r="AQ57" s="326">
        <v>-11.7</v>
      </c>
      <c r="AR57" s="327">
        <v>48.8</v>
      </c>
    </row>
    <row r="58" spans="1:44" x14ac:dyDescent="0.15">
      <c r="A58" s="257"/>
      <c r="AK58" s="328"/>
      <c r="AL58" s="329" t="s">
        <v>562</v>
      </c>
      <c r="AM58" s="330">
        <v>1027470</v>
      </c>
      <c r="AN58" s="331">
        <v>62605</v>
      </c>
      <c r="AO58" s="332">
        <v>35.5</v>
      </c>
      <c r="AP58" s="333">
        <v>42558</v>
      </c>
      <c r="AQ58" s="334">
        <v>-10.1</v>
      </c>
      <c r="AR58" s="335">
        <v>45.6</v>
      </c>
    </row>
    <row r="59" spans="1:44" x14ac:dyDescent="0.15">
      <c r="A59" s="257"/>
      <c r="AK59" s="313" t="s">
        <v>566</v>
      </c>
      <c r="AL59" s="314"/>
      <c r="AM59" s="322">
        <v>1678950</v>
      </c>
      <c r="AN59" s="323">
        <v>104198</v>
      </c>
      <c r="AO59" s="324">
        <v>-11.1</v>
      </c>
      <c r="AP59" s="325">
        <v>73693</v>
      </c>
      <c r="AQ59" s="326">
        <v>-1.2</v>
      </c>
      <c r="AR59" s="327">
        <v>-9.9</v>
      </c>
    </row>
    <row r="60" spans="1:44" x14ac:dyDescent="0.15">
      <c r="A60" s="257"/>
      <c r="AK60" s="328"/>
      <c r="AL60" s="329" t="s">
        <v>562</v>
      </c>
      <c r="AM60" s="330">
        <v>767444</v>
      </c>
      <c r="AN60" s="331">
        <v>47629</v>
      </c>
      <c r="AO60" s="332">
        <v>-23.9</v>
      </c>
      <c r="AP60" s="333">
        <v>44203</v>
      </c>
      <c r="AQ60" s="334">
        <v>3.9</v>
      </c>
      <c r="AR60" s="335">
        <v>-27.8</v>
      </c>
    </row>
    <row r="61" spans="1:44" x14ac:dyDescent="0.15">
      <c r="A61" s="257"/>
      <c r="AK61" s="313" t="s">
        <v>567</v>
      </c>
      <c r="AL61" s="336"/>
      <c r="AM61" s="322">
        <v>1641666</v>
      </c>
      <c r="AN61" s="323">
        <v>98590</v>
      </c>
      <c r="AO61" s="324">
        <v>15.4</v>
      </c>
      <c r="AP61" s="325">
        <v>82457</v>
      </c>
      <c r="AQ61" s="337">
        <v>-5.5</v>
      </c>
      <c r="AR61" s="327">
        <v>20.9</v>
      </c>
    </row>
    <row r="62" spans="1:44" x14ac:dyDescent="0.15">
      <c r="A62" s="257"/>
      <c r="AK62" s="328"/>
      <c r="AL62" s="329" t="s">
        <v>562</v>
      </c>
      <c r="AM62" s="330">
        <v>929081</v>
      </c>
      <c r="AN62" s="331">
        <v>55589</v>
      </c>
      <c r="AO62" s="332">
        <v>25</v>
      </c>
      <c r="AP62" s="333">
        <v>43068</v>
      </c>
      <c r="AQ62" s="334">
        <v>0.6</v>
      </c>
      <c r="AR62" s="335">
        <v>24.4</v>
      </c>
    </row>
    <row r="63" spans="1:44" x14ac:dyDescent="0.15">
      <c r="A63" s="257"/>
    </row>
    <row r="64" spans="1:44" x14ac:dyDescent="0.15">
      <c r="A64" s="257"/>
    </row>
    <row r="65" spans="1:46" x14ac:dyDescent="0.15">
      <c r="A65" s="257"/>
    </row>
    <row r="66" spans="1:46" x14ac:dyDescent="0.15">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Q8fu9mRKTcN1khllxnPYvcAVySmmSN53yuDxqO8VyGtQ2YohGnqBx84Wcw80AslmOj0PnZ1kl7oP++/GbB/t0w==" saltValue="cBdNHrhbeTyIgU3wV/+Y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569</v>
      </c>
    </row>
    <row r="121" spans="125:125" ht="13.5" hidden="1" customHeight="1" x14ac:dyDescent="0.15">
      <c r="DU121" s="251"/>
    </row>
  </sheetData>
  <sheetProtection algorithmName="SHA-512" hashValue="0N1+xGq3/oK+7j7yK2Tlsfdseul+cELcclFnarf04A5REFjdtvev0Myc16ma7Ll/0Ff3I7AAAcgN9F3JQdXLcQ==" saltValue="rPDw5SryHqx0v0dfI1tu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570</v>
      </c>
    </row>
  </sheetData>
  <sheetProtection algorithmName="SHA-512" hashValue="AvgMg7Q6JEFpBrl0w9fajpw/rvzU6zw3r6MYz2TBaA4ysDfCOR1BiQwA7VyZvlTnamqL/0a6wzj05ITklGSpBg==" saltValue="5KN1JBcjzMG4DUMOdsNL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0"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49.4</v>
      </c>
      <c r="G47" s="12">
        <v>50.06</v>
      </c>
      <c r="H47" s="12">
        <v>48.78</v>
      </c>
      <c r="I47" s="12">
        <v>46.87</v>
      </c>
      <c r="J47" s="13">
        <v>47.76</v>
      </c>
    </row>
    <row r="48" spans="2:10" ht="57.75" customHeight="1" x14ac:dyDescent="0.15">
      <c r="B48" s="14"/>
      <c r="C48" s="1154" t="s">
        <v>4</v>
      </c>
      <c r="D48" s="1154"/>
      <c r="E48" s="1155"/>
      <c r="F48" s="15">
        <v>8.0299999999999994</v>
      </c>
      <c r="G48" s="16">
        <v>9</v>
      </c>
      <c r="H48" s="16">
        <v>10.42</v>
      </c>
      <c r="I48" s="16">
        <v>13.96</v>
      </c>
      <c r="J48" s="17">
        <v>13.91</v>
      </c>
    </row>
    <row r="49" spans="2:10" ht="57.75" customHeight="1" thickBot="1" x14ac:dyDescent="0.2">
      <c r="B49" s="18"/>
      <c r="C49" s="1156" t="s">
        <v>5</v>
      </c>
      <c r="D49" s="1156"/>
      <c r="E49" s="1157"/>
      <c r="F49" s="19" t="s">
        <v>576</v>
      </c>
      <c r="G49" s="20" t="s">
        <v>577</v>
      </c>
      <c r="H49" s="20">
        <v>1.7</v>
      </c>
      <c r="I49" s="20">
        <v>4</v>
      </c>
      <c r="J49" s="21" t="s">
        <v>578</v>
      </c>
    </row>
    <row r="50" spans="2:10" ht="13.5" x14ac:dyDescent="0.15"/>
  </sheetData>
  <sheetProtection algorithmName="SHA-512" hashValue="TZEMYjxmFzl3/DEybm2Rx4vMnFqzNunEJ+14ZkdmoDXTz+mXo1Vd/qVLRe55iTIbLlG/xeo+wzOnTHQ/mfPjPA==" saltValue="o7PLPu5sSaPycM/RZpqY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0"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579</v>
      </c>
      <c r="D34" s="1162"/>
      <c r="E34" s="1163"/>
      <c r="F34" s="32">
        <v>8</v>
      </c>
      <c r="G34" s="33">
        <v>8.94</v>
      </c>
      <c r="H34" s="33">
        <v>10.38</v>
      </c>
      <c r="I34" s="33">
        <v>13.93</v>
      </c>
      <c r="J34" s="34">
        <v>13.9</v>
      </c>
      <c r="K34" s="22"/>
      <c r="L34" s="22"/>
      <c r="M34" s="22"/>
      <c r="N34" s="22"/>
      <c r="O34" s="22"/>
      <c r="P34" s="22"/>
    </row>
    <row r="35" spans="1:16" ht="39" customHeight="1" x14ac:dyDescent="0.15">
      <c r="A35" s="22"/>
      <c r="B35" s="35"/>
      <c r="C35" s="1158" t="s">
        <v>580</v>
      </c>
      <c r="D35" s="1158"/>
      <c r="E35" s="1159"/>
      <c r="F35" s="36">
        <v>2.19</v>
      </c>
      <c r="G35" s="37">
        <v>2.75</v>
      </c>
      <c r="H35" s="37">
        <v>2.04</v>
      </c>
      <c r="I35" s="37">
        <v>2.68</v>
      </c>
      <c r="J35" s="38">
        <v>5.94</v>
      </c>
      <c r="K35" s="22"/>
      <c r="L35" s="22"/>
      <c r="M35" s="22"/>
      <c r="N35" s="22"/>
      <c r="O35" s="22"/>
      <c r="P35" s="22"/>
    </row>
    <row r="36" spans="1:16" ht="39" customHeight="1" x14ac:dyDescent="0.15">
      <c r="A36" s="22"/>
      <c r="B36" s="35"/>
      <c r="C36" s="1158" t="s">
        <v>581</v>
      </c>
      <c r="D36" s="1158"/>
      <c r="E36" s="1159"/>
      <c r="F36" s="36">
        <v>0.86</v>
      </c>
      <c r="G36" s="37">
        <v>0.67</v>
      </c>
      <c r="H36" s="37">
        <v>0.46</v>
      </c>
      <c r="I36" s="37">
        <v>1.03</v>
      </c>
      <c r="J36" s="38">
        <v>0.95</v>
      </c>
      <c r="K36" s="22"/>
      <c r="L36" s="22"/>
      <c r="M36" s="22"/>
      <c r="N36" s="22"/>
      <c r="O36" s="22"/>
      <c r="P36" s="22"/>
    </row>
    <row r="37" spans="1:16" ht="39" customHeight="1" x14ac:dyDescent="0.15">
      <c r="A37" s="22"/>
      <c r="B37" s="35"/>
      <c r="C37" s="1158" t="s">
        <v>582</v>
      </c>
      <c r="D37" s="1158"/>
      <c r="E37" s="1159"/>
      <c r="F37" s="36">
        <v>0.46</v>
      </c>
      <c r="G37" s="37">
        <v>0.53</v>
      </c>
      <c r="H37" s="37">
        <v>0.49</v>
      </c>
      <c r="I37" s="37">
        <v>0.5</v>
      </c>
      <c r="J37" s="38">
        <v>0.61</v>
      </c>
      <c r="K37" s="22"/>
      <c r="L37" s="22"/>
      <c r="M37" s="22"/>
      <c r="N37" s="22"/>
      <c r="O37" s="22"/>
      <c r="P37" s="22"/>
    </row>
    <row r="38" spans="1:16" ht="39" customHeight="1" x14ac:dyDescent="0.15">
      <c r="A38" s="22"/>
      <c r="B38" s="35"/>
      <c r="C38" s="1158" t="s">
        <v>583</v>
      </c>
      <c r="D38" s="1158"/>
      <c r="E38" s="1159"/>
      <c r="F38" s="36">
        <v>0.45</v>
      </c>
      <c r="G38" s="37">
        <v>0.44</v>
      </c>
      <c r="H38" s="37">
        <v>0.61</v>
      </c>
      <c r="I38" s="37">
        <v>0.42</v>
      </c>
      <c r="J38" s="38">
        <v>0.56000000000000005</v>
      </c>
      <c r="K38" s="22"/>
      <c r="L38" s="22"/>
      <c r="M38" s="22"/>
      <c r="N38" s="22"/>
      <c r="O38" s="22"/>
      <c r="P38" s="22"/>
    </row>
    <row r="39" spans="1:16" ht="39" customHeight="1" x14ac:dyDescent="0.15">
      <c r="A39" s="22"/>
      <c r="B39" s="35"/>
      <c r="C39" s="1158" t="s">
        <v>584</v>
      </c>
      <c r="D39" s="1158"/>
      <c r="E39" s="1159"/>
      <c r="F39" s="36">
        <v>0.49</v>
      </c>
      <c r="G39" s="37">
        <v>0.39</v>
      </c>
      <c r="H39" s="37">
        <v>0.47</v>
      </c>
      <c r="I39" s="37">
        <v>0.47</v>
      </c>
      <c r="J39" s="38">
        <v>0.45</v>
      </c>
      <c r="K39" s="22"/>
      <c r="L39" s="22"/>
      <c r="M39" s="22"/>
      <c r="N39" s="22"/>
      <c r="O39" s="22"/>
      <c r="P39" s="22"/>
    </row>
    <row r="40" spans="1:16" ht="39" customHeight="1" x14ac:dyDescent="0.15">
      <c r="A40" s="22"/>
      <c r="B40" s="35"/>
      <c r="C40" s="1158" t="s">
        <v>585</v>
      </c>
      <c r="D40" s="1158"/>
      <c r="E40" s="1159"/>
      <c r="F40" s="36">
        <v>0.01</v>
      </c>
      <c r="G40" s="37">
        <v>0.01</v>
      </c>
      <c r="H40" s="37">
        <v>0.01</v>
      </c>
      <c r="I40" s="37">
        <v>0.01</v>
      </c>
      <c r="J40" s="38">
        <v>0.02</v>
      </c>
      <c r="K40" s="22"/>
      <c r="L40" s="22"/>
      <c r="M40" s="22"/>
      <c r="N40" s="22"/>
      <c r="O40" s="22"/>
      <c r="P40" s="22"/>
    </row>
    <row r="41" spans="1:16" ht="39" customHeight="1" x14ac:dyDescent="0.15">
      <c r="A41" s="22"/>
      <c r="B41" s="35"/>
      <c r="C41" s="1158" t="s">
        <v>586</v>
      </c>
      <c r="D41" s="1158"/>
      <c r="E41" s="1159"/>
      <c r="F41" s="36">
        <v>0</v>
      </c>
      <c r="G41" s="37">
        <v>0.02</v>
      </c>
      <c r="H41" s="37">
        <v>0.01</v>
      </c>
      <c r="I41" s="37">
        <v>0</v>
      </c>
      <c r="J41" s="38">
        <v>0</v>
      </c>
      <c r="K41" s="22"/>
      <c r="L41" s="22"/>
      <c r="M41" s="22"/>
      <c r="N41" s="22"/>
      <c r="O41" s="22"/>
      <c r="P41" s="22"/>
    </row>
    <row r="42" spans="1:16" ht="39" customHeight="1" x14ac:dyDescent="0.15">
      <c r="A42" s="22"/>
      <c r="B42" s="39"/>
      <c r="C42" s="1158" t="s">
        <v>587</v>
      </c>
      <c r="D42" s="1158"/>
      <c r="E42" s="1159"/>
      <c r="F42" s="36" t="s">
        <v>529</v>
      </c>
      <c r="G42" s="37" t="s">
        <v>529</v>
      </c>
      <c r="H42" s="37" t="s">
        <v>529</v>
      </c>
      <c r="I42" s="37" t="s">
        <v>529</v>
      </c>
      <c r="J42" s="38" t="s">
        <v>529</v>
      </c>
      <c r="K42" s="22"/>
      <c r="L42" s="22"/>
      <c r="M42" s="22"/>
      <c r="N42" s="22"/>
      <c r="O42" s="22"/>
      <c r="P42" s="22"/>
    </row>
    <row r="43" spans="1:16" ht="39" customHeight="1" thickBot="1" x14ac:dyDescent="0.2">
      <c r="A43" s="22"/>
      <c r="B43" s="40"/>
      <c r="C43" s="1160" t="s">
        <v>588</v>
      </c>
      <c r="D43" s="1160"/>
      <c r="E43" s="1161"/>
      <c r="F43" s="41">
        <v>0.02</v>
      </c>
      <c r="G43" s="42">
        <v>0.03</v>
      </c>
      <c r="H43" s="42">
        <v>0.02</v>
      </c>
      <c r="I43" s="42">
        <v>0.02</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rBZsxouEhJEboJl12nkEMmxiKjzEvhi5NsaZ8gDfORaIb6oA5zBotbYCCtRL9CpBRR7yVHNXNvMD2Wd/90bA==" saltValue="1TOpDioceKp9ZRQgKrd1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0"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1265</v>
      </c>
      <c r="L45" s="58">
        <v>1217</v>
      </c>
      <c r="M45" s="58">
        <v>1203</v>
      </c>
      <c r="N45" s="58">
        <v>1189</v>
      </c>
      <c r="O45" s="59">
        <v>1213</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529</v>
      </c>
      <c r="L46" s="62" t="s">
        <v>529</v>
      </c>
      <c r="M46" s="62" t="s">
        <v>529</v>
      </c>
      <c r="N46" s="62" t="s">
        <v>529</v>
      </c>
      <c r="O46" s="63" t="s">
        <v>529</v>
      </c>
      <c r="P46" s="46"/>
      <c r="Q46" s="46"/>
      <c r="R46" s="46"/>
      <c r="S46" s="46"/>
      <c r="T46" s="46"/>
      <c r="U46" s="46"/>
    </row>
    <row r="47" spans="1:21" ht="30.75" customHeight="1" x14ac:dyDescent="0.15">
      <c r="A47" s="46"/>
      <c r="B47" s="1189"/>
      <c r="C47" s="1190"/>
      <c r="D47" s="60"/>
      <c r="E47" s="1166" t="s">
        <v>13</v>
      </c>
      <c r="F47" s="1166"/>
      <c r="G47" s="1166"/>
      <c r="H47" s="1166"/>
      <c r="I47" s="1166"/>
      <c r="J47" s="1167"/>
      <c r="K47" s="61" t="s">
        <v>529</v>
      </c>
      <c r="L47" s="62" t="s">
        <v>529</v>
      </c>
      <c r="M47" s="62" t="s">
        <v>529</v>
      </c>
      <c r="N47" s="62" t="s">
        <v>529</v>
      </c>
      <c r="O47" s="63" t="s">
        <v>529</v>
      </c>
      <c r="P47" s="46"/>
      <c r="Q47" s="46"/>
      <c r="R47" s="46"/>
      <c r="S47" s="46"/>
      <c r="T47" s="46"/>
      <c r="U47" s="46"/>
    </row>
    <row r="48" spans="1:21" ht="30.75" customHeight="1" x14ac:dyDescent="0.15">
      <c r="A48" s="46"/>
      <c r="B48" s="1189"/>
      <c r="C48" s="1190"/>
      <c r="D48" s="60"/>
      <c r="E48" s="1166" t="s">
        <v>14</v>
      </c>
      <c r="F48" s="1166"/>
      <c r="G48" s="1166"/>
      <c r="H48" s="1166"/>
      <c r="I48" s="1166"/>
      <c r="J48" s="1167"/>
      <c r="K48" s="61">
        <v>694</v>
      </c>
      <c r="L48" s="62">
        <v>638</v>
      </c>
      <c r="M48" s="62">
        <v>619</v>
      </c>
      <c r="N48" s="62">
        <v>627</v>
      </c>
      <c r="O48" s="63">
        <v>619</v>
      </c>
      <c r="P48" s="46"/>
      <c r="Q48" s="46"/>
      <c r="R48" s="46"/>
      <c r="S48" s="46"/>
      <c r="T48" s="46"/>
      <c r="U48" s="46"/>
    </row>
    <row r="49" spans="1:21" ht="30.75" customHeight="1" x14ac:dyDescent="0.15">
      <c r="A49" s="46"/>
      <c r="B49" s="1189"/>
      <c r="C49" s="1190"/>
      <c r="D49" s="60"/>
      <c r="E49" s="1166" t="s">
        <v>15</v>
      </c>
      <c r="F49" s="1166"/>
      <c r="G49" s="1166"/>
      <c r="H49" s="1166"/>
      <c r="I49" s="1166"/>
      <c r="J49" s="1167"/>
      <c r="K49" s="61">
        <v>19</v>
      </c>
      <c r="L49" s="62">
        <v>16</v>
      </c>
      <c r="M49" s="62">
        <v>17</v>
      </c>
      <c r="N49" s="62">
        <v>16</v>
      </c>
      <c r="O49" s="63">
        <v>23</v>
      </c>
      <c r="P49" s="46"/>
      <c r="Q49" s="46"/>
      <c r="R49" s="46"/>
      <c r="S49" s="46"/>
      <c r="T49" s="46"/>
      <c r="U49" s="46"/>
    </row>
    <row r="50" spans="1:21" ht="30.75" customHeight="1" x14ac:dyDescent="0.15">
      <c r="A50" s="46"/>
      <c r="B50" s="1189"/>
      <c r="C50" s="1190"/>
      <c r="D50" s="60"/>
      <c r="E50" s="1166" t="s">
        <v>16</v>
      </c>
      <c r="F50" s="1166"/>
      <c r="G50" s="1166"/>
      <c r="H50" s="1166"/>
      <c r="I50" s="1166"/>
      <c r="J50" s="1167"/>
      <c r="K50" s="61">
        <v>0</v>
      </c>
      <c r="L50" s="62">
        <v>0</v>
      </c>
      <c r="M50" s="62">
        <v>0</v>
      </c>
      <c r="N50" s="62">
        <v>0</v>
      </c>
      <c r="O50" s="63">
        <v>0</v>
      </c>
      <c r="P50" s="46"/>
      <c r="Q50" s="46"/>
      <c r="R50" s="46"/>
      <c r="S50" s="46"/>
      <c r="T50" s="46"/>
      <c r="U50" s="46"/>
    </row>
    <row r="51" spans="1:21" ht="30.75" customHeight="1" x14ac:dyDescent="0.15">
      <c r="A51" s="46"/>
      <c r="B51" s="1191"/>
      <c r="C51" s="1192"/>
      <c r="D51" s="64"/>
      <c r="E51" s="1166" t="s">
        <v>17</v>
      </c>
      <c r="F51" s="1166"/>
      <c r="G51" s="1166"/>
      <c r="H51" s="1166"/>
      <c r="I51" s="1166"/>
      <c r="J51" s="1167"/>
      <c r="K51" s="61" t="s">
        <v>529</v>
      </c>
      <c r="L51" s="62" t="s">
        <v>529</v>
      </c>
      <c r="M51" s="62" t="s">
        <v>529</v>
      </c>
      <c r="N51" s="62" t="s">
        <v>529</v>
      </c>
      <c r="O51" s="63" t="s">
        <v>529</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1446</v>
      </c>
      <c r="L52" s="62">
        <v>1358</v>
      </c>
      <c r="M52" s="62">
        <v>1351</v>
      </c>
      <c r="N52" s="62">
        <v>1322</v>
      </c>
      <c r="O52" s="63">
        <v>1322</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532</v>
      </c>
      <c r="L53" s="67">
        <v>513</v>
      </c>
      <c r="M53" s="67">
        <v>488</v>
      </c>
      <c r="N53" s="67">
        <v>510</v>
      </c>
      <c r="O53" s="68">
        <v>533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72" t="s">
        <v>25</v>
      </c>
      <c r="C58" s="1173"/>
      <c r="D58" s="1178" t="s">
        <v>26</v>
      </c>
      <c r="E58" s="1179"/>
      <c r="F58" s="1179"/>
      <c r="G58" s="1179"/>
      <c r="H58" s="1179"/>
      <c r="I58" s="1179"/>
      <c r="J58" s="1180"/>
      <c r="K58" s="81"/>
      <c r="L58" s="82"/>
      <c r="M58" s="82"/>
      <c r="N58" s="82"/>
      <c r="O58" s="83"/>
    </row>
    <row r="59" spans="1:21" ht="31.5" customHeight="1" x14ac:dyDescent="0.15">
      <c r="B59" s="1174"/>
      <c r="C59" s="1175"/>
      <c r="D59" s="1181" t="s">
        <v>27</v>
      </c>
      <c r="E59" s="1182"/>
      <c r="F59" s="1182"/>
      <c r="G59" s="1182"/>
      <c r="H59" s="1182"/>
      <c r="I59" s="1182"/>
      <c r="J59" s="1183"/>
      <c r="K59" s="84"/>
      <c r="L59" s="85"/>
      <c r="M59" s="85"/>
      <c r="N59" s="85"/>
      <c r="O59" s="86"/>
    </row>
    <row r="60" spans="1:21" ht="31.5" customHeight="1" thickBot="1" x14ac:dyDescent="0.2">
      <c r="B60" s="1176"/>
      <c r="C60" s="1177"/>
      <c r="D60" s="1184" t="s">
        <v>28</v>
      </c>
      <c r="E60" s="1185"/>
      <c r="F60" s="1185"/>
      <c r="G60" s="1185"/>
      <c r="H60" s="1185"/>
      <c r="I60" s="1185"/>
      <c r="J60" s="1186"/>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oC6UpUwnzlYF3xucodiVnDM8keB/RUzylm97jap3JXWmhQKsN81eF9ib5ArVGYL7/0vz8bUD50v337l7tP4Hg==" saltValue="x+sMosjAnzOu1XRDRuo5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0"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571</v>
      </c>
      <c r="J40" s="101" t="s">
        <v>572</v>
      </c>
      <c r="K40" s="101" t="s">
        <v>573</v>
      </c>
      <c r="L40" s="101" t="s">
        <v>574</v>
      </c>
      <c r="M40" s="102" t="s">
        <v>575</v>
      </c>
    </row>
    <row r="41" spans="2:13" ht="27.75" customHeight="1" x14ac:dyDescent="0.15">
      <c r="B41" s="1207" t="s">
        <v>31</v>
      </c>
      <c r="C41" s="1208"/>
      <c r="D41" s="103"/>
      <c r="E41" s="1209" t="s">
        <v>32</v>
      </c>
      <c r="F41" s="1209"/>
      <c r="G41" s="1209"/>
      <c r="H41" s="1210"/>
      <c r="I41" s="340">
        <v>12205</v>
      </c>
      <c r="J41" s="341">
        <v>12008</v>
      </c>
      <c r="K41" s="341">
        <v>12149</v>
      </c>
      <c r="L41" s="341">
        <v>12901</v>
      </c>
      <c r="M41" s="342">
        <v>12928</v>
      </c>
    </row>
    <row r="42" spans="2:13" ht="27.75" customHeight="1" x14ac:dyDescent="0.15">
      <c r="B42" s="1197"/>
      <c r="C42" s="1198"/>
      <c r="D42" s="104"/>
      <c r="E42" s="1201" t="s">
        <v>33</v>
      </c>
      <c r="F42" s="1201"/>
      <c r="G42" s="1201"/>
      <c r="H42" s="1202"/>
      <c r="I42" s="343" t="s">
        <v>529</v>
      </c>
      <c r="J42" s="344" t="s">
        <v>529</v>
      </c>
      <c r="K42" s="344" t="s">
        <v>529</v>
      </c>
      <c r="L42" s="344" t="s">
        <v>529</v>
      </c>
      <c r="M42" s="345" t="s">
        <v>529</v>
      </c>
    </row>
    <row r="43" spans="2:13" ht="27.75" customHeight="1" x14ac:dyDescent="0.15">
      <c r="B43" s="1197"/>
      <c r="C43" s="1198"/>
      <c r="D43" s="104"/>
      <c r="E43" s="1201" t="s">
        <v>34</v>
      </c>
      <c r="F43" s="1201"/>
      <c r="G43" s="1201"/>
      <c r="H43" s="1202"/>
      <c r="I43" s="343">
        <v>5420</v>
      </c>
      <c r="J43" s="344">
        <v>4934</v>
      </c>
      <c r="K43" s="344">
        <v>4508</v>
      </c>
      <c r="L43" s="344">
        <v>4194</v>
      </c>
      <c r="M43" s="345">
        <v>3836</v>
      </c>
    </row>
    <row r="44" spans="2:13" ht="27.75" customHeight="1" x14ac:dyDescent="0.15">
      <c r="B44" s="1197"/>
      <c r="C44" s="1198"/>
      <c r="D44" s="104"/>
      <c r="E44" s="1201" t="s">
        <v>35</v>
      </c>
      <c r="F44" s="1201"/>
      <c r="G44" s="1201"/>
      <c r="H44" s="1202"/>
      <c r="I44" s="343">
        <v>167</v>
      </c>
      <c r="J44" s="344">
        <v>188</v>
      </c>
      <c r="K44" s="344">
        <v>177</v>
      </c>
      <c r="L44" s="344">
        <v>170</v>
      </c>
      <c r="M44" s="345">
        <v>169</v>
      </c>
    </row>
    <row r="45" spans="2:13" ht="27.75" customHeight="1" x14ac:dyDescent="0.15">
      <c r="B45" s="1197"/>
      <c r="C45" s="1198"/>
      <c r="D45" s="104"/>
      <c r="E45" s="1201" t="s">
        <v>36</v>
      </c>
      <c r="F45" s="1201"/>
      <c r="G45" s="1201"/>
      <c r="H45" s="1202"/>
      <c r="I45" s="343">
        <v>814</v>
      </c>
      <c r="J45" s="344">
        <v>756</v>
      </c>
      <c r="K45" s="344">
        <v>728</v>
      </c>
      <c r="L45" s="344">
        <v>739</v>
      </c>
      <c r="M45" s="345">
        <v>774</v>
      </c>
    </row>
    <row r="46" spans="2:13" ht="27.75" customHeight="1" x14ac:dyDescent="0.15">
      <c r="B46" s="1197"/>
      <c r="C46" s="1198"/>
      <c r="D46" s="105"/>
      <c r="E46" s="1201" t="s">
        <v>37</v>
      </c>
      <c r="F46" s="1201"/>
      <c r="G46" s="1201"/>
      <c r="H46" s="1202"/>
      <c r="I46" s="343">
        <v>0</v>
      </c>
      <c r="J46" s="344">
        <v>0</v>
      </c>
      <c r="K46" s="344">
        <v>0</v>
      </c>
      <c r="L46" s="344" t="s">
        <v>529</v>
      </c>
      <c r="M46" s="345" t="s">
        <v>529</v>
      </c>
    </row>
    <row r="47" spans="2:13" ht="27.75" customHeight="1" x14ac:dyDescent="0.15">
      <c r="B47" s="1197"/>
      <c r="C47" s="1198"/>
      <c r="D47" s="106"/>
      <c r="E47" s="1211" t="s">
        <v>38</v>
      </c>
      <c r="F47" s="1212"/>
      <c r="G47" s="1212"/>
      <c r="H47" s="1213"/>
      <c r="I47" s="343" t="s">
        <v>529</v>
      </c>
      <c r="J47" s="344" t="s">
        <v>529</v>
      </c>
      <c r="K47" s="344" t="s">
        <v>529</v>
      </c>
      <c r="L47" s="344" t="s">
        <v>529</v>
      </c>
      <c r="M47" s="345" t="s">
        <v>529</v>
      </c>
    </row>
    <row r="48" spans="2:13" ht="27.75" customHeight="1" x14ac:dyDescent="0.15">
      <c r="B48" s="1197"/>
      <c r="C48" s="1198"/>
      <c r="D48" s="104"/>
      <c r="E48" s="1201" t="s">
        <v>39</v>
      </c>
      <c r="F48" s="1201"/>
      <c r="G48" s="1201"/>
      <c r="H48" s="1202"/>
      <c r="I48" s="343" t="s">
        <v>529</v>
      </c>
      <c r="J48" s="344" t="s">
        <v>529</v>
      </c>
      <c r="K48" s="344" t="s">
        <v>529</v>
      </c>
      <c r="L48" s="344" t="s">
        <v>529</v>
      </c>
      <c r="M48" s="345" t="s">
        <v>529</v>
      </c>
    </row>
    <row r="49" spans="2:13" ht="27.75" customHeight="1" x14ac:dyDescent="0.15">
      <c r="B49" s="1199"/>
      <c r="C49" s="1200"/>
      <c r="D49" s="104"/>
      <c r="E49" s="1201" t="s">
        <v>40</v>
      </c>
      <c r="F49" s="1201"/>
      <c r="G49" s="1201"/>
      <c r="H49" s="1202"/>
      <c r="I49" s="343" t="s">
        <v>529</v>
      </c>
      <c r="J49" s="344" t="s">
        <v>529</v>
      </c>
      <c r="K49" s="344" t="s">
        <v>529</v>
      </c>
      <c r="L49" s="344" t="s">
        <v>529</v>
      </c>
      <c r="M49" s="345" t="s">
        <v>529</v>
      </c>
    </row>
    <row r="50" spans="2:13" ht="27.75" customHeight="1" x14ac:dyDescent="0.15">
      <c r="B50" s="1195" t="s">
        <v>41</v>
      </c>
      <c r="C50" s="1196"/>
      <c r="D50" s="107"/>
      <c r="E50" s="1201" t="s">
        <v>42</v>
      </c>
      <c r="F50" s="1201"/>
      <c r="G50" s="1201"/>
      <c r="H50" s="1202"/>
      <c r="I50" s="343">
        <v>4305</v>
      </c>
      <c r="J50" s="344">
        <v>4209</v>
      </c>
      <c r="K50" s="344">
        <v>4217</v>
      </c>
      <c r="L50" s="344">
        <v>4289</v>
      </c>
      <c r="M50" s="345">
        <v>4276</v>
      </c>
    </row>
    <row r="51" spans="2:13" ht="27.75" customHeight="1" x14ac:dyDescent="0.15">
      <c r="B51" s="1197"/>
      <c r="C51" s="1198"/>
      <c r="D51" s="104"/>
      <c r="E51" s="1201" t="s">
        <v>43</v>
      </c>
      <c r="F51" s="1201"/>
      <c r="G51" s="1201"/>
      <c r="H51" s="1202"/>
      <c r="I51" s="343">
        <v>149</v>
      </c>
      <c r="J51" s="344">
        <v>123</v>
      </c>
      <c r="K51" s="344">
        <v>102</v>
      </c>
      <c r="L51" s="344">
        <v>126</v>
      </c>
      <c r="M51" s="345">
        <v>152</v>
      </c>
    </row>
    <row r="52" spans="2:13" ht="27.75" customHeight="1" x14ac:dyDescent="0.15">
      <c r="B52" s="1199"/>
      <c r="C52" s="1200"/>
      <c r="D52" s="104"/>
      <c r="E52" s="1201" t="s">
        <v>44</v>
      </c>
      <c r="F52" s="1201"/>
      <c r="G52" s="1201"/>
      <c r="H52" s="1202"/>
      <c r="I52" s="343">
        <v>13216</v>
      </c>
      <c r="J52" s="344">
        <v>12856</v>
      </c>
      <c r="K52" s="344">
        <v>12390</v>
      </c>
      <c r="L52" s="344">
        <v>12452</v>
      </c>
      <c r="M52" s="345">
        <v>12112</v>
      </c>
    </row>
    <row r="53" spans="2:13" ht="27.75" customHeight="1" thickBot="1" x14ac:dyDescent="0.2">
      <c r="B53" s="1203" t="s">
        <v>20</v>
      </c>
      <c r="C53" s="1204"/>
      <c r="D53" s="108"/>
      <c r="E53" s="1205" t="s">
        <v>45</v>
      </c>
      <c r="F53" s="1205"/>
      <c r="G53" s="1205"/>
      <c r="H53" s="1206"/>
      <c r="I53" s="346">
        <v>936</v>
      </c>
      <c r="J53" s="347">
        <v>697</v>
      </c>
      <c r="K53" s="347">
        <v>853</v>
      </c>
      <c r="L53" s="347">
        <v>1137</v>
      </c>
      <c r="M53" s="348">
        <v>1165</v>
      </c>
    </row>
    <row r="54" spans="2:13" ht="27.75" customHeight="1" x14ac:dyDescent="0.15">
      <c r="B54" s="109" t="s">
        <v>46</v>
      </c>
      <c r="C54" s="110"/>
      <c r="D54" s="110"/>
      <c r="E54" s="111"/>
      <c r="F54" s="111"/>
      <c r="G54" s="111"/>
      <c r="H54" s="111"/>
      <c r="I54" s="112"/>
      <c r="J54" s="112"/>
      <c r="K54" s="112"/>
      <c r="L54" s="112"/>
      <c r="M54" s="112"/>
    </row>
    <row r="55" spans="2:13" ht="13.5" x14ac:dyDescent="0.15"/>
  </sheetData>
  <sheetProtection algorithmName="SHA-512" hashValue="4d/p6IW3+tEXnRd+lhb0u8bUydcp3jJWJVkQcEPpyFH05WgSugWmpHchvTGldvqYGCTb5QL1gpr9imMk+8kwOg==" saltValue="IJh0wcL6RQRw2k6xGL14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47</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48</v>
      </c>
      <c r="D55" s="1222"/>
      <c r="E55" s="1223"/>
      <c r="F55" s="120">
        <v>3295</v>
      </c>
      <c r="G55" s="120">
        <v>3299</v>
      </c>
      <c r="H55" s="121">
        <v>3301</v>
      </c>
    </row>
    <row r="56" spans="2:8" ht="52.5" customHeight="1" x14ac:dyDescent="0.15">
      <c r="B56" s="122"/>
      <c r="C56" s="1224" t="s">
        <v>49</v>
      </c>
      <c r="D56" s="1224"/>
      <c r="E56" s="1225"/>
      <c r="F56" s="123">
        <v>853</v>
      </c>
      <c r="G56" s="123">
        <v>919</v>
      </c>
      <c r="H56" s="124">
        <v>970</v>
      </c>
    </row>
    <row r="57" spans="2:8" ht="53.25" customHeight="1" x14ac:dyDescent="0.15">
      <c r="B57" s="122"/>
      <c r="C57" s="1226" t="s">
        <v>50</v>
      </c>
      <c r="D57" s="1226"/>
      <c r="E57" s="1227"/>
      <c r="F57" s="125">
        <v>2369</v>
      </c>
      <c r="G57" s="125">
        <v>2343</v>
      </c>
      <c r="H57" s="126">
        <v>2461</v>
      </c>
    </row>
    <row r="58" spans="2:8" ht="45.75" customHeight="1" x14ac:dyDescent="0.15">
      <c r="B58" s="127"/>
      <c r="C58" s="1214" t="s">
        <v>605</v>
      </c>
      <c r="D58" s="1215"/>
      <c r="E58" s="1216"/>
      <c r="F58" s="128">
        <v>1689</v>
      </c>
      <c r="G58" s="128">
        <v>1690</v>
      </c>
      <c r="H58" s="129">
        <v>1840</v>
      </c>
    </row>
    <row r="59" spans="2:8" ht="45.75" customHeight="1" x14ac:dyDescent="0.15">
      <c r="B59" s="127"/>
      <c r="C59" s="1214" t="s">
        <v>608</v>
      </c>
      <c r="D59" s="1215"/>
      <c r="E59" s="1216"/>
      <c r="F59" s="128">
        <v>124</v>
      </c>
      <c r="G59" s="128">
        <v>165</v>
      </c>
      <c r="H59" s="129">
        <v>273</v>
      </c>
    </row>
    <row r="60" spans="2:8" ht="45.75" customHeight="1" x14ac:dyDescent="0.15">
      <c r="B60" s="127"/>
      <c r="C60" s="1214" t="s">
        <v>607</v>
      </c>
      <c r="D60" s="1215"/>
      <c r="E60" s="1216"/>
      <c r="F60" s="128">
        <v>200</v>
      </c>
      <c r="G60" s="128">
        <v>200</v>
      </c>
      <c r="H60" s="129">
        <v>200</v>
      </c>
    </row>
    <row r="61" spans="2:8" ht="45.75" customHeight="1" x14ac:dyDescent="0.15">
      <c r="B61" s="127"/>
      <c r="C61" s="1214" t="s">
        <v>606</v>
      </c>
      <c r="D61" s="1215"/>
      <c r="E61" s="1216"/>
      <c r="F61" s="128">
        <v>251</v>
      </c>
      <c r="G61" s="128">
        <v>176</v>
      </c>
      <c r="H61" s="129">
        <v>102</v>
      </c>
    </row>
    <row r="62" spans="2:8" ht="45.75" customHeight="1" thickBot="1" x14ac:dyDescent="0.2">
      <c r="B62" s="130"/>
      <c r="C62" s="1217" t="s">
        <v>609</v>
      </c>
      <c r="D62" s="1218"/>
      <c r="E62" s="1219"/>
      <c r="F62" s="350">
        <v>15</v>
      </c>
      <c r="G62" s="350">
        <v>22</v>
      </c>
      <c r="H62" s="349">
        <v>26</v>
      </c>
    </row>
    <row r="63" spans="2:8" ht="52.5" customHeight="1" thickBot="1" x14ac:dyDescent="0.2">
      <c r="B63" s="131"/>
      <c r="C63" s="1220" t="s">
        <v>51</v>
      </c>
      <c r="D63" s="1220"/>
      <c r="E63" s="1221"/>
      <c r="F63" s="132">
        <v>6517</v>
      </c>
      <c r="G63" s="132">
        <v>6560</v>
      </c>
      <c r="H63" s="133">
        <v>6732</v>
      </c>
    </row>
    <row r="64" spans="2:8" ht="13.5" x14ac:dyDescent="0.15"/>
  </sheetData>
  <sheetProtection algorithmName="SHA-512" hashValue="6mg9BfnFLyf3LZdL3s4j1VgJSu83vGMGTl1p6E1EV0aRj7wfbFEw5CpBmK73zi+KTbN/7prkPug3MZzA2NxXfg==" saltValue="jE1nYZhTY6sP6HP6yNwe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9C8B-2C2F-44D6-969E-9635CBF05C9D}">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x14ac:dyDescent="0.15">
      <c r="A1" s="351"/>
      <c r="B1" s="352"/>
      <c r="DD1" s="253"/>
      <c r="DE1" s="253"/>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3"/>
      <c r="DE2" s="253"/>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3"/>
      <c r="DE3" s="253"/>
    </row>
    <row r="4" spans="1:109" s="251"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1"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1"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1"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1"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1"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1"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1"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1"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1"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1"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1" customFormat="1" x14ac:dyDescent="0.15">
      <c r="A15" s="2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1" customFormat="1" x14ac:dyDescent="0.15">
      <c r="A16" s="2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1" customFormat="1" x14ac:dyDescent="0.15">
      <c r="A17" s="2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1" customFormat="1" x14ac:dyDescent="0.15">
      <c r="A18" s="2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3"/>
      <c r="DE19" s="253"/>
    </row>
    <row r="20" spans="1:109" x14ac:dyDescent="0.15">
      <c r="DD20" s="253"/>
      <c r="DE20" s="253"/>
    </row>
    <row r="21" spans="1:109" ht="17.25" customHeight="1" x14ac:dyDescent="0.15">
      <c r="B21" s="354"/>
      <c r="C21" s="255"/>
      <c r="D21" s="255"/>
      <c r="E21" s="255"/>
      <c r="F21" s="255"/>
      <c r="G21" s="255"/>
      <c r="H21" s="255"/>
      <c r="I21" s="255"/>
      <c r="J21" s="255"/>
      <c r="K21" s="255"/>
      <c r="L21" s="255"/>
      <c r="M21" s="255"/>
      <c r="N21" s="3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355"/>
      <c r="AU21" s="255"/>
      <c r="AV21" s="255"/>
      <c r="AW21" s="255"/>
      <c r="AX21" s="255"/>
      <c r="AY21" s="255"/>
      <c r="AZ21" s="255"/>
      <c r="BA21" s="255"/>
      <c r="BB21" s="255"/>
      <c r="BC21" s="255"/>
      <c r="BD21" s="255"/>
      <c r="BE21" s="255"/>
      <c r="BF21" s="355"/>
      <c r="BG21" s="255"/>
      <c r="BH21" s="255"/>
      <c r="BI21" s="255"/>
      <c r="BJ21" s="255"/>
      <c r="BK21" s="255"/>
      <c r="BL21" s="255"/>
      <c r="BM21" s="255"/>
      <c r="BN21" s="255"/>
      <c r="BO21" s="255"/>
      <c r="BP21" s="255"/>
      <c r="BQ21" s="255"/>
      <c r="BR21" s="355"/>
      <c r="BS21" s="255"/>
      <c r="BT21" s="255"/>
      <c r="BU21" s="255"/>
      <c r="BV21" s="255"/>
      <c r="BW21" s="255"/>
      <c r="BX21" s="255"/>
      <c r="BY21" s="255"/>
      <c r="BZ21" s="255"/>
      <c r="CA21" s="255"/>
      <c r="CB21" s="255"/>
      <c r="CC21" s="255"/>
      <c r="CD21" s="355"/>
      <c r="CE21" s="255"/>
      <c r="CF21" s="255"/>
      <c r="CG21" s="255"/>
      <c r="CH21" s="255"/>
      <c r="CI21" s="255"/>
      <c r="CJ21" s="255"/>
      <c r="CK21" s="255"/>
      <c r="CL21" s="255"/>
      <c r="CM21" s="255"/>
      <c r="CN21" s="255"/>
      <c r="CO21" s="255"/>
      <c r="CP21" s="355"/>
      <c r="CQ21" s="255"/>
      <c r="CR21" s="255"/>
      <c r="CS21" s="255"/>
      <c r="CT21" s="255"/>
      <c r="CU21" s="255"/>
      <c r="CV21" s="255"/>
      <c r="CW21" s="255"/>
      <c r="CX21" s="255"/>
      <c r="CY21" s="255"/>
      <c r="CZ21" s="255"/>
      <c r="DA21" s="255"/>
      <c r="DB21" s="355"/>
      <c r="DC21" s="255"/>
      <c r="DD21" s="256"/>
      <c r="DE21" s="253"/>
    </row>
    <row r="22" spans="1:109" ht="17.25" customHeight="1" x14ac:dyDescent="0.15">
      <c r="B22" s="257"/>
    </row>
    <row r="23" spans="1:109" x14ac:dyDescent="0.15">
      <c r="B23" s="257"/>
    </row>
    <row r="24" spans="1:109" x14ac:dyDescent="0.15">
      <c r="B24" s="257"/>
    </row>
    <row r="25" spans="1:109" x14ac:dyDescent="0.15">
      <c r="B25" s="257"/>
    </row>
    <row r="26" spans="1:109" x14ac:dyDescent="0.15">
      <c r="B26" s="257"/>
    </row>
    <row r="27" spans="1:109" x14ac:dyDescent="0.15">
      <c r="B27" s="257"/>
    </row>
    <row r="28" spans="1:109" x14ac:dyDescent="0.15">
      <c r="B28" s="257"/>
    </row>
    <row r="29" spans="1:109" x14ac:dyDescent="0.15">
      <c r="B29" s="257"/>
    </row>
    <row r="30" spans="1:109" x14ac:dyDescent="0.15">
      <c r="B30" s="257"/>
    </row>
    <row r="31" spans="1:109" x14ac:dyDescent="0.15">
      <c r="B31" s="257"/>
    </row>
    <row r="32" spans="1:109" x14ac:dyDescent="0.15">
      <c r="B32" s="257"/>
    </row>
    <row r="33" spans="2:109" x14ac:dyDescent="0.15">
      <c r="B33" s="257"/>
    </row>
    <row r="34" spans="2:109" x14ac:dyDescent="0.15">
      <c r="B34" s="257"/>
    </row>
    <row r="35" spans="2:109" x14ac:dyDescent="0.15">
      <c r="B35" s="257"/>
    </row>
    <row r="36" spans="2:109" x14ac:dyDescent="0.15">
      <c r="B36" s="257"/>
    </row>
    <row r="37" spans="2:109" x14ac:dyDescent="0.15">
      <c r="B37" s="257"/>
    </row>
    <row r="38" spans="2:109" x14ac:dyDescent="0.15">
      <c r="B38" s="257"/>
    </row>
    <row r="39" spans="2:109" x14ac:dyDescent="0.15">
      <c r="B39" s="33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39"/>
    </row>
    <row r="40" spans="2:109" x14ac:dyDescent="0.15">
      <c r="B40" s="356"/>
      <c r="DD40" s="356"/>
      <c r="DE40" s="253"/>
    </row>
    <row r="41" spans="2:109" ht="17.25" x14ac:dyDescent="0.15">
      <c r="B41" s="254" t="s">
        <v>610</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x14ac:dyDescent="0.15">
      <c r="B42" s="257"/>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7"/>
      <c r="AN43" s="1240" t="s">
        <v>620</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7"/>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7"/>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7"/>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7"/>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7"/>
      <c r="AN49" s="253" t="s">
        <v>612</v>
      </c>
    </row>
    <row r="50" spans="1:109" x14ac:dyDescent="0.15">
      <c r="B50" s="257"/>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571</v>
      </c>
      <c r="BQ50" s="1233"/>
      <c r="BR50" s="1233"/>
      <c r="BS50" s="1233"/>
      <c r="BT50" s="1233"/>
      <c r="BU50" s="1233"/>
      <c r="BV50" s="1233"/>
      <c r="BW50" s="1233"/>
      <c r="BX50" s="1233" t="s">
        <v>572</v>
      </c>
      <c r="BY50" s="1233"/>
      <c r="BZ50" s="1233"/>
      <c r="CA50" s="1233"/>
      <c r="CB50" s="1233"/>
      <c r="CC50" s="1233"/>
      <c r="CD50" s="1233"/>
      <c r="CE50" s="1233"/>
      <c r="CF50" s="1233" t="s">
        <v>573</v>
      </c>
      <c r="CG50" s="1233"/>
      <c r="CH50" s="1233"/>
      <c r="CI50" s="1233"/>
      <c r="CJ50" s="1233"/>
      <c r="CK50" s="1233"/>
      <c r="CL50" s="1233"/>
      <c r="CM50" s="1233"/>
      <c r="CN50" s="1233" t="s">
        <v>574</v>
      </c>
      <c r="CO50" s="1233"/>
      <c r="CP50" s="1233"/>
      <c r="CQ50" s="1233"/>
      <c r="CR50" s="1233"/>
      <c r="CS50" s="1233"/>
      <c r="CT50" s="1233"/>
      <c r="CU50" s="1233"/>
      <c r="CV50" s="1233" t="s">
        <v>575</v>
      </c>
      <c r="CW50" s="1233"/>
      <c r="CX50" s="1233"/>
      <c r="CY50" s="1233"/>
      <c r="CZ50" s="1233"/>
      <c r="DA50" s="1233"/>
      <c r="DB50" s="1233"/>
      <c r="DC50" s="1233"/>
    </row>
    <row r="51" spans="1:109" ht="13.5" customHeight="1" x14ac:dyDescent="0.15">
      <c r="B51" s="257"/>
      <c r="G51" s="1236"/>
      <c r="H51" s="1236"/>
      <c r="I51" s="1249"/>
      <c r="J51" s="1249"/>
      <c r="K51" s="1235"/>
      <c r="L51" s="1235"/>
      <c r="M51" s="1235"/>
      <c r="N51" s="1235"/>
      <c r="AM51" s="359"/>
      <c r="AN51" s="1231" t="s">
        <v>613</v>
      </c>
      <c r="AO51" s="1231"/>
      <c r="AP51" s="1231"/>
      <c r="AQ51" s="1231"/>
      <c r="AR51" s="1231"/>
      <c r="AS51" s="1231"/>
      <c r="AT51" s="1231"/>
      <c r="AU51" s="1231"/>
      <c r="AV51" s="1231"/>
      <c r="AW51" s="1231"/>
      <c r="AX51" s="1231"/>
      <c r="AY51" s="1231"/>
      <c r="AZ51" s="1231"/>
      <c r="BA51" s="1231"/>
      <c r="BB51" s="1231" t="s">
        <v>614</v>
      </c>
      <c r="BC51" s="1231"/>
      <c r="BD51" s="1231"/>
      <c r="BE51" s="1231"/>
      <c r="BF51" s="1231"/>
      <c r="BG51" s="1231"/>
      <c r="BH51" s="1231"/>
      <c r="BI51" s="1231"/>
      <c r="BJ51" s="1231"/>
      <c r="BK51" s="1231"/>
      <c r="BL51" s="1231"/>
      <c r="BM51" s="1231"/>
      <c r="BN51" s="1231"/>
      <c r="BO51" s="1231"/>
      <c r="BP51" s="1228">
        <v>17.100000000000001</v>
      </c>
      <c r="BQ51" s="1228"/>
      <c r="BR51" s="1228"/>
      <c r="BS51" s="1228"/>
      <c r="BT51" s="1228"/>
      <c r="BU51" s="1228"/>
      <c r="BV51" s="1228"/>
      <c r="BW51" s="1228"/>
      <c r="BX51" s="1228">
        <v>13.2</v>
      </c>
      <c r="BY51" s="1228"/>
      <c r="BZ51" s="1228"/>
      <c r="CA51" s="1228"/>
      <c r="CB51" s="1228"/>
      <c r="CC51" s="1228"/>
      <c r="CD51" s="1228"/>
      <c r="CE51" s="1228"/>
      <c r="CF51" s="1228">
        <v>15.7</v>
      </c>
      <c r="CG51" s="1228"/>
      <c r="CH51" s="1228"/>
      <c r="CI51" s="1228"/>
      <c r="CJ51" s="1228"/>
      <c r="CK51" s="1228"/>
      <c r="CL51" s="1228"/>
      <c r="CM51" s="1228"/>
      <c r="CN51" s="1228">
        <v>19.8</v>
      </c>
      <c r="CO51" s="1228"/>
      <c r="CP51" s="1228"/>
      <c r="CQ51" s="1228"/>
      <c r="CR51" s="1228"/>
      <c r="CS51" s="1228"/>
      <c r="CT51" s="1228"/>
      <c r="CU51" s="1228"/>
      <c r="CV51" s="1228">
        <v>20.7</v>
      </c>
      <c r="CW51" s="1228"/>
      <c r="CX51" s="1228"/>
      <c r="CY51" s="1228"/>
      <c r="CZ51" s="1228"/>
      <c r="DA51" s="1228"/>
      <c r="DB51" s="1228"/>
      <c r="DC51" s="1228"/>
    </row>
    <row r="52" spans="1:109" x14ac:dyDescent="0.15">
      <c r="B52" s="257"/>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7"/>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615</v>
      </c>
      <c r="BC53" s="1231"/>
      <c r="BD53" s="1231"/>
      <c r="BE53" s="1231"/>
      <c r="BF53" s="1231"/>
      <c r="BG53" s="1231"/>
      <c r="BH53" s="1231"/>
      <c r="BI53" s="1231"/>
      <c r="BJ53" s="1231"/>
      <c r="BK53" s="1231"/>
      <c r="BL53" s="1231"/>
      <c r="BM53" s="1231"/>
      <c r="BN53" s="1231"/>
      <c r="BO53" s="1231"/>
      <c r="BP53" s="1228">
        <v>65</v>
      </c>
      <c r="BQ53" s="1228"/>
      <c r="BR53" s="1228"/>
      <c r="BS53" s="1228"/>
      <c r="BT53" s="1228"/>
      <c r="BU53" s="1228"/>
      <c r="BV53" s="1228"/>
      <c r="BW53" s="1228"/>
      <c r="BX53" s="1228">
        <v>66.400000000000006</v>
      </c>
      <c r="BY53" s="1228"/>
      <c r="BZ53" s="1228"/>
      <c r="CA53" s="1228"/>
      <c r="CB53" s="1228"/>
      <c r="CC53" s="1228"/>
      <c r="CD53" s="1228"/>
      <c r="CE53" s="1228"/>
      <c r="CF53" s="1228">
        <v>67.900000000000006</v>
      </c>
      <c r="CG53" s="1228"/>
      <c r="CH53" s="1228"/>
      <c r="CI53" s="1228"/>
      <c r="CJ53" s="1228"/>
      <c r="CK53" s="1228"/>
      <c r="CL53" s="1228"/>
      <c r="CM53" s="1228"/>
      <c r="CN53" s="1228">
        <v>69</v>
      </c>
      <c r="CO53" s="1228"/>
      <c r="CP53" s="1228"/>
      <c r="CQ53" s="1228"/>
      <c r="CR53" s="1228"/>
      <c r="CS53" s="1228"/>
      <c r="CT53" s="1228"/>
      <c r="CU53" s="1228"/>
      <c r="CV53" s="1228">
        <v>70</v>
      </c>
      <c r="CW53" s="1228"/>
      <c r="CX53" s="1228"/>
      <c r="CY53" s="1228"/>
      <c r="CZ53" s="1228"/>
      <c r="DA53" s="1228"/>
      <c r="DB53" s="1228"/>
      <c r="DC53" s="1228"/>
    </row>
    <row r="54" spans="1:109" x14ac:dyDescent="0.15">
      <c r="A54" s="358"/>
      <c r="B54" s="257"/>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7"/>
      <c r="G55" s="1234"/>
      <c r="H55" s="1234"/>
      <c r="I55" s="1234"/>
      <c r="J55" s="1234"/>
      <c r="K55" s="1235"/>
      <c r="L55" s="1235"/>
      <c r="M55" s="1235"/>
      <c r="N55" s="1235"/>
      <c r="AN55" s="1233" t="s">
        <v>616</v>
      </c>
      <c r="AO55" s="1233"/>
      <c r="AP55" s="1233"/>
      <c r="AQ55" s="1233"/>
      <c r="AR55" s="1233"/>
      <c r="AS55" s="1233"/>
      <c r="AT55" s="1233"/>
      <c r="AU55" s="1233"/>
      <c r="AV55" s="1233"/>
      <c r="AW55" s="1233"/>
      <c r="AX55" s="1233"/>
      <c r="AY55" s="1233"/>
      <c r="AZ55" s="1233"/>
      <c r="BA55" s="1233"/>
      <c r="BB55" s="1231" t="s">
        <v>614</v>
      </c>
      <c r="BC55" s="1231"/>
      <c r="BD55" s="1231"/>
      <c r="BE55" s="1231"/>
      <c r="BF55" s="1231"/>
      <c r="BG55" s="1231"/>
      <c r="BH55" s="1231"/>
      <c r="BI55" s="1231"/>
      <c r="BJ55" s="1231"/>
      <c r="BK55" s="1231"/>
      <c r="BL55" s="1231"/>
      <c r="BM55" s="1231"/>
      <c r="BN55" s="1231"/>
      <c r="BO55" s="1231"/>
      <c r="BP55" s="1228">
        <v>38.5</v>
      </c>
      <c r="BQ55" s="1228"/>
      <c r="BR55" s="1228"/>
      <c r="BS55" s="1228"/>
      <c r="BT55" s="1228"/>
      <c r="BU55" s="1228"/>
      <c r="BV55" s="1228"/>
      <c r="BW55" s="1228"/>
      <c r="BX55" s="1228">
        <v>35.5</v>
      </c>
      <c r="BY55" s="1228"/>
      <c r="BZ55" s="1228"/>
      <c r="CA55" s="1228"/>
      <c r="CB55" s="1228"/>
      <c r="CC55" s="1228"/>
      <c r="CD55" s="1228"/>
      <c r="CE55" s="1228"/>
      <c r="CF55" s="1228">
        <v>13.5</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7"/>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3"/>
      <c r="AN57" s="1233"/>
      <c r="AO57" s="1233"/>
      <c r="AP57" s="1233"/>
      <c r="AQ57" s="1233"/>
      <c r="AR57" s="1233"/>
      <c r="AS57" s="1233"/>
      <c r="AT57" s="1233"/>
      <c r="AU57" s="1233"/>
      <c r="AV57" s="1233"/>
      <c r="AW57" s="1233"/>
      <c r="AX57" s="1233"/>
      <c r="AY57" s="1233"/>
      <c r="AZ57" s="1233"/>
      <c r="BA57" s="1233"/>
      <c r="BB57" s="1231" t="s">
        <v>615</v>
      </c>
      <c r="BC57" s="1231"/>
      <c r="BD57" s="1231"/>
      <c r="BE57" s="1231"/>
      <c r="BF57" s="1231"/>
      <c r="BG57" s="1231"/>
      <c r="BH57" s="1231"/>
      <c r="BI57" s="1231"/>
      <c r="BJ57" s="1231"/>
      <c r="BK57" s="1231"/>
      <c r="BL57" s="1231"/>
      <c r="BM57" s="1231"/>
      <c r="BN57" s="1231"/>
      <c r="BO57" s="1231"/>
      <c r="BP57" s="1228">
        <v>65.3</v>
      </c>
      <c r="BQ57" s="1228"/>
      <c r="BR57" s="1228"/>
      <c r="BS57" s="1228"/>
      <c r="BT57" s="1228"/>
      <c r="BU57" s="1228"/>
      <c r="BV57" s="1228"/>
      <c r="BW57" s="1228"/>
      <c r="BX57" s="1228">
        <v>66</v>
      </c>
      <c r="BY57" s="1228"/>
      <c r="BZ57" s="1228"/>
      <c r="CA57" s="1228"/>
      <c r="CB57" s="1228"/>
      <c r="CC57" s="1228"/>
      <c r="CD57" s="1228"/>
      <c r="CE57" s="1228"/>
      <c r="CF57" s="1228">
        <v>65.099999999999994</v>
      </c>
      <c r="CG57" s="1228"/>
      <c r="CH57" s="1228"/>
      <c r="CI57" s="1228"/>
      <c r="CJ57" s="1228"/>
      <c r="CK57" s="1228"/>
      <c r="CL57" s="1228"/>
      <c r="CM57" s="1228"/>
      <c r="CN57" s="1228">
        <v>64.3</v>
      </c>
      <c r="CO57" s="1228"/>
      <c r="CP57" s="1228"/>
      <c r="CQ57" s="1228"/>
      <c r="CR57" s="1228"/>
      <c r="CS57" s="1228"/>
      <c r="CT57" s="1228"/>
      <c r="CU57" s="1228"/>
      <c r="CV57" s="1228">
        <v>65.7</v>
      </c>
      <c r="CW57" s="1228"/>
      <c r="CX57" s="1228"/>
      <c r="CY57" s="1228"/>
      <c r="CZ57" s="1228"/>
      <c r="DA57" s="1228"/>
      <c r="DB57" s="1228"/>
      <c r="DC57" s="1228"/>
      <c r="DD57" s="363"/>
      <c r="DE57" s="362"/>
    </row>
    <row r="58" spans="1:109" s="358" customFormat="1" x14ac:dyDescent="0.15">
      <c r="A58" s="253"/>
      <c r="B58" s="362"/>
      <c r="G58" s="1234"/>
      <c r="H58" s="1234"/>
      <c r="I58" s="1229"/>
      <c r="J58" s="1229"/>
      <c r="K58" s="1235"/>
      <c r="L58" s="1235"/>
      <c r="M58" s="1235"/>
      <c r="N58" s="1235"/>
      <c r="AM58" s="253"/>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3"/>
    </row>
    <row r="63" spans="1:109" ht="17.25" x14ac:dyDescent="0.15">
      <c r="B63" s="310" t="s">
        <v>617</v>
      </c>
    </row>
    <row r="64" spans="1:109" x14ac:dyDescent="0.15">
      <c r="B64" s="257"/>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7"/>
      <c r="AN65" s="1240" t="s">
        <v>619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7"/>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7"/>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7"/>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7"/>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7"/>
      <c r="G71" s="374"/>
      <c r="I71" s="375"/>
      <c r="J71" s="372"/>
      <c r="K71" s="372"/>
      <c r="L71" s="373"/>
      <c r="M71" s="372"/>
      <c r="N71" s="373"/>
      <c r="AM71" s="374"/>
      <c r="AN71" s="253" t="s">
        <v>612</v>
      </c>
    </row>
    <row r="72" spans="2:107" x14ac:dyDescent="0.15">
      <c r="B72" s="257"/>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571</v>
      </c>
      <c r="BQ72" s="1233"/>
      <c r="BR72" s="1233"/>
      <c r="BS72" s="1233"/>
      <c r="BT72" s="1233"/>
      <c r="BU72" s="1233"/>
      <c r="BV72" s="1233"/>
      <c r="BW72" s="1233"/>
      <c r="BX72" s="1233" t="s">
        <v>572</v>
      </c>
      <c r="BY72" s="1233"/>
      <c r="BZ72" s="1233"/>
      <c r="CA72" s="1233"/>
      <c r="CB72" s="1233"/>
      <c r="CC72" s="1233"/>
      <c r="CD72" s="1233"/>
      <c r="CE72" s="1233"/>
      <c r="CF72" s="1233" t="s">
        <v>573</v>
      </c>
      <c r="CG72" s="1233"/>
      <c r="CH72" s="1233"/>
      <c r="CI72" s="1233"/>
      <c r="CJ72" s="1233"/>
      <c r="CK72" s="1233"/>
      <c r="CL72" s="1233"/>
      <c r="CM72" s="1233"/>
      <c r="CN72" s="1233" t="s">
        <v>574</v>
      </c>
      <c r="CO72" s="1233"/>
      <c r="CP72" s="1233"/>
      <c r="CQ72" s="1233"/>
      <c r="CR72" s="1233"/>
      <c r="CS72" s="1233"/>
      <c r="CT72" s="1233"/>
      <c r="CU72" s="1233"/>
      <c r="CV72" s="1233" t="s">
        <v>575</v>
      </c>
      <c r="CW72" s="1233"/>
      <c r="CX72" s="1233"/>
      <c r="CY72" s="1233"/>
      <c r="CZ72" s="1233"/>
      <c r="DA72" s="1233"/>
      <c r="DB72" s="1233"/>
      <c r="DC72" s="1233"/>
    </row>
    <row r="73" spans="2:107" x14ac:dyDescent="0.15">
      <c r="B73" s="257"/>
      <c r="G73" s="1236"/>
      <c r="H73" s="1236"/>
      <c r="I73" s="1236"/>
      <c r="J73" s="1236"/>
      <c r="K73" s="1232"/>
      <c r="L73" s="1232"/>
      <c r="M73" s="1232"/>
      <c r="N73" s="1232"/>
      <c r="AM73" s="359"/>
      <c r="AN73" s="1231" t="s">
        <v>613</v>
      </c>
      <c r="AO73" s="1231"/>
      <c r="AP73" s="1231"/>
      <c r="AQ73" s="1231"/>
      <c r="AR73" s="1231"/>
      <c r="AS73" s="1231"/>
      <c r="AT73" s="1231"/>
      <c r="AU73" s="1231"/>
      <c r="AV73" s="1231"/>
      <c r="AW73" s="1231"/>
      <c r="AX73" s="1231"/>
      <c r="AY73" s="1231"/>
      <c r="AZ73" s="1231"/>
      <c r="BA73" s="1231"/>
      <c r="BB73" s="1231" t="s">
        <v>614</v>
      </c>
      <c r="BC73" s="1231"/>
      <c r="BD73" s="1231"/>
      <c r="BE73" s="1231"/>
      <c r="BF73" s="1231"/>
      <c r="BG73" s="1231"/>
      <c r="BH73" s="1231"/>
      <c r="BI73" s="1231"/>
      <c r="BJ73" s="1231"/>
      <c r="BK73" s="1231"/>
      <c r="BL73" s="1231"/>
      <c r="BM73" s="1231"/>
      <c r="BN73" s="1231"/>
      <c r="BO73" s="1231"/>
      <c r="BP73" s="1228">
        <v>17.100000000000001</v>
      </c>
      <c r="BQ73" s="1228"/>
      <c r="BR73" s="1228"/>
      <c r="BS73" s="1228"/>
      <c r="BT73" s="1228"/>
      <c r="BU73" s="1228"/>
      <c r="BV73" s="1228"/>
      <c r="BW73" s="1228"/>
      <c r="BX73" s="1228">
        <v>13.2</v>
      </c>
      <c r="BY73" s="1228"/>
      <c r="BZ73" s="1228"/>
      <c r="CA73" s="1228"/>
      <c r="CB73" s="1228"/>
      <c r="CC73" s="1228"/>
      <c r="CD73" s="1228"/>
      <c r="CE73" s="1228"/>
      <c r="CF73" s="1228">
        <v>15.7</v>
      </c>
      <c r="CG73" s="1228"/>
      <c r="CH73" s="1228"/>
      <c r="CI73" s="1228"/>
      <c r="CJ73" s="1228"/>
      <c r="CK73" s="1228"/>
      <c r="CL73" s="1228"/>
      <c r="CM73" s="1228"/>
      <c r="CN73" s="1228">
        <v>19.8</v>
      </c>
      <c r="CO73" s="1228"/>
      <c r="CP73" s="1228"/>
      <c r="CQ73" s="1228"/>
      <c r="CR73" s="1228"/>
      <c r="CS73" s="1228"/>
      <c r="CT73" s="1228"/>
      <c r="CU73" s="1228"/>
      <c r="CV73" s="1228">
        <v>20.7</v>
      </c>
      <c r="CW73" s="1228"/>
      <c r="CX73" s="1228"/>
      <c r="CY73" s="1228"/>
      <c r="CZ73" s="1228"/>
      <c r="DA73" s="1228"/>
      <c r="DB73" s="1228"/>
      <c r="DC73" s="1228"/>
    </row>
    <row r="74" spans="2:107" x14ac:dyDescent="0.15">
      <c r="B74" s="257"/>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7"/>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618</v>
      </c>
      <c r="BC75" s="1231"/>
      <c r="BD75" s="1231"/>
      <c r="BE75" s="1231"/>
      <c r="BF75" s="1231"/>
      <c r="BG75" s="1231"/>
      <c r="BH75" s="1231"/>
      <c r="BI75" s="1231"/>
      <c r="BJ75" s="1231"/>
      <c r="BK75" s="1231"/>
      <c r="BL75" s="1231"/>
      <c r="BM75" s="1231"/>
      <c r="BN75" s="1231"/>
      <c r="BO75" s="1231"/>
      <c r="BP75" s="1228">
        <v>8.9</v>
      </c>
      <c r="BQ75" s="1228"/>
      <c r="BR75" s="1228"/>
      <c r="BS75" s="1228"/>
      <c r="BT75" s="1228"/>
      <c r="BU75" s="1228"/>
      <c r="BV75" s="1228"/>
      <c r="BW75" s="1228"/>
      <c r="BX75" s="1228">
        <v>9.3000000000000007</v>
      </c>
      <c r="BY75" s="1228"/>
      <c r="BZ75" s="1228"/>
      <c r="CA75" s="1228"/>
      <c r="CB75" s="1228"/>
      <c r="CC75" s="1228"/>
      <c r="CD75" s="1228"/>
      <c r="CE75" s="1228"/>
      <c r="CF75" s="1228">
        <v>9.4</v>
      </c>
      <c r="CG75" s="1228"/>
      <c r="CH75" s="1228"/>
      <c r="CI75" s="1228"/>
      <c r="CJ75" s="1228"/>
      <c r="CK75" s="1228"/>
      <c r="CL75" s="1228"/>
      <c r="CM75" s="1228"/>
      <c r="CN75" s="1228">
        <v>9.1999999999999993</v>
      </c>
      <c r="CO75" s="1228"/>
      <c r="CP75" s="1228"/>
      <c r="CQ75" s="1228"/>
      <c r="CR75" s="1228"/>
      <c r="CS75" s="1228"/>
      <c r="CT75" s="1228"/>
      <c r="CU75" s="1228"/>
      <c r="CV75" s="1228">
        <v>9.1</v>
      </c>
      <c r="CW75" s="1228"/>
      <c r="CX75" s="1228"/>
      <c r="CY75" s="1228"/>
      <c r="CZ75" s="1228"/>
      <c r="DA75" s="1228"/>
      <c r="DB75" s="1228"/>
      <c r="DC75" s="1228"/>
    </row>
    <row r="76" spans="2:107" x14ac:dyDescent="0.15">
      <c r="B76" s="257"/>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7"/>
      <c r="G77" s="1234"/>
      <c r="H77" s="1234"/>
      <c r="I77" s="1234"/>
      <c r="J77" s="1234"/>
      <c r="K77" s="1232"/>
      <c r="L77" s="1232"/>
      <c r="M77" s="1232"/>
      <c r="N77" s="1232"/>
      <c r="AN77" s="1233" t="s">
        <v>616</v>
      </c>
      <c r="AO77" s="1233"/>
      <c r="AP77" s="1233"/>
      <c r="AQ77" s="1233"/>
      <c r="AR77" s="1233"/>
      <c r="AS77" s="1233"/>
      <c r="AT77" s="1233"/>
      <c r="AU77" s="1233"/>
      <c r="AV77" s="1233"/>
      <c r="AW77" s="1233"/>
      <c r="AX77" s="1233"/>
      <c r="AY77" s="1233"/>
      <c r="AZ77" s="1233"/>
      <c r="BA77" s="1233"/>
      <c r="BB77" s="1231" t="s">
        <v>614</v>
      </c>
      <c r="BC77" s="1231"/>
      <c r="BD77" s="1231"/>
      <c r="BE77" s="1231"/>
      <c r="BF77" s="1231"/>
      <c r="BG77" s="1231"/>
      <c r="BH77" s="1231"/>
      <c r="BI77" s="1231"/>
      <c r="BJ77" s="1231"/>
      <c r="BK77" s="1231"/>
      <c r="BL77" s="1231"/>
      <c r="BM77" s="1231"/>
      <c r="BN77" s="1231"/>
      <c r="BO77" s="1231"/>
      <c r="BP77" s="1228">
        <v>38.5</v>
      </c>
      <c r="BQ77" s="1228"/>
      <c r="BR77" s="1228"/>
      <c r="BS77" s="1228"/>
      <c r="BT77" s="1228"/>
      <c r="BU77" s="1228"/>
      <c r="BV77" s="1228"/>
      <c r="BW77" s="1228"/>
      <c r="BX77" s="1228">
        <v>35.5</v>
      </c>
      <c r="BY77" s="1228"/>
      <c r="BZ77" s="1228"/>
      <c r="CA77" s="1228"/>
      <c r="CB77" s="1228"/>
      <c r="CC77" s="1228"/>
      <c r="CD77" s="1228"/>
      <c r="CE77" s="1228"/>
      <c r="CF77" s="1228">
        <v>13.5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7"/>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7"/>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618</v>
      </c>
      <c r="BC79" s="1231"/>
      <c r="BD79" s="1231"/>
      <c r="BE79" s="1231"/>
      <c r="BF79" s="1231"/>
      <c r="BG79" s="1231"/>
      <c r="BH79" s="1231"/>
      <c r="BI79" s="1231"/>
      <c r="BJ79" s="1231"/>
      <c r="BK79" s="1231"/>
      <c r="BL79" s="1231"/>
      <c r="BM79" s="1231"/>
      <c r="BN79" s="1231"/>
      <c r="BO79" s="1231"/>
      <c r="BP79" s="1228">
        <v>8.9</v>
      </c>
      <c r="BQ79" s="1228"/>
      <c r="BR79" s="1228"/>
      <c r="BS79" s="1228"/>
      <c r="BT79" s="1228"/>
      <c r="BU79" s="1228"/>
      <c r="BV79" s="1228"/>
      <c r="BW79" s="1228"/>
      <c r="BX79" s="1228">
        <v>8.8000000000000007</v>
      </c>
      <c r="BY79" s="1228"/>
      <c r="BZ79" s="1228"/>
      <c r="CA79" s="1228"/>
      <c r="CB79" s="1228"/>
      <c r="CC79" s="1228"/>
      <c r="CD79" s="1228"/>
      <c r="CE79" s="1228"/>
      <c r="CF79" s="1228">
        <v>8.3000000000000007</v>
      </c>
      <c r="CG79" s="1228"/>
      <c r="CH79" s="1228"/>
      <c r="CI79" s="1228"/>
      <c r="CJ79" s="1228"/>
      <c r="CK79" s="1228"/>
      <c r="CL79" s="1228"/>
      <c r="CM79" s="1228"/>
      <c r="CN79" s="1228">
        <v>8</v>
      </c>
      <c r="CO79" s="1228"/>
      <c r="CP79" s="1228"/>
      <c r="CQ79" s="1228"/>
      <c r="CR79" s="1228"/>
      <c r="CS79" s="1228"/>
      <c r="CT79" s="1228"/>
      <c r="CU79" s="1228"/>
      <c r="CV79" s="1228">
        <v>8.1</v>
      </c>
      <c r="CW79" s="1228"/>
      <c r="CX79" s="1228"/>
      <c r="CY79" s="1228"/>
      <c r="CZ79" s="1228"/>
      <c r="DA79" s="1228"/>
      <c r="DB79" s="1228"/>
      <c r="DC79" s="1228"/>
    </row>
    <row r="80" spans="2:107" x14ac:dyDescent="0.15">
      <c r="B80" s="257"/>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7"/>
    </row>
    <row r="82" spans="2:109" ht="17.25" x14ac:dyDescent="0.15">
      <c r="B82" s="25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39"/>
    </row>
    <row r="84" spans="2:109" x14ac:dyDescent="0.15">
      <c r="DD84" s="253"/>
      <c r="DE84" s="253"/>
    </row>
    <row r="85" spans="2:109" x14ac:dyDescent="0.15">
      <c r="DD85" s="253"/>
      <c r="DE85" s="253"/>
    </row>
  </sheetData>
  <sheetProtection algorithmName="SHA-512" hashValue="bQrkq+K/vwy6diJZQiOMlAJfG8+SuqUdU31cd/yxkfkj5o2J+sDn2vDo1koBiVYvh3+cF6+MBmCvS0MpZPtJNQ==" saltValue="9IFVZA7I1bvqQ/8AOJgQ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D71A-06FE-4D7A-B246-AB8545FC8419}">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518</v>
      </c>
    </row>
  </sheetData>
  <sheetProtection algorithmName="SHA-512" hashValue="FldrrEmuU03p0zuW0S0gWcG0UQ/qDxsQQyF6CPgOM74IoyOTZAmBYRfF0d/8zAhjGwZpr5f0u9diSZSjJcbo7A==" saltValue="pHagDbu1ouILr20+dRz36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37ED-9A4C-4755-8241-92BFC27803F9}">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518</v>
      </c>
    </row>
  </sheetData>
  <sheetProtection algorithmName="SHA-512" hashValue="OHyXxnW8Paniklnq1eLhhbQZEdRE4biWKo4LNNUIiLlDR6uMS5c2CNLEZ7rtD6wdVPurfMCAr8Railj3OuyLBQ==" saltValue="pw8UYL6fkqwTQQJFG4k5n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568</v>
      </c>
      <c r="G2" s="147"/>
      <c r="H2" s="148"/>
    </row>
    <row r="3" spans="1:8" x14ac:dyDescent="0.15">
      <c r="A3" s="144" t="s">
        <v>561</v>
      </c>
      <c r="B3" s="149"/>
      <c r="C3" s="150"/>
      <c r="D3" s="151">
        <v>92864</v>
      </c>
      <c r="E3" s="152"/>
      <c r="F3" s="153">
        <v>96462</v>
      </c>
      <c r="G3" s="154"/>
      <c r="H3" s="155"/>
    </row>
    <row r="4" spans="1:8" x14ac:dyDescent="0.15">
      <c r="A4" s="156"/>
      <c r="B4" s="157"/>
      <c r="C4" s="158"/>
      <c r="D4" s="159">
        <v>71845</v>
      </c>
      <c r="E4" s="160"/>
      <c r="F4" s="161">
        <v>39886</v>
      </c>
      <c r="G4" s="162"/>
      <c r="H4" s="163"/>
    </row>
    <row r="5" spans="1:8" x14ac:dyDescent="0.15">
      <c r="A5" s="144" t="s">
        <v>563</v>
      </c>
      <c r="B5" s="149"/>
      <c r="C5" s="150"/>
      <c r="D5" s="151">
        <v>93260</v>
      </c>
      <c r="E5" s="152"/>
      <c r="F5" s="153">
        <v>83103</v>
      </c>
      <c r="G5" s="154"/>
      <c r="H5" s="155"/>
    </row>
    <row r="6" spans="1:8" x14ac:dyDescent="0.15">
      <c r="A6" s="156"/>
      <c r="B6" s="157"/>
      <c r="C6" s="158"/>
      <c r="D6" s="159">
        <v>49661</v>
      </c>
      <c r="E6" s="160"/>
      <c r="F6" s="161">
        <v>41378</v>
      </c>
      <c r="G6" s="162"/>
      <c r="H6" s="163"/>
    </row>
    <row r="7" spans="1:8" x14ac:dyDescent="0.15">
      <c r="A7" s="144" t="s">
        <v>564</v>
      </c>
      <c r="B7" s="149"/>
      <c r="C7" s="150"/>
      <c r="D7" s="151">
        <v>85450</v>
      </c>
      <c r="E7" s="152"/>
      <c r="F7" s="153">
        <v>84459</v>
      </c>
      <c r="G7" s="154"/>
      <c r="H7" s="155"/>
    </row>
    <row r="8" spans="1:8" x14ac:dyDescent="0.15">
      <c r="A8" s="156"/>
      <c r="B8" s="157"/>
      <c r="C8" s="158"/>
      <c r="D8" s="159">
        <v>46204</v>
      </c>
      <c r="E8" s="160"/>
      <c r="F8" s="161">
        <v>47314</v>
      </c>
      <c r="G8" s="162"/>
      <c r="H8" s="163"/>
    </row>
    <row r="9" spans="1:8" x14ac:dyDescent="0.15">
      <c r="A9" s="144" t="s">
        <v>565</v>
      </c>
      <c r="B9" s="149"/>
      <c r="C9" s="150"/>
      <c r="D9" s="151">
        <v>117179</v>
      </c>
      <c r="E9" s="152"/>
      <c r="F9" s="153">
        <v>74568</v>
      </c>
      <c r="G9" s="154"/>
      <c r="H9" s="155"/>
    </row>
    <row r="10" spans="1:8" x14ac:dyDescent="0.15">
      <c r="A10" s="156"/>
      <c r="B10" s="157"/>
      <c r="C10" s="158"/>
      <c r="D10" s="159">
        <v>62605</v>
      </c>
      <c r="E10" s="160"/>
      <c r="F10" s="161">
        <v>42558</v>
      </c>
      <c r="G10" s="162"/>
      <c r="H10" s="163"/>
    </row>
    <row r="11" spans="1:8" x14ac:dyDescent="0.15">
      <c r="A11" s="144" t="s">
        <v>566</v>
      </c>
      <c r="B11" s="149"/>
      <c r="C11" s="150"/>
      <c r="D11" s="151">
        <v>104198</v>
      </c>
      <c r="E11" s="152"/>
      <c r="F11" s="153">
        <v>73693</v>
      </c>
      <c r="G11" s="154"/>
      <c r="H11" s="155"/>
    </row>
    <row r="12" spans="1:8" x14ac:dyDescent="0.15">
      <c r="A12" s="156"/>
      <c r="B12" s="157"/>
      <c r="C12" s="164"/>
      <c r="D12" s="159">
        <v>47629</v>
      </c>
      <c r="E12" s="160"/>
      <c r="F12" s="161">
        <v>44203</v>
      </c>
      <c r="G12" s="162"/>
      <c r="H12" s="163"/>
    </row>
    <row r="13" spans="1:8" x14ac:dyDescent="0.15">
      <c r="A13" s="144"/>
      <c r="B13" s="149"/>
      <c r="C13" s="150"/>
      <c r="D13" s="151">
        <v>98590</v>
      </c>
      <c r="E13" s="152"/>
      <c r="F13" s="153">
        <v>82457</v>
      </c>
      <c r="G13" s="165"/>
      <c r="H13" s="155"/>
    </row>
    <row r="14" spans="1:8" x14ac:dyDescent="0.15">
      <c r="A14" s="156"/>
      <c r="B14" s="157"/>
      <c r="C14" s="158"/>
      <c r="D14" s="159">
        <v>55589</v>
      </c>
      <c r="E14" s="160"/>
      <c r="F14" s="161">
        <v>43068</v>
      </c>
      <c r="G14" s="162"/>
      <c r="H14" s="163"/>
    </row>
    <row r="17" spans="1:11" x14ac:dyDescent="0.15">
      <c r="A17" s="140" t="s">
        <v>53</v>
      </c>
    </row>
    <row r="18" spans="1:11" x14ac:dyDescent="0.15">
      <c r="A18" s="166"/>
      <c r="B18" s="166" t="e">
        <f>#REF!</f>
        <v>#REF!</v>
      </c>
      <c r="C18" s="166" t="e">
        <f>#REF!</f>
        <v>#REF!</v>
      </c>
      <c r="D18" s="166" t="e">
        <f>#REF!</f>
        <v>#REF!</v>
      </c>
      <c r="E18" s="166" t="e">
        <f>#REF!</f>
        <v>#REF!</v>
      </c>
      <c r="F18" s="166" t="e">
        <f>#REF!</f>
        <v>#REF!</v>
      </c>
    </row>
    <row r="19" spans="1:11" x14ac:dyDescent="0.15">
      <c r="A19" s="166" t="s">
        <v>54</v>
      </c>
      <c r="B19" s="166" t="e">
        <f>ROUND(VALUE(SUBSTITUTE(#REF!,"▲","-")),2)</f>
        <v>#REF!</v>
      </c>
      <c r="C19" s="166" t="e">
        <f>ROUND(VALUE(SUBSTITUTE(#REF!,"▲","-")),2)</f>
        <v>#REF!</v>
      </c>
      <c r="D19" s="166" t="e">
        <f>ROUND(VALUE(SUBSTITUTE(#REF!,"▲","-")),2)</f>
        <v>#REF!</v>
      </c>
      <c r="E19" s="166" t="e">
        <f>ROUND(VALUE(SUBSTITUTE(#REF!,"▲","-")),2)</f>
        <v>#REF!</v>
      </c>
      <c r="F19" s="166" t="e">
        <f>ROUND(VALUE(SUBSTITUTE(#REF!,"▲","-")),2)</f>
        <v>#REF!</v>
      </c>
    </row>
    <row r="20" spans="1:11" x14ac:dyDescent="0.15">
      <c r="A20" s="166" t="s">
        <v>55</v>
      </c>
      <c r="B20" s="166" t="e">
        <f>ROUND(VALUE(SUBSTITUTE(#REF!,"▲","-")),2)</f>
        <v>#REF!</v>
      </c>
      <c r="C20" s="166" t="e">
        <f>ROUND(VALUE(SUBSTITUTE(#REF!,"▲","-")),2)</f>
        <v>#REF!</v>
      </c>
      <c r="D20" s="166" t="e">
        <f>ROUND(VALUE(SUBSTITUTE(#REF!,"▲","-")),2)</f>
        <v>#REF!</v>
      </c>
      <c r="E20" s="166" t="e">
        <f>ROUND(VALUE(SUBSTITUTE(#REF!,"▲","-")),2)</f>
        <v>#REF!</v>
      </c>
      <c r="F20" s="166" t="e">
        <f>ROUND(VALUE(SUBSTITUTE(#REF!,"▲","-")),2)</f>
        <v>#REF!</v>
      </c>
    </row>
    <row r="21" spans="1:11" x14ac:dyDescent="0.15">
      <c r="A21" s="166" t="s">
        <v>56</v>
      </c>
      <c r="B21" s="166" t="e">
        <f>IF(ISNUMBER(VALUE(SUBSTITUTE(#REF!,"▲","-"))),ROUND(VALUE(SUBSTITUTE(#REF!,"▲","-")),2),NA())</f>
        <v>#N/A</v>
      </c>
      <c r="C21" s="166" t="e">
        <f>IF(ISNUMBER(VALUE(SUBSTITUTE(#REF!,"▲","-"))),ROUND(VALUE(SUBSTITUTE(#REF!,"▲","-")),2),NA())</f>
        <v>#N/A</v>
      </c>
      <c r="D21" s="166" t="e">
        <f>IF(ISNUMBER(VALUE(SUBSTITUTE(#REF!,"▲","-"))),ROUND(VALUE(SUBSTITUTE(#REF!,"▲","-")),2),NA())</f>
        <v>#N/A</v>
      </c>
      <c r="E21" s="166" t="e">
        <f>IF(ISNUMBER(VALUE(SUBSTITUTE(#REF!,"▲","-"))),ROUND(VALUE(SUBSTITUTE(#REF!,"▲","-")),2),NA())</f>
        <v>#N/A</v>
      </c>
      <c r="F21" s="166" t="e">
        <f>IF(ISNUMBER(VALUE(SUBSTITUTE(#REF!,"▲","-"))),ROUND(VALUE(SUBSTITUTE(#REF!,"▲","-")),2),NA())</f>
        <v>#N/A</v>
      </c>
    </row>
    <row r="24" spans="1:11" x14ac:dyDescent="0.15">
      <c r="A24" s="140" t="s">
        <v>57</v>
      </c>
    </row>
    <row r="25" spans="1:11" x14ac:dyDescent="0.15">
      <c r="A25" s="167"/>
      <c r="B25" s="167" t="e">
        <f>#REF!</f>
        <v>#REF!</v>
      </c>
      <c r="C25" s="167"/>
      <c r="D25" s="167" t="e">
        <f>#REF!</f>
        <v>#REF!</v>
      </c>
      <c r="E25" s="167"/>
      <c r="F25" s="167" t="e">
        <f>#REF!</f>
        <v>#REF!</v>
      </c>
      <c r="G25" s="167"/>
      <c r="H25" s="167" t="e">
        <f>#REF!</f>
        <v>#REF!</v>
      </c>
      <c r="I25" s="167"/>
      <c r="J25" s="167" t="e">
        <f>#REF!</f>
        <v>#REF!</v>
      </c>
      <c r="K25" s="167"/>
    </row>
    <row r="26" spans="1:11" x14ac:dyDescent="0.15">
      <c r="A26" s="167"/>
      <c r="B26" s="167" t="s">
        <v>58</v>
      </c>
      <c r="C26" s="167" t="s">
        <v>59</v>
      </c>
      <c r="D26" s="167" t="s">
        <v>58</v>
      </c>
      <c r="E26" s="167" t="s">
        <v>59</v>
      </c>
      <c r="F26" s="167" t="s">
        <v>58</v>
      </c>
      <c r="G26" s="167" t="s">
        <v>59</v>
      </c>
      <c r="H26" s="167" t="s">
        <v>58</v>
      </c>
      <c r="I26" s="167" t="s">
        <v>59</v>
      </c>
      <c r="J26" s="167" t="s">
        <v>58</v>
      </c>
      <c r="K26" s="167" t="s">
        <v>59</v>
      </c>
    </row>
    <row r="27" spans="1:11" x14ac:dyDescent="0.15">
      <c r="A27" s="167" t="e">
        <f>IF(#REF!="",NA(),#REF!)</f>
        <v>#REF!</v>
      </c>
      <c r="B27" s="167" t="e">
        <f>IF(ROUND(VALUE(SUBSTITUTE(#REF!,"▲", "-")), 2) &lt; 0, ABS(ROUND(VALUE(SUBSTITUTE(#REF!,"▲", "-")), 2)), NA())</f>
        <v>#REF!</v>
      </c>
      <c r="C27" s="167" t="e">
        <f>IF(ROUND(VALUE(SUBSTITUTE(#REF!,"▲", "-")), 2) &gt;= 0, ABS(ROUND(VALUE(SUBSTITUTE(#REF!,"▲", "-")), 2)), NA())</f>
        <v>#REF!</v>
      </c>
      <c r="D27" s="167" t="e">
        <f>IF(ROUND(VALUE(SUBSTITUTE(#REF!,"▲", "-")), 2) &lt; 0, ABS(ROUND(VALUE(SUBSTITUTE(#REF!,"▲", "-")), 2)), NA())</f>
        <v>#REF!</v>
      </c>
      <c r="E27" s="167" t="e">
        <f>IF(ROUND(VALUE(SUBSTITUTE(#REF!,"▲", "-")), 2) &gt;= 0, ABS(ROUND(VALUE(SUBSTITUTE(#REF!,"▲", "-")), 2)), NA())</f>
        <v>#REF!</v>
      </c>
      <c r="F27" s="167" t="e">
        <f>IF(ROUND(VALUE(SUBSTITUTE(#REF!,"▲", "-")), 2) &lt; 0, ABS(ROUND(VALUE(SUBSTITUTE(#REF!,"▲", "-")), 2)), NA())</f>
        <v>#REF!</v>
      </c>
      <c r="G27" s="167" t="e">
        <f>IF(ROUND(VALUE(SUBSTITUTE(#REF!,"▲", "-")), 2) &gt;= 0, ABS(ROUND(VALUE(SUBSTITUTE(#REF!,"▲", "-")), 2)), NA())</f>
        <v>#REF!</v>
      </c>
      <c r="H27" s="167" t="e">
        <f>IF(ROUND(VALUE(SUBSTITUTE(#REF!,"▲", "-")), 2) &lt; 0, ABS(ROUND(VALUE(SUBSTITUTE(#REF!,"▲", "-")), 2)), NA())</f>
        <v>#REF!</v>
      </c>
      <c r="I27" s="167" t="e">
        <f>IF(ROUND(VALUE(SUBSTITUTE(#REF!,"▲", "-")), 2) &gt;= 0, ABS(ROUND(VALUE(SUBSTITUTE(#REF!,"▲", "-")), 2)), NA())</f>
        <v>#REF!</v>
      </c>
      <c r="J27" s="167" t="e">
        <f>IF(ROUND(VALUE(SUBSTITUTE(#REF!,"▲", "-")), 2) &lt; 0, ABS(ROUND(VALUE(SUBSTITUTE(#REF!,"▲", "-")), 2)), NA())</f>
        <v>#REF!</v>
      </c>
      <c r="K27" s="167" t="e">
        <f>IF(ROUND(VALUE(SUBSTITUTE(#REF!,"▲", "-")), 2) &gt;= 0, ABS(ROUND(VALUE(SUBSTITUTE(#REF!,"▲", "-")), 2)), NA())</f>
        <v>#REF!</v>
      </c>
    </row>
    <row r="28" spans="1:11" x14ac:dyDescent="0.15">
      <c r="A28" s="167" t="e">
        <f>IF(#REF!="",NA(),#REF!)</f>
        <v>#REF!</v>
      </c>
      <c r="B28" s="167" t="e">
        <f>IF(ROUND(VALUE(SUBSTITUTE(#REF!,"▲", "-")), 2) &lt; 0, ABS(ROUND(VALUE(SUBSTITUTE(#REF!,"▲", "-")), 2)), NA())</f>
        <v>#REF!</v>
      </c>
      <c r="C28" s="167" t="e">
        <f>IF(ROUND(VALUE(SUBSTITUTE(#REF!,"▲", "-")), 2) &gt;= 0, ABS(ROUND(VALUE(SUBSTITUTE(#REF!,"▲", "-")), 2)), NA())</f>
        <v>#REF!</v>
      </c>
      <c r="D28" s="167" t="e">
        <f>IF(ROUND(VALUE(SUBSTITUTE(#REF!,"▲", "-")), 2) &lt; 0, ABS(ROUND(VALUE(SUBSTITUTE(#REF!,"▲", "-")), 2)), NA())</f>
        <v>#REF!</v>
      </c>
      <c r="E28" s="167" t="e">
        <f>IF(ROUND(VALUE(SUBSTITUTE(#REF!,"▲", "-")), 2) &gt;= 0, ABS(ROUND(VALUE(SUBSTITUTE(#REF!,"▲", "-")), 2)), NA())</f>
        <v>#REF!</v>
      </c>
      <c r="F28" s="167" t="e">
        <f>IF(ROUND(VALUE(SUBSTITUTE(#REF!,"▲", "-")), 2) &lt; 0, ABS(ROUND(VALUE(SUBSTITUTE(#REF!,"▲", "-")), 2)), NA())</f>
        <v>#REF!</v>
      </c>
      <c r="G28" s="167" t="e">
        <f>IF(ROUND(VALUE(SUBSTITUTE(#REF!,"▲", "-")), 2) &gt;= 0, ABS(ROUND(VALUE(SUBSTITUTE(#REF!,"▲", "-")), 2)), NA())</f>
        <v>#REF!</v>
      </c>
      <c r="H28" s="167" t="e">
        <f>IF(ROUND(VALUE(SUBSTITUTE(#REF!,"▲", "-")), 2) &lt; 0, ABS(ROUND(VALUE(SUBSTITUTE(#REF!,"▲", "-")), 2)), NA())</f>
        <v>#REF!</v>
      </c>
      <c r="I28" s="167" t="e">
        <f>IF(ROUND(VALUE(SUBSTITUTE(#REF!,"▲", "-")), 2) &gt;= 0, ABS(ROUND(VALUE(SUBSTITUTE(#REF!,"▲", "-")), 2)), NA())</f>
        <v>#REF!</v>
      </c>
      <c r="J28" s="167" t="e">
        <f>IF(ROUND(VALUE(SUBSTITUTE(#REF!,"▲", "-")), 2) &lt; 0, ABS(ROUND(VALUE(SUBSTITUTE(#REF!,"▲", "-")), 2)), NA())</f>
        <v>#REF!</v>
      </c>
      <c r="K28" s="167" t="e">
        <f>IF(ROUND(VALUE(SUBSTITUTE(#REF!,"▲", "-")), 2) &gt;= 0, ABS(ROUND(VALUE(SUBSTITUTE(#REF!,"▲", "-")), 2)), NA())</f>
        <v>#REF!</v>
      </c>
    </row>
    <row r="29" spans="1:11" x14ac:dyDescent="0.15">
      <c r="A29" s="167" t="e">
        <f>IF(#REF!="",NA(),#REF!)</f>
        <v>#REF!</v>
      </c>
      <c r="B29" s="167" t="e">
        <f>IF(ROUND(VALUE(SUBSTITUTE(#REF!,"▲", "-")), 2) &lt; 0, ABS(ROUND(VALUE(SUBSTITUTE(#REF!,"▲", "-")), 2)), NA())</f>
        <v>#REF!</v>
      </c>
      <c r="C29" s="167" t="e">
        <f>IF(ROUND(VALUE(SUBSTITUTE(#REF!,"▲", "-")), 2) &gt;= 0, ABS(ROUND(VALUE(SUBSTITUTE(#REF!,"▲", "-")), 2)), NA())</f>
        <v>#REF!</v>
      </c>
      <c r="D29" s="167" t="e">
        <f>IF(ROUND(VALUE(SUBSTITUTE(#REF!,"▲", "-")), 2) &lt; 0, ABS(ROUND(VALUE(SUBSTITUTE(#REF!,"▲", "-")), 2)), NA())</f>
        <v>#REF!</v>
      </c>
      <c r="E29" s="167" t="e">
        <f>IF(ROUND(VALUE(SUBSTITUTE(#REF!,"▲", "-")), 2) &gt;= 0, ABS(ROUND(VALUE(SUBSTITUTE(#REF!,"▲", "-")), 2)), NA())</f>
        <v>#REF!</v>
      </c>
      <c r="F29" s="167" t="e">
        <f>IF(ROUND(VALUE(SUBSTITUTE(#REF!,"▲", "-")), 2) &lt; 0, ABS(ROUND(VALUE(SUBSTITUTE(#REF!,"▲", "-")), 2)), NA())</f>
        <v>#REF!</v>
      </c>
      <c r="G29" s="167" t="e">
        <f>IF(ROUND(VALUE(SUBSTITUTE(#REF!,"▲", "-")), 2) &gt;= 0, ABS(ROUND(VALUE(SUBSTITUTE(#REF!,"▲", "-")), 2)), NA())</f>
        <v>#REF!</v>
      </c>
      <c r="H29" s="167" t="e">
        <f>IF(ROUND(VALUE(SUBSTITUTE(#REF!,"▲", "-")), 2) &lt; 0, ABS(ROUND(VALUE(SUBSTITUTE(#REF!,"▲", "-")), 2)), NA())</f>
        <v>#REF!</v>
      </c>
      <c r="I29" s="167" t="e">
        <f>IF(ROUND(VALUE(SUBSTITUTE(#REF!,"▲", "-")), 2) &gt;= 0, ABS(ROUND(VALUE(SUBSTITUTE(#REF!,"▲", "-")), 2)), NA())</f>
        <v>#REF!</v>
      </c>
      <c r="J29" s="167" t="e">
        <f>IF(ROUND(VALUE(SUBSTITUTE(#REF!,"▲", "-")), 2) &lt; 0, ABS(ROUND(VALUE(SUBSTITUTE(#REF!,"▲", "-")), 2)), NA())</f>
        <v>#REF!</v>
      </c>
      <c r="K29" s="167" t="e">
        <f>IF(ROUND(VALUE(SUBSTITUTE(#REF!,"▲", "-")), 2) &gt;= 0, ABS(ROUND(VALUE(SUBSTITUTE(#REF!,"▲", "-")), 2)), NA())</f>
        <v>#REF!</v>
      </c>
    </row>
    <row r="30" spans="1:11" x14ac:dyDescent="0.15">
      <c r="A30" s="167" t="e">
        <f>IF(#REF!="",NA(),#REF!)</f>
        <v>#REF!</v>
      </c>
      <c r="B30" s="167" t="e">
        <f>IF(ROUND(VALUE(SUBSTITUTE(#REF!,"▲", "-")), 2) &lt; 0, ABS(ROUND(VALUE(SUBSTITUTE(#REF!,"▲", "-")), 2)), NA())</f>
        <v>#REF!</v>
      </c>
      <c r="C30" s="167" t="e">
        <f>IF(ROUND(VALUE(SUBSTITUTE(#REF!,"▲", "-")), 2) &gt;= 0, ABS(ROUND(VALUE(SUBSTITUTE(#REF!,"▲", "-")), 2)), NA())</f>
        <v>#REF!</v>
      </c>
      <c r="D30" s="167" t="e">
        <f>IF(ROUND(VALUE(SUBSTITUTE(#REF!,"▲", "-")), 2) &lt; 0, ABS(ROUND(VALUE(SUBSTITUTE(#REF!,"▲", "-")), 2)), NA())</f>
        <v>#REF!</v>
      </c>
      <c r="E30" s="167" t="e">
        <f>IF(ROUND(VALUE(SUBSTITUTE(#REF!,"▲", "-")), 2) &gt;= 0, ABS(ROUND(VALUE(SUBSTITUTE(#REF!,"▲", "-")), 2)), NA())</f>
        <v>#REF!</v>
      </c>
      <c r="F30" s="167" t="e">
        <f>IF(ROUND(VALUE(SUBSTITUTE(#REF!,"▲", "-")), 2) &lt; 0, ABS(ROUND(VALUE(SUBSTITUTE(#REF!,"▲", "-")), 2)), NA())</f>
        <v>#REF!</v>
      </c>
      <c r="G30" s="167" t="e">
        <f>IF(ROUND(VALUE(SUBSTITUTE(#REF!,"▲", "-")), 2) &gt;= 0, ABS(ROUND(VALUE(SUBSTITUTE(#REF!,"▲", "-")), 2)), NA())</f>
        <v>#REF!</v>
      </c>
      <c r="H30" s="167" t="e">
        <f>IF(ROUND(VALUE(SUBSTITUTE(#REF!,"▲", "-")), 2) &lt; 0, ABS(ROUND(VALUE(SUBSTITUTE(#REF!,"▲", "-")), 2)), NA())</f>
        <v>#REF!</v>
      </c>
      <c r="I30" s="167" t="e">
        <f>IF(ROUND(VALUE(SUBSTITUTE(#REF!,"▲", "-")), 2) &gt;= 0, ABS(ROUND(VALUE(SUBSTITUTE(#REF!,"▲", "-")), 2)), NA())</f>
        <v>#REF!</v>
      </c>
      <c r="J30" s="167" t="e">
        <f>IF(ROUND(VALUE(SUBSTITUTE(#REF!,"▲", "-")), 2) &lt; 0, ABS(ROUND(VALUE(SUBSTITUTE(#REF!,"▲", "-")), 2)), NA())</f>
        <v>#REF!</v>
      </c>
      <c r="K30" s="167" t="e">
        <f>IF(ROUND(VALUE(SUBSTITUTE(#REF!,"▲", "-")), 2) &gt;= 0, ABS(ROUND(VALUE(SUBSTITUTE(#REF!,"▲", "-")), 2)), NA())</f>
        <v>#REF!</v>
      </c>
    </row>
    <row r="31" spans="1:11" x14ac:dyDescent="0.15">
      <c r="A31" s="167" t="e">
        <f>IF(#REF!="",NA(),#REF!)</f>
        <v>#REF!</v>
      </c>
      <c r="B31" s="167" t="e">
        <f>IF(ROUND(VALUE(SUBSTITUTE(#REF!,"▲", "-")), 2) &lt; 0, ABS(ROUND(VALUE(SUBSTITUTE(#REF!,"▲", "-")), 2)), NA())</f>
        <v>#REF!</v>
      </c>
      <c r="C31" s="167" t="e">
        <f>IF(ROUND(VALUE(SUBSTITUTE(#REF!,"▲", "-")), 2) &gt;= 0, ABS(ROUND(VALUE(SUBSTITUTE(#REF!,"▲", "-")), 2)), NA())</f>
        <v>#REF!</v>
      </c>
      <c r="D31" s="167" t="e">
        <f>IF(ROUND(VALUE(SUBSTITUTE(#REF!,"▲", "-")), 2) &lt; 0, ABS(ROUND(VALUE(SUBSTITUTE(#REF!,"▲", "-")), 2)), NA())</f>
        <v>#REF!</v>
      </c>
      <c r="E31" s="167" t="e">
        <f>IF(ROUND(VALUE(SUBSTITUTE(#REF!,"▲", "-")), 2) &gt;= 0, ABS(ROUND(VALUE(SUBSTITUTE(#REF!,"▲", "-")), 2)), NA())</f>
        <v>#REF!</v>
      </c>
      <c r="F31" s="167" t="e">
        <f>IF(ROUND(VALUE(SUBSTITUTE(#REF!,"▲", "-")), 2) &lt; 0, ABS(ROUND(VALUE(SUBSTITUTE(#REF!,"▲", "-")), 2)), NA())</f>
        <v>#REF!</v>
      </c>
      <c r="G31" s="167" t="e">
        <f>IF(ROUND(VALUE(SUBSTITUTE(#REF!,"▲", "-")), 2) &gt;= 0, ABS(ROUND(VALUE(SUBSTITUTE(#REF!,"▲", "-")), 2)), NA())</f>
        <v>#REF!</v>
      </c>
      <c r="H31" s="167" t="e">
        <f>IF(ROUND(VALUE(SUBSTITUTE(#REF!,"▲", "-")), 2) &lt; 0, ABS(ROUND(VALUE(SUBSTITUTE(#REF!,"▲", "-")), 2)), NA())</f>
        <v>#REF!</v>
      </c>
      <c r="I31" s="167" t="e">
        <f>IF(ROUND(VALUE(SUBSTITUTE(#REF!,"▲", "-")), 2) &gt;= 0, ABS(ROUND(VALUE(SUBSTITUTE(#REF!,"▲", "-")), 2)), NA())</f>
        <v>#REF!</v>
      </c>
      <c r="J31" s="167" t="e">
        <f>IF(ROUND(VALUE(SUBSTITUTE(#REF!,"▲", "-")), 2) &lt; 0, ABS(ROUND(VALUE(SUBSTITUTE(#REF!,"▲", "-")), 2)), NA())</f>
        <v>#REF!</v>
      </c>
      <c r="K31" s="167" t="e">
        <f>IF(ROUND(VALUE(SUBSTITUTE(#REF!,"▲", "-")), 2) &gt;= 0, ABS(ROUND(VALUE(SUBSTITUTE(#REF!,"▲", "-")), 2)), NA())</f>
        <v>#REF!</v>
      </c>
    </row>
    <row r="32" spans="1:11" x14ac:dyDescent="0.15">
      <c r="A32" s="167" t="e">
        <f>IF(#REF!="",NA(),#REF!)</f>
        <v>#REF!</v>
      </c>
      <c r="B32" s="167" t="e">
        <f>IF(ROUND(VALUE(SUBSTITUTE(#REF!,"▲", "-")), 2) &lt; 0, ABS(ROUND(VALUE(SUBSTITUTE(#REF!,"▲", "-")), 2)), NA())</f>
        <v>#REF!</v>
      </c>
      <c r="C32" s="167" t="e">
        <f>IF(ROUND(VALUE(SUBSTITUTE(#REF!,"▲", "-")), 2) &gt;= 0, ABS(ROUND(VALUE(SUBSTITUTE(#REF!,"▲", "-")), 2)), NA())</f>
        <v>#REF!</v>
      </c>
      <c r="D32" s="167" t="e">
        <f>IF(ROUND(VALUE(SUBSTITUTE(#REF!,"▲", "-")), 2) &lt; 0, ABS(ROUND(VALUE(SUBSTITUTE(#REF!,"▲", "-")), 2)), NA())</f>
        <v>#REF!</v>
      </c>
      <c r="E32" s="167" t="e">
        <f>IF(ROUND(VALUE(SUBSTITUTE(#REF!,"▲", "-")), 2) &gt;= 0, ABS(ROUND(VALUE(SUBSTITUTE(#REF!,"▲", "-")), 2)), NA())</f>
        <v>#REF!</v>
      </c>
      <c r="F32" s="167" t="e">
        <f>IF(ROUND(VALUE(SUBSTITUTE(#REF!,"▲", "-")), 2) &lt; 0, ABS(ROUND(VALUE(SUBSTITUTE(#REF!,"▲", "-")), 2)), NA())</f>
        <v>#REF!</v>
      </c>
      <c r="G32" s="167" t="e">
        <f>IF(ROUND(VALUE(SUBSTITUTE(#REF!,"▲", "-")), 2) &gt;= 0, ABS(ROUND(VALUE(SUBSTITUTE(#REF!,"▲", "-")), 2)), NA())</f>
        <v>#REF!</v>
      </c>
      <c r="H32" s="167" t="e">
        <f>IF(ROUND(VALUE(SUBSTITUTE(#REF!,"▲", "-")), 2) &lt; 0, ABS(ROUND(VALUE(SUBSTITUTE(#REF!,"▲", "-")), 2)), NA())</f>
        <v>#REF!</v>
      </c>
      <c r="I32" s="167" t="e">
        <f>IF(ROUND(VALUE(SUBSTITUTE(#REF!,"▲", "-")), 2) &gt;= 0, ABS(ROUND(VALUE(SUBSTITUTE(#REF!,"▲", "-")), 2)), NA())</f>
        <v>#REF!</v>
      </c>
      <c r="J32" s="167" t="e">
        <f>IF(ROUND(VALUE(SUBSTITUTE(#REF!,"▲", "-")), 2) &lt; 0, ABS(ROUND(VALUE(SUBSTITUTE(#REF!,"▲", "-")), 2)), NA())</f>
        <v>#REF!</v>
      </c>
      <c r="K32" s="167" t="e">
        <f>IF(ROUND(VALUE(SUBSTITUTE(#REF!,"▲", "-")), 2) &gt;= 0, ABS(ROUND(VALUE(SUBSTITUTE(#REF!,"▲", "-")), 2)), NA())</f>
        <v>#REF!</v>
      </c>
    </row>
    <row r="33" spans="1:16" x14ac:dyDescent="0.15">
      <c r="A33" s="167" t="e">
        <f>IF(#REF!="",NA(),#REF!)</f>
        <v>#REF!</v>
      </c>
      <c r="B33" s="167" t="e">
        <f>IF(ROUND(VALUE(SUBSTITUTE(#REF!,"▲", "-")), 2) &lt; 0, ABS(ROUND(VALUE(SUBSTITUTE(#REF!,"▲", "-")), 2)), NA())</f>
        <v>#REF!</v>
      </c>
      <c r="C33" s="167" t="e">
        <f>IF(ROUND(VALUE(SUBSTITUTE(#REF!,"▲", "-")), 2) &gt;= 0, ABS(ROUND(VALUE(SUBSTITUTE(#REF!,"▲", "-")), 2)), NA())</f>
        <v>#REF!</v>
      </c>
      <c r="D33" s="167" t="e">
        <f>IF(ROUND(VALUE(SUBSTITUTE(#REF!,"▲", "-")), 2) &lt; 0, ABS(ROUND(VALUE(SUBSTITUTE(#REF!,"▲", "-")), 2)), NA())</f>
        <v>#REF!</v>
      </c>
      <c r="E33" s="167" t="e">
        <f>IF(ROUND(VALUE(SUBSTITUTE(#REF!,"▲", "-")), 2) &gt;= 0, ABS(ROUND(VALUE(SUBSTITUTE(#REF!,"▲", "-")), 2)), NA())</f>
        <v>#REF!</v>
      </c>
      <c r="F33" s="167" t="e">
        <f>IF(ROUND(VALUE(SUBSTITUTE(#REF!,"▲", "-")), 2) &lt; 0, ABS(ROUND(VALUE(SUBSTITUTE(#REF!,"▲", "-")), 2)), NA())</f>
        <v>#REF!</v>
      </c>
      <c r="G33" s="167" t="e">
        <f>IF(ROUND(VALUE(SUBSTITUTE(#REF!,"▲", "-")), 2) &gt;= 0, ABS(ROUND(VALUE(SUBSTITUTE(#REF!,"▲", "-")), 2)), NA())</f>
        <v>#REF!</v>
      </c>
      <c r="H33" s="167" t="e">
        <f>IF(ROUND(VALUE(SUBSTITUTE(#REF!,"▲", "-")), 2) &lt; 0, ABS(ROUND(VALUE(SUBSTITUTE(#REF!,"▲", "-")), 2)), NA())</f>
        <v>#REF!</v>
      </c>
      <c r="I33" s="167" t="e">
        <f>IF(ROUND(VALUE(SUBSTITUTE(#REF!,"▲", "-")), 2) &gt;= 0, ABS(ROUND(VALUE(SUBSTITUTE(#REF!,"▲", "-")), 2)), NA())</f>
        <v>#REF!</v>
      </c>
      <c r="J33" s="167" t="e">
        <f>IF(ROUND(VALUE(SUBSTITUTE(#REF!,"▲", "-")), 2) &lt; 0, ABS(ROUND(VALUE(SUBSTITUTE(#REF!,"▲", "-")), 2)), NA())</f>
        <v>#REF!</v>
      </c>
      <c r="K33" s="167" t="e">
        <f>IF(ROUND(VALUE(SUBSTITUTE(#REF!,"▲", "-")), 2) &gt;= 0, ABS(ROUND(VALUE(SUBSTITUTE(#REF!,"▲", "-")), 2)), NA())</f>
        <v>#REF!</v>
      </c>
    </row>
    <row r="34" spans="1:16" x14ac:dyDescent="0.15">
      <c r="A34" s="167" t="e">
        <f>IF(#REF!="",NA(),#REF!)</f>
        <v>#REF!</v>
      </c>
      <c r="B34" s="167" t="e">
        <f>IF(ROUND(VALUE(SUBSTITUTE(#REF!,"▲", "-")), 2) &lt; 0, ABS(ROUND(VALUE(SUBSTITUTE(#REF!,"▲", "-")), 2)), NA())</f>
        <v>#REF!</v>
      </c>
      <c r="C34" s="167" t="e">
        <f>IF(ROUND(VALUE(SUBSTITUTE(#REF!,"▲", "-")), 2) &gt;= 0, ABS(ROUND(VALUE(SUBSTITUTE(#REF!,"▲", "-")), 2)), NA())</f>
        <v>#REF!</v>
      </c>
      <c r="D34" s="167" t="e">
        <f>IF(ROUND(VALUE(SUBSTITUTE(#REF!,"▲", "-")), 2) &lt; 0, ABS(ROUND(VALUE(SUBSTITUTE(#REF!,"▲", "-")), 2)), NA())</f>
        <v>#REF!</v>
      </c>
      <c r="E34" s="167" t="e">
        <f>IF(ROUND(VALUE(SUBSTITUTE(#REF!,"▲", "-")), 2) &gt;= 0, ABS(ROUND(VALUE(SUBSTITUTE(#REF!,"▲", "-")), 2)), NA())</f>
        <v>#REF!</v>
      </c>
      <c r="F34" s="167" t="e">
        <f>IF(ROUND(VALUE(SUBSTITUTE(#REF!,"▲", "-")), 2) &lt; 0, ABS(ROUND(VALUE(SUBSTITUTE(#REF!,"▲", "-")), 2)), NA())</f>
        <v>#REF!</v>
      </c>
      <c r="G34" s="167" t="e">
        <f>IF(ROUND(VALUE(SUBSTITUTE(#REF!,"▲", "-")), 2) &gt;= 0, ABS(ROUND(VALUE(SUBSTITUTE(#REF!,"▲", "-")), 2)), NA())</f>
        <v>#REF!</v>
      </c>
      <c r="H34" s="167" t="e">
        <f>IF(ROUND(VALUE(SUBSTITUTE(#REF!,"▲", "-")), 2) &lt; 0, ABS(ROUND(VALUE(SUBSTITUTE(#REF!,"▲", "-")), 2)), NA())</f>
        <v>#REF!</v>
      </c>
      <c r="I34" s="167" t="e">
        <f>IF(ROUND(VALUE(SUBSTITUTE(#REF!,"▲", "-")), 2) &gt;= 0, ABS(ROUND(VALUE(SUBSTITUTE(#REF!,"▲", "-")), 2)), NA())</f>
        <v>#REF!</v>
      </c>
      <c r="J34" s="167" t="e">
        <f>IF(ROUND(VALUE(SUBSTITUTE(#REF!,"▲", "-")), 2) &lt; 0, ABS(ROUND(VALUE(SUBSTITUTE(#REF!,"▲", "-")), 2)), NA())</f>
        <v>#REF!</v>
      </c>
      <c r="K34" s="167" t="e">
        <f>IF(ROUND(VALUE(SUBSTITUTE(#REF!,"▲", "-")), 2) &gt;= 0, ABS(ROUND(VALUE(SUBSTITUTE(#REF!,"▲", "-")), 2)), NA())</f>
        <v>#REF!</v>
      </c>
    </row>
    <row r="35" spans="1:16" x14ac:dyDescent="0.15">
      <c r="A35" s="167" t="e">
        <f>IF(#REF!="",NA(),#REF!)</f>
        <v>#REF!</v>
      </c>
      <c r="B35" s="167" t="e">
        <f>IF(ROUND(VALUE(SUBSTITUTE(#REF!,"▲", "-")), 2) &lt; 0, ABS(ROUND(VALUE(SUBSTITUTE(#REF!,"▲", "-")), 2)), NA())</f>
        <v>#REF!</v>
      </c>
      <c r="C35" s="167" t="e">
        <f>IF(ROUND(VALUE(SUBSTITUTE(#REF!,"▲", "-")), 2) &gt;= 0, ABS(ROUND(VALUE(SUBSTITUTE(#REF!,"▲", "-")), 2)), NA())</f>
        <v>#REF!</v>
      </c>
      <c r="D35" s="167" t="e">
        <f>IF(ROUND(VALUE(SUBSTITUTE(#REF!,"▲", "-")), 2) &lt; 0, ABS(ROUND(VALUE(SUBSTITUTE(#REF!,"▲", "-")), 2)), NA())</f>
        <v>#REF!</v>
      </c>
      <c r="E35" s="167" t="e">
        <f>IF(ROUND(VALUE(SUBSTITUTE(#REF!,"▲", "-")), 2) &gt;= 0, ABS(ROUND(VALUE(SUBSTITUTE(#REF!,"▲", "-")), 2)), NA())</f>
        <v>#REF!</v>
      </c>
      <c r="F35" s="167" t="e">
        <f>IF(ROUND(VALUE(SUBSTITUTE(#REF!,"▲", "-")), 2) &lt; 0, ABS(ROUND(VALUE(SUBSTITUTE(#REF!,"▲", "-")), 2)), NA())</f>
        <v>#REF!</v>
      </c>
      <c r="G35" s="167" t="e">
        <f>IF(ROUND(VALUE(SUBSTITUTE(#REF!,"▲", "-")), 2) &gt;= 0, ABS(ROUND(VALUE(SUBSTITUTE(#REF!,"▲", "-")), 2)), NA())</f>
        <v>#REF!</v>
      </c>
      <c r="H35" s="167" t="e">
        <f>IF(ROUND(VALUE(SUBSTITUTE(#REF!,"▲", "-")), 2) &lt; 0, ABS(ROUND(VALUE(SUBSTITUTE(#REF!,"▲", "-")), 2)), NA())</f>
        <v>#REF!</v>
      </c>
      <c r="I35" s="167" t="e">
        <f>IF(ROUND(VALUE(SUBSTITUTE(#REF!,"▲", "-")), 2) &gt;= 0, ABS(ROUND(VALUE(SUBSTITUTE(#REF!,"▲", "-")), 2)), NA())</f>
        <v>#REF!</v>
      </c>
      <c r="J35" s="167" t="e">
        <f>IF(ROUND(VALUE(SUBSTITUTE(#REF!,"▲", "-")), 2) &lt; 0, ABS(ROUND(VALUE(SUBSTITUTE(#REF!,"▲", "-")), 2)), NA())</f>
        <v>#REF!</v>
      </c>
      <c r="K35" s="167" t="e">
        <f>IF(ROUND(VALUE(SUBSTITUTE(#REF!,"▲", "-")), 2) &gt;= 0, ABS(ROUND(VALUE(SUBSTITUTE(#REF!,"▲", "-")), 2)), NA())</f>
        <v>#REF!</v>
      </c>
    </row>
    <row r="36" spans="1:16" x14ac:dyDescent="0.15">
      <c r="A36" s="167" t="e">
        <f>IF(#REF!="",NA(),#REF!)</f>
        <v>#REF!</v>
      </c>
      <c r="B36" s="167" t="e">
        <f>IF(ROUND(VALUE(SUBSTITUTE(#REF!,"▲", "-")), 2) &lt; 0, ABS(ROUND(VALUE(SUBSTITUTE(#REF!,"▲", "-")), 2)), NA())</f>
        <v>#REF!</v>
      </c>
      <c r="C36" s="167" t="e">
        <f>IF(ROUND(VALUE(SUBSTITUTE(#REF!,"▲", "-")), 2) &gt;= 0, ABS(ROUND(VALUE(SUBSTITUTE(#REF!,"▲", "-")), 2)), NA())</f>
        <v>#REF!</v>
      </c>
      <c r="D36" s="167" t="e">
        <f>IF(ROUND(VALUE(SUBSTITUTE(#REF!,"▲", "-")), 2) &lt; 0, ABS(ROUND(VALUE(SUBSTITUTE(#REF!,"▲", "-")), 2)), NA())</f>
        <v>#REF!</v>
      </c>
      <c r="E36" s="167" t="e">
        <f>IF(ROUND(VALUE(SUBSTITUTE(#REF!,"▲", "-")), 2) &gt;= 0, ABS(ROUND(VALUE(SUBSTITUTE(#REF!,"▲", "-")), 2)), NA())</f>
        <v>#REF!</v>
      </c>
      <c r="F36" s="167" t="e">
        <f>IF(ROUND(VALUE(SUBSTITUTE(#REF!,"▲", "-")), 2) &lt; 0, ABS(ROUND(VALUE(SUBSTITUTE(#REF!,"▲", "-")), 2)), NA())</f>
        <v>#REF!</v>
      </c>
      <c r="G36" s="167" t="e">
        <f>IF(ROUND(VALUE(SUBSTITUTE(#REF!,"▲", "-")), 2) &gt;= 0, ABS(ROUND(VALUE(SUBSTITUTE(#REF!,"▲", "-")), 2)), NA())</f>
        <v>#REF!</v>
      </c>
      <c r="H36" s="167" t="e">
        <f>IF(ROUND(VALUE(SUBSTITUTE(#REF!,"▲", "-")), 2) &lt; 0, ABS(ROUND(VALUE(SUBSTITUTE(#REF!,"▲", "-")), 2)), NA())</f>
        <v>#REF!</v>
      </c>
      <c r="I36" s="167" t="e">
        <f>IF(ROUND(VALUE(SUBSTITUTE(#REF!,"▲", "-")), 2) &gt;= 0, ABS(ROUND(VALUE(SUBSTITUTE(#REF!,"▲", "-")), 2)), NA())</f>
        <v>#REF!</v>
      </c>
      <c r="J36" s="167" t="e">
        <f>IF(ROUND(VALUE(SUBSTITUTE(#REF!,"▲", "-")), 2) &lt; 0, ABS(ROUND(VALUE(SUBSTITUTE(#REF!,"▲", "-")), 2)), NA())</f>
        <v>#REF!</v>
      </c>
      <c r="K36" s="167" t="e">
        <f>IF(ROUND(VALUE(SUBSTITUTE(#REF!,"▲", "-")), 2) &gt;= 0, ABS(ROUND(VALUE(SUBSTITUTE(#REF!,"▲", "-")), 2)), NA())</f>
        <v>#REF!</v>
      </c>
    </row>
    <row r="39" spans="1:16" x14ac:dyDescent="0.15">
      <c r="A39" s="140" t="s">
        <v>60</v>
      </c>
    </row>
    <row r="40" spans="1:16" x14ac:dyDescent="0.15">
      <c r="A40" s="168"/>
      <c r="B40" s="168" t="e">
        <f>#REF!</f>
        <v>#REF!</v>
      </c>
      <c r="C40" s="168"/>
      <c r="D40" s="168"/>
      <c r="E40" s="168" t="e">
        <f>#REF!</f>
        <v>#REF!</v>
      </c>
      <c r="F40" s="168"/>
      <c r="G40" s="168"/>
      <c r="H40" s="168" t="e">
        <f>#REF!</f>
        <v>#REF!</v>
      </c>
      <c r="I40" s="168"/>
      <c r="J40" s="168"/>
      <c r="K40" s="168" t="e">
        <f>#REF!</f>
        <v>#REF!</v>
      </c>
      <c r="L40" s="168"/>
      <c r="M40" s="168"/>
      <c r="N40" s="168" t="e">
        <f>#REF!</f>
        <v>#REF!</v>
      </c>
      <c r="O40" s="168"/>
      <c r="P40" s="168"/>
    </row>
    <row r="41" spans="1:16" x14ac:dyDescent="0.15">
      <c r="A41" s="168"/>
      <c r="B41" s="168" t="s">
        <v>61</v>
      </c>
      <c r="C41" s="168"/>
      <c r="D41" s="168" t="s">
        <v>62</v>
      </c>
      <c r="E41" s="168" t="s">
        <v>61</v>
      </c>
      <c r="F41" s="168"/>
      <c r="G41" s="168" t="s">
        <v>62</v>
      </c>
      <c r="H41" s="168" t="s">
        <v>61</v>
      </c>
      <c r="I41" s="168"/>
      <c r="J41" s="168" t="s">
        <v>62</v>
      </c>
      <c r="K41" s="168" t="s">
        <v>61</v>
      </c>
      <c r="L41" s="168"/>
      <c r="M41" s="168" t="s">
        <v>62</v>
      </c>
      <c r="N41" s="168" t="s">
        <v>61</v>
      </c>
      <c r="O41" s="168"/>
      <c r="P41" s="168" t="s">
        <v>62</v>
      </c>
    </row>
    <row r="42" spans="1:16" x14ac:dyDescent="0.15">
      <c r="A42" s="168" t="s">
        <v>63</v>
      </c>
      <c r="B42" s="168"/>
      <c r="C42" s="168"/>
      <c r="D42" s="168" t="e">
        <f>#REF!</f>
        <v>#REF!</v>
      </c>
      <c r="E42" s="168"/>
      <c r="F42" s="168"/>
      <c r="G42" s="168" t="e">
        <f>#REF!</f>
        <v>#REF!</v>
      </c>
      <c r="H42" s="168"/>
      <c r="I42" s="168"/>
      <c r="J42" s="168" t="e">
        <f>#REF!</f>
        <v>#REF!</v>
      </c>
      <c r="K42" s="168"/>
      <c r="L42" s="168"/>
      <c r="M42" s="168" t="e">
        <f>#REF!</f>
        <v>#REF!</v>
      </c>
      <c r="N42" s="168"/>
      <c r="O42" s="168"/>
      <c r="P42" s="168" t="e">
        <f>#REF!</f>
        <v>#REF!</v>
      </c>
    </row>
    <row r="43" spans="1:16" x14ac:dyDescent="0.15">
      <c r="A43" s="168" t="s">
        <v>64</v>
      </c>
      <c r="B43" s="168" t="e">
        <f>#REF!</f>
        <v>#REF!</v>
      </c>
      <c r="C43" s="168"/>
      <c r="D43" s="168"/>
      <c r="E43" s="168" t="e">
        <f>#REF!</f>
        <v>#REF!</v>
      </c>
      <c r="F43" s="168"/>
      <c r="G43" s="168"/>
      <c r="H43" s="168" t="e">
        <f>#REF!</f>
        <v>#REF!</v>
      </c>
      <c r="I43" s="168"/>
      <c r="J43" s="168"/>
      <c r="K43" s="168" t="e">
        <f>#REF!</f>
        <v>#REF!</v>
      </c>
      <c r="L43" s="168"/>
      <c r="M43" s="168"/>
      <c r="N43" s="168" t="e">
        <f>#REF!</f>
        <v>#REF!</v>
      </c>
      <c r="O43" s="168"/>
      <c r="P43" s="168"/>
    </row>
    <row r="44" spans="1:16" x14ac:dyDescent="0.15">
      <c r="A44" s="168" t="s">
        <v>65</v>
      </c>
      <c r="B44" s="168" t="e">
        <f>#REF!</f>
        <v>#REF!</v>
      </c>
      <c r="C44" s="168"/>
      <c r="D44" s="168"/>
      <c r="E44" s="168" t="e">
        <f>#REF!</f>
        <v>#REF!</v>
      </c>
      <c r="F44" s="168"/>
      <c r="G44" s="168"/>
      <c r="H44" s="168" t="e">
        <f>#REF!</f>
        <v>#REF!</v>
      </c>
      <c r="I44" s="168"/>
      <c r="J44" s="168"/>
      <c r="K44" s="168" t="e">
        <f>#REF!</f>
        <v>#REF!</v>
      </c>
      <c r="L44" s="168"/>
      <c r="M44" s="168"/>
      <c r="N44" s="168" t="e">
        <f>#REF!</f>
        <v>#REF!</v>
      </c>
      <c r="O44" s="168"/>
      <c r="P44" s="168"/>
    </row>
    <row r="45" spans="1:16" x14ac:dyDescent="0.15">
      <c r="A45" s="168" t="s">
        <v>66</v>
      </c>
      <c r="B45" s="168" t="e">
        <f>#REF!</f>
        <v>#REF!</v>
      </c>
      <c r="C45" s="168"/>
      <c r="D45" s="168"/>
      <c r="E45" s="168" t="e">
        <f>#REF!</f>
        <v>#REF!</v>
      </c>
      <c r="F45" s="168"/>
      <c r="G45" s="168"/>
      <c r="H45" s="168" t="e">
        <f>#REF!</f>
        <v>#REF!</v>
      </c>
      <c r="I45" s="168"/>
      <c r="J45" s="168"/>
      <c r="K45" s="168" t="e">
        <f>#REF!</f>
        <v>#REF!</v>
      </c>
      <c r="L45" s="168"/>
      <c r="M45" s="168"/>
      <c r="N45" s="168" t="e">
        <f>#REF!</f>
        <v>#REF!</v>
      </c>
      <c r="O45" s="168"/>
      <c r="P45" s="168"/>
    </row>
    <row r="46" spans="1:16" x14ac:dyDescent="0.15">
      <c r="A46" s="168" t="s">
        <v>67</v>
      </c>
      <c r="B46" s="168" t="e">
        <f>#REF!</f>
        <v>#REF!</v>
      </c>
      <c r="C46" s="168"/>
      <c r="D46" s="168"/>
      <c r="E46" s="168" t="e">
        <f>#REF!</f>
        <v>#REF!</v>
      </c>
      <c r="F46" s="168"/>
      <c r="G46" s="168"/>
      <c r="H46" s="168" t="e">
        <f>#REF!</f>
        <v>#REF!</v>
      </c>
      <c r="I46" s="168"/>
      <c r="J46" s="168"/>
      <c r="K46" s="168" t="e">
        <f>#REF!</f>
        <v>#REF!</v>
      </c>
      <c r="L46" s="168"/>
      <c r="M46" s="168"/>
      <c r="N46" s="168" t="e">
        <f>#REF!</f>
        <v>#REF!</v>
      </c>
      <c r="O46" s="168"/>
      <c r="P46" s="168"/>
    </row>
    <row r="47" spans="1:16" x14ac:dyDescent="0.15">
      <c r="A47" s="168" t="s">
        <v>68</v>
      </c>
      <c r="B47" s="168" t="e">
        <f>#REF!</f>
        <v>#REF!</v>
      </c>
      <c r="C47" s="168"/>
      <c r="D47" s="168"/>
      <c r="E47" s="168" t="e">
        <f>#REF!</f>
        <v>#REF!</v>
      </c>
      <c r="F47" s="168"/>
      <c r="G47" s="168"/>
      <c r="H47" s="168" t="e">
        <f>#REF!</f>
        <v>#REF!</v>
      </c>
      <c r="I47" s="168"/>
      <c r="J47" s="168"/>
      <c r="K47" s="168" t="e">
        <f>#REF!</f>
        <v>#REF!</v>
      </c>
      <c r="L47" s="168"/>
      <c r="M47" s="168"/>
      <c r="N47" s="168" t="e">
        <f>#REF!</f>
        <v>#REF!</v>
      </c>
      <c r="O47" s="168"/>
      <c r="P47" s="168"/>
    </row>
    <row r="48" spans="1:16" x14ac:dyDescent="0.15">
      <c r="A48" s="168" t="s">
        <v>69</v>
      </c>
      <c r="B48" s="168" t="e">
        <f>#REF!</f>
        <v>#REF!</v>
      </c>
      <c r="C48" s="168"/>
      <c r="D48" s="168"/>
      <c r="E48" s="168" t="e">
        <f>#REF!</f>
        <v>#REF!</v>
      </c>
      <c r="F48" s="168"/>
      <c r="G48" s="168"/>
      <c r="H48" s="168" t="e">
        <f>#REF!</f>
        <v>#REF!</v>
      </c>
      <c r="I48" s="168"/>
      <c r="J48" s="168"/>
      <c r="K48" s="168" t="e">
        <f>#REF!</f>
        <v>#REF!</v>
      </c>
      <c r="L48" s="168"/>
      <c r="M48" s="168"/>
      <c r="N48" s="168" t="e">
        <f>#REF!</f>
        <v>#REF!</v>
      </c>
      <c r="O48" s="168"/>
      <c r="P48" s="168"/>
    </row>
    <row r="49" spans="1:16" x14ac:dyDescent="0.15">
      <c r="A49" s="168" t="s">
        <v>70</v>
      </c>
      <c r="B49" s="168" t="e">
        <f>#REF!</f>
        <v>#REF!</v>
      </c>
      <c r="C49" s="168"/>
      <c r="D49" s="168"/>
      <c r="E49" s="168" t="e">
        <f>#REF!</f>
        <v>#REF!</v>
      </c>
      <c r="F49" s="168"/>
      <c r="G49" s="168"/>
      <c r="H49" s="168" t="e">
        <f>#REF!</f>
        <v>#REF!</v>
      </c>
      <c r="I49" s="168"/>
      <c r="J49" s="168"/>
      <c r="K49" s="168" t="e">
        <f>#REF!</f>
        <v>#REF!</v>
      </c>
      <c r="L49" s="168"/>
      <c r="M49" s="168"/>
      <c r="N49" s="168" t="e">
        <f>#REF!</f>
        <v>#REF!</v>
      </c>
      <c r="O49" s="168"/>
      <c r="P49" s="168"/>
    </row>
    <row r="50" spans="1:16" x14ac:dyDescent="0.15">
      <c r="A50" s="168" t="s">
        <v>71</v>
      </c>
      <c r="B50" s="168" t="e">
        <f>NA()</f>
        <v>#N/A</v>
      </c>
      <c r="C50" s="168" t="e">
        <f>IF(ISNUMBER(#REF!),#REF!,NA())</f>
        <v>#N/A</v>
      </c>
      <c r="D50" s="168" t="e">
        <f>NA()</f>
        <v>#N/A</v>
      </c>
      <c r="E50" s="168" t="e">
        <f>NA()</f>
        <v>#N/A</v>
      </c>
      <c r="F50" s="168" t="e">
        <f>IF(ISNUMBER(#REF!),#REF!,NA())</f>
        <v>#N/A</v>
      </c>
      <c r="G50" s="168" t="e">
        <f>NA()</f>
        <v>#N/A</v>
      </c>
      <c r="H50" s="168" t="e">
        <f>NA()</f>
        <v>#N/A</v>
      </c>
      <c r="I50" s="168" t="e">
        <f>IF(ISNUMBER(#REF!),#REF!,NA())</f>
        <v>#N/A</v>
      </c>
      <c r="J50" s="168" t="e">
        <f>NA()</f>
        <v>#N/A</v>
      </c>
      <c r="K50" s="168" t="e">
        <f>NA()</f>
        <v>#N/A</v>
      </c>
      <c r="L50" s="168" t="e">
        <f>IF(ISNUMBER(#REF!),#REF!,NA())</f>
        <v>#N/A</v>
      </c>
      <c r="M50" s="168" t="e">
        <f>NA()</f>
        <v>#N/A</v>
      </c>
      <c r="N50" s="168" t="e">
        <f>NA()</f>
        <v>#N/A</v>
      </c>
      <c r="O50" s="168" t="e">
        <f>IF(ISNUMBER(#REF!),#REF!,NA())</f>
        <v>#N/A</v>
      </c>
      <c r="P50" s="168" t="e">
        <f>NA()</f>
        <v>#N/A</v>
      </c>
    </row>
    <row r="53" spans="1:16" x14ac:dyDescent="0.15">
      <c r="A53" s="140" t="s">
        <v>72</v>
      </c>
    </row>
    <row r="54" spans="1:16" x14ac:dyDescent="0.15">
      <c r="A54" s="167"/>
      <c r="B54" s="167" t="e">
        <f>#REF!</f>
        <v>#REF!</v>
      </c>
      <c r="C54" s="167"/>
      <c r="D54" s="167"/>
      <c r="E54" s="167" t="e">
        <f>#REF!</f>
        <v>#REF!</v>
      </c>
      <c r="F54" s="167"/>
      <c r="G54" s="167"/>
      <c r="H54" s="167" t="e">
        <f>#REF!</f>
        <v>#REF!</v>
      </c>
      <c r="I54" s="167"/>
      <c r="J54" s="167"/>
      <c r="K54" s="167" t="e">
        <f>#REF!</f>
        <v>#REF!</v>
      </c>
      <c r="L54" s="167"/>
      <c r="M54" s="167"/>
      <c r="N54" s="167" t="e">
        <f>#REF!</f>
        <v>#REF!</v>
      </c>
      <c r="O54" s="167"/>
      <c r="P54" s="167"/>
    </row>
    <row r="55" spans="1:16" x14ac:dyDescent="0.15">
      <c r="A55" s="167"/>
      <c r="B55" s="167" t="s">
        <v>73</v>
      </c>
      <c r="C55" s="167"/>
      <c r="D55" s="167" t="s">
        <v>74</v>
      </c>
      <c r="E55" s="167" t="s">
        <v>73</v>
      </c>
      <c r="F55" s="167"/>
      <c r="G55" s="167" t="s">
        <v>74</v>
      </c>
      <c r="H55" s="167" t="s">
        <v>73</v>
      </c>
      <c r="I55" s="167"/>
      <c r="J55" s="167" t="s">
        <v>74</v>
      </c>
      <c r="K55" s="167" t="s">
        <v>73</v>
      </c>
      <c r="L55" s="167"/>
      <c r="M55" s="167" t="s">
        <v>74</v>
      </c>
      <c r="N55" s="167" t="s">
        <v>73</v>
      </c>
      <c r="O55" s="167"/>
      <c r="P55" s="167" t="s">
        <v>74</v>
      </c>
    </row>
    <row r="56" spans="1:16" x14ac:dyDescent="0.15">
      <c r="A56" s="167" t="s">
        <v>44</v>
      </c>
      <c r="B56" s="167"/>
      <c r="C56" s="167"/>
      <c r="D56" s="167" t="e">
        <f>#REF!</f>
        <v>#REF!</v>
      </c>
      <c r="E56" s="167"/>
      <c r="F56" s="167"/>
      <c r="G56" s="167" t="e">
        <f>#REF!</f>
        <v>#REF!</v>
      </c>
      <c r="H56" s="167"/>
      <c r="I56" s="167"/>
      <c r="J56" s="167" t="e">
        <f>#REF!</f>
        <v>#REF!</v>
      </c>
      <c r="K56" s="167"/>
      <c r="L56" s="167"/>
      <c r="M56" s="167" t="e">
        <f>#REF!</f>
        <v>#REF!</v>
      </c>
      <c r="N56" s="167"/>
      <c r="O56" s="167"/>
      <c r="P56" s="167" t="e">
        <f>#REF!</f>
        <v>#REF!</v>
      </c>
    </row>
    <row r="57" spans="1:16" x14ac:dyDescent="0.15">
      <c r="A57" s="167" t="s">
        <v>43</v>
      </c>
      <c r="B57" s="167"/>
      <c r="C57" s="167"/>
      <c r="D57" s="167" t="e">
        <f>#REF!</f>
        <v>#REF!</v>
      </c>
      <c r="E57" s="167"/>
      <c r="F57" s="167"/>
      <c r="G57" s="167" t="e">
        <f>#REF!</f>
        <v>#REF!</v>
      </c>
      <c r="H57" s="167"/>
      <c r="I57" s="167"/>
      <c r="J57" s="167" t="e">
        <f>#REF!</f>
        <v>#REF!</v>
      </c>
      <c r="K57" s="167"/>
      <c r="L57" s="167"/>
      <c r="M57" s="167" t="e">
        <f>#REF!</f>
        <v>#REF!</v>
      </c>
      <c r="N57" s="167"/>
      <c r="O57" s="167"/>
      <c r="P57" s="167" t="e">
        <f>#REF!</f>
        <v>#REF!</v>
      </c>
    </row>
    <row r="58" spans="1:16" x14ac:dyDescent="0.15">
      <c r="A58" s="167" t="s">
        <v>42</v>
      </c>
      <c r="B58" s="167"/>
      <c r="C58" s="167"/>
      <c r="D58" s="167" t="e">
        <f>#REF!</f>
        <v>#REF!</v>
      </c>
      <c r="E58" s="167"/>
      <c r="F58" s="167"/>
      <c r="G58" s="167" t="e">
        <f>#REF!</f>
        <v>#REF!</v>
      </c>
      <c r="H58" s="167"/>
      <c r="I58" s="167"/>
      <c r="J58" s="167" t="e">
        <f>#REF!</f>
        <v>#REF!</v>
      </c>
      <c r="K58" s="167"/>
      <c r="L58" s="167"/>
      <c r="M58" s="167" t="e">
        <f>#REF!</f>
        <v>#REF!</v>
      </c>
      <c r="N58" s="167"/>
      <c r="O58" s="167"/>
      <c r="P58" s="167" t="e">
        <f>#REF!</f>
        <v>#REF!</v>
      </c>
    </row>
    <row r="59" spans="1:16" x14ac:dyDescent="0.15">
      <c r="A59" s="167" t="s">
        <v>40</v>
      </c>
      <c r="B59" s="167" t="e">
        <f>#REF!</f>
        <v>#REF!</v>
      </c>
      <c r="C59" s="167"/>
      <c r="D59" s="167"/>
      <c r="E59" s="167" t="e">
        <f>#REF!</f>
        <v>#REF!</v>
      </c>
      <c r="F59" s="167"/>
      <c r="G59" s="167"/>
      <c r="H59" s="167" t="e">
        <f>#REF!</f>
        <v>#REF!</v>
      </c>
      <c r="I59" s="167"/>
      <c r="J59" s="167"/>
      <c r="K59" s="167" t="e">
        <f>#REF!</f>
        <v>#REF!</v>
      </c>
      <c r="L59" s="167"/>
      <c r="M59" s="167"/>
      <c r="N59" s="167" t="e">
        <f>#REF!</f>
        <v>#REF!</v>
      </c>
      <c r="O59" s="167"/>
      <c r="P59" s="167"/>
    </row>
    <row r="60" spans="1:16" x14ac:dyDescent="0.15">
      <c r="A60" s="167" t="s">
        <v>39</v>
      </c>
      <c r="B60" s="167" t="e">
        <f>#REF!</f>
        <v>#REF!</v>
      </c>
      <c r="C60" s="167"/>
      <c r="D60" s="167"/>
      <c r="E60" s="167" t="e">
        <f>#REF!</f>
        <v>#REF!</v>
      </c>
      <c r="F60" s="167"/>
      <c r="G60" s="167"/>
      <c r="H60" s="167" t="e">
        <f>#REF!</f>
        <v>#REF!</v>
      </c>
      <c r="I60" s="167"/>
      <c r="J60" s="167"/>
      <c r="K60" s="167" t="e">
        <f>#REF!</f>
        <v>#REF!</v>
      </c>
      <c r="L60" s="167"/>
      <c r="M60" s="167"/>
      <c r="N60" s="167" t="e">
        <f>#REF!</f>
        <v>#REF!</v>
      </c>
      <c r="O60" s="167"/>
      <c r="P60" s="167"/>
    </row>
    <row r="61" spans="1:16" x14ac:dyDescent="0.15">
      <c r="A61" s="167" t="s">
        <v>37</v>
      </c>
      <c r="B61" s="167" t="e">
        <f>#REF!</f>
        <v>#REF!</v>
      </c>
      <c r="C61" s="167"/>
      <c r="D61" s="167"/>
      <c r="E61" s="167" t="e">
        <f>#REF!</f>
        <v>#REF!</v>
      </c>
      <c r="F61" s="167"/>
      <c r="G61" s="167"/>
      <c r="H61" s="167" t="e">
        <f>#REF!</f>
        <v>#REF!</v>
      </c>
      <c r="I61" s="167"/>
      <c r="J61" s="167"/>
      <c r="K61" s="167" t="e">
        <f>#REF!</f>
        <v>#REF!</v>
      </c>
      <c r="L61" s="167"/>
      <c r="M61" s="167"/>
      <c r="N61" s="167" t="e">
        <f>#REF!</f>
        <v>#REF!</v>
      </c>
      <c r="O61" s="167"/>
      <c r="P61" s="167"/>
    </row>
    <row r="62" spans="1:16" x14ac:dyDescent="0.15">
      <c r="A62" s="167" t="s">
        <v>36</v>
      </c>
      <c r="B62" s="167" t="e">
        <f>#REF!</f>
        <v>#REF!</v>
      </c>
      <c r="C62" s="167"/>
      <c r="D62" s="167"/>
      <c r="E62" s="167" t="e">
        <f>#REF!</f>
        <v>#REF!</v>
      </c>
      <c r="F62" s="167"/>
      <c r="G62" s="167"/>
      <c r="H62" s="167" t="e">
        <f>#REF!</f>
        <v>#REF!</v>
      </c>
      <c r="I62" s="167"/>
      <c r="J62" s="167"/>
      <c r="K62" s="167" t="e">
        <f>#REF!</f>
        <v>#REF!</v>
      </c>
      <c r="L62" s="167"/>
      <c r="M62" s="167"/>
      <c r="N62" s="167" t="e">
        <f>#REF!</f>
        <v>#REF!</v>
      </c>
      <c r="O62" s="167"/>
      <c r="P62" s="167"/>
    </row>
    <row r="63" spans="1:16" x14ac:dyDescent="0.15">
      <c r="A63" s="167" t="s">
        <v>35</v>
      </c>
      <c r="B63" s="167" t="e">
        <f>#REF!</f>
        <v>#REF!</v>
      </c>
      <c r="C63" s="167"/>
      <c r="D63" s="167"/>
      <c r="E63" s="167" t="e">
        <f>#REF!</f>
        <v>#REF!</v>
      </c>
      <c r="F63" s="167"/>
      <c r="G63" s="167"/>
      <c r="H63" s="167" t="e">
        <f>#REF!</f>
        <v>#REF!</v>
      </c>
      <c r="I63" s="167"/>
      <c r="J63" s="167"/>
      <c r="K63" s="167" t="e">
        <f>#REF!</f>
        <v>#REF!</v>
      </c>
      <c r="L63" s="167"/>
      <c r="M63" s="167"/>
      <c r="N63" s="167" t="e">
        <f>#REF!</f>
        <v>#REF!</v>
      </c>
      <c r="O63" s="167"/>
      <c r="P63" s="167"/>
    </row>
    <row r="64" spans="1:16" x14ac:dyDescent="0.15">
      <c r="A64" s="167" t="s">
        <v>34</v>
      </c>
      <c r="B64" s="167" t="e">
        <f>#REF!</f>
        <v>#REF!</v>
      </c>
      <c r="C64" s="167"/>
      <c r="D64" s="167"/>
      <c r="E64" s="167" t="e">
        <f>#REF!</f>
        <v>#REF!</v>
      </c>
      <c r="F64" s="167"/>
      <c r="G64" s="167"/>
      <c r="H64" s="167" t="e">
        <f>#REF!</f>
        <v>#REF!</v>
      </c>
      <c r="I64" s="167"/>
      <c r="J64" s="167"/>
      <c r="K64" s="167" t="e">
        <f>#REF!</f>
        <v>#REF!</v>
      </c>
      <c r="L64" s="167"/>
      <c r="M64" s="167"/>
      <c r="N64" s="167" t="e">
        <f>#REF!</f>
        <v>#REF!</v>
      </c>
      <c r="O64" s="167"/>
      <c r="P64" s="167"/>
    </row>
    <row r="65" spans="1:16" x14ac:dyDescent="0.15">
      <c r="A65" s="167" t="s">
        <v>33</v>
      </c>
      <c r="B65" s="167" t="e">
        <f>#REF!</f>
        <v>#REF!</v>
      </c>
      <c r="C65" s="167"/>
      <c r="D65" s="167"/>
      <c r="E65" s="167" t="e">
        <f>#REF!</f>
        <v>#REF!</v>
      </c>
      <c r="F65" s="167"/>
      <c r="G65" s="167"/>
      <c r="H65" s="167" t="e">
        <f>#REF!</f>
        <v>#REF!</v>
      </c>
      <c r="I65" s="167"/>
      <c r="J65" s="167"/>
      <c r="K65" s="167" t="e">
        <f>#REF!</f>
        <v>#REF!</v>
      </c>
      <c r="L65" s="167"/>
      <c r="M65" s="167"/>
      <c r="N65" s="167" t="e">
        <f>#REF!</f>
        <v>#REF!</v>
      </c>
      <c r="O65" s="167"/>
      <c r="P65" s="167"/>
    </row>
    <row r="66" spans="1:16" x14ac:dyDescent="0.15">
      <c r="A66" s="167" t="s">
        <v>32</v>
      </c>
      <c r="B66" s="167" t="e">
        <f>#REF!</f>
        <v>#REF!</v>
      </c>
      <c r="C66" s="167"/>
      <c r="D66" s="167"/>
      <c r="E66" s="167" t="e">
        <f>#REF!</f>
        <v>#REF!</v>
      </c>
      <c r="F66" s="167"/>
      <c r="G66" s="167"/>
      <c r="H66" s="167" t="e">
        <f>#REF!</f>
        <v>#REF!</v>
      </c>
      <c r="I66" s="167"/>
      <c r="J66" s="167"/>
      <c r="K66" s="167" t="e">
        <f>#REF!</f>
        <v>#REF!</v>
      </c>
      <c r="L66" s="167"/>
      <c r="M66" s="167"/>
      <c r="N66" s="167" t="e">
        <f>#REF!</f>
        <v>#REF!</v>
      </c>
      <c r="O66" s="167"/>
      <c r="P66" s="167"/>
    </row>
    <row r="67" spans="1:16" x14ac:dyDescent="0.15">
      <c r="A67" s="167" t="s">
        <v>75</v>
      </c>
      <c r="B67" s="167" t="e">
        <f>NA()</f>
        <v>#N/A</v>
      </c>
      <c r="C67" s="167" t="e">
        <f>IF(ISNUMBER(#REF!), IF(#REF! &lt; 0, 0,#REF!), NA())</f>
        <v>#N/A</v>
      </c>
      <c r="D67" s="167" t="e">
        <f>NA()</f>
        <v>#N/A</v>
      </c>
      <c r="E67" s="167" t="e">
        <f>NA()</f>
        <v>#N/A</v>
      </c>
      <c r="F67" s="167" t="e">
        <f>IF(ISNUMBER(#REF!), IF(#REF! &lt; 0, 0,#REF!), NA())</f>
        <v>#N/A</v>
      </c>
      <c r="G67" s="167" t="e">
        <f>NA()</f>
        <v>#N/A</v>
      </c>
      <c r="H67" s="167" t="e">
        <f>NA()</f>
        <v>#N/A</v>
      </c>
      <c r="I67" s="167" t="e">
        <f>IF(ISNUMBER(#REF!), IF(#REF! &lt; 0, 0,#REF!), NA())</f>
        <v>#N/A</v>
      </c>
      <c r="J67" s="167" t="e">
        <f>NA()</f>
        <v>#N/A</v>
      </c>
      <c r="K67" s="167" t="e">
        <f>NA()</f>
        <v>#N/A</v>
      </c>
      <c r="L67" s="167" t="e">
        <f>IF(ISNUMBER(#REF!), IF(#REF! &lt; 0, 0,#REF!), NA())</f>
        <v>#N/A</v>
      </c>
      <c r="M67" s="167" t="e">
        <f>NA()</f>
        <v>#N/A</v>
      </c>
      <c r="N67" s="167" t="e">
        <f>NA()</f>
        <v>#N/A</v>
      </c>
      <c r="O67" s="167" t="e">
        <f>IF(ISNUMBER(#REF!), IF(#REF! &lt; 0, 0,#REF!), NA())</f>
        <v>#N/A</v>
      </c>
      <c r="P67" s="167" t="e">
        <f>NA()</f>
        <v>#N/A</v>
      </c>
    </row>
    <row r="70" spans="1:16" x14ac:dyDescent="0.15">
      <c r="A70" s="169" t="s">
        <v>76</v>
      </c>
      <c r="B70" s="169"/>
      <c r="C70" s="169"/>
      <c r="D70" s="169"/>
      <c r="E70" s="169"/>
      <c r="F70" s="169"/>
    </row>
    <row r="71" spans="1:16" x14ac:dyDescent="0.15">
      <c r="A71" s="170"/>
      <c r="B71" s="170" t="e">
        <f>#REF!</f>
        <v>#REF!</v>
      </c>
      <c r="C71" s="170" t="e">
        <f>#REF!</f>
        <v>#REF!</v>
      </c>
      <c r="D71" s="170" t="e">
        <f>#REF!</f>
        <v>#REF!</v>
      </c>
    </row>
    <row r="72" spans="1:16" x14ac:dyDescent="0.15">
      <c r="A72" s="170" t="s">
        <v>77</v>
      </c>
      <c r="B72" s="171" t="e">
        <f>#REF!</f>
        <v>#REF!</v>
      </c>
      <c r="C72" s="171" t="e">
        <f>#REF!</f>
        <v>#REF!</v>
      </c>
      <c r="D72" s="171" t="e">
        <f>#REF!</f>
        <v>#REF!</v>
      </c>
    </row>
    <row r="73" spans="1:16" x14ac:dyDescent="0.15">
      <c r="A73" s="170" t="s">
        <v>78</v>
      </c>
      <c r="B73" s="171" t="e">
        <f>#REF!</f>
        <v>#REF!</v>
      </c>
      <c r="C73" s="171" t="e">
        <f>#REF!</f>
        <v>#REF!</v>
      </c>
      <c r="D73" s="171" t="e">
        <f>#REF!</f>
        <v>#REF!</v>
      </c>
    </row>
    <row r="74" spans="1:16" x14ac:dyDescent="0.15">
      <c r="A74" s="170" t="s">
        <v>79</v>
      </c>
      <c r="B74" s="171" t="e">
        <f>#REF!</f>
        <v>#REF!</v>
      </c>
      <c r="C74" s="171" t="e">
        <f>#REF!</f>
        <v>#REF!</v>
      </c>
      <c r="D74" s="171" t="e">
        <f>#REF!</f>
        <v>#REF!</v>
      </c>
    </row>
  </sheetData>
  <sheetProtection algorithmName="SHA-512" hashValue="V8KNbL5MGiLFuf4Q7stFeVO+ONmPbUaj8Z5Tg2s8UICBI781wUvnnQG9U4lEtDS2GamRwxjasR6ehUTCyBpS7w==" saltValue="xQ3AzUAUnPq2R67KQmkU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財政専用</cp:lastModifiedBy>
  <cp:lastPrinted>2024-08-19T12:02:33Z</cp:lastPrinted>
  <dcterms:created xsi:type="dcterms:W3CDTF">2024-02-05T02:39:37Z</dcterms:created>
  <dcterms:modified xsi:type="dcterms:W3CDTF">2024-08-19T12:03:06Z</dcterms:modified>
  <cp:category/>
</cp:coreProperties>
</file>