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19_江府町\"/>
    </mc:Choice>
  </mc:AlternateContent>
  <workbookProtection workbookAlgorithmName="SHA-512" workbookHashValue="+M9vYyF7Y6iWTTSL743dQcIXaWSyXjaMX0vItdZpNCONNK5/gbYWAW5GsRBGNhu0lG22PPlwDFu3Tji1+wRj3w==" workbookSaltValue="7ggiHMIS9WAc7xncqcczGQ==" workbookSpinCount="100000" lockStructure="1"/>
  <bookViews>
    <workbookView xWindow="-108" yWindow="-108" windowWidth="23256" windowHeight="12576"/>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R6" i="5"/>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BB10" i="4"/>
  <c r="AT10" i="4"/>
  <c r="AD10" i="4"/>
  <c r="W10" i="4"/>
  <c r="P10" i="4"/>
  <c r="AT8" i="4"/>
  <c r="AL8" i="4"/>
  <c r="AD8" i="4"/>
  <c r="W8" i="4"/>
  <c r="P8" i="4"/>
  <c r="B8" i="4"/>
  <c r="B6"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<sst xmlns="http://schemas.openxmlformats.org/spreadsheetml/2006/main" count="236" uniqueCount="117">
  <si>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</si>
  <si>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</si>
  <si>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</si>
  <si>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</si>
  <si>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</si>
  <si>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</si>
  <si>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</si>
  <si>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</si>
  <si>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</si>
  <si>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</si>
  <si>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</si>
  <si>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</si>
  <si>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</si>
  <si>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</si>
  <si>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</si>
  <si>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</si>
  <si>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</si>
  <si>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</si>
  <si>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</si>
  <si>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</si>
  <si>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</si>
  <si>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</si>
  <si>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</si>
  <si>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</si>
  <si>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</si>
  <si>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</si>
  <si>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</si>
  <si>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</si>
  <si>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</si>
  <si>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</si>
  <si>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</si>
  <si>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</si>
  <si>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</si>
  <si>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</si>
  <si>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</si>
  <si>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</si>
  <si>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</si>
  <si>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</si>
  <si>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</si>
  <si>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</si>
  <si>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</si>
  <si>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</si>
  <si>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</si>
  <si>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</si>
  <si>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</si>
  <si>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</si>
  <si>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</si>
  <si>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</si>
  <si>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</si>
  <si>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</si>
  <si>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</si>
  <si>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</si>
  <si>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</si>
  <si>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</si>
  <si>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</si>
  <si>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</si>
  <si>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</si>
  <si>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</si>
  <si>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</si>
  <si>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</si>
  <si>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</si>
  <si>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</si>
  <si>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</si>
  <si>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</si>
  <si>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</si>
  <si>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</si>
  <si>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</si>
  <si>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</si>
  <si>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</si>
  <si>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</si>
  <si>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</si>
  <si>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</si>
  <si>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</si>
  <si>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</si>
  <si>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</si>
  <si>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</si>
  <si>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</si>
  <si>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</si>
  <si>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</si>
  <si>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</si>
  <si>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</si>
  <si>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</si>
  <si>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</si>
  <si>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</si>
  <si>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</si>
  <si>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</si>
  <si>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</si>
  <si>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</si>
  <si>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</si>
  <si>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</si>
  <si>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</si>
  <si>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</si>
  <si>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</si>
  <si>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</si>
  <si>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</si>
  <si>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</si>
  <si>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江府町</t>
  </si>
  <si>
    <t>法適用</t>
  </si>
  <si>
    <t>下水道事業</t>
  </si>
  <si>
    <t>林業集落排水</t>
  </si>
  <si>
    <t>G2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</si>
  <si>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</si>
  <si>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</si>
  <si>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</si>
  <si>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</si>
  <si>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</si>
  <si>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</si>
  <si>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</si>
  <si>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</si>
  <si>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</si>
  <si>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</si>
  <si>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</si>
  <si>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</si>
  <si>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</si>
  <si>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・有形固定資産償却率
　償却年数の短い処理場に係る割合が大きく、他団体と比べ高い率となっている。順次財政状況を勘案し、計画的に更新、長寿命化を行なっていかなければならない。また、施設の統廃合も検討する必要がある。
・管渠老朽化比率、管渠改善率
　対応年数置超えた管渠について現在ないが、今後短期間で整備を行なっているので計画的に更新、長寿命化等を行ない経営に負担が掛からないように計画的に行なうことが重要であると考える。</t>
    <phoneticPr fontId="4"/>
  </si>
  <si>
    <t>今後、人口減少が続く中、料金収入の増加は見込めないが適正な設定等により収入の確保に努める。
　また、施設整備の統廃合、長寿命化などで更なる経費の削減を行ない経営改善を一層進めていかなければならない。</t>
    <phoneticPr fontId="4"/>
  </si>
  <si>
    <t xml:space="preserve">・経常収支比率
　経常経費のうち、減価償却費の割合が58.7％と負担が大きい。また、収入についても一般会計からの繰入れ等に大きく依存している状態である。
・累積欠損金比率
　単年度の欠損金は少額であるが、今後も維持管理経費の増加が見込まれるため計画的な維持修繕を行なうことで、施設の長寿命化を図る必要がある。
・流動比率
　流動負債については、約55％が企業債の償還である。償還にあたり一般会計からの繰入金等でまかなっているのが現状である。
・企業債残高
 類似団体と比較し、比率としては高くなっている。短期間のうちに整備を行なった結果である。今後は減少すると見込まれるが、更新等は財政状況を勘案し平準的に行なっていかなければならないと考える。
・経費回収率
　前年度と比較し回収率は改善した。施設規模も小さく今後の人口減少により使用料の減収が予想さることから、汚水処理費についても費用の削減が必要と考える。
・汚水処理原価
　類似団体と比較し低い状況にある。
・水洗化率
　約9割と高い状況にあるが、100％目指して更なる接続への取り組みが必要である。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</si>
</sst>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FC-47A7-9584-8938DECB2A3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6FC-47A7-9584-8938DECB2A3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8C-4F1B-886D-2334F73BB12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48.01</c:v>
                </c:pt>
                <c:pt idx="1">
                  <c:v>40.28</c:v>
                </c:pt>
                <c:pt idx="2">
                  <c:v>42.48</c:v>
                </c:pt>
                <c:pt idx="3">
                  <c:v>39.770000000000003</c:v>
                </c:pt>
                <c:pt idx="4">
                  <c:v>38.96</c:v>
                </c:pt>
              </c:numCache>
            </c:numRef>
          </c:val>
          <c:smooth val="0"/>
          <c:extLst>
            <c:ext xmlns:c16="http://schemas.microsoft.com/office/drawing/2014/chart" uri="{C3380CC4-5D6E-409C-BE32-E72D297353CC}">
              <c16:uniqueId val="{00000001-A88C-4F1B-886D-2334F73BB12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90.77</c:v>
                </c:pt>
                <c:pt idx="1">
                  <c:v>90.48</c:v>
                </c:pt>
                <c:pt idx="2">
                  <c:v>90.16</c:v>
                </c:pt>
                <c:pt idx="3">
                  <c:v>89.66</c:v>
                </c:pt>
                <c:pt idx="4">
                  <c:v>89.29</c:v>
                </c:pt>
              </c:numCache>
            </c:numRef>
          </c:val>
          <c:extLst>
            <c:ext xmlns:c16="http://schemas.microsoft.com/office/drawing/2014/chart" uri="{C3380CC4-5D6E-409C-BE32-E72D297353CC}">
              <c16:uniqueId val="{00000000-2700-4CBE-BD8E-F388321C014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91.18</c:v>
                </c:pt>
                <c:pt idx="1">
                  <c:v>90.78</c:v>
                </c:pt>
                <c:pt idx="2">
                  <c:v>90.73</c:v>
                </c:pt>
                <c:pt idx="3">
                  <c:v>91.64</c:v>
                </c:pt>
                <c:pt idx="4">
                  <c:v>91.6</c:v>
                </c:pt>
              </c:numCache>
            </c:numRef>
          </c:val>
          <c:smooth val="0"/>
          <c:extLst>
            <c:ext xmlns:c16="http://schemas.microsoft.com/office/drawing/2014/chart" uri="{C3380CC4-5D6E-409C-BE32-E72D297353CC}">
              <c16:uniqueId val="{00000001-2700-4CBE-BD8E-F388321C014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62.13</c:v>
                </c:pt>
                <c:pt idx="1">
                  <c:v>99.74</c:v>
                </c:pt>
                <c:pt idx="2">
                  <c:v>96.37</c:v>
                </c:pt>
                <c:pt idx="3">
                  <c:v>89.4</c:v>
                </c:pt>
                <c:pt idx="4">
                  <c:v>102.02</c:v>
                </c:pt>
              </c:numCache>
            </c:numRef>
          </c:val>
          <c:extLst>
            <c:ext xmlns:c16="http://schemas.microsoft.com/office/drawing/2014/chart" uri="{C3380CC4-5D6E-409C-BE32-E72D297353CC}">
              <c16:uniqueId val="{00000000-A0B1-477B-886F-910127794CD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92.29</c:v>
                </c:pt>
                <c:pt idx="1">
                  <c:v>98.94</c:v>
                </c:pt>
                <c:pt idx="2">
                  <c:v>101.09</c:v>
                </c:pt>
                <c:pt idx="3">
                  <c:v>94.43</c:v>
                </c:pt>
                <c:pt idx="4">
                  <c:v>101.18</c:v>
                </c:pt>
              </c:numCache>
            </c:numRef>
          </c:val>
          <c:smooth val="0"/>
          <c:extLst>
            <c:ext xmlns:c16="http://schemas.microsoft.com/office/drawing/2014/chart" uri="{C3380CC4-5D6E-409C-BE32-E72D297353CC}">
              <c16:uniqueId val="{00000001-A0B1-477B-886F-910127794CD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54.64</c:v>
                </c:pt>
                <c:pt idx="1">
                  <c:v>56.22</c:v>
                </c:pt>
                <c:pt idx="2">
                  <c:v>57.64</c:v>
                </c:pt>
                <c:pt idx="3">
                  <c:v>58.98</c:v>
                </c:pt>
                <c:pt idx="4">
                  <c:v>60.6</c:v>
                </c:pt>
              </c:numCache>
            </c:numRef>
          </c:val>
          <c:extLst>
            <c:ext xmlns:c16="http://schemas.microsoft.com/office/drawing/2014/chart" uri="{C3380CC4-5D6E-409C-BE32-E72D297353CC}">
              <c16:uniqueId val="{00000000-D217-4FB0-98DB-D725A54252C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37.74</c:v>
                </c:pt>
                <c:pt idx="1">
                  <c:v>40.36</c:v>
                </c:pt>
                <c:pt idx="2">
                  <c:v>34.76</c:v>
                </c:pt>
                <c:pt idx="3">
                  <c:v>36.130000000000003</c:v>
                </c:pt>
                <c:pt idx="4">
                  <c:v>38.409999999999997</c:v>
                </c:pt>
              </c:numCache>
            </c:numRef>
          </c:val>
          <c:smooth val="0"/>
          <c:extLst>
            <c:ext xmlns:c16="http://schemas.microsoft.com/office/drawing/2014/chart" uri="{C3380CC4-5D6E-409C-BE32-E72D297353CC}">
              <c16:uniqueId val="{00000001-D217-4FB0-98DB-D725A54252C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E0-489F-9F0E-0824D3CFC52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DE0-489F-9F0E-0824D3CFC52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308.22000000000003</c:v>
                </c:pt>
                <c:pt idx="1">
                  <c:v>260.02</c:v>
                </c:pt>
                <c:pt idx="2">
                  <c:v>284.57</c:v>
                </c:pt>
                <c:pt idx="3">
                  <c:v>301.93</c:v>
                </c:pt>
                <c:pt idx="4">
                  <c:v>303.54000000000002</c:v>
                </c:pt>
              </c:numCache>
            </c:numRef>
          </c:val>
          <c:extLst>
            <c:ext xmlns:c16="http://schemas.microsoft.com/office/drawing/2014/chart" uri="{C3380CC4-5D6E-409C-BE32-E72D297353CC}">
              <c16:uniqueId val="{00000000-3420-4DE9-8EA8-964039A71B8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464.55</c:v>
                </c:pt>
                <c:pt idx="1">
                  <c:v>519.65</c:v>
                </c:pt>
                <c:pt idx="2">
                  <c:v>534.57000000000005</c:v>
                </c:pt>
                <c:pt idx="3">
                  <c:v>528.12</c:v>
                </c:pt>
                <c:pt idx="4">
                  <c:v>533.38</c:v>
                </c:pt>
              </c:numCache>
            </c:numRef>
          </c:val>
          <c:smooth val="0"/>
          <c:extLst>
            <c:ext xmlns:c16="http://schemas.microsoft.com/office/drawing/2014/chart" uri="{C3380CC4-5D6E-409C-BE32-E72D297353CC}">
              <c16:uniqueId val="{00000001-3420-4DE9-8EA8-964039A71B8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60.14</c:v>
                </c:pt>
                <c:pt idx="1">
                  <c:v>61.05</c:v>
                </c:pt>
                <c:pt idx="2">
                  <c:v>62.92</c:v>
                </c:pt>
                <c:pt idx="3">
                  <c:v>66.2</c:v>
                </c:pt>
                <c:pt idx="4">
                  <c:v>69.47</c:v>
                </c:pt>
              </c:numCache>
            </c:numRef>
          </c:val>
          <c:extLst>
            <c:ext xmlns:c16="http://schemas.microsoft.com/office/drawing/2014/chart" uri="{C3380CC4-5D6E-409C-BE32-E72D297353CC}">
              <c16:uniqueId val="{00000000-9C65-46E4-81D2-E2425C6B363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48.58</c:v>
                </c:pt>
                <c:pt idx="1">
                  <c:v>36.31</c:v>
                </c:pt>
                <c:pt idx="2">
                  <c:v>36.93</c:v>
                </c:pt>
                <c:pt idx="3">
                  <c:v>15.34</c:v>
                </c:pt>
                <c:pt idx="4">
                  <c:v>1.22</c:v>
                </c:pt>
              </c:numCache>
            </c:numRef>
          </c:val>
          <c:smooth val="0"/>
          <c:extLst>
            <c:ext xmlns:c16="http://schemas.microsoft.com/office/drawing/2014/chart" uri="{C3380CC4-5D6E-409C-BE32-E72D297353CC}">
              <c16:uniqueId val="{00000001-9C65-46E4-81D2-E2425C6B363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2068.4899999999998</c:v>
                </c:pt>
                <c:pt idx="1">
                  <c:v>1579.95</c:v>
                </c:pt>
                <c:pt idx="2">
                  <c:v>1430.39</c:v>
                </c:pt>
                <c:pt idx="3">
                  <c:v>1317.37</c:v>
                </c:pt>
                <c:pt idx="4">
                  <c:v>1398.35</c:v>
                </c:pt>
              </c:numCache>
            </c:numRef>
          </c:val>
          <c:extLst>
            <c:ext xmlns:c16="http://schemas.microsoft.com/office/drawing/2014/chart" uri="{C3380CC4-5D6E-409C-BE32-E72D297353CC}">
              <c16:uniqueId val="{00000000-9094-47C8-9325-B083E64E31D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506.14</c:v>
                </c:pt>
                <c:pt idx="1">
                  <c:v>544.96</c:v>
                </c:pt>
                <c:pt idx="2">
                  <c:v>406.44</c:v>
                </c:pt>
                <c:pt idx="3">
                  <c:v>254.5</c:v>
                </c:pt>
                <c:pt idx="4">
                  <c:v>365.75</c:v>
                </c:pt>
              </c:numCache>
            </c:numRef>
          </c:val>
          <c:smooth val="0"/>
          <c:extLst>
            <c:ext xmlns:c16="http://schemas.microsoft.com/office/drawing/2014/chart" uri="{C3380CC4-5D6E-409C-BE32-E72D297353CC}">
              <c16:uniqueId val="{00000001-9094-47C8-9325-B083E64E31D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34.58</c:v>
                </c:pt>
                <c:pt idx="1">
                  <c:v>52.54</c:v>
                </c:pt>
                <c:pt idx="2">
                  <c:v>38.18</c:v>
                </c:pt>
                <c:pt idx="3">
                  <c:v>41.55</c:v>
                </c:pt>
                <c:pt idx="4">
                  <c:v>43</c:v>
                </c:pt>
              </c:numCache>
            </c:numRef>
          </c:val>
          <c:extLst>
            <c:ext xmlns:c16="http://schemas.microsoft.com/office/drawing/2014/chart" uri="{C3380CC4-5D6E-409C-BE32-E72D297353CC}">
              <c16:uniqueId val="{00000000-E961-46B0-A5A8-0318560DCB8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35.86</c:v>
                </c:pt>
                <c:pt idx="1">
                  <c:v>42.51</c:v>
                </c:pt>
                <c:pt idx="2">
                  <c:v>35.93</c:v>
                </c:pt>
                <c:pt idx="3">
                  <c:v>36.1</c:v>
                </c:pt>
                <c:pt idx="4">
                  <c:v>35.5</c:v>
                </c:pt>
              </c:numCache>
            </c:numRef>
          </c:val>
          <c:smooth val="0"/>
          <c:extLst>
            <c:ext xmlns:c16="http://schemas.microsoft.com/office/drawing/2014/chart" uri="{C3380CC4-5D6E-409C-BE32-E72D297353CC}">
              <c16:uniqueId val="{00000001-E961-46B0-A5A8-0318560DCB8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330.83</c:v>
                </c:pt>
                <c:pt idx="1">
                  <c:v>255.14</c:v>
                </c:pt>
                <c:pt idx="2">
                  <c:v>317.22000000000003</c:v>
                </c:pt>
                <c:pt idx="3">
                  <c:v>388.21</c:v>
                </c:pt>
                <c:pt idx="4">
                  <c:v>339.81</c:v>
                </c:pt>
              </c:numCache>
            </c:numRef>
          </c:val>
          <c:extLst>
            <c:ext xmlns:c16="http://schemas.microsoft.com/office/drawing/2014/chart" uri="{C3380CC4-5D6E-409C-BE32-E72D297353CC}">
              <c16:uniqueId val="{00000000-84FE-4745-9911-7F7489A5438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448.63</c:v>
                </c:pt>
                <c:pt idx="1">
                  <c:v>447.34</c:v>
                </c:pt>
                <c:pt idx="2">
                  <c:v>499.55</c:v>
                </c:pt>
                <c:pt idx="3">
                  <c:v>529.77</c:v>
                </c:pt>
                <c:pt idx="4">
                  <c:v>523.41999999999996</c:v>
                </c:pt>
              </c:numCache>
            </c:numRef>
          </c:val>
          <c:smooth val="0"/>
          <c:extLst>
            <c:ext xmlns:c16="http://schemas.microsoft.com/office/drawing/2014/chart" uri="{C3380CC4-5D6E-409C-BE32-E72D297353CC}">
              <c16:uniqueId val="{00000001-84FE-4745-9911-7F7489A5438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【101.18】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【395.81】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【526.99】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鳥取県　江府町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林業集落排水</v>
      </c>
      <c r="Q8" s="71"/>
      <c r="R8" s="71"/>
      <c r="S8" s="71"/>
      <c r="T8" s="71"/>
      <c r="U8" s="71"/>
      <c r="V8" s="71"/>
      <c r="W8" s="71" t="str">
        <f>データ!L6</f>
        <v>G2</v>
      </c>
      <c r="X8" s="71"/>
      <c r="Y8" s="71"/>
      <c r="Z8" s="71"/>
      <c r="AA8" s="71"/>
      <c r="AB8" s="71"/>
      <c r="AC8" s="71"/>
      <c r="AD8" s="72" t="str">
        <f>データ!$M$6</f>
        <v>非設置</v>
      </c>
      <c r="AE8" s="72"/>
      <c r="AF8" s="72"/>
      <c r="AG8" s="72"/>
      <c r="AH8" s="72"/>
      <c r="AI8" s="72"/>
      <c r="AJ8" s="72"/>
      <c r="AK8" s="3"/>
      <c r="AL8" s="46">
        <f>データ!S6</f>
        <v>2617</v>
      </c>
      <c r="AM8" s="46"/>
      <c r="AN8" s="46"/>
      <c r="AO8" s="46"/>
      <c r="AP8" s="46"/>
      <c r="AQ8" s="46"/>
      <c r="AR8" s="46"/>
      <c r="AS8" s="46"/>
      <c r="AT8" s="45">
        <f>データ!T6</f>
        <v>124.52</v>
      </c>
      <c r="AU8" s="45"/>
      <c r="AV8" s="45"/>
      <c r="AW8" s="45"/>
      <c r="AX8" s="45"/>
      <c r="AY8" s="45"/>
      <c r="AZ8" s="45"/>
      <c r="BA8" s="45"/>
      <c r="BB8" s="45">
        <f>データ!U6</f>
        <v>21.02</v>
      </c>
      <c r="BC8" s="45"/>
      <c r="BD8" s="45"/>
      <c r="BE8" s="45"/>
      <c r="BF8" s="45"/>
      <c r="BG8" s="45"/>
      <c r="BH8" s="45"/>
      <c r="BI8" s="45"/>
      <c r="BJ8" s="3"/>
      <c r="BK8" s="3"/>
      <c r="BL8" s="67" t="s">
        <v>10</v>
      </c>
      <c r="BM8" s="68"/>
      <c r="BN8" s="69" t="s">
        <v>11</v>
      </c>
      <c r="BO8" s="69"/>
      <c r="BP8" s="69"/>
      <c r="BQ8" s="69"/>
      <c r="BR8" s="69"/>
      <c r="BS8" s="69"/>
      <c r="BT8" s="69"/>
      <c r="BU8" s="69"/>
      <c r="BV8" s="69"/>
      <c r="BW8" s="69"/>
      <c r="BX8" s="69"/>
      <c r="BY8" s="70"/>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66.510000000000005</v>
      </c>
      <c r="J10" s="45"/>
      <c r="K10" s="45"/>
      <c r="L10" s="45"/>
      <c r="M10" s="45"/>
      <c r="N10" s="45"/>
      <c r="O10" s="45"/>
      <c r="P10" s="45">
        <f>データ!P6</f>
        <v>2.16</v>
      </c>
      <c r="Q10" s="45"/>
      <c r="R10" s="45"/>
      <c r="S10" s="45"/>
      <c r="T10" s="45"/>
      <c r="U10" s="45"/>
      <c r="V10" s="45"/>
      <c r="W10" s="45">
        <f>データ!Q6</f>
        <v>100</v>
      </c>
      <c r="X10" s="45"/>
      <c r="Y10" s="45"/>
      <c r="Z10" s="45"/>
      <c r="AA10" s="45"/>
      <c r="AB10" s="45"/>
      <c r="AC10" s="45"/>
      <c r="AD10" s="46">
        <f>データ!R6</f>
        <v>3696</v>
      </c>
      <c r="AE10" s="46"/>
      <c r="AF10" s="46"/>
      <c r="AG10" s="46"/>
      <c r="AH10" s="46"/>
      <c r="AI10" s="46"/>
      <c r="AJ10" s="46"/>
      <c r="AK10" s="2"/>
      <c r="AL10" s="46">
        <f>データ!V6</f>
        <v>56</v>
      </c>
      <c r="AM10" s="46"/>
      <c r="AN10" s="46"/>
      <c r="AO10" s="46"/>
      <c r="AP10" s="46"/>
      <c r="AQ10" s="46"/>
      <c r="AR10" s="46"/>
      <c r="AS10" s="46"/>
      <c r="AT10" s="45">
        <f>データ!W6</f>
        <v>0.08</v>
      </c>
      <c r="AU10" s="45"/>
      <c r="AV10" s="45"/>
      <c r="AW10" s="45"/>
      <c r="AX10" s="45"/>
      <c r="AY10" s="45"/>
      <c r="AZ10" s="45"/>
      <c r="BA10" s="45"/>
      <c r="BB10" s="45">
        <f>データ!X6</f>
        <v>700</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【101.18】</v>
      </c>
      <c r="F85" s="12" t="str">
        <f>データ!AT6</f>
        <v>【533.38】</v>
      </c>
      <c r="G85" s="12" t="str">
        <f>データ!BE6</f>
        <v>【1.22】</v>
      </c>
      <c r="H85" s="12" t="str">
        <f>データ!BP6</f>
        <v>【395.81】</v>
      </c>
      <c r="I85" s="12" t="str">
        <f>データ!CA6</f>
        <v>【34.97】</v>
      </c>
      <c r="J85" s="12" t="str">
        <f>データ!CL6</f>
        <v>【526.99】</v>
      </c>
      <c r="K85" s="12" t="str">
        <f>データ!CW6</f>
        <v>【39.37】</v>
      </c>
      <c r="L85" s="12" t="str">
        <f>データ!DH6</f>
        <v>【90.91】</v>
      </c>
      <c r="M85" s="12" t="str">
        <f>データ!DS6</f>
        <v>【38.41】</v>
      </c>
      <c r="N85" s="12" t="str">
        <f>データ!ED6</f>
        <v>【0.00】</v>
      </c>
      <c r="O85" s="12" t="str">
        <f>データ!EO6</f>
        <v>【0.00】</v>
      </c>
    </row>
  </sheetData>
  <sheetProtection algorithmName="SHA-512" hashValue="JLUY1xM4/5R2A89TMYwbHU1XOnZHyoIcUUmr6ckudl/QGG1Z8drrWruH6mIpACyA/iJLUxxBwfO+zx/Y9WQ59A==" saltValue="iC7+ecc87AvE5TRj5/7kB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314030</v>
      </c>
      <c r="D6" s="19">
        <f t="shared" si="3"/>
        <v>46</v>
      </c>
      <c r="E6" s="19">
        <f t="shared" si="3"/>
        <v>17</v>
      </c>
      <c r="F6" s="19">
        <f t="shared" si="3"/>
        <v>7</v>
      </c>
      <c r="G6" s="19">
        <f t="shared" si="3"/>
        <v>0</v>
      </c>
      <c r="H6" s="19" t="str">
        <f t="shared" si="3"/>
        <v>鳥取県　江府町</v>
      </c>
      <c r="I6" s="19" t="str">
        <f t="shared" si="3"/>
        <v>法適用</v>
      </c>
      <c r="J6" s="19" t="str">
        <f t="shared" si="3"/>
        <v>下水道事業</v>
      </c>
      <c r="K6" s="19" t="str">
        <f t="shared" si="3"/>
        <v>林業集落排水</v>
      </c>
      <c r="L6" s="19" t="str">
        <f t="shared" si="3"/>
        <v>G2</v>
      </c>
      <c r="M6" s="19" t="str">
        <f t="shared" si="3"/>
        <v>非設置</v>
      </c>
      <c r="N6" s="20" t="str">
        <f t="shared" si="3"/>
        <v>-</v>
      </c>
      <c r="O6" s="20">
        <f t="shared" si="3"/>
        <v>66.510000000000005</v>
      </c>
      <c r="P6" s="20">
        <f t="shared" si="3"/>
        <v>2.16</v>
      </c>
      <c r="Q6" s="20">
        <f t="shared" si="3"/>
        <v>100</v>
      </c>
      <c r="R6" s="20">
        <f t="shared" si="3"/>
        <v>3696</v>
      </c>
      <c r="S6" s="20">
        <f t="shared" si="3"/>
        <v>2617</v>
      </c>
      <c r="T6" s="20">
        <f t="shared" si="3"/>
        <v>124.52</v>
      </c>
      <c r="U6" s="20">
        <f t="shared" si="3"/>
        <v>21.02</v>
      </c>
      <c r="V6" s="20">
        <f t="shared" si="3"/>
        <v>56</v>
      </c>
      <c r="W6" s="20">
        <f t="shared" si="3"/>
        <v>0.08</v>
      </c>
      <c r="X6" s="20">
        <f t="shared" si="3"/>
        <v>700</v>
      </c>
      <c r="Y6" s="21">
        <f>IF(Y7="",NA(),Y7)</f>
        <v>62.13</v>
      </c>
      <c r="Z6" s="21">
        <f t="shared" ref="Z6:AH6" si="4">IF(Z7="",NA(),Z7)</f>
        <v>99.74</v>
      </c>
      <c r="AA6" s="21">
        <f t="shared" si="4"/>
        <v>96.37</v>
      </c>
      <c r="AB6" s="21">
        <f t="shared" si="4"/>
        <v>89.4</v>
      </c>
      <c r="AC6" s="21">
        <f t="shared" si="4"/>
        <v>102.02</v>
      </c>
      <c r="AD6" s="21">
        <f t="shared" si="4"/>
        <v>92.29</v>
      </c>
      <c r="AE6" s="21">
        <f t="shared" si="4"/>
        <v>98.94</v>
      </c>
      <c r="AF6" s="21">
        <f t="shared" si="4"/>
        <v>101.09</v>
      </c>
      <c r="AG6" s="21">
        <f t="shared" si="4"/>
        <v>94.43</v>
      </c>
      <c r="AH6" s="21">
        <f t="shared" si="4"/>
        <v>101.18</v>
      </c>
      <c r="AI6" s="20" t="str">
        <f>IF(AI7="","",IF(AI7="-","【-】","【"&amp;SUBSTITUTE(TEXT(AI7,"#,##0.00"),"-","△")&amp;"】"))</f>
        <v>【101.18】</v>
      </c>
      <c r="AJ6" s="21">
        <f>IF(AJ7="",NA(),AJ7)</f>
        <v>308.22000000000003</v>
      </c>
      <c r="AK6" s="21">
        <f t="shared" ref="AK6:AS6" si="5">IF(AK7="",NA(),AK7)</f>
        <v>260.02</v>
      </c>
      <c r="AL6" s="21">
        <f t="shared" si="5"/>
        <v>284.57</v>
      </c>
      <c r="AM6" s="21">
        <f t="shared" si="5"/>
        <v>301.93</v>
      </c>
      <c r="AN6" s="21">
        <f t="shared" si="5"/>
        <v>303.54000000000002</v>
      </c>
      <c r="AO6" s="21">
        <f t="shared" si="5"/>
        <v>464.55</v>
      </c>
      <c r="AP6" s="21">
        <f t="shared" si="5"/>
        <v>519.65</v>
      </c>
      <c r="AQ6" s="21">
        <f t="shared" si="5"/>
        <v>534.57000000000005</v>
      </c>
      <c r="AR6" s="21">
        <f t="shared" si="5"/>
        <v>528.12</v>
      </c>
      <c r="AS6" s="21">
        <f t="shared" si="5"/>
        <v>533.38</v>
      </c>
      <c r="AT6" s="20" t="str">
        <f>IF(AT7="","",IF(AT7="-","【-】","【"&amp;SUBSTITUTE(TEXT(AT7,"#,##0.00"),"-","△")&amp;"】"))</f>
        <v>【533.38】</v>
      </c>
      <c r="AU6" s="21">
        <f>IF(AU7="",NA(),AU7)</f>
        <v>60.14</v>
      </c>
      <c r="AV6" s="21">
        <f t="shared" ref="AV6:BD6" si="6">IF(AV7="",NA(),AV7)</f>
        <v>61.05</v>
      </c>
      <c r="AW6" s="21">
        <f t="shared" si="6"/>
        <v>62.92</v>
      </c>
      <c r="AX6" s="21">
        <f t="shared" si="6"/>
        <v>66.2</v>
      </c>
      <c r="AY6" s="21">
        <f t="shared" si="6"/>
        <v>69.47</v>
      </c>
      <c r="AZ6" s="21">
        <f t="shared" si="6"/>
        <v>48.58</v>
      </c>
      <c r="BA6" s="21">
        <f t="shared" si="6"/>
        <v>36.31</v>
      </c>
      <c r="BB6" s="21">
        <f t="shared" si="6"/>
        <v>36.93</v>
      </c>
      <c r="BC6" s="21">
        <f t="shared" si="6"/>
        <v>15.34</v>
      </c>
      <c r="BD6" s="21">
        <f t="shared" si="6"/>
        <v>1.22</v>
      </c>
      <c r="BE6" s="20" t="str">
        <f>IF(BE7="","",IF(BE7="-","【-】","【"&amp;SUBSTITUTE(TEXT(BE7,"#,##0.00"),"-","△")&amp;"】"))</f>
        <v>【1.22】</v>
      </c>
      <c r="BF6" s="21">
        <f>IF(BF7="",NA(),BF7)</f>
        <v>2068.4899999999998</v>
      </c>
      <c r="BG6" s="21">
        <f t="shared" ref="BG6:BO6" si="7">IF(BG7="",NA(),BG7)</f>
        <v>1579.95</v>
      </c>
      <c r="BH6" s="21">
        <f t="shared" si="7"/>
        <v>1430.39</v>
      </c>
      <c r="BI6" s="21">
        <f t="shared" si="7"/>
        <v>1317.37</v>
      </c>
      <c r="BJ6" s="21">
        <f t="shared" si="7"/>
        <v>1398.35</v>
      </c>
      <c r="BK6" s="21">
        <f t="shared" si="7"/>
        <v>506.14</v>
      </c>
      <c r="BL6" s="21">
        <f t="shared" si="7"/>
        <v>544.96</v>
      </c>
      <c r="BM6" s="21">
        <f t="shared" si="7"/>
        <v>406.44</v>
      </c>
      <c r="BN6" s="21">
        <f t="shared" si="7"/>
        <v>254.5</v>
      </c>
      <c r="BO6" s="21">
        <f t="shared" si="7"/>
        <v>365.75</v>
      </c>
      <c r="BP6" s="20" t="str">
        <f>IF(BP7="","",IF(BP7="-","【-】","【"&amp;SUBSTITUTE(TEXT(BP7,"#,##0.00"),"-","△")&amp;"】"))</f>
        <v>【395.81】</v>
      </c>
      <c r="BQ6" s="21">
        <f>IF(BQ7="",NA(),BQ7)</f>
        <v>34.58</v>
      </c>
      <c r="BR6" s="21">
        <f t="shared" ref="BR6:BZ6" si="8">IF(BR7="",NA(),BR7)</f>
        <v>52.54</v>
      </c>
      <c r="BS6" s="21">
        <f t="shared" si="8"/>
        <v>38.18</v>
      </c>
      <c r="BT6" s="21">
        <f t="shared" si="8"/>
        <v>41.55</v>
      </c>
      <c r="BU6" s="21">
        <f t="shared" si="8"/>
        <v>43</v>
      </c>
      <c r="BV6" s="21">
        <f t="shared" si="8"/>
        <v>35.86</v>
      </c>
      <c r="BW6" s="21">
        <f t="shared" si="8"/>
        <v>42.51</v>
      </c>
      <c r="BX6" s="21">
        <f t="shared" si="8"/>
        <v>35.93</v>
      </c>
      <c r="BY6" s="21">
        <f t="shared" si="8"/>
        <v>36.1</v>
      </c>
      <c r="BZ6" s="21">
        <f t="shared" si="8"/>
        <v>35.5</v>
      </c>
      <c r="CA6" s="20" t="str">
        <f>IF(CA7="","",IF(CA7="-","【-】","【"&amp;SUBSTITUTE(TEXT(CA7,"#,##0.00"),"-","△")&amp;"】"))</f>
        <v>【34.97】</v>
      </c>
      <c r="CB6" s="21">
        <f>IF(CB7="",NA(),CB7)</f>
        <v>330.83</v>
      </c>
      <c r="CC6" s="21">
        <f t="shared" ref="CC6:CK6" si="9">IF(CC7="",NA(),CC7)</f>
        <v>255.14</v>
      </c>
      <c r="CD6" s="21">
        <f t="shared" si="9"/>
        <v>317.22000000000003</v>
      </c>
      <c r="CE6" s="21">
        <f t="shared" si="9"/>
        <v>388.21</v>
      </c>
      <c r="CF6" s="21">
        <f t="shared" si="9"/>
        <v>339.81</v>
      </c>
      <c r="CG6" s="21">
        <f t="shared" si="9"/>
        <v>448.63</v>
      </c>
      <c r="CH6" s="21">
        <f t="shared" si="9"/>
        <v>447.34</v>
      </c>
      <c r="CI6" s="21">
        <f t="shared" si="9"/>
        <v>499.55</v>
      </c>
      <c r="CJ6" s="21">
        <f t="shared" si="9"/>
        <v>529.77</v>
      </c>
      <c r="CK6" s="21">
        <f t="shared" si="9"/>
        <v>523.41999999999996</v>
      </c>
      <c r="CL6" s="20" t="str">
        <f>IF(CL7="","",IF(CL7="-","【-】","【"&amp;SUBSTITUTE(TEXT(CL7,"#,##0.00"),"-","△")&amp;"】"))</f>
        <v>【526.99】</v>
      </c>
      <c r="CM6" s="21" t="str">
        <f>IF(CM7="",NA(),CM7)</f>
        <v>-</v>
      </c>
      <c r="CN6" s="21" t="str">
        <f t="shared" ref="CN6:CV6" si="10">IF(CN7="",NA(),CN7)</f>
        <v>-</v>
      </c>
      <c r="CO6" s="21" t="str">
        <f t="shared" si="10"/>
        <v>-</v>
      </c>
      <c r="CP6" s="21" t="str">
        <f t="shared" si="10"/>
        <v>-</v>
      </c>
      <c r="CQ6" s="21" t="str">
        <f t="shared" si="10"/>
        <v>-</v>
      </c>
      <c r="CR6" s="21">
        <f t="shared" si="10"/>
        <v>48.01</v>
      </c>
      <c r="CS6" s="21">
        <f t="shared" si="10"/>
        <v>40.28</v>
      </c>
      <c r="CT6" s="21">
        <f t="shared" si="10"/>
        <v>42.48</v>
      </c>
      <c r="CU6" s="21">
        <f t="shared" si="10"/>
        <v>39.770000000000003</v>
      </c>
      <c r="CV6" s="21">
        <f t="shared" si="10"/>
        <v>38.96</v>
      </c>
      <c r="CW6" s="20" t="str">
        <f>IF(CW7="","",IF(CW7="-","【-】","【"&amp;SUBSTITUTE(TEXT(CW7,"#,##0.00"),"-","△")&amp;"】"))</f>
        <v>【39.37】</v>
      </c>
      <c r="CX6" s="21">
        <f>IF(CX7="",NA(),CX7)</f>
        <v>90.77</v>
      </c>
      <c r="CY6" s="21">
        <f t="shared" ref="CY6:DG6" si="11">IF(CY7="",NA(),CY7)</f>
        <v>90.48</v>
      </c>
      <c r="CZ6" s="21">
        <f t="shared" si="11"/>
        <v>90.16</v>
      </c>
      <c r="DA6" s="21">
        <f t="shared" si="11"/>
        <v>89.66</v>
      </c>
      <c r="DB6" s="21">
        <f t="shared" si="11"/>
        <v>89.29</v>
      </c>
      <c r="DC6" s="21">
        <f t="shared" si="11"/>
        <v>91.18</v>
      </c>
      <c r="DD6" s="21">
        <f t="shared" si="11"/>
        <v>90.78</v>
      </c>
      <c r="DE6" s="21">
        <f t="shared" si="11"/>
        <v>90.73</v>
      </c>
      <c r="DF6" s="21">
        <f t="shared" si="11"/>
        <v>91.64</v>
      </c>
      <c r="DG6" s="21">
        <f t="shared" si="11"/>
        <v>91.6</v>
      </c>
      <c r="DH6" s="20" t="str">
        <f>IF(DH7="","",IF(DH7="-","【-】","【"&amp;SUBSTITUTE(TEXT(DH7,"#,##0.00"),"-","△")&amp;"】"))</f>
        <v>【90.91】</v>
      </c>
      <c r="DI6" s="21">
        <f>IF(DI7="",NA(),DI7)</f>
        <v>54.64</v>
      </c>
      <c r="DJ6" s="21">
        <f t="shared" ref="DJ6:DR6" si="12">IF(DJ7="",NA(),DJ7)</f>
        <v>56.22</v>
      </c>
      <c r="DK6" s="21">
        <f t="shared" si="12"/>
        <v>57.64</v>
      </c>
      <c r="DL6" s="21">
        <f t="shared" si="12"/>
        <v>58.98</v>
      </c>
      <c r="DM6" s="21">
        <f t="shared" si="12"/>
        <v>60.6</v>
      </c>
      <c r="DN6" s="21">
        <f t="shared" si="12"/>
        <v>37.74</v>
      </c>
      <c r="DO6" s="21">
        <f t="shared" si="12"/>
        <v>40.36</v>
      </c>
      <c r="DP6" s="21">
        <f t="shared" si="12"/>
        <v>34.76</v>
      </c>
      <c r="DQ6" s="21">
        <f t="shared" si="12"/>
        <v>36.130000000000003</v>
      </c>
      <c r="DR6" s="21">
        <f t="shared" si="12"/>
        <v>38.409999999999997</v>
      </c>
      <c r="DS6" s="20" t="str">
        <f>IF(DS7="","",IF(DS7="-","【-】","【"&amp;SUBSTITUTE(TEXT(DS7,"#,##0.00"),"-","△")&amp;"】"))</f>
        <v>【38.41】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8" s="22" customFormat="1" x14ac:dyDescent="0.2">
      <c r="A7" s="14"/>
      <c r="B7" s="23">
        <v>2022</v>
      </c>
      <c r="C7" s="23">
        <v>314030</v>
      </c>
      <c r="D7" s="23">
        <v>46</v>
      </c>
      <c r="E7" s="23">
        <v>17</v>
      </c>
      <c r="F7" s="23">
        <v>7</v>
      </c>
      <c r="G7" s="23">
        <v>0</v>
      </c>
      <c r="H7" s="23" t="s">
        <v>96</v>
      </c>
      <c r="I7" s="23" t="s">
        <v>97</v>
      </c>
      <c r="J7" s="23" t="s">
        <v>98</v>
      </c>
      <c r="K7" s="23" t="s">
        <v>99</v>
      </c>
      <c r="L7" s="23" t="s">
        <v>100</v>
      </c>
      <c r="M7" s="23" t="s">
        <v>101</v>
      </c>
      <c r="N7" s="24" t="s">
        <v>102</v>
      </c>
      <c r="O7" s="24">
        <v>66.510000000000005</v>
      </c>
      <c r="P7" s="24">
        <v>2.16</v>
      </c>
      <c r="Q7" s="24">
        <v>100</v>
      </c>
      <c r="R7" s="24">
        <v>3696</v>
      </c>
      <c r="S7" s="24">
        <v>2617</v>
      </c>
      <c r="T7" s="24">
        <v>124.52</v>
      </c>
      <c r="U7" s="24">
        <v>21.02</v>
      </c>
      <c r="V7" s="24">
        <v>56</v>
      </c>
      <c r="W7" s="24">
        <v>0.08</v>
      </c>
      <c r="X7" s="24">
        <v>700</v>
      </c>
      <c r="Y7" s="24">
        <v>62.13</v>
      </c>
      <c r="Z7" s="24">
        <v>99.74</v>
      </c>
      <c r="AA7" s="24">
        <v>96.37</v>
      </c>
      <c r="AB7" s="24">
        <v>89.4</v>
      </c>
      <c r="AC7" s="24">
        <v>102.02</v>
      </c>
      <c r="AD7" s="24">
        <v>92.29</v>
      </c>
      <c r="AE7" s="24">
        <v>98.94</v>
      </c>
      <c r="AF7" s="24">
        <v>101.09</v>
      </c>
      <c r="AG7" s="24">
        <v>94.43</v>
      </c>
      <c r="AH7" s="24">
        <v>101.18</v>
      </c>
      <c r="AI7" s="24">
        <v>101.18</v>
      </c>
      <c r="AJ7" s="24">
        <v>308.22000000000003</v>
      </c>
      <c r="AK7" s="24">
        <v>260.02</v>
      </c>
      <c r="AL7" s="24">
        <v>284.57</v>
      </c>
      <c r="AM7" s="24">
        <v>301.93</v>
      </c>
      <c r="AN7" s="24">
        <v>303.54000000000002</v>
      </c>
      <c r="AO7" s="24">
        <v>464.55</v>
      </c>
      <c r="AP7" s="24">
        <v>519.65</v>
      </c>
      <c r="AQ7" s="24">
        <v>534.57000000000005</v>
      </c>
      <c r="AR7" s="24">
        <v>528.12</v>
      </c>
      <c r="AS7" s="24">
        <v>533.38</v>
      </c>
      <c r="AT7" s="24">
        <v>533.38</v>
      </c>
      <c r="AU7" s="24">
        <v>60.14</v>
      </c>
      <c r="AV7" s="24">
        <v>61.05</v>
      </c>
      <c r="AW7" s="24">
        <v>62.92</v>
      </c>
      <c r="AX7" s="24">
        <v>66.2</v>
      </c>
      <c r="AY7" s="24">
        <v>69.47</v>
      </c>
      <c r="AZ7" s="24">
        <v>48.58</v>
      </c>
      <c r="BA7" s="24">
        <v>36.31</v>
      </c>
      <c r="BB7" s="24">
        <v>36.93</v>
      </c>
      <c r="BC7" s="24">
        <v>15.34</v>
      </c>
      <c r="BD7" s="24">
        <v>1.22</v>
      </c>
      <c r="BE7" s="24">
        <v>1.22</v>
      </c>
      <c r="BF7" s="24">
        <v>2068.4899999999998</v>
      </c>
      <c r="BG7" s="24">
        <v>1579.95</v>
      </c>
      <c r="BH7" s="24">
        <v>1430.39</v>
      </c>
      <c r="BI7" s="24">
        <v>1317.37</v>
      </c>
      <c r="BJ7" s="24">
        <v>1398.35</v>
      </c>
      <c r="BK7" s="24">
        <v>506.14</v>
      </c>
      <c r="BL7" s="24">
        <v>544.96</v>
      </c>
      <c r="BM7" s="24">
        <v>406.44</v>
      </c>
      <c r="BN7" s="24">
        <v>254.5</v>
      </c>
      <c r="BO7" s="24">
        <v>365.75</v>
      </c>
      <c r="BP7" s="24">
        <v>395.81</v>
      </c>
      <c r="BQ7" s="24">
        <v>34.58</v>
      </c>
      <c r="BR7" s="24">
        <v>52.54</v>
      </c>
      <c r="BS7" s="24">
        <v>38.18</v>
      </c>
      <c r="BT7" s="24">
        <v>41.55</v>
      </c>
      <c r="BU7" s="24">
        <v>43</v>
      </c>
      <c r="BV7" s="24">
        <v>35.86</v>
      </c>
      <c r="BW7" s="24">
        <v>42.51</v>
      </c>
      <c r="BX7" s="24">
        <v>35.93</v>
      </c>
      <c r="BY7" s="24">
        <v>36.1</v>
      </c>
      <c r="BZ7" s="24">
        <v>35.5</v>
      </c>
      <c r="CA7" s="24">
        <v>34.97</v>
      </c>
      <c r="CB7" s="24">
        <v>330.83</v>
      </c>
      <c r="CC7" s="24">
        <v>255.14</v>
      </c>
      <c r="CD7" s="24">
        <v>317.22000000000003</v>
      </c>
      <c r="CE7" s="24">
        <v>388.21</v>
      </c>
      <c r="CF7" s="24">
        <v>339.81</v>
      </c>
      <c r="CG7" s="24">
        <v>448.63</v>
      </c>
      <c r="CH7" s="24">
        <v>447.34</v>
      </c>
      <c r="CI7" s="24">
        <v>499.55</v>
      </c>
      <c r="CJ7" s="24">
        <v>529.77</v>
      </c>
      <c r="CK7" s="24">
        <v>523.41999999999996</v>
      </c>
      <c r="CL7" s="24">
        <v>526.99</v>
      </c>
      <c r="CM7" s="24" t="s">
        <v>102</v>
      </c>
      <c r="CN7" s="24" t="s">
        <v>102</v>
      </c>
      <c r="CO7" s="24" t="s">
        <v>102</v>
      </c>
      <c r="CP7" s="24" t="s">
        <v>102</v>
      </c>
      <c r="CQ7" s="24" t="s">
        <v>102</v>
      </c>
      <c r="CR7" s="24">
        <v>48.01</v>
      </c>
      <c r="CS7" s="24">
        <v>40.28</v>
      </c>
      <c r="CT7" s="24">
        <v>42.48</v>
      </c>
      <c r="CU7" s="24">
        <v>39.770000000000003</v>
      </c>
      <c r="CV7" s="24">
        <v>38.96</v>
      </c>
      <c r="CW7" s="24">
        <v>39.369999999999997</v>
      </c>
      <c r="CX7" s="24">
        <v>90.77</v>
      </c>
      <c r="CY7" s="24">
        <v>90.48</v>
      </c>
      <c r="CZ7" s="24">
        <v>90.16</v>
      </c>
      <c r="DA7" s="24">
        <v>89.66</v>
      </c>
      <c r="DB7" s="24">
        <v>89.29</v>
      </c>
      <c r="DC7" s="24">
        <v>91.18</v>
      </c>
      <c r="DD7" s="24">
        <v>90.78</v>
      </c>
      <c r="DE7" s="24">
        <v>90.73</v>
      </c>
      <c r="DF7" s="24">
        <v>91.64</v>
      </c>
      <c r="DG7" s="24">
        <v>91.6</v>
      </c>
      <c r="DH7" s="24">
        <v>90.91</v>
      </c>
      <c r="DI7" s="24">
        <v>54.64</v>
      </c>
      <c r="DJ7" s="24">
        <v>56.22</v>
      </c>
      <c r="DK7" s="24">
        <v>57.64</v>
      </c>
      <c r="DL7" s="24">
        <v>58.98</v>
      </c>
      <c r="DM7" s="24">
        <v>60.6</v>
      </c>
      <c r="DN7" s="24">
        <v>37.74</v>
      </c>
      <c r="DO7" s="24">
        <v>40.36</v>
      </c>
      <c r="DP7" s="24">
        <v>34.76</v>
      </c>
      <c r="DQ7" s="24">
        <v>36.130000000000003</v>
      </c>
      <c r="DR7" s="24">
        <v>38.409999999999997</v>
      </c>
      <c r="DS7" s="24">
        <v>38.409999999999997</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v>
      </c>
      <c r="EK7" s="24">
        <v>0</v>
      </c>
      <c r="EL7" s="24">
        <v>0</v>
      </c>
      <c r="EM7" s="24">
        <v>0</v>
      </c>
      <c r="EN7" s="24">
        <v>0</v>
      </c>
      <c r="EO7" s="24">
        <v>0</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2024-01-17T07:39:00Z</cp:lastPrinted>
  <dcterms:created xsi:type="dcterms:W3CDTF">2023-12-12T01:06:04Z</dcterms:created>
  <dcterms:modified xsi:type="dcterms:W3CDTF">2024-02-07T06:52:31Z</dcterms:modified>
  <cp:category/>
</cp:coreProperties>
</file>