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8_日野町（○.○）OKNG\"/>
    </mc:Choice>
  </mc:AlternateContent>
  <workbookProtection workbookAlgorithmName="SHA-512" workbookHashValue="3Xo+1xF3khN4j3e+MM9ZjAWUVVpzgUkbWfYyKzw5p32xjij1uh6VwgcjJy8xdHPI1Yla3J1kdwdyc7xh2zt/8A==" workbookSaltValue="l/8kbAMyViMY/mXhmGr4JA==" workbookSpinCount="100000" lockStructure="1"/>
  <bookViews>
    <workbookView xWindow="-108" yWindow="-108" windowWidth="23256" windowHeight="12456"/>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T10" i="4"/>
  <c r="AL10"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<sst xmlns="http://schemas.openxmlformats.org/spreadsheetml/2006/main" count="236" uniqueCount="120">
  <si>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</si>
  <si>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</si>
  <si>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</si>
  <si>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</si>
  <si>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</si>
  <si>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</si>
  <si>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</si>
  <si>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</si>
  <si>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</si>
  <si>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</si>
  <si>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</si>
  <si>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</si>
  <si>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</si>
  <si>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</si>
  <si>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</si>
  <si>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</si>
  <si>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</si>
  <si>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</si>
  <si>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</si>
  <si>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</si>
  <si>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</si>
  <si>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</si>
  <si>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</si>
  <si>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</si>
  <si>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</si>
  <si>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</si>
  <si>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</si>
  <si>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</si>
  <si>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</si>
  <si>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</si>
  <si>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</si>
  <si>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</si>
  <si>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</si>
  <si>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</si>
  <si>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</si>
  <si>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</si>
  <si>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</si>
  <si>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</si>
  <si>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</si>
  <si>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</si>
  <si>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</si>
  <si>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</si>
  <si>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</si>
  <si>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</si>
  <si>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</si>
  <si>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</si>
  <si>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</si>
  <si>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</si>
  <si>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</si>
  <si>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</si>
  <si>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</si>
  <si>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</si>
  <si>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</si>
  <si>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</si>
  <si>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</si>
  <si>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</si>
  <si>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</si>
  <si>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</si>
  <si>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</si>
  <si>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</si>
  <si>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</si>
  <si>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</si>
  <si>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</si>
  <si>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</si>
  <si>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</si>
  <si>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</si>
  <si>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</si>
  <si>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</si>
  <si>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</si>
  <si>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</si>
  <si>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</si>
  <si>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</si>
  <si>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</si>
  <si>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</si>
  <si>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</si>
  <si>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</si>
  <si>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</si>
  <si>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</si>
  <si>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</si>
  <si>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</si>
  <si>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</si>
  <si>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</si>
  <si>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</si>
  <si>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</si>
  <si>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</si>
  <si>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</si>
  <si>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</si>
  <si>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</si>
  <si>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</si>
  <si>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</si>
  <si>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</si>
  <si>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</si>
  <si>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</si>
  <si>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</si>
  <si>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</si>
  <si>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</si>
  <si>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</si>
  <si>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</si>
  <si>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</si>
  <si>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</si>
  <si>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</si>
  <si>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</si>
  <si>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</si>
  <si>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</si>
  <si>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</si>
  <si>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</si>
  <si>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</si>
  <si>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</si>
  <si>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</si>
  <si>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</si>
  <si>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</si>
  <si>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</si>
  <si>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</si>
  <si>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</si>
  <si>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</si>
  <si>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</si>
  <si>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</si>
  <si>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から約20年が経過し、3処理区の施設老朽化が進んでいる。2処理区については近隣であるため処理区統合を進めるとともに統合後の処理場改築を検討していく。処理区の整備は完了していることから、維持管理及び老朽化施設の改築を計画的に行う必要がある。なお、人口減少が予想されるため、単町での施設更新は多額の費用を要することから、本町の下水道への統合のほか、近隣町村との施設統合等の広域化についても協議を進めていく必要がある。</t>
    <rPh sb="0" eb="4">
      <t>キョウヨウカイシ</t>
    </rPh>
    <rPh sb="6" eb="7">
      <t>ヤク</t>
    </rPh>
    <rPh sb="9" eb="10">
      <t>ネン</t>
    </rPh>
    <rPh sb="11" eb="13">
      <t>ケイカ</t>
    </rPh>
    <rPh sb="16" eb="19">
      <t>ショリク</t>
    </rPh>
    <rPh sb="20" eb="25">
      <t>シセツロウキュウカ</t>
    </rPh>
    <rPh sb="26" eb="27">
      <t>スス</t>
    </rPh>
    <rPh sb="33" eb="36">
      <t>ショリク</t>
    </rPh>
    <rPh sb="41" eb="43">
      <t>キンリン</t>
    </rPh>
    <rPh sb="48" eb="53">
      <t>ショリクトウゴウ</t>
    </rPh>
    <rPh sb="54" eb="55">
      <t>スス</t>
    </rPh>
    <rPh sb="61" eb="64">
      <t>トウゴウゴ</t>
    </rPh>
    <rPh sb="65" eb="70">
      <t>ショリジョウカイチク</t>
    </rPh>
    <rPh sb="71" eb="73">
      <t>ケントウ</t>
    </rPh>
    <rPh sb="78" eb="81">
      <t>ショリク</t>
    </rPh>
    <rPh sb="82" eb="84">
      <t>セイビ</t>
    </rPh>
    <rPh sb="85" eb="87">
      <t>カンリョウ</t>
    </rPh>
    <rPh sb="96" eb="101">
      <t>イジカンリオヨ</t>
    </rPh>
    <rPh sb="102" eb="107">
      <t>ロウキュウカシセツ</t>
    </rPh>
    <rPh sb="108" eb="110">
      <t>カイチク</t>
    </rPh>
    <rPh sb="111" eb="114">
      <t>ケイカクテキ</t>
    </rPh>
    <rPh sb="115" eb="116">
      <t>オコナ</t>
    </rPh>
    <rPh sb="117" eb="119">
      <t>ヒツヨウ</t>
    </rPh>
    <rPh sb="126" eb="130">
      <t>ジンコウゲンショウ</t>
    </rPh>
    <rPh sb="131" eb="133">
      <t>ヨソウ</t>
    </rPh>
    <phoneticPr fontId="4"/>
  </si>
  <si>
    <t>現在は区域整備は既に完了しているため、施設の適正な維持管理を実施している。供用開始から約20年経過しており、老朽化に伴う施設改修の財源確保が課題である。使用料は人口減少により年々減少していく傾向であり、収益的収支比率は100％を超えたが一般会計繰入金に頼っているため、早急な使用料の改定（増額）を行う必要がある。令和6年4月1日から公営企業会計へ移行することにより、更なる経営分析及び類似団体との比較により健全な財政運営に努める必要がある。今後も計画的な修繕の実施、経費削減及び事務効率による維持管理費の削減や広域化に取り組む必要がある。</t>
    <rPh sb="46" eb="47">
      <t>ネン</t>
    </rPh>
    <rPh sb="255" eb="257">
      <t>コウイキ</t>
    </rPh>
    <rPh sb="257" eb="258">
      <t>カ</t>
    </rPh>
    <phoneticPr fontId="4"/>
  </si>
  <si>
    <t>①収益収支比率は料金収入の増加により昨年度より0.13％上昇した。今後も徴収率を継続できるよう努める。
④近年、公債費の計画的な償還を行っているが今後も老朽化による機器更新を計画しているため、財政状況を考慮しながら借り入れを行う必要がある。
⑤経費回収率は、昨年度から10.74％減少したが徴収率100％を継続していく。また、未収金の早期対応による収入の確保や汚水処理費の経費削減が必要である。
⑥汚水処理原価は、昨年度より75.45円の増、類似団体の平均より上回った。維持管理費の経費削減や、接続率の向上に努める必要がある。
⑦施設利用率については31.03%と、類似団体の平均を下回っている。
⑧水洗化率は、昨年度より1.86%％減だが、類似団体の平均値より上回っている。本町は人口規模が小さいため、転出入による一人当たりの変動が数値に大きな影響を与えている。本町は処理区域の整備は完了しているため、新規接続の大幅な増加が見込まれず、少子高齢化による人口減少が続く厳しい状況にあるが、未接続世帯の加入を推進し水洗化率の向上に務めている必要がある。</t>
    <rPh sb="1" eb="5">
      <t>シュウエキシュウシ</t>
    </rPh>
    <rPh sb="5" eb="7">
      <t>ヒリツ</t>
    </rPh>
    <rPh sb="8" eb="12">
      <t>リョウキンシュウニュウ</t>
    </rPh>
    <rPh sb="13" eb="15">
      <t>ゾウカ</t>
    </rPh>
    <rPh sb="18" eb="21">
      <t>サクネンド</t>
    </rPh>
    <rPh sb="28" eb="30">
      <t>ジョウショウ</t>
    </rPh>
    <rPh sb="33" eb="35">
      <t>コンゴ</t>
    </rPh>
    <rPh sb="36" eb="39">
      <t>チョウシュウリツ</t>
    </rPh>
    <rPh sb="40" eb="42">
      <t>ケイゾク</t>
    </rPh>
    <rPh sb="47" eb="48">
      <t>ツト</t>
    </rPh>
    <rPh sb="53" eb="55">
      <t>キンネン</t>
    </rPh>
    <rPh sb="56" eb="59">
      <t>コウサイヒ</t>
    </rPh>
    <rPh sb="60" eb="63">
      <t>ケイカクテキ</t>
    </rPh>
    <rPh sb="64" eb="66">
      <t>ショウカン</t>
    </rPh>
    <rPh sb="67" eb="68">
      <t>オコナ</t>
    </rPh>
    <rPh sb="73" eb="75">
      <t>コンゴ</t>
    </rPh>
    <rPh sb="76" eb="79">
      <t>ロウキュウカ</t>
    </rPh>
    <rPh sb="82" eb="86">
      <t>キキコウシン</t>
    </rPh>
    <rPh sb="87" eb="89">
      <t>ケイカク</t>
    </rPh>
    <rPh sb="96" eb="100">
      <t>ザイセイジョウキョウ</t>
    </rPh>
    <rPh sb="101" eb="103">
      <t>コウリョ</t>
    </rPh>
    <rPh sb="107" eb="108">
      <t>カ</t>
    </rPh>
    <rPh sb="109" eb="110">
      <t>イ</t>
    </rPh>
    <rPh sb="112" eb="113">
      <t>オコナ</t>
    </rPh>
    <rPh sb="114" eb="116">
      <t>ヒツヨウ</t>
    </rPh>
    <rPh sb="122" eb="127">
      <t>ケイヒカイシュウリツ</t>
    </rPh>
    <rPh sb="129" eb="132">
      <t>サクネンド</t>
    </rPh>
    <rPh sb="140" eb="142">
      <t>ゲンショウ</t>
    </rPh>
    <rPh sb="145" eb="148">
      <t>チョウシュウリツ</t>
    </rPh>
    <rPh sb="153" eb="155">
      <t>ケイゾク</t>
    </rPh>
    <rPh sb="163" eb="166">
      <t>ミシュウキン</t>
    </rPh>
    <rPh sb="167" eb="171">
      <t>ソウキタイオウ</t>
    </rPh>
    <rPh sb="174" eb="176">
      <t>シュウニュウ</t>
    </rPh>
    <rPh sb="177" eb="179">
      <t>カクホ</t>
    </rPh>
    <rPh sb="180" eb="185">
      <t>オスイショリヒ</t>
    </rPh>
    <rPh sb="186" eb="190">
      <t>ケイヒサクゲン</t>
    </rPh>
    <rPh sb="191" eb="193">
      <t>ヒツヨウ</t>
    </rPh>
    <rPh sb="199" eb="203">
      <t>オスイショリ</t>
    </rPh>
    <rPh sb="203" eb="205">
      <t>ゲンカ</t>
    </rPh>
    <rPh sb="207" eb="210">
      <t>サクネンド</t>
    </rPh>
    <rPh sb="217" eb="218">
      <t>エン</t>
    </rPh>
    <rPh sb="219" eb="220">
      <t>ゾウ</t>
    </rPh>
    <rPh sb="221" eb="225">
      <t>ルイジダンタイ</t>
    </rPh>
    <rPh sb="226" eb="228">
      <t>ヘイキン</t>
    </rPh>
    <rPh sb="230" eb="232">
      <t>ウワマワ</t>
    </rPh>
    <rPh sb="235" eb="240">
      <t>イジカンリヒ</t>
    </rPh>
    <rPh sb="241" eb="245">
      <t>ケイヒサクゲン</t>
    </rPh>
    <rPh sb="265" eb="270">
      <t>シセツリヨウリツ</t>
    </rPh>
    <rPh sb="283" eb="287">
      <t>ルイジダンタイ</t>
    </rPh>
    <rPh sb="288" eb="290">
      <t>ヘイキン</t>
    </rPh>
    <rPh sb="291" eb="293">
      <t>シタマワ</t>
    </rPh>
    <rPh sb="339" eb="340">
      <t>マチ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</si>
</sst>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0D-4BEB-B46F-E3D6421012B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00D-4BEB-B46F-E3D6421012B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formatCode="#,##0.00;&quot;△&quot;#,##0.00;&quot;-&quot;">
                  <c:v>74.78</c:v>
                </c:pt>
                <c:pt idx="4" formatCode="#,##0.00;&quot;△&quot;#,##0.00;&quot;-&quot;">
                  <c:v>31.03</c:v>
                </c:pt>
              </c:numCache>
            </c:numRef>
          </c:val>
          <c:extLst>
            <c:ext xmlns:c16="http://schemas.microsoft.com/office/drawing/2014/chart" uri="{C3380CC4-5D6E-409C-BE32-E72D297353CC}">
              <c16:uniqueId val="{00000000-3646-44F2-9500-4435A143261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646-44F2-9500-4435A143261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84.51</c:v>
                </c:pt>
                <c:pt idx="1">
                  <c:v>85.51</c:v>
                </c:pt>
                <c:pt idx="2">
                  <c:v>87.06</c:v>
                </c:pt>
                <c:pt idx="3">
                  <c:v>87.31</c:v>
                </c:pt>
                <c:pt idx="4">
                  <c:v>85.45</c:v>
                </c:pt>
              </c:numCache>
            </c:numRef>
          </c:val>
          <c:extLst>
            <c:ext xmlns:c16="http://schemas.microsoft.com/office/drawing/2014/chart" uri="{C3380CC4-5D6E-409C-BE32-E72D297353CC}">
              <c16:uniqueId val="{00000000-7DFD-41E8-AC73-A7C48BEFFA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DFD-41E8-AC73-A7C48BEFFA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99.48</c:v>
                </c:pt>
                <c:pt idx="2">
                  <c:v>100</c:v>
                </c:pt>
                <c:pt idx="3">
                  <c:v>100</c:v>
                </c:pt>
                <c:pt idx="4">
                  <c:v>100.13</c:v>
                </c:pt>
              </c:numCache>
            </c:numRef>
          </c:val>
          <c:extLst>
            <c:ext xmlns:c16="http://schemas.microsoft.com/office/drawing/2014/chart" uri="{C3380CC4-5D6E-409C-BE32-E72D297353CC}">
              <c16:uniqueId val="{00000000-549A-45DC-B789-F82B381916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A-45DC-B789-F82B381916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1D-44FF-A76B-2B2117B9E6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1D-44FF-A76B-2B2117B9E6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0-48AF-9FAD-BD2D50B71B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0-48AF-9FAD-BD2D50B71B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38-425D-A8C0-068AA1651C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38-425D-A8C0-068AA1651C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FA-4D3B-9F4C-2E16076ED6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FA-4D3B-9F4C-2E16076ED6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15.91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4A5-4021-B0FD-9D2A6B0425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4A5-4021-B0FD-9D2A6B0425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98.53</c:v>
                </c:pt>
                <c:pt idx="2">
                  <c:v>96.21</c:v>
                </c:pt>
                <c:pt idx="3">
                  <c:v>81.08</c:v>
                </c:pt>
                <c:pt idx="4">
                  <c:v>70.34</c:v>
                </c:pt>
              </c:numCache>
            </c:numRef>
          </c:val>
          <c:extLst>
            <c:ext xmlns:c16="http://schemas.microsoft.com/office/drawing/2014/chart" uri="{C3380CC4-5D6E-409C-BE32-E72D297353CC}">
              <c16:uniqueId val="{00000000-B757-4AEF-8A61-3D93CA5001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757-4AEF-8A61-3D93CA5001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233.95</c:v>
                </c:pt>
                <c:pt idx="1">
                  <c:v>236.87</c:v>
                </c:pt>
                <c:pt idx="2">
                  <c:v>235.43</c:v>
                </c:pt>
                <c:pt idx="3">
                  <c:v>287.89</c:v>
                </c:pt>
                <c:pt idx="4">
                  <c:v>363.34</c:v>
                </c:pt>
              </c:numCache>
            </c:numRef>
          </c:val>
          <c:extLst>
            <c:ext xmlns:c16="http://schemas.microsoft.com/office/drawing/2014/chart" uri="{C3380CC4-5D6E-409C-BE32-E72D297353CC}">
              <c16:uniqueId val="{00000000-3BB7-46D3-9E1F-1BC3DAE518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BB7-46D3-9E1F-1BC3DAE518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日野町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2859</v>
      </c>
      <c r="AM8" s="42"/>
      <c r="AN8" s="42"/>
      <c r="AO8" s="42"/>
      <c r="AP8" s="42"/>
      <c r="AQ8" s="42"/>
      <c r="AR8" s="42"/>
      <c r="AS8" s="42"/>
      <c r="AT8" s="35">
        <f>データ!T6</f>
        <v>133.97999999999999</v>
      </c>
      <c r="AU8" s="35"/>
      <c r="AV8" s="35"/>
      <c r="AW8" s="35"/>
      <c r="AX8" s="35"/>
      <c r="AY8" s="35"/>
      <c r="AZ8" s="35"/>
      <c r="BA8" s="35"/>
      <c r="BB8" s="35">
        <f>データ!U6</f>
        <v>21.34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23.29</v>
      </c>
      <c r="Q10" s="35"/>
      <c r="R10" s="35"/>
      <c r="S10" s="35"/>
      <c r="T10" s="35"/>
      <c r="U10" s="35"/>
      <c r="V10" s="35"/>
      <c r="W10" s="35">
        <f>データ!Q6</f>
        <v>100</v>
      </c>
      <c r="X10" s="35"/>
      <c r="Y10" s="35"/>
      <c r="Z10" s="35"/>
      <c r="AA10" s="35"/>
      <c r="AB10" s="35"/>
      <c r="AC10" s="35"/>
      <c r="AD10" s="42">
        <f>データ!R6</f>
        <v>4120</v>
      </c>
      <c r="AE10" s="42"/>
      <c r="AF10" s="42"/>
      <c r="AG10" s="42"/>
      <c r="AH10" s="42"/>
      <c r="AI10" s="42"/>
      <c r="AJ10" s="42"/>
      <c r="AK10" s="2"/>
      <c r="AL10" s="42">
        <f>データ!V6</f>
        <v>653</v>
      </c>
      <c r="AM10" s="42"/>
      <c r="AN10" s="42"/>
      <c r="AO10" s="42"/>
      <c r="AP10" s="42"/>
      <c r="AQ10" s="42"/>
      <c r="AR10" s="42"/>
      <c r="AS10" s="42"/>
      <c r="AT10" s="35">
        <f>データ!W6</f>
        <v>0.67</v>
      </c>
      <c r="AU10" s="35"/>
      <c r="AV10" s="35"/>
      <c r="AW10" s="35"/>
      <c r="AX10" s="35"/>
      <c r="AY10" s="35"/>
      <c r="AZ10" s="35"/>
      <c r="BA10" s="35"/>
      <c r="BB10" s="35">
        <f>データ!X6</f>
        <v>974.63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flKNh5WUN8LW07eQ4XzOf6mBNHgPWtesf0ORbOocKtaT00mQcTF9YcixC4J9vuFVr3N5eYrGunEYNBZrfn5v+g==" saltValue="y3ZPFDEGIB2pnUh4q0IR+Q==" spinCount="100000" sheet="1" objects="1" scenarios="1" formatCells="0" formatColumns="0" formatRows="0"/>
  <mergeCells count="51">
    <mergeCell ref="BL47:BZ63"/>
    <mergeCell ref="B60:BJ61"/>
    <mergeCell ref="BL64:BZ65"/>
    <mergeCell ref="C83:BJ83"/>
    <mergeCell ref="BL66:BZ82"/>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314021</v>
      </c>
      <c r="D6" s="19">
        <f t="shared" si="3"/>
        <v>47</v>
      </c>
      <c r="E6" s="19">
        <f t="shared" si="3"/>
        <v>17</v>
      </c>
      <c r="F6" s="19">
        <f t="shared" si="3"/>
        <v>5</v>
      </c>
      <c r="G6" s="19">
        <f t="shared" si="3"/>
        <v>0</v>
      </c>
      <c r="H6" s="19" t="str">
        <f t="shared" si="3"/>
        <v>鳥取県　日野町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23.29</v>
      </c>
      <c r="Q6" s="20">
        <f t="shared" si="3"/>
        <v>100</v>
      </c>
      <c r="R6" s="20">
        <f t="shared" si="3"/>
        <v>4120</v>
      </c>
      <c r="S6" s="20">
        <f t="shared" si="3"/>
        <v>2859</v>
      </c>
      <c r="T6" s="20">
        <f t="shared" si="3"/>
        <v>133.97999999999999</v>
      </c>
      <c r="U6" s="20">
        <f t="shared" si="3"/>
        <v>21.34</v>
      </c>
      <c r="V6" s="20">
        <f t="shared" si="3"/>
        <v>653</v>
      </c>
      <c r="W6" s="20">
        <f t="shared" si="3"/>
        <v>0.67</v>
      </c>
      <c r="X6" s="20">
        <f t="shared" si="3"/>
        <v>974.63</v>
      </c>
      <c r="Y6" s="21">
        <f>IF(Y7="",NA(),Y7)</f>
        <v>100</v>
      </c>
      <c r="Z6" s="21">
        <f t="shared" ref="Z6:AH6" si="4">IF(Z7="",NA(),Z7)</f>
        <v>99.48</v>
      </c>
      <c r="AA6" s="21">
        <f t="shared" si="4"/>
        <v>100</v>
      </c>
      <c r="AB6" s="21">
        <f t="shared" si="4"/>
        <v>100</v>
      </c>
      <c r="AC6" s="21">
        <f t="shared" si="4"/>
        <v>100.13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15.91</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100</v>
      </c>
      <c r="BR6" s="21">
        <f t="shared" ref="BR6:BZ6" si="8">IF(BR7="",NA(),BR7)</f>
        <v>98.53</v>
      </c>
      <c r="BS6" s="21">
        <f t="shared" si="8"/>
        <v>96.21</v>
      </c>
      <c r="BT6" s="21">
        <f t="shared" si="8"/>
        <v>81.08</v>
      </c>
      <c r="BU6" s="21">
        <f t="shared" si="8"/>
        <v>70.34</v>
      </c>
      <c r="BV6" s="21">
        <f t="shared" si="8"/>
        <v>57.77</v>
      </c>
      <c r="BW6" s="21">
        <f t="shared" si="8"/>
        <v>57.31</v>
      </c>
      <c r="BX6" s="21">
        <f t="shared" si="8"/>
        <v>57.08</v>
      </c>
      <c r="BY6" s="21">
        <f t="shared" si="8"/>
        <v>56.26</v>
      </c>
      <c r="BZ6" s="21">
        <f t="shared" si="8"/>
        <v>52.94</v>
      </c>
      <c r="CA6" s="20" t="str">
        <f>IF(CA7="","",IF(CA7="-","【-】","【"&amp;SUBSTITUTE(TEXT(CA7,"#,##0.00"),"-","△")&amp;"】"))</f>
        <v>【57.02】</v>
      </c>
      <c r="CB6" s="21">
        <f>IF(CB7="",NA(),CB7)</f>
        <v>233.95</v>
      </c>
      <c r="CC6" s="21">
        <f t="shared" ref="CC6:CK6" si="9">IF(CC7="",NA(),CC7)</f>
        <v>236.87</v>
      </c>
      <c r="CD6" s="21">
        <f t="shared" si="9"/>
        <v>235.43</v>
      </c>
      <c r="CE6" s="21">
        <f t="shared" si="9"/>
        <v>287.89</v>
      </c>
      <c r="CF6" s="21">
        <f t="shared" si="9"/>
        <v>363.34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0">
        <f>IF(CM7="",NA(),CM7)</f>
        <v>0</v>
      </c>
      <c r="CN6" s="20">
        <f t="shared" ref="CN6:CV6" si="10">IF(CN7="",NA(),CN7)</f>
        <v>0</v>
      </c>
      <c r="CO6" s="20">
        <f t="shared" si="10"/>
        <v>0</v>
      </c>
      <c r="CP6" s="21">
        <f t="shared" si="10"/>
        <v>74.78</v>
      </c>
      <c r="CQ6" s="21">
        <f t="shared" si="10"/>
        <v>31.03</v>
      </c>
      <c r="CR6" s="21">
        <f t="shared" si="10"/>
        <v>50.68</v>
      </c>
      <c r="CS6" s="21">
        <f t="shared" si="10"/>
        <v>50.14</v>
      </c>
      <c r="CT6" s="21">
        <f t="shared" si="10"/>
        <v>54.83</v>
      </c>
      <c r="CU6" s="21">
        <f t="shared" si="10"/>
        <v>66.53</v>
      </c>
      <c r="CV6" s="21">
        <f t="shared" si="10"/>
        <v>52.35</v>
      </c>
      <c r="CW6" s="20" t="str">
        <f>IF(CW7="","",IF(CW7="-","【-】","【"&amp;SUBSTITUTE(TEXT(CW7,"#,##0.00"),"-","△")&amp;"】"))</f>
        <v>【52.55】</v>
      </c>
      <c r="CX6" s="21">
        <f>IF(CX7="",NA(),CX7)</f>
        <v>84.51</v>
      </c>
      <c r="CY6" s="21">
        <f t="shared" ref="CY6:DG6" si="11">IF(CY7="",NA(),CY7)</f>
        <v>85.51</v>
      </c>
      <c r="CZ6" s="21">
        <f t="shared" si="11"/>
        <v>87.06</v>
      </c>
      <c r="DA6" s="21">
        <f t="shared" si="11"/>
        <v>87.31</v>
      </c>
      <c r="DB6" s="21">
        <f t="shared" si="11"/>
        <v>85.45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314021</v>
      </c>
      <c r="D7" s="23">
        <v>47</v>
      </c>
      <c r="E7" s="23">
        <v>17</v>
      </c>
      <c r="F7" s="23">
        <v>5</v>
      </c>
      <c r="G7" s="23">
        <v>0</v>
      </c>
      <c r="H7" s="23" t="s">
        <v>98</v>
      </c>
      <c r="I7" s="23" t="s">
        <v>99</v>
      </c>
      <c r="J7" s="23" t="s">
        <v>100</v>
      </c>
      <c r="K7" s="23" t="s">
        <v>101</v>
      </c>
      <c r="L7" s="23" t="s">
        <v>102</v>
      </c>
      <c r="M7" s="23" t="s">
        <v>103</v>
      </c>
      <c r="N7" s="24" t="s">
        <v>104</v>
      </c>
      <c r="O7" s="24" t="s">
        <v>105</v>
      </c>
      <c r="P7" s="24">
        <v>23.29</v>
      </c>
      <c r="Q7" s="24">
        <v>100</v>
      </c>
      <c r="R7" s="24">
        <v>4120</v>
      </c>
      <c r="S7" s="24">
        <v>2859</v>
      </c>
      <c r="T7" s="24">
        <v>133.97999999999999</v>
      </c>
      <c r="U7" s="24">
        <v>21.34</v>
      </c>
      <c r="V7" s="24">
        <v>653</v>
      </c>
      <c r="W7" s="24">
        <v>0.67</v>
      </c>
      <c r="X7" s="24">
        <v>974.63</v>
      </c>
      <c r="Y7" s="24">
        <v>100</v>
      </c>
      <c r="Z7" s="24">
        <v>99.48</v>
      </c>
      <c r="AA7" s="24">
        <v>100</v>
      </c>
      <c r="AB7" s="24">
        <v>100</v>
      </c>
      <c r="AC7" s="24">
        <v>100.13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15.91</v>
      </c>
      <c r="BH7" s="24">
        <v>0</v>
      </c>
      <c r="BI7" s="24">
        <v>0</v>
      </c>
      <c r="BJ7" s="24">
        <v>0</v>
      </c>
      <c r="BK7" s="24">
        <v>789.46</v>
      </c>
      <c r="BL7" s="24">
        <v>826.83</v>
      </c>
      <c r="BM7" s="24">
        <v>867.83</v>
      </c>
      <c r="BN7" s="24">
        <v>791.76</v>
      </c>
      <c r="BO7" s="24">
        <v>900.82</v>
      </c>
      <c r="BP7" s="24">
        <v>809.19</v>
      </c>
      <c r="BQ7" s="24">
        <v>100</v>
      </c>
      <c r="BR7" s="24">
        <v>98.53</v>
      </c>
      <c r="BS7" s="24">
        <v>96.21</v>
      </c>
      <c r="BT7" s="24">
        <v>81.08</v>
      </c>
      <c r="BU7" s="24">
        <v>70.34</v>
      </c>
      <c r="BV7" s="24">
        <v>57.77</v>
      </c>
      <c r="BW7" s="24">
        <v>57.31</v>
      </c>
      <c r="BX7" s="24">
        <v>57.08</v>
      </c>
      <c r="BY7" s="24">
        <v>56.26</v>
      </c>
      <c r="BZ7" s="24">
        <v>52.94</v>
      </c>
      <c r="CA7" s="24">
        <v>57.02</v>
      </c>
      <c r="CB7" s="24">
        <v>233.95</v>
      </c>
      <c r="CC7" s="24">
        <v>236.87</v>
      </c>
      <c r="CD7" s="24">
        <v>235.43</v>
      </c>
      <c r="CE7" s="24">
        <v>287.89</v>
      </c>
      <c r="CF7" s="24">
        <v>363.34</v>
      </c>
      <c r="CG7" s="24">
        <v>274.35000000000002</v>
      </c>
      <c r="CH7" s="24">
        <v>273.52</v>
      </c>
      <c r="CI7" s="24">
        <v>274.99</v>
      </c>
      <c r="CJ7" s="24">
        <v>282.08999999999997</v>
      </c>
      <c r="CK7" s="24">
        <v>303.27999999999997</v>
      </c>
      <c r="CL7" s="24">
        <v>273.68</v>
      </c>
      <c r="CM7" s="24">
        <v>0</v>
      </c>
      <c r="CN7" s="24">
        <v>0</v>
      </c>
      <c r="CO7" s="24">
        <v>0</v>
      </c>
      <c r="CP7" s="24">
        <v>74.78</v>
      </c>
      <c r="CQ7" s="24">
        <v>31.03</v>
      </c>
      <c r="CR7" s="24">
        <v>50.68</v>
      </c>
      <c r="CS7" s="24">
        <v>50.14</v>
      </c>
      <c r="CT7" s="24">
        <v>54.83</v>
      </c>
      <c r="CU7" s="24">
        <v>66.53</v>
      </c>
      <c r="CV7" s="24">
        <v>52.35</v>
      </c>
      <c r="CW7" s="24">
        <v>52.55</v>
      </c>
      <c r="CX7" s="24">
        <v>84.51</v>
      </c>
      <c r="CY7" s="24">
        <v>85.51</v>
      </c>
      <c r="CZ7" s="24">
        <v>87.06</v>
      </c>
      <c r="DA7" s="24">
        <v>87.31</v>
      </c>
      <c r="DB7" s="24">
        <v>85.45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2024-02-08T00:13:49Z</cp:lastPrinted>
  <dcterms:created xsi:type="dcterms:W3CDTF">2023-12-12T02:55:15Z</dcterms:created>
  <dcterms:modified xsi:type="dcterms:W3CDTF">2024-02-08T02:07:29Z</dcterms:modified>
  <cp:category/>
</cp:coreProperties>
</file>