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6.140\share\自治振興課H24以降\自治振興課H24以降\05_市町村公営企業\03_公営企業決算統計\03 経営比較分析表\R5年度\03_経営比較分析表_20240116\05_HP公開準備用0207～\18_日野町（○.○）OKNG\"/>
    </mc:Choice>
  </mc:AlternateContent>
  <workbookProtection workbookAlgorithmName="SHA-512" workbookHashValue="6idOyecrJeVBdk/1ZubYbAGhvfZZX3XOl9A5EJ4WGs8RdSwweW+/IV7cl1kIpE91kAhsTEWqo6i+RqiPPwrw0A==" workbookSaltValue="018O+B4PVKBtkBLqulgJRw==" workbookSpinCount="100000" lockStructure="1"/>
  <bookViews>
    <workbookView xWindow="-108" yWindow="-108" windowWidth="23256" windowHeight="12456"/>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I10" i="4" s="1"/>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L10" i="4"/>
  <c r="B10" i="4"/>
  <c r="BB8" i="4"/>
  <c r="AT8" i="4"/>
  <c r="AL8" i="4"/>
  <c r="AD8" i="4"/>
  <c r="P8" i="4"/>
  <c r="I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<sst xmlns="http://schemas.openxmlformats.org/spreadsheetml/2006/main" count="233" uniqueCount="117">
  <si>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</si>
  <si>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</si>
  <si>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</si>
  <si>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</si>
  <si>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</si>
  <si>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</si>
  <si>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</si>
  <si>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</si>
  <si>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</si>
  <si>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</si>
  <si>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</si>
  <si>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</si>
  <si>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</si>
  <si>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</si>
  <si>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</si>
  <si>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</si>
  <si>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</si>
  <si>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</si>
  <si>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</si>
  <si>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</si>
  <si>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</si>
  <si>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</si>
  <si>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</si>
  <si>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</si>
  <si>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</si>
  <si>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</si>
  <si>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</si>
  <si>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</si>
  <si>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</si>
  <si>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</si>
  <si>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</si>
  <si>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</si>
  <si>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</si>
  <si>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</si>
  <si>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</si>
  <si>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</si>
  <si>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</si>
  <si>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</si>
  <si>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</si>
  <si>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</si>
  <si>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</si>
  <si>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</si>
  <si>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</si>
  <si>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</si>
  <si>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</si>
  <si>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</si>
  <si>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</si>
  <si>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</si>
  <si>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</si>
  <si>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</si>
  <si>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</si>
  <si>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</si>
  <si>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</si>
  <si>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</si>
  <si>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</si>
  <si>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</si>
  <si>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</si>
  <si>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</si>
  <si>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</si>
  <si>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</si>
  <si>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</si>
  <si>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</si>
  <si>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</si>
  <si>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</si>
  <si>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</si>
  <si>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</si>
  <si>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</si>
  <si>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</si>
  <si>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</si>
  <si>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</si>
  <si>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</si>
  <si>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</si>
  <si>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</si>
  <si>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</si>
  <si>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</si>
  <si>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</si>
  <si>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</si>
  <si>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</si>
  <si>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</si>
  <si>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</si>
  <si>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</si>
  <si>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</si>
  <si>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</si>
  <si>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</si>
  <si>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</si>
  <si>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</si>
  <si>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</si>
  <si>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</si>
  <si>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</si>
  <si>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</si>
  <si>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</si>
  <si>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</si>
  <si>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</si>
  <si>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</si>
  <si>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</si>
  <si>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</si>
  <si>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</si>
  <si>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</si>
  <si>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</si>
  <si>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</si>
  <si>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</si>
  <si>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</si>
  <si>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</si>
  <si>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</si>
  <si>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</si>
  <si>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</si>
  <si>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</si>
  <si>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</si>
  <si>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</si>
  <si>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</si>
  <si>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</si>
  <si>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</si>
  <si>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</si>
  <si>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</si>
  <si>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の老朽化や取水井の枯渇等が進んでおり、計画的な施設改修や新規井戸の掘削が必要である。今後も人口減少が予想されていく中で、多額の機器更新費用が発生することから近隣市町村及び、県下市町村との施設統合等の広域化を進めていく必要がある。</t>
    <rPh sb="0" eb="2">
      <t>シセツ</t>
    </rPh>
    <rPh sb="3" eb="6">
      <t>ロウキュウカ</t>
    </rPh>
    <rPh sb="7" eb="9">
      <t>シュスイ</t>
    </rPh>
    <rPh sb="9" eb="10">
      <t>イ</t>
    </rPh>
    <rPh sb="11" eb="14">
      <t>コカツトウ</t>
    </rPh>
    <rPh sb="15" eb="16">
      <t>スス</t>
    </rPh>
    <phoneticPr fontId="4"/>
  </si>
  <si>
    <t>①収益収支比率は、昨年度より0.75％上昇し、類似団体よりも上回った。ただし料金回収率は100％を下回っているため、料金の改定、経費削減の及び効率化に引き続き取り組む必要がある。　　　　　　　④企業債残高対給水収益比率は、計画的な償還によりピークを過ぎて年々減少しており、今年度は昨年度より78.02％減少した。R6-7にかけて大規模工事を予定しており、新たな借り入れが必要になることから比率が急上昇しないよう経営改善を引き続き実施していく。　　　　　　　　　　　　　　　　　　　　　　　　　　　　　　　　　　　　　　　　　　　　　　　　　　　　⑤料金回収率は昨年度より12.07％増加し現状は類似団体を上回っている。引き続き徴収体制の強化及び未収金の早期対応等により使用料収入を確保していく。　　　　　　　　　　　　　　　　　　　　　　　　　　⑥給水原価は昨年度から48.27円下がり類似団体より下回っている。引き続き低原価で供給できるよう維持管理費等の経費削減に取り組むことが必要。　　　　　　　　　　　　　　　　　　　　　　　　　　　　⑦施設利用率は昨年度から3.08％減少し、類似団体よりも下回っている。本町は人口規模が小さいため、1人当たりの増減に影響を受けやすい状況になっているが、引き続き新規接続件数の増加を推進していく。　　　　　　　　　　　　　　　　　　　　　　　　　　　　　　　　　　　　　　　　　　　　　　　　　　　　　　　　　　　　　　　　　　　　　　　　　　　　　　　　　　　⑧有収率は昨年度より3.16％増加。今年度は漏水修繕を実施した。今後も有収率の増加促進を進める。</t>
    <rPh sb="1" eb="5">
      <t>シュウエキシュウシ</t>
    </rPh>
    <rPh sb="5" eb="7">
      <t>ヒリツ</t>
    </rPh>
    <rPh sb="9" eb="12">
      <t>サクネンド</t>
    </rPh>
    <rPh sb="19" eb="21">
      <t>ジョウショウ</t>
    </rPh>
    <rPh sb="23" eb="27">
      <t>ルイジダンタイ</t>
    </rPh>
    <rPh sb="30" eb="32">
      <t>ウワマワ</t>
    </rPh>
    <rPh sb="38" eb="40">
      <t>リョウキン</t>
    </rPh>
    <rPh sb="40" eb="42">
      <t>カイシュウ</t>
    </rPh>
    <rPh sb="100" eb="102">
      <t>ザンダカ</t>
    </rPh>
    <rPh sb="102" eb="103">
      <t>タイ</t>
    </rPh>
    <rPh sb="103" eb="105">
      <t>キュウスイ</t>
    </rPh>
    <rPh sb="105" eb="107">
      <t>シュウエキ</t>
    </rPh>
    <rPh sb="107" eb="109">
      <t>ヒリツ</t>
    </rPh>
    <rPh sb="111" eb="114">
      <t>ケイカクテキ</t>
    </rPh>
    <rPh sb="115" eb="117">
      <t>ショウカン</t>
    </rPh>
    <rPh sb="124" eb="125">
      <t>ス</t>
    </rPh>
    <rPh sb="127" eb="131">
      <t>ネンネンゲンショウ</t>
    </rPh>
    <rPh sb="136" eb="139">
      <t>コンネンド</t>
    </rPh>
    <rPh sb="140" eb="143">
      <t>サクネンド</t>
    </rPh>
    <rPh sb="151" eb="153">
      <t>ゲンショウ</t>
    </rPh>
    <rPh sb="164" eb="169">
      <t>ダイキボコウジ</t>
    </rPh>
    <rPh sb="170" eb="172">
      <t>ヨテイ</t>
    </rPh>
    <rPh sb="177" eb="178">
      <t>アラ</t>
    </rPh>
    <rPh sb="180" eb="181">
      <t>カ</t>
    </rPh>
    <rPh sb="182" eb="183">
      <t>イ</t>
    </rPh>
    <rPh sb="185" eb="187">
      <t>ヒツヨウ</t>
    </rPh>
    <rPh sb="194" eb="196">
      <t>ヒリツ</t>
    </rPh>
    <rPh sb="197" eb="200">
      <t>キュウジョウショウ</t>
    </rPh>
    <rPh sb="205" eb="209">
      <t>ケイエイカイゼン</t>
    </rPh>
    <rPh sb="210" eb="211">
      <t>ヒ</t>
    </rPh>
    <rPh sb="212" eb="213">
      <t>ツヅ</t>
    </rPh>
    <rPh sb="214" eb="216">
      <t>ジッシ</t>
    </rPh>
    <rPh sb="274" eb="276">
      <t>リョウキン</t>
    </rPh>
    <rPh sb="276" eb="279">
      <t>カイシュウリツ</t>
    </rPh>
    <rPh sb="280" eb="283">
      <t>サクネンド</t>
    </rPh>
    <rPh sb="291" eb="293">
      <t>ゾウカ</t>
    </rPh>
    <rPh sb="294" eb="296">
      <t>ゲンジョウ</t>
    </rPh>
    <rPh sb="297" eb="301">
      <t>ルイジダンタイ</t>
    </rPh>
    <rPh sb="302" eb="304">
      <t>ウワマワ</t>
    </rPh>
    <rPh sb="309" eb="310">
      <t>ヒ</t>
    </rPh>
    <rPh sb="311" eb="312">
      <t>ツヅ</t>
    </rPh>
    <rPh sb="313" eb="318">
      <t>チョウシュ</t>
    </rPh>
    <rPh sb="318" eb="320">
      <t>キョウカ</t>
    </rPh>
    <rPh sb="320" eb="321">
      <t>オヨ</t>
    </rPh>
    <rPh sb="322" eb="325">
      <t>ミシュウキン</t>
    </rPh>
    <rPh sb="326" eb="330">
      <t>ソウキタイオウ</t>
    </rPh>
    <rPh sb="330" eb="331">
      <t>トウ</t>
    </rPh>
    <rPh sb="334" eb="339">
      <t>シヨウリョウシュウニュウ</t>
    </rPh>
    <rPh sb="340" eb="342">
      <t>カクホ</t>
    </rPh>
    <rPh sb="374" eb="378">
      <t>キュウスイゲンカ</t>
    </rPh>
    <rPh sb="379" eb="382">
      <t>サクネンド</t>
    </rPh>
    <rPh sb="389" eb="390">
      <t>エン</t>
    </rPh>
    <rPh sb="390" eb="391">
      <t>サ</t>
    </rPh>
    <rPh sb="393" eb="397">
      <t>ルイジダンタイ</t>
    </rPh>
    <rPh sb="399" eb="401">
      <t>シタマワ</t>
    </rPh>
    <rPh sb="406" eb="407">
      <t>ヒ</t>
    </rPh>
    <rPh sb="408" eb="409">
      <t>ツヅ</t>
    </rPh>
    <rPh sb="410" eb="411">
      <t>テイ</t>
    </rPh>
    <rPh sb="411" eb="413">
      <t>ゲンカ</t>
    </rPh>
    <rPh sb="414" eb="416">
      <t>キョウキュウ</t>
    </rPh>
    <rPh sb="421" eb="426">
      <t>イジカンリヒ</t>
    </rPh>
    <rPh sb="426" eb="427">
      <t>トウ</t>
    </rPh>
    <rPh sb="428" eb="432">
      <t>ケイヒサクゲン</t>
    </rPh>
    <rPh sb="433" eb="434">
      <t>ト</t>
    </rPh>
    <rPh sb="435" eb="436">
      <t>ク</t>
    </rPh>
    <rPh sb="440" eb="442">
      <t>ヒツヨウ</t>
    </rPh>
    <rPh sb="472" eb="477">
      <t>シセツリヨウリツ</t>
    </rPh>
    <rPh sb="478" eb="481">
      <t>サクネンド</t>
    </rPh>
    <rPh sb="488" eb="490">
      <t>ゲンショウ</t>
    </rPh>
    <rPh sb="669" eb="672">
      <t>コンネンド</t>
    </rPh>
    <rPh sb="673" eb="677">
      <t>ロウスイシュウゼン</t>
    </rPh>
    <rPh sb="678" eb="680">
      <t>ジッシ</t>
    </rPh>
    <rPh sb="683" eb="685">
      <t>コンゴ</t>
    </rPh>
    <rPh sb="686" eb="689">
      <t>ユウシュウリツ</t>
    </rPh>
    <rPh sb="690" eb="692">
      <t>ゾウカ</t>
    </rPh>
    <phoneticPr fontId="4"/>
  </si>
  <si>
    <t>収支比率における地方債の割合が大きく、施設利用率が低い。今後の施設更新等の財源不足が懸念されるため、使用料の見直しや維持管理費の経費削減など運営全般の改善が必要である。令和6年4月1日に公営企業会計へ移行することにより更なる経営分析及び類似団体との比較により事務効率化や広域化に取り組み、健全な財政運営に努める必要がある。</t>
    <rPh sb="0" eb="2">
      <t>シュウシ</t>
    </rPh>
    <rPh sb="2" eb="4">
      <t>ヒリツ</t>
    </rPh>
    <rPh sb="8" eb="11">
      <t>チホウサイ</t>
    </rPh>
    <rPh sb="12" eb="14">
      <t>ワリアイ</t>
    </rPh>
    <rPh sb="15" eb="16">
      <t>オオ</t>
    </rPh>
    <rPh sb="19" eb="24">
      <t>シセツリヨウリツ</t>
    </rPh>
    <rPh sb="25" eb="26">
      <t>ヒク</t>
    </rPh>
    <rPh sb="28" eb="30">
      <t>コンゴ</t>
    </rPh>
    <rPh sb="31" eb="35">
      <t>シセツコウシン</t>
    </rPh>
    <rPh sb="35" eb="36">
      <t>トウ</t>
    </rPh>
    <rPh sb="37" eb="39">
      <t>ザイゲン</t>
    </rPh>
    <rPh sb="39" eb="41">
      <t>ブソク</t>
    </rPh>
    <rPh sb="42" eb="44">
      <t>ケネン</t>
    </rPh>
    <rPh sb="50" eb="53">
      <t>シヨウリョウ</t>
    </rPh>
    <rPh sb="54" eb="56">
      <t>ミナオ</t>
    </rPh>
    <rPh sb="58" eb="63">
      <t>イジカンリヒ</t>
    </rPh>
    <rPh sb="64" eb="68">
      <t>ケイヒサクゲン</t>
    </rPh>
    <rPh sb="70" eb="74">
      <t>ウンエイゼンパン</t>
    </rPh>
    <rPh sb="75" eb="77">
      <t>カイゼン</t>
    </rPh>
    <rPh sb="78" eb="80">
      <t>ヒツヨウ</t>
    </rPh>
    <rPh sb="84" eb="86">
      <t>レイワ</t>
    </rPh>
    <rPh sb="87" eb="88">
      <t>ネン</t>
    </rPh>
    <rPh sb="89" eb="90">
      <t>ガツ</t>
    </rPh>
    <rPh sb="91" eb="92">
      <t>ニチ</t>
    </rPh>
    <rPh sb="93" eb="99">
      <t>コウエイキギョウカイケイ</t>
    </rPh>
    <rPh sb="100" eb="102">
      <t>イコウ</t>
    </rPh>
    <rPh sb="109" eb="110">
      <t>サラ</t>
    </rPh>
    <rPh sb="112" eb="114">
      <t>ケイエイ</t>
    </rPh>
    <rPh sb="114" eb="117">
      <t>ブンセキオヨ</t>
    </rPh>
    <rPh sb="118" eb="122">
      <t>ルイジダンタイ</t>
    </rPh>
    <rPh sb="124" eb="126">
      <t>ヒカク</t>
    </rPh>
    <rPh sb="129" eb="134">
      <t>ジムコウリツカ</t>
    </rPh>
    <rPh sb="135" eb="138">
      <t>コウイキカ</t>
    </rPh>
    <rPh sb="139" eb="140">
      <t>ト</t>
    </rPh>
    <rPh sb="141" eb="142">
      <t>ク</t>
    </rPh>
    <rPh sb="144" eb="146">
      <t>ケンゼン</t>
    </rPh>
    <rPh sb="147" eb="151">
      <t>ザイセイウンエイ</t>
    </rPh>
    <rPh sb="152" eb="153">
      <t>ツト</t>
    </rPh>
    <rPh sb="155" eb="1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</si>
</sst>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B3-4521-9B05-88E11661695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4EB3-4521-9B05-88E11661695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49.12</c:v>
                </c:pt>
                <c:pt idx="1">
                  <c:v>48.99</c:v>
                </c:pt>
                <c:pt idx="2">
                  <c:v>49.13</c:v>
                </c:pt>
                <c:pt idx="3">
                  <c:v>49.14</c:v>
                </c:pt>
                <c:pt idx="4">
                  <c:v>46.06</c:v>
                </c:pt>
              </c:numCache>
            </c:numRef>
          </c:val>
          <c:extLst>
            <c:ext xmlns:c16="http://schemas.microsoft.com/office/drawing/2014/chart" uri="{C3380CC4-5D6E-409C-BE32-E72D297353CC}">
              <c16:uniqueId val="{00000000-1EF0-455E-B23E-926F1FBBA29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1EF0-455E-B23E-926F1FBBA29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75.5</c:v>
                </c:pt>
                <c:pt idx="1">
                  <c:v>76.680000000000007</c:v>
                </c:pt>
                <c:pt idx="2">
                  <c:v>79.41</c:v>
                </c:pt>
                <c:pt idx="3">
                  <c:v>69.37</c:v>
                </c:pt>
                <c:pt idx="4">
                  <c:v>72.53</c:v>
                </c:pt>
              </c:numCache>
            </c:numRef>
          </c:val>
          <c:extLst>
            <c:ext xmlns:c16="http://schemas.microsoft.com/office/drawing/2014/chart" uri="{C3380CC4-5D6E-409C-BE32-E72D297353CC}">
              <c16:uniqueId val="{00000000-2F01-4566-B60C-08188833826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2F01-4566-B60C-08188833826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72.77</c:v>
                </c:pt>
                <c:pt idx="1">
                  <c:v>71.180000000000007</c:v>
                </c:pt>
                <c:pt idx="2">
                  <c:v>80.8</c:v>
                </c:pt>
                <c:pt idx="3">
                  <c:v>80.25</c:v>
                </c:pt>
                <c:pt idx="4">
                  <c:v>81</c:v>
                </c:pt>
              </c:numCache>
            </c:numRef>
          </c:val>
          <c:extLst>
            <c:ext xmlns:c16="http://schemas.microsoft.com/office/drawing/2014/chart" uri="{C3380CC4-5D6E-409C-BE32-E72D297353CC}">
              <c16:uniqueId val="{00000000-5245-4291-9413-927B719BE8F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5245-4291-9413-927B719BE8F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EA-404D-B389-883A2E614F5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EA-404D-B389-883A2E614F5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E9-4EAE-9A51-C7760F806DD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E9-4EAE-9A51-C7760F806DD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E0-4594-B36C-E67A32DA726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E0-4594-B36C-E67A32DA726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B6-48E4-AE5C-FAD173C6CCB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B6-48E4-AE5C-FAD173C6CCB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968.15</c:v>
                </c:pt>
                <c:pt idx="1">
                  <c:v>920.18</c:v>
                </c:pt>
                <c:pt idx="2">
                  <c:v>814.52</c:v>
                </c:pt>
                <c:pt idx="3">
                  <c:v>785.43</c:v>
                </c:pt>
                <c:pt idx="4">
                  <c:v>707.41</c:v>
                </c:pt>
              </c:numCache>
            </c:numRef>
          </c:val>
          <c:extLst>
            <c:ext xmlns:c16="http://schemas.microsoft.com/office/drawing/2014/chart" uri="{C3380CC4-5D6E-409C-BE32-E72D297353CC}">
              <c16:uniqueId val="{00000000-75F0-4169-83F1-33D3A9D47D6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75F0-4169-83F1-33D3A9D47D6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61.62</c:v>
                </c:pt>
                <c:pt idx="1">
                  <c:v>65.19</c:v>
                </c:pt>
                <c:pt idx="2">
                  <c:v>73.709999999999994</c:v>
                </c:pt>
                <c:pt idx="3">
                  <c:v>58.96</c:v>
                </c:pt>
                <c:pt idx="4">
                  <c:v>71.03</c:v>
                </c:pt>
              </c:numCache>
            </c:numRef>
          </c:val>
          <c:extLst>
            <c:ext xmlns:c16="http://schemas.microsoft.com/office/drawing/2014/chart" uri="{C3380CC4-5D6E-409C-BE32-E72D297353CC}">
              <c16:uniqueId val="{00000000-8F4A-46A6-A5C8-1CD42B0F89A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8F4A-46A6-A5C8-1CD42B0F89A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262.89</c:v>
                </c:pt>
                <c:pt idx="1">
                  <c:v>251.09</c:v>
                </c:pt>
                <c:pt idx="2">
                  <c:v>224.01</c:v>
                </c:pt>
                <c:pt idx="3">
                  <c:v>282.83999999999997</c:v>
                </c:pt>
                <c:pt idx="4">
                  <c:v>234.57</c:v>
                </c:pt>
              </c:numCache>
            </c:numRef>
          </c:val>
          <c:extLst>
            <c:ext xmlns:c16="http://schemas.microsoft.com/office/drawing/2014/chart" uri="{C3380CC4-5D6E-409C-BE32-E72D297353CC}">
              <c16:uniqueId val="{00000000-FCC1-47C2-BA46-6CB98AF1474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FCC1-47C2-BA46-6CB98AF1474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鳥取県　日野町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2859</v>
      </c>
      <c r="AM8" s="37"/>
      <c r="AN8" s="37"/>
      <c r="AO8" s="37"/>
      <c r="AP8" s="37"/>
      <c r="AQ8" s="37"/>
      <c r="AR8" s="37"/>
      <c r="AS8" s="37"/>
      <c r="AT8" s="38">
        <f>データ!$S$6</f>
        <v>133.97999999999999</v>
      </c>
      <c r="AU8" s="38"/>
      <c r="AV8" s="38"/>
      <c r="AW8" s="38"/>
      <c r="AX8" s="38"/>
      <c r="AY8" s="38"/>
      <c r="AZ8" s="38"/>
      <c r="BA8" s="38"/>
      <c r="BB8" s="38">
        <f>データ!$T$6</f>
        <v>21.34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77.959999999999994</v>
      </c>
      <c r="Q10" s="38"/>
      <c r="R10" s="38"/>
      <c r="S10" s="38"/>
      <c r="T10" s="38"/>
      <c r="U10" s="38"/>
      <c r="V10" s="38"/>
      <c r="W10" s="37">
        <f>データ!$Q$6</f>
        <v>2640</v>
      </c>
      <c r="X10" s="37"/>
      <c r="Y10" s="37"/>
      <c r="Z10" s="37"/>
      <c r="AA10" s="37"/>
      <c r="AB10" s="37"/>
      <c r="AC10" s="37"/>
      <c r="AD10" s="2"/>
      <c r="AE10" s="2"/>
      <c r="AF10" s="2"/>
      <c r="AG10" s="2"/>
      <c r="AH10" s="2"/>
      <c r="AI10" s="2"/>
      <c r="AJ10" s="2"/>
      <c r="AK10" s="2"/>
      <c r="AL10" s="37">
        <f>データ!$U$6</f>
        <v>2186</v>
      </c>
      <c r="AM10" s="37"/>
      <c r="AN10" s="37"/>
      <c r="AO10" s="37"/>
      <c r="AP10" s="37"/>
      <c r="AQ10" s="37"/>
      <c r="AR10" s="37"/>
      <c r="AS10" s="37"/>
      <c r="AT10" s="38">
        <f>データ!$V$6</f>
        <v>11.22</v>
      </c>
      <c r="AU10" s="38"/>
      <c r="AV10" s="38"/>
      <c r="AW10" s="38"/>
      <c r="AX10" s="38"/>
      <c r="AY10" s="38"/>
      <c r="AZ10" s="38"/>
      <c r="BA10" s="38"/>
      <c r="BB10" s="38">
        <f>データ!$W$6</f>
        <v>194.83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y8TDJEoM5NKXu93e8XrvOfILAuNrX72KRmR/QoqcDgxQdu63v2WFjXNnzn1QVVaTBWLKFIPeOEHrhqjICkvwNw==" saltValue="Pjw278HxjIq1GGiIyuxu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314021</v>
      </c>
      <c r="D6" s="20">
        <f t="shared" si="3"/>
        <v>47</v>
      </c>
      <c r="E6" s="20">
        <f t="shared" si="3"/>
        <v>1</v>
      </c>
      <c r="F6" s="20">
        <f t="shared" si="3"/>
        <v>0</v>
      </c>
      <c r="G6" s="20">
        <f t="shared" si="3"/>
        <v>0</v>
      </c>
      <c r="H6" s="20" t="str">
        <f t="shared" si="3"/>
        <v>鳥取県　日野町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77.959999999999994</v>
      </c>
      <c r="Q6" s="21">
        <f t="shared" si="3"/>
        <v>2640</v>
      </c>
      <c r="R6" s="21">
        <f t="shared" si="3"/>
        <v>2859</v>
      </c>
      <c r="S6" s="21">
        <f t="shared" si="3"/>
        <v>133.97999999999999</v>
      </c>
      <c r="T6" s="21">
        <f t="shared" si="3"/>
        <v>21.34</v>
      </c>
      <c r="U6" s="21">
        <f t="shared" si="3"/>
        <v>2186</v>
      </c>
      <c r="V6" s="21">
        <f t="shared" si="3"/>
        <v>11.22</v>
      </c>
      <c r="W6" s="21">
        <f t="shared" si="3"/>
        <v>194.83</v>
      </c>
      <c r="X6" s="22">
        <f>IF(X7="",NA(),X7)</f>
        <v>72.77</v>
      </c>
      <c r="Y6" s="22">
        <f t="shared" ref="Y6:AG6" si="4">IF(Y7="",NA(),Y7)</f>
        <v>71.180000000000007</v>
      </c>
      <c r="Z6" s="22">
        <f t="shared" si="4"/>
        <v>80.8</v>
      </c>
      <c r="AA6" s="22">
        <f t="shared" si="4"/>
        <v>80.25</v>
      </c>
      <c r="AB6" s="22">
        <f t="shared" si="4"/>
        <v>81</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968.15</v>
      </c>
      <c r="BF6" s="22">
        <f t="shared" ref="BF6:BN6" si="7">IF(BF7="",NA(),BF7)</f>
        <v>920.18</v>
      </c>
      <c r="BG6" s="22">
        <f t="shared" si="7"/>
        <v>814.52</v>
      </c>
      <c r="BH6" s="22">
        <f t="shared" si="7"/>
        <v>785.43</v>
      </c>
      <c r="BI6" s="22">
        <f t="shared" si="7"/>
        <v>707.41</v>
      </c>
      <c r="BJ6" s="22">
        <f t="shared" si="7"/>
        <v>1007.7</v>
      </c>
      <c r="BK6" s="22">
        <f t="shared" si="7"/>
        <v>1018.52</v>
      </c>
      <c r="BL6" s="22">
        <f t="shared" si="7"/>
        <v>949.61</v>
      </c>
      <c r="BM6" s="22">
        <f t="shared" si="7"/>
        <v>918.84</v>
      </c>
      <c r="BN6" s="22">
        <f t="shared" si="7"/>
        <v>955.49</v>
      </c>
      <c r="BO6" s="21" t="str">
        <f>IF(BO7="","",IF(BO7="-","【-】","【"&amp;SUBSTITUTE(TEXT(BO7,"#,##0.00"),"-","△")&amp;"】"))</f>
        <v>【982.48】</v>
      </c>
      <c r="BP6" s="22">
        <f>IF(BP7="",NA(),BP7)</f>
        <v>61.62</v>
      </c>
      <c r="BQ6" s="22">
        <f t="shared" ref="BQ6:BY6" si="8">IF(BQ7="",NA(),BQ7)</f>
        <v>65.19</v>
      </c>
      <c r="BR6" s="22">
        <f t="shared" si="8"/>
        <v>73.709999999999994</v>
      </c>
      <c r="BS6" s="22">
        <f t="shared" si="8"/>
        <v>58.96</v>
      </c>
      <c r="BT6" s="22">
        <f t="shared" si="8"/>
        <v>71.03</v>
      </c>
      <c r="BU6" s="22">
        <f t="shared" si="8"/>
        <v>59.22</v>
      </c>
      <c r="BV6" s="22">
        <f t="shared" si="8"/>
        <v>58.79</v>
      </c>
      <c r="BW6" s="22">
        <f t="shared" si="8"/>
        <v>58.41</v>
      </c>
      <c r="BX6" s="22">
        <f t="shared" si="8"/>
        <v>58.27</v>
      </c>
      <c r="BY6" s="22">
        <f t="shared" si="8"/>
        <v>55.15</v>
      </c>
      <c r="BZ6" s="21" t="str">
        <f>IF(BZ7="","",IF(BZ7="-","【-】","【"&amp;SUBSTITUTE(TEXT(BZ7,"#,##0.00"),"-","△")&amp;"】"))</f>
        <v>【50.61】</v>
      </c>
      <c r="CA6" s="22">
        <f>IF(CA7="",NA(),CA7)</f>
        <v>262.89</v>
      </c>
      <c r="CB6" s="22">
        <f t="shared" ref="CB6:CJ6" si="9">IF(CB7="",NA(),CB7)</f>
        <v>251.09</v>
      </c>
      <c r="CC6" s="22">
        <f t="shared" si="9"/>
        <v>224.01</v>
      </c>
      <c r="CD6" s="22">
        <f t="shared" si="9"/>
        <v>282.83999999999997</v>
      </c>
      <c r="CE6" s="22">
        <f t="shared" si="9"/>
        <v>234.57</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49.12</v>
      </c>
      <c r="CM6" s="22">
        <f t="shared" ref="CM6:CU6" si="10">IF(CM7="",NA(),CM7)</f>
        <v>48.99</v>
      </c>
      <c r="CN6" s="22">
        <f t="shared" si="10"/>
        <v>49.13</v>
      </c>
      <c r="CO6" s="22">
        <f t="shared" si="10"/>
        <v>49.14</v>
      </c>
      <c r="CP6" s="22">
        <f t="shared" si="10"/>
        <v>46.06</v>
      </c>
      <c r="CQ6" s="22">
        <f t="shared" si="10"/>
        <v>56.76</v>
      </c>
      <c r="CR6" s="22">
        <f t="shared" si="10"/>
        <v>56.04</v>
      </c>
      <c r="CS6" s="22">
        <f t="shared" si="10"/>
        <v>58.52</v>
      </c>
      <c r="CT6" s="22">
        <f t="shared" si="10"/>
        <v>58.88</v>
      </c>
      <c r="CU6" s="22">
        <f t="shared" si="10"/>
        <v>58.16</v>
      </c>
      <c r="CV6" s="21" t="str">
        <f>IF(CV7="","",IF(CV7="-","【-】","【"&amp;SUBSTITUTE(TEXT(CV7,"#,##0.00"),"-","△")&amp;"】"))</f>
        <v>【56.15】</v>
      </c>
      <c r="CW6" s="22">
        <f>IF(CW7="",NA(),CW7)</f>
        <v>75.5</v>
      </c>
      <c r="CX6" s="22">
        <f t="shared" ref="CX6:DF6" si="11">IF(CX7="",NA(),CX7)</f>
        <v>76.680000000000007</v>
      </c>
      <c r="CY6" s="22">
        <f t="shared" si="11"/>
        <v>79.41</v>
      </c>
      <c r="CZ6" s="22">
        <f t="shared" si="11"/>
        <v>69.37</v>
      </c>
      <c r="DA6" s="22">
        <f t="shared" si="11"/>
        <v>72.53</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2">
      <c r="A7" s="15"/>
      <c r="B7" s="24">
        <v>2022</v>
      </c>
      <c r="C7" s="24">
        <v>314021</v>
      </c>
      <c r="D7" s="24">
        <v>47</v>
      </c>
      <c r="E7" s="24">
        <v>1</v>
      </c>
      <c r="F7" s="24">
        <v>0</v>
      </c>
      <c r="G7" s="24">
        <v>0</v>
      </c>
      <c r="H7" s="24" t="s">
        <v>96</v>
      </c>
      <c r="I7" s="24" t="s">
        <v>97</v>
      </c>
      <c r="J7" s="24" t="s">
        <v>98</v>
      </c>
      <c r="K7" s="24" t="s">
        <v>99</v>
      </c>
      <c r="L7" s="24" t="s">
        <v>100</v>
      </c>
      <c r="M7" s="24" t="s">
        <v>101</v>
      </c>
      <c r="N7" s="25" t="s">
        <v>102</v>
      </c>
      <c r="O7" s="25" t="s">
        <v>103</v>
      </c>
      <c r="P7" s="25">
        <v>77.959999999999994</v>
      </c>
      <c r="Q7" s="25">
        <v>2640</v>
      </c>
      <c r="R7" s="25">
        <v>2859</v>
      </c>
      <c r="S7" s="25">
        <v>133.97999999999999</v>
      </c>
      <c r="T7" s="25">
        <v>21.34</v>
      </c>
      <c r="U7" s="25">
        <v>2186</v>
      </c>
      <c r="V7" s="25">
        <v>11.22</v>
      </c>
      <c r="W7" s="25">
        <v>194.83</v>
      </c>
      <c r="X7" s="25">
        <v>72.77</v>
      </c>
      <c r="Y7" s="25">
        <v>71.180000000000007</v>
      </c>
      <c r="Z7" s="25">
        <v>80.8</v>
      </c>
      <c r="AA7" s="25">
        <v>80.25</v>
      </c>
      <c r="AB7" s="25">
        <v>81</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968.15</v>
      </c>
      <c r="BF7" s="25">
        <v>920.18</v>
      </c>
      <c r="BG7" s="25">
        <v>814.52</v>
      </c>
      <c r="BH7" s="25">
        <v>785.43</v>
      </c>
      <c r="BI7" s="25">
        <v>707.41</v>
      </c>
      <c r="BJ7" s="25">
        <v>1007.7</v>
      </c>
      <c r="BK7" s="25">
        <v>1018.52</v>
      </c>
      <c r="BL7" s="25">
        <v>949.61</v>
      </c>
      <c r="BM7" s="25">
        <v>918.84</v>
      </c>
      <c r="BN7" s="25">
        <v>955.49</v>
      </c>
      <c r="BO7" s="25">
        <v>982.48</v>
      </c>
      <c r="BP7" s="25">
        <v>61.62</v>
      </c>
      <c r="BQ7" s="25">
        <v>65.19</v>
      </c>
      <c r="BR7" s="25">
        <v>73.709999999999994</v>
      </c>
      <c r="BS7" s="25">
        <v>58.96</v>
      </c>
      <c r="BT7" s="25">
        <v>71.03</v>
      </c>
      <c r="BU7" s="25">
        <v>59.22</v>
      </c>
      <c r="BV7" s="25">
        <v>58.79</v>
      </c>
      <c r="BW7" s="25">
        <v>58.41</v>
      </c>
      <c r="BX7" s="25">
        <v>58.27</v>
      </c>
      <c r="BY7" s="25">
        <v>55.15</v>
      </c>
      <c r="BZ7" s="25">
        <v>50.61</v>
      </c>
      <c r="CA7" s="25">
        <v>262.89</v>
      </c>
      <c r="CB7" s="25">
        <v>251.09</v>
      </c>
      <c r="CC7" s="25">
        <v>224.01</v>
      </c>
      <c r="CD7" s="25">
        <v>282.83999999999997</v>
      </c>
      <c r="CE7" s="25">
        <v>234.57</v>
      </c>
      <c r="CF7" s="25">
        <v>292.89999999999998</v>
      </c>
      <c r="CG7" s="25">
        <v>298.25</v>
      </c>
      <c r="CH7" s="25">
        <v>303.27999999999997</v>
      </c>
      <c r="CI7" s="25">
        <v>303.81</v>
      </c>
      <c r="CJ7" s="25">
        <v>310.26</v>
      </c>
      <c r="CK7" s="25">
        <v>320.83</v>
      </c>
      <c r="CL7" s="25">
        <v>49.12</v>
      </c>
      <c r="CM7" s="25">
        <v>48.99</v>
      </c>
      <c r="CN7" s="25">
        <v>49.13</v>
      </c>
      <c r="CO7" s="25">
        <v>49.14</v>
      </c>
      <c r="CP7" s="25">
        <v>46.06</v>
      </c>
      <c r="CQ7" s="25">
        <v>56.76</v>
      </c>
      <c r="CR7" s="25">
        <v>56.04</v>
      </c>
      <c r="CS7" s="25">
        <v>58.52</v>
      </c>
      <c r="CT7" s="25">
        <v>58.88</v>
      </c>
      <c r="CU7" s="25">
        <v>58.16</v>
      </c>
      <c r="CV7" s="25">
        <v>56.15</v>
      </c>
      <c r="CW7" s="25">
        <v>75.5</v>
      </c>
      <c r="CX7" s="25">
        <v>76.680000000000007</v>
      </c>
      <c r="CY7" s="25">
        <v>79.41</v>
      </c>
      <c r="CZ7" s="25">
        <v>69.37</v>
      </c>
      <c r="DA7" s="25">
        <v>72.53</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2024-01-25T05:37:47Z</cp:lastPrinted>
  <dcterms:created xsi:type="dcterms:W3CDTF">2023-12-05T01:06:49Z</dcterms:created>
  <dcterms:modified xsi:type="dcterms:W3CDTF">2024-02-08T02:07:46Z</dcterms:modified>
  <cp:category/>
</cp:coreProperties>
</file>