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7_日南町\"/>
    </mc:Choice>
  </mc:AlternateContent>
  <workbookProtection workbookAlgorithmName="SHA-512" workbookHashValue="/3yhhc1xmCAKlr7xiVh6bAGeZ4KgQp0bbUdzzQp7i5mB8ecqX12GniVxa+m4sRc3M4Ow42hDrvavcEvwVbNpjg==" workbookSaltValue="64btwNB5XRh8OMxVrSdIcQ==" workbookSpinCount="100000" lockStructure="1"/>
  <bookViews>
    <workbookView xWindow="0" yWindow="0" windowWidth="28800" windowHeight="121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P6" i="5"/>
  <c r="O6" i="5"/>
  <c r="I10" i="4" s="1"/>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G85" i="4"/>
  <c r="BB10" i="4"/>
  <c r="W10" i="4"/>
  <c r="P10" i="4"/>
  <c r="B10" i="4"/>
  <c r="AT8" i="4"/>
  <c r="AD8" i="4"/>
  <c r="B8" i="4"/>
</calcChain>
</file>

<file path=xl/sharedStrings.xml><?xml version="1.0" encoding="utf-8"?>
<sst xmlns="http://schemas.openxmlformats.org/spreadsheetml/2006/main" count="250" uniqueCount="113">
  <si>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</si>
  <si>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</si>
  <si>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</si>
  <si>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</si>
  <si>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</si>
  <si>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</si>
  <si>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</si>
  <si>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</si>
  <si>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</si>
  <si>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</si>
  <si>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</si>
  <si>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</si>
  <si>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</si>
  <si>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</si>
  <si>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</si>
  <si>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</si>
  <si>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</si>
  <si>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</si>
  <si>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</si>
  <si>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</si>
  <si>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</si>
  <si>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</si>
  <si>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</si>
  <si>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</si>
  <si>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</si>
  <si>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</si>
  <si>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</si>
  <si>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</si>
  <si>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</si>
  <si>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</si>
  <si>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</si>
  <si>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</si>
  <si>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</si>
  <si>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</si>
  <si>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</si>
  <si>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</si>
  <si>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</si>
  <si>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</si>
  <si>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</si>
  <si>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</si>
  <si>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</si>
  <si>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</si>
  <si>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</si>
  <si>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</si>
  <si>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</si>
  <si>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</si>
  <si>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</si>
  <si>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</si>
  <si>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</si>
  <si>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</si>
  <si>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</si>
  <si>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</si>
  <si>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</si>
  <si>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</si>
  <si>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</si>
  <si>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</si>
  <si>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</si>
  <si>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</si>
  <si>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</si>
  <si>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</si>
  <si>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</si>
  <si>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</si>
  <si>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</si>
  <si>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</si>
  <si>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</si>
  <si>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</si>
  <si>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</si>
  <si>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</si>
  <si>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</si>
  <si>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</si>
  <si>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</si>
  <si>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</si>
  <si>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</si>
  <si>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</si>
  <si>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</si>
  <si>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</si>
  <si>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</si>
  <si>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</si>
  <si>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</si>
  <si>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</si>
  <si>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</si>
  <si>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</si>
  <si>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</si>
  <si>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</si>
  <si>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</si>
  <si>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</si>
  <si>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</si>
  <si>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</si>
  <si>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</si>
  <si>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</si>
  <si>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</si>
  <si>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</si>
  <si>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</si>
  <si>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</si>
  <si>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</si>
  <si>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</si>
  <si>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</si>
  <si>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</si>
  <si>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</si>
  <si>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</si>
  <si>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</si>
  <si>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</si>
  <si>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</si>
  <si>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</si>
  <si>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</si>
  <si>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</si>
  <si>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</si>
  <si>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</si>
  <si>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</si>
  <si>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</si>
  <si>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無収水量の縮減を図るためには老朽管の計画的な更新が必要となるが、事業に莫大な費用を要するため、財源の問題と経営的観点から依然として事業化しにくい状況にある。
　全国平均と比して管路経年化率は、低いものの今後見込まれる管路更新は、給水収益の増加を伴わないことを踏まえ、引き続き老朽化対策についての先進事例や他の事業体の状況等の情報収集を行いながら、実現可能な料金の設定、企業債償還額の平準化を図るよう長期計画の策定、アセットマネジメントの見直しを行う必要がある。</t>
    <phoneticPr fontId="4"/>
  </si>
  <si>
    <t xml:space="preserve">  企業債の償還額が当面高止まりする見込みであり、現状のままでは給水収益の低下による経常収支の悪化等、経営状況がますます厳しくなることが必至である。
　地方公営企業として今後も安定的な運営を続けていくため、引き続き維持管理のスリム化と経営状況に見合う設備更新を図っていく必要はあるものの、大幅な経常費用の削減は難しいと考えられる。
　料金改定による収益の改善を急務として経営改善のための検討を推し進める。</t>
    <phoneticPr fontId="4"/>
  </si>
  <si>
    <t xml:space="preserve"> 
  経常収支比率が全国及び類似団体平均を上回っており累積欠損金も生じていないが、これは企業債の利子償還等の経常費用に充てるために恒常的に一般会計からの繰入金に依存していることが主な要因として挙げられる。また、給水人口は減少傾向にある中で給水収益は横ばいとなった。
　企業債の償還も当面高止まりの見込みである。法的化以降、現金残高も減少の一途を辿っており、これに連動して流動比率も軒並み減少している。
　今後も動力費の高騰等により経常費用の増加は避けられない状況であり、引き続き安定した経営を続けていくためには、営業収益の改善を図ることが不可欠である。また、施設の老朽化にかかる設備更新需要も見込まれることから、長期的な計画と適正な使用料の設定が急務となっている。
　施設利用率については、近年ほぼ横ばいの状況であり、天候等の不確定要素はあるものの、総体的には水需要の低下による数値の低下が懸念されるため、利用状況を注視し、今後施設の統合等を検討しつつ、漏水の縮減を図るために管路更新のあり方についても検討を進める必要がある。</t>
    <rPh sb="113" eb="115">
      <t>ケイコウ</t>
    </rPh>
    <rPh sb="118" eb="119">
      <t>ナカ</t>
    </rPh>
    <rPh sb="125" eb="126">
      <t>ヨコ</t>
    </rPh>
    <rPh sb="418" eb="420">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</si>
</sst>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0F-4BBA-8DAD-28CA7F813C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000F-4BBA-8DAD-28CA7F813C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56.8</c:v>
                </c:pt>
                <c:pt idx="2">
                  <c:v>62.72</c:v>
                </c:pt>
                <c:pt idx="3">
                  <c:v>63.17</c:v>
                </c:pt>
                <c:pt idx="4">
                  <c:v>59.62</c:v>
                </c:pt>
              </c:numCache>
            </c:numRef>
          </c:val>
          <c:extLst>
            <c:ext xmlns:c16="http://schemas.microsoft.com/office/drawing/2014/chart" uri="{C3380CC4-5D6E-409C-BE32-E72D297353CC}">
              <c16:uniqueId val="{00000000-0F31-42D2-AD46-29936A8DDC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49.01</c:v>
                </c:pt>
                <c:pt idx="2">
                  <c:v>48.86</c:v>
                </c:pt>
                <c:pt idx="3">
                  <c:v>49</c:v>
                </c:pt>
                <c:pt idx="4">
                  <c:v>50.07</c:v>
                </c:pt>
              </c:numCache>
            </c:numRef>
          </c:val>
          <c:smooth val="0"/>
          <c:extLst>
            <c:ext xmlns:c16="http://schemas.microsoft.com/office/drawing/2014/chart" uri="{C3380CC4-5D6E-409C-BE32-E72D297353CC}">
              <c16:uniqueId val="{00000001-0F31-42D2-AD46-29936A8DDC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80.400000000000006</c:v>
                </c:pt>
                <c:pt idx="2">
                  <c:v>75.58</c:v>
                </c:pt>
                <c:pt idx="3">
                  <c:v>75.64</c:v>
                </c:pt>
                <c:pt idx="4">
                  <c:v>76.040000000000006</c:v>
                </c:pt>
              </c:numCache>
            </c:numRef>
          </c:val>
          <c:extLst>
            <c:ext xmlns:c16="http://schemas.microsoft.com/office/drawing/2014/chart" uri="{C3380CC4-5D6E-409C-BE32-E72D297353CC}">
              <c16:uniqueId val="{00000000-4F15-405C-8A8E-ECE74727E3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76.569999999999993</c:v>
                </c:pt>
                <c:pt idx="2">
                  <c:v>76.48</c:v>
                </c:pt>
                <c:pt idx="3">
                  <c:v>75.64</c:v>
                </c:pt>
                <c:pt idx="4">
                  <c:v>75.7</c:v>
                </c:pt>
              </c:numCache>
            </c:numRef>
          </c:val>
          <c:smooth val="0"/>
          <c:extLst>
            <c:ext xmlns:c16="http://schemas.microsoft.com/office/drawing/2014/chart" uri="{C3380CC4-5D6E-409C-BE32-E72D297353CC}">
              <c16:uniqueId val="{00000001-4F15-405C-8A8E-ECE74727E3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112.46</c:v>
                </c:pt>
                <c:pt idx="2">
                  <c:v>126.38</c:v>
                </c:pt>
                <c:pt idx="3">
                  <c:v>115.46</c:v>
                </c:pt>
                <c:pt idx="4">
                  <c:v>117.31</c:v>
                </c:pt>
              </c:numCache>
            </c:numRef>
          </c:val>
          <c:extLst>
            <c:ext xmlns:c16="http://schemas.microsoft.com/office/drawing/2014/chart" uri="{C3380CC4-5D6E-409C-BE32-E72D297353CC}">
              <c16:uniqueId val="{00000000-7A5D-4D66-B105-6B9FA713F1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105.45</c:v>
                </c:pt>
                <c:pt idx="2">
                  <c:v>103.82</c:v>
                </c:pt>
                <c:pt idx="3">
                  <c:v>105.75</c:v>
                </c:pt>
                <c:pt idx="4">
                  <c:v>105.52</c:v>
                </c:pt>
              </c:numCache>
            </c:numRef>
          </c:val>
          <c:smooth val="0"/>
          <c:extLst>
            <c:ext xmlns:c16="http://schemas.microsoft.com/office/drawing/2014/chart" uri="{C3380CC4-5D6E-409C-BE32-E72D297353CC}">
              <c16:uniqueId val="{00000001-7A5D-4D66-B105-6B9FA713F1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48.33</c:v>
                </c:pt>
                <c:pt idx="2">
                  <c:v>50.25</c:v>
                </c:pt>
                <c:pt idx="3">
                  <c:v>52.09</c:v>
                </c:pt>
                <c:pt idx="4">
                  <c:v>53.79</c:v>
                </c:pt>
              </c:numCache>
            </c:numRef>
          </c:val>
          <c:extLst>
            <c:ext xmlns:c16="http://schemas.microsoft.com/office/drawing/2014/chart" uri="{C3380CC4-5D6E-409C-BE32-E72D297353CC}">
              <c16:uniqueId val="{00000000-4342-400B-B020-99DB00AD8B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49.34</c:v>
                </c:pt>
                <c:pt idx="2">
                  <c:v>39.409999999999997</c:v>
                </c:pt>
                <c:pt idx="3">
                  <c:v>41.18</c:v>
                </c:pt>
                <c:pt idx="4">
                  <c:v>42.98</c:v>
                </c:pt>
              </c:numCache>
            </c:numRef>
          </c:val>
          <c:smooth val="0"/>
          <c:extLst>
            <c:ext xmlns:c16="http://schemas.microsoft.com/office/drawing/2014/chart" uri="{C3380CC4-5D6E-409C-BE32-E72D297353CC}">
              <c16:uniqueId val="{00000001-4342-400B-B020-99DB00AD8B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1.56</c:v>
                </c:pt>
                <c:pt idx="2">
                  <c:v>1.56</c:v>
                </c:pt>
                <c:pt idx="3">
                  <c:v>1.56</c:v>
                </c:pt>
                <c:pt idx="4">
                  <c:v>1.56</c:v>
                </c:pt>
              </c:numCache>
            </c:numRef>
          </c:val>
          <c:extLst>
            <c:ext xmlns:c16="http://schemas.microsoft.com/office/drawing/2014/chart" uri="{C3380CC4-5D6E-409C-BE32-E72D297353CC}">
              <c16:uniqueId val="{00000000-54AF-47F2-BCE4-F43FC5790E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22.75</c:v>
                </c:pt>
                <c:pt idx="2">
                  <c:v>20.97</c:v>
                </c:pt>
                <c:pt idx="3">
                  <c:v>21.65</c:v>
                </c:pt>
                <c:pt idx="4">
                  <c:v>23.24</c:v>
                </c:pt>
              </c:numCache>
            </c:numRef>
          </c:val>
          <c:smooth val="0"/>
          <c:extLst>
            <c:ext xmlns:c16="http://schemas.microsoft.com/office/drawing/2014/chart" uri="{C3380CC4-5D6E-409C-BE32-E72D297353CC}">
              <c16:uniqueId val="{00000001-54AF-47F2-BCE4-F43FC5790E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AA0-441E-97D5-6619E806D2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29.38</c:v>
                </c:pt>
                <c:pt idx="2">
                  <c:v>31.54</c:v>
                </c:pt>
                <c:pt idx="3">
                  <c:v>31.15</c:v>
                </c:pt>
                <c:pt idx="4">
                  <c:v>30.01</c:v>
                </c:pt>
              </c:numCache>
            </c:numRef>
          </c:val>
          <c:smooth val="0"/>
          <c:extLst>
            <c:ext xmlns:c16="http://schemas.microsoft.com/office/drawing/2014/chart" uri="{C3380CC4-5D6E-409C-BE32-E72D297353CC}">
              <c16:uniqueId val="{00000001-9AA0-441E-97D5-6619E806D2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214.88</c:v>
                </c:pt>
                <c:pt idx="2">
                  <c:v>196.96</c:v>
                </c:pt>
                <c:pt idx="3">
                  <c:v>163.01</c:v>
                </c:pt>
                <c:pt idx="4">
                  <c:v>120.92</c:v>
                </c:pt>
              </c:numCache>
            </c:numRef>
          </c:val>
          <c:extLst>
            <c:ext xmlns:c16="http://schemas.microsoft.com/office/drawing/2014/chart" uri="{C3380CC4-5D6E-409C-BE32-E72D297353CC}">
              <c16:uniqueId val="{00000000-D07F-4ABD-B242-AF960BEBCF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413.82</c:v>
                </c:pt>
                <c:pt idx="2">
                  <c:v>302.22000000000003</c:v>
                </c:pt>
                <c:pt idx="3">
                  <c:v>263.45</c:v>
                </c:pt>
                <c:pt idx="4">
                  <c:v>249.43</c:v>
                </c:pt>
              </c:numCache>
            </c:numRef>
          </c:val>
          <c:smooth val="0"/>
          <c:extLst>
            <c:ext xmlns:c16="http://schemas.microsoft.com/office/drawing/2014/chart" uri="{C3380CC4-5D6E-409C-BE32-E72D297353CC}">
              <c16:uniqueId val="{00000001-D07F-4ABD-B242-AF960BEBCF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1548.47</c:v>
                </c:pt>
                <c:pt idx="2">
                  <c:v>1424.91</c:v>
                </c:pt>
                <c:pt idx="3">
                  <c:v>1328.69</c:v>
                </c:pt>
                <c:pt idx="4">
                  <c:v>1210.95</c:v>
                </c:pt>
              </c:numCache>
            </c:numRef>
          </c:val>
          <c:extLst>
            <c:ext xmlns:c16="http://schemas.microsoft.com/office/drawing/2014/chart" uri="{C3380CC4-5D6E-409C-BE32-E72D297353CC}">
              <c16:uniqueId val="{00000000-C89A-4100-B9C5-3E28B7F2D6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698.55</c:v>
                </c:pt>
                <c:pt idx="2">
                  <c:v>970.36</c:v>
                </c:pt>
                <c:pt idx="3">
                  <c:v>940.22</c:v>
                </c:pt>
                <c:pt idx="4">
                  <c:v>922.05</c:v>
                </c:pt>
              </c:numCache>
            </c:numRef>
          </c:val>
          <c:smooth val="0"/>
          <c:extLst>
            <c:ext xmlns:c16="http://schemas.microsoft.com/office/drawing/2014/chart" uri="{C3380CC4-5D6E-409C-BE32-E72D297353CC}">
              <c16:uniqueId val="{00000001-C89A-4100-B9C5-3E28B7F2D6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68</c:v>
                </c:pt>
                <c:pt idx="2">
                  <c:v>84.43</c:v>
                </c:pt>
                <c:pt idx="3">
                  <c:v>66.27</c:v>
                </c:pt>
                <c:pt idx="4">
                  <c:v>72.89</c:v>
                </c:pt>
              </c:numCache>
            </c:numRef>
          </c:val>
          <c:extLst>
            <c:ext xmlns:c16="http://schemas.microsoft.com/office/drawing/2014/chart" uri="{C3380CC4-5D6E-409C-BE32-E72D297353CC}">
              <c16:uniqueId val="{00000000-A86C-49BC-837F-E64E19C864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73.7</c:v>
                </c:pt>
                <c:pt idx="2">
                  <c:v>64.52</c:v>
                </c:pt>
                <c:pt idx="3">
                  <c:v>66.8</c:v>
                </c:pt>
                <c:pt idx="4">
                  <c:v>64.39</c:v>
                </c:pt>
              </c:numCache>
            </c:numRef>
          </c:val>
          <c:smooth val="0"/>
          <c:extLst>
            <c:ext xmlns:c16="http://schemas.microsoft.com/office/drawing/2014/chart" uri="{C3380CC4-5D6E-409C-BE32-E72D297353CC}">
              <c16:uniqueId val="{00000001-A86C-49BC-837F-E64E19C864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260.19</c:v>
                </c:pt>
                <c:pt idx="2">
                  <c:v>204.09</c:v>
                </c:pt>
                <c:pt idx="3">
                  <c:v>254.31</c:v>
                </c:pt>
                <c:pt idx="4">
                  <c:v>239.85</c:v>
                </c:pt>
              </c:numCache>
            </c:numRef>
          </c:val>
          <c:extLst>
            <c:ext xmlns:c16="http://schemas.microsoft.com/office/drawing/2014/chart" uri="{C3380CC4-5D6E-409C-BE32-E72D297353CC}">
              <c16:uniqueId val="{00000000-3458-47EA-87FA-E8ADA65030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261.02</c:v>
                </c:pt>
                <c:pt idx="2">
                  <c:v>270.68</c:v>
                </c:pt>
                <c:pt idx="3">
                  <c:v>268.88</c:v>
                </c:pt>
                <c:pt idx="4">
                  <c:v>258.89999999999998</c:v>
                </c:pt>
              </c:numCache>
            </c:numRef>
          </c:val>
          <c:smooth val="0"/>
          <c:extLst>
            <c:ext xmlns:c16="http://schemas.microsoft.com/office/drawing/2014/chart" uri="{C3380CC4-5D6E-409C-BE32-E72D297353CC}">
              <c16:uniqueId val="{00000001-3458-47EA-87FA-E8ADA65030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0" zoomScaleNormal="11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鳥取県　日南町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4144</v>
      </c>
      <c r="AM8" s="45"/>
      <c r="AN8" s="45"/>
      <c r="AO8" s="45"/>
      <c r="AP8" s="45"/>
      <c r="AQ8" s="45"/>
      <c r="AR8" s="45"/>
      <c r="AS8" s="45"/>
      <c r="AT8" s="46">
        <f>データ!$S$6</f>
        <v>340.96</v>
      </c>
      <c r="AU8" s="47"/>
      <c r="AV8" s="47"/>
      <c r="AW8" s="47"/>
      <c r="AX8" s="47"/>
      <c r="AY8" s="47"/>
      <c r="AZ8" s="47"/>
      <c r="BA8" s="47"/>
      <c r="BB8" s="48">
        <f>データ!$T$6</f>
        <v>12.15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67.36</v>
      </c>
      <c r="J10" s="47"/>
      <c r="K10" s="47"/>
      <c r="L10" s="47"/>
      <c r="M10" s="47"/>
      <c r="N10" s="47"/>
      <c r="O10" s="81"/>
      <c r="P10" s="48">
        <f>データ!$P$6</f>
        <v>74.05</v>
      </c>
      <c r="Q10" s="48"/>
      <c r="R10" s="48"/>
      <c r="S10" s="48"/>
      <c r="T10" s="48"/>
      <c r="U10" s="48"/>
      <c r="V10" s="48"/>
      <c r="W10" s="45">
        <f>データ!$Q$6</f>
        <v>3170</v>
      </c>
      <c r="X10" s="45"/>
      <c r="Y10" s="45"/>
      <c r="Z10" s="45"/>
      <c r="AA10" s="45"/>
      <c r="AB10" s="45"/>
      <c r="AC10" s="45"/>
      <c r="AD10" s="2"/>
      <c r="AE10" s="2"/>
      <c r="AF10" s="2"/>
      <c r="AG10" s="2"/>
      <c r="AH10" s="2"/>
      <c r="AI10" s="2"/>
      <c r="AJ10" s="2"/>
      <c r="AK10" s="2"/>
      <c r="AL10" s="45">
        <f>データ!$U$6</f>
        <v>3022</v>
      </c>
      <c r="AM10" s="45"/>
      <c r="AN10" s="45"/>
      <c r="AO10" s="45"/>
      <c r="AP10" s="45"/>
      <c r="AQ10" s="45"/>
      <c r="AR10" s="45"/>
      <c r="AS10" s="45"/>
      <c r="AT10" s="46">
        <f>データ!$V$6</f>
        <v>20.73</v>
      </c>
      <c r="AU10" s="47"/>
      <c r="AV10" s="47"/>
      <c r="AW10" s="47"/>
      <c r="AX10" s="47"/>
      <c r="AY10" s="47"/>
      <c r="AZ10" s="47"/>
      <c r="BA10" s="47"/>
      <c r="BB10" s="48">
        <f>データ!$W$6</f>
        <v>145.78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h7MXBKUgQcIDy1dEA2XDU94qECRLbAgTxhfM8fPZ1ygX/qg2lJyfXPt5KTv99w//mJZ/CVbJJY5OZHKcsFBWbg==" saltValue="DLE54+VTTzJesVVCGEVeX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314013</v>
      </c>
      <c r="D6" s="20">
        <f t="shared" si="3"/>
        <v>46</v>
      </c>
      <c r="E6" s="20">
        <f t="shared" si="3"/>
        <v>1</v>
      </c>
      <c r="F6" s="20">
        <f t="shared" si="3"/>
        <v>0</v>
      </c>
      <c r="G6" s="20">
        <f t="shared" si="3"/>
        <v>5</v>
      </c>
      <c r="H6" s="20" t="str">
        <f t="shared" si="3"/>
        <v>鳥取県　日南町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67.36</v>
      </c>
      <c r="P6" s="21">
        <f t="shared" si="3"/>
        <v>74.05</v>
      </c>
      <c r="Q6" s="21">
        <f t="shared" si="3"/>
        <v>3170</v>
      </c>
      <c r="R6" s="21">
        <f t="shared" si="3"/>
        <v>4144</v>
      </c>
      <c r="S6" s="21">
        <f t="shared" si="3"/>
        <v>340.96</v>
      </c>
      <c r="T6" s="21">
        <f t="shared" si="3"/>
        <v>12.15</v>
      </c>
      <c r="U6" s="21">
        <f t="shared" si="3"/>
        <v>3022</v>
      </c>
      <c r="V6" s="21">
        <f t="shared" si="3"/>
        <v>20.73</v>
      </c>
      <c r="W6" s="21">
        <f t="shared" si="3"/>
        <v>145.78</v>
      </c>
      <c r="X6" s="22" t="str">
        <f>IF(X7="",NA(),X7)</f>
        <v>-</v>
      </c>
      <c r="Y6" s="22">
        <f t="shared" ref="Y6:AG6" si="4">IF(Y7="",NA(),Y7)</f>
        <v>112.46</v>
      </c>
      <c r="Z6" s="22">
        <f t="shared" si="4"/>
        <v>126.38</v>
      </c>
      <c r="AA6" s="22">
        <f t="shared" si="4"/>
        <v>115.46</v>
      </c>
      <c r="AB6" s="22">
        <f t="shared" si="4"/>
        <v>117.31</v>
      </c>
      <c r="AC6" s="22" t="str">
        <f t="shared" si="4"/>
        <v>-</v>
      </c>
      <c r="AD6" s="22">
        <f t="shared" si="4"/>
        <v>105.45</v>
      </c>
      <c r="AE6" s="22">
        <f t="shared" si="4"/>
        <v>103.82</v>
      </c>
      <c r="AF6" s="22">
        <f t="shared" si="4"/>
        <v>105.75</v>
      </c>
      <c r="AG6" s="22">
        <f t="shared" si="4"/>
        <v>105.52</v>
      </c>
      <c r="AH6" s="21" t="str">
        <f>IF(AH7="","",IF(AH7="-","【-】","【"&amp;SUBSTITUTE(TEXT(AH7,"#,##0.00"),"-","△")&amp;"】"))</f>
        <v>【104.96】</v>
      </c>
      <c r="AI6" s="22" t="str">
        <f>IF(AI7="",NA(),AI7)</f>
        <v>-</v>
      </c>
      <c r="AJ6" s="21">
        <f t="shared" ref="AJ6:AR6" si="5">IF(AJ7="",NA(),AJ7)</f>
        <v>0</v>
      </c>
      <c r="AK6" s="21">
        <f t="shared" si="5"/>
        <v>0</v>
      </c>
      <c r="AL6" s="21">
        <f t="shared" si="5"/>
        <v>0</v>
      </c>
      <c r="AM6" s="21">
        <f t="shared" si="5"/>
        <v>0</v>
      </c>
      <c r="AN6" s="22" t="str">
        <f t="shared" si="5"/>
        <v>-</v>
      </c>
      <c r="AO6" s="22">
        <f t="shared" si="5"/>
        <v>29.38</v>
      </c>
      <c r="AP6" s="22">
        <f t="shared" si="5"/>
        <v>31.54</v>
      </c>
      <c r="AQ6" s="22">
        <f t="shared" si="5"/>
        <v>31.15</v>
      </c>
      <c r="AR6" s="22">
        <f t="shared" si="5"/>
        <v>30.01</v>
      </c>
      <c r="AS6" s="21" t="str">
        <f>IF(AS7="","",IF(AS7="-","【-】","【"&amp;SUBSTITUTE(TEXT(AS7,"#,##0.00"),"-","△")&amp;"】"))</f>
        <v>【30.67】</v>
      </c>
      <c r="AT6" s="22" t="str">
        <f>IF(AT7="",NA(),AT7)</f>
        <v>-</v>
      </c>
      <c r="AU6" s="22">
        <f t="shared" ref="AU6:BC6" si="6">IF(AU7="",NA(),AU7)</f>
        <v>214.88</v>
      </c>
      <c r="AV6" s="22">
        <f t="shared" si="6"/>
        <v>196.96</v>
      </c>
      <c r="AW6" s="22">
        <f t="shared" si="6"/>
        <v>163.01</v>
      </c>
      <c r="AX6" s="22">
        <f t="shared" si="6"/>
        <v>120.92</v>
      </c>
      <c r="AY6" s="22" t="str">
        <f t="shared" si="6"/>
        <v>-</v>
      </c>
      <c r="AZ6" s="22">
        <f t="shared" si="6"/>
        <v>413.82</v>
      </c>
      <c r="BA6" s="22">
        <f t="shared" si="6"/>
        <v>302.22000000000003</v>
      </c>
      <c r="BB6" s="22">
        <f t="shared" si="6"/>
        <v>263.45</v>
      </c>
      <c r="BC6" s="22">
        <f t="shared" si="6"/>
        <v>249.43</v>
      </c>
      <c r="BD6" s="21" t="str">
        <f>IF(BD7="","",IF(BD7="-","【-】","【"&amp;SUBSTITUTE(TEXT(BD7,"#,##0.00"),"-","△")&amp;"】"))</f>
        <v>【195.24】</v>
      </c>
      <c r="BE6" s="22" t="str">
        <f>IF(BE7="",NA(),BE7)</f>
        <v>-</v>
      </c>
      <c r="BF6" s="22">
        <f t="shared" ref="BF6:BN6" si="7">IF(BF7="",NA(),BF7)</f>
        <v>1548.47</v>
      </c>
      <c r="BG6" s="22">
        <f t="shared" si="7"/>
        <v>1424.91</v>
      </c>
      <c r="BH6" s="22">
        <f t="shared" si="7"/>
        <v>1328.69</v>
      </c>
      <c r="BI6" s="22">
        <f t="shared" si="7"/>
        <v>1210.95</v>
      </c>
      <c r="BJ6" s="22" t="str">
        <f t="shared" si="7"/>
        <v>-</v>
      </c>
      <c r="BK6" s="22">
        <f t="shared" si="7"/>
        <v>698.55</v>
      </c>
      <c r="BL6" s="22">
        <f t="shared" si="7"/>
        <v>970.36</v>
      </c>
      <c r="BM6" s="22">
        <f t="shared" si="7"/>
        <v>940.22</v>
      </c>
      <c r="BN6" s="22">
        <f t="shared" si="7"/>
        <v>922.05</v>
      </c>
      <c r="BO6" s="21" t="str">
        <f>IF(BO7="","",IF(BO7="-","【-】","【"&amp;SUBSTITUTE(TEXT(BO7,"#,##0.00"),"-","△")&amp;"】"))</f>
        <v>【1,090.93】</v>
      </c>
      <c r="BP6" s="22" t="str">
        <f>IF(BP7="",NA(),BP7)</f>
        <v>-</v>
      </c>
      <c r="BQ6" s="22">
        <f t="shared" ref="BQ6:BY6" si="8">IF(BQ7="",NA(),BQ7)</f>
        <v>68</v>
      </c>
      <c r="BR6" s="22">
        <f t="shared" si="8"/>
        <v>84.43</v>
      </c>
      <c r="BS6" s="22">
        <f t="shared" si="8"/>
        <v>66.27</v>
      </c>
      <c r="BT6" s="22">
        <f t="shared" si="8"/>
        <v>72.89</v>
      </c>
      <c r="BU6" s="22" t="str">
        <f t="shared" si="8"/>
        <v>-</v>
      </c>
      <c r="BV6" s="22">
        <f t="shared" si="8"/>
        <v>73.7</v>
      </c>
      <c r="BW6" s="22">
        <f t="shared" si="8"/>
        <v>64.52</v>
      </c>
      <c r="BX6" s="22">
        <f t="shared" si="8"/>
        <v>66.8</v>
      </c>
      <c r="BY6" s="22">
        <f t="shared" si="8"/>
        <v>64.39</v>
      </c>
      <c r="BZ6" s="21" t="str">
        <f>IF(BZ7="","",IF(BZ7="-","【-】","【"&amp;SUBSTITUTE(TEXT(BZ7,"#,##0.00"),"-","△")&amp;"】"))</f>
        <v>【58.61】</v>
      </c>
      <c r="CA6" s="22" t="str">
        <f>IF(CA7="",NA(),CA7)</f>
        <v>-</v>
      </c>
      <c r="CB6" s="22">
        <f t="shared" ref="CB6:CJ6" si="9">IF(CB7="",NA(),CB7)</f>
        <v>260.19</v>
      </c>
      <c r="CC6" s="22">
        <f t="shared" si="9"/>
        <v>204.09</v>
      </c>
      <c r="CD6" s="22">
        <f t="shared" si="9"/>
        <v>254.31</v>
      </c>
      <c r="CE6" s="22">
        <f t="shared" si="9"/>
        <v>239.85</v>
      </c>
      <c r="CF6" s="22" t="str">
        <f t="shared" si="9"/>
        <v>-</v>
      </c>
      <c r="CG6" s="22">
        <f t="shared" si="9"/>
        <v>261.02</v>
      </c>
      <c r="CH6" s="22">
        <f t="shared" si="9"/>
        <v>270.68</v>
      </c>
      <c r="CI6" s="22">
        <f t="shared" si="9"/>
        <v>268.88</v>
      </c>
      <c r="CJ6" s="22">
        <f t="shared" si="9"/>
        <v>258.89999999999998</v>
      </c>
      <c r="CK6" s="21" t="str">
        <f>IF(CK7="","",IF(CK7="-","【-】","【"&amp;SUBSTITUTE(TEXT(CK7,"#,##0.00"),"-","△")&amp;"】"))</f>
        <v>【274.97】</v>
      </c>
      <c r="CL6" s="22" t="str">
        <f>IF(CL7="",NA(),CL7)</f>
        <v>-</v>
      </c>
      <c r="CM6" s="22">
        <f t="shared" ref="CM6:CU6" si="10">IF(CM7="",NA(),CM7)</f>
        <v>56.8</v>
      </c>
      <c r="CN6" s="22">
        <f t="shared" si="10"/>
        <v>62.72</v>
      </c>
      <c r="CO6" s="22">
        <f t="shared" si="10"/>
        <v>63.17</v>
      </c>
      <c r="CP6" s="22">
        <f t="shared" si="10"/>
        <v>59.62</v>
      </c>
      <c r="CQ6" s="22" t="str">
        <f t="shared" si="10"/>
        <v>-</v>
      </c>
      <c r="CR6" s="22">
        <f t="shared" si="10"/>
        <v>49.01</v>
      </c>
      <c r="CS6" s="22">
        <f t="shared" si="10"/>
        <v>48.86</v>
      </c>
      <c r="CT6" s="22">
        <f t="shared" si="10"/>
        <v>49</v>
      </c>
      <c r="CU6" s="22">
        <f t="shared" si="10"/>
        <v>50.07</v>
      </c>
      <c r="CV6" s="21" t="str">
        <f>IF(CV7="","",IF(CV7="-","【-】","【"&amp;SUBSTITUTE(TEXT(CV7,"#,##0.00"),"-","△")&amp;"】"))</f>
        <v>【52.36】</v>
      </c>
      <c r="CW6" s="22" t="str">
        <f>IF(CW7="",NA(),CW7)</f>
        <v>-</v>
      </c>
      <c r="CX6" s="22">
        <f t="shared" ref="CX6:DF6" si="11">IF(CX7="",NA(),CX7)</f>
        <v>80.400000000000006</v>
      </c>
      <c r="CY6" s="22">
        <f t="shared" si="11"/>
        <v>75.58</v>
      </c>
      <c r="CZ6" s="22">
        <f t="shared" si="11"/>
        <v>75.64</v>
      </c>
      <c r="DA6" s="22">
        <f t="shared" si="11"/>
        <v>76.040000000000006</v>
      </c>
      <c r="DB6" s="22" t="str">
        <f t="shared" si="11"/>
        <v>-</v>
      </c>
      <c r="DC6" s="22">
        <f t="shared" si="11"/>
        <v>76.569999999999993</v>
      </c>
      <c r="DD6" s="22">
        <f t="shared" si="11"/>
        <v>76.48</v>
      </c>
      <c r="DE6" s="22">
        <f t="shared" si="11"/>
        <v>75.64</v>
      </c>
      <c r="DF6" s="22">
        <f t="shared" si="11"/>
        <v>75.7</v>
      </c>
      <c r="DG6" s="21" t="str">
        <f>IF(DG7="","",IF(DG7="-","【-】","【"&amp;SUBSTITUTE(TEXT(DG7,"#,##0.00"),"-","△")&amp;"】"))</f>
        <v>【73.88】</v>
      </c>
      <c r="DH6" s="22" t="str">
        <f>IF(DH7="",NA(),DH7)</f>
        <v>-</v>
      </c>
      <c r="DI6" s="22">
        <f t="shared" ref="DI6:DQ6" si="12">IF(DI7="",NA(),DI7)</f>
        <v>48.33</v>
      </c>
      <c r="DJ6" s="22">
        <f t="shared" si="12"/>
        <v>50.25</v>
      </c>
      <c r="DK6" s="22">
        <f t="shared" si="12"/>
        <v>52.09</v>
      </c>
      <c r="DL6" s="22">
        <f t="shared" si="12"/>
        <v>53.79</v>
      </c>
      <c r="DM6" s="22" t="str">
        <f t="shared" si="12"/>
        <v>-</v>
      </c>
      <c r="DN6" s="22">
        <f t="shared" si="12"/>
        <v>49.34</v>
      </c>
      <c r="DO6" s="22">
        <f t="shared" si="12"/>
        <v>39.409999999999997</v>
      </c>
      <c r="DP6" s="22">
        <f t="shared" si="12"/>
        <v>41.18</v>
      </c>
      <c r="DQ6" s="22">
        <f t="shared" si="12"/>
        <v>42.98</v>
      </c>
      <c r="DR6" s="21" t="str">
        <f>IF(DR7="","",IF(DR7="-","【-】","【"&amp;SUBSTITUTE(TEXT(DR7,"#,##0.00"),"-","△")&amp;"】"))</f>
        <v>【39.30】</v>
      </c>
      <c r="DS6" s="22" t="str">
        <f>IF(DS7="",NA(),DS7)</f>
        <v>-</v>
      </c>
      <c r="DT6" s="22">
        <f t="shared" ref="DT6:EB6" si="13">IF(DT7="",NA(),DT7)</f>
        <v>1.56</v>
      </c>
      <c r="DU6" s="22">
        <f t="shared" si="13"/>
        <v>1.56</v>
      </c>
      <c r="DV6" s="22">
        <f t="shared" si="13"/>
        <v>1.56</v>
      </c>
      <c r="DW6" s="22">
        <f t="shared" si="13"/>
        <v>1.56</v>
      </c>
      <c r="DX6" s="22" t="str">
        <f t="shared" si="13"/>
        <v>-</v>
      </c>
      <c r="DY6" s="22">
        <f t="shared" si="13"/>
        <v>22.75</v>
      </c>
      <c r="DZ6" s="22">
        <f t="shared" si="13"/>
        <v>20.97</v>
      </c>
      <c r="EA6" s="22">
        <f t="shared" si="13"/>
        <v>21.65</v>
      </c>
      <c r="EB6" s="22">
        <f t="shared" si="13"/>
        <v>23.24</v>
      </c>
      <c r="EC6" s="21" t="str">
        <f>IF(EC7="","",IF(EC7="-","【-】","【"&amp;SUBSTITUTE(TEXT(EC7,"#,##0.00"),"-","△")&amp;"】"))</f>
        <v>【18.76】</v>
      </c>
      <c r="ED6" s="22" t="str">
        <f>IF(ED7="",NA(),ED7)</f>
        <v>-</v>
      </c>
      <c r="EE6" s="21">
        <f t="shared" ref="EE6:EM6" si="14">IF(EE7="",NA(),EE7)</f>
        <v>0</v>
      </c>
      <c r="EF6" s="21">
        <f t="shared" si="14"/>
        <v>0</v>
      </c>
      <c r="EG6" s="21">
        <f t="shared" si="14"/>
        <v>0</v>
      </c>
      <c r="EH6" s="21">
        <f t="shared" si="14"/>
        <v>0</v>
      </c>
      <c r="EI6" s="22" t="str">
        <f t="shared" si="14"/>
        <v>-</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2">
      <c r="A7" s="15"/>
      <c r="B7" s="24">
        <v>2022</v>
      </c>
      <c r="C7" s="24">
        <v>314013</v>
      </c>
      <c r="D7" s="24">
        <v>46</v>
      </c>
      <c r="E7" s="24">
        <v>1</v>
      </c>
      <c r="F7" s="24">
        <v>0</v>
      </c>
      <c r="G7" s="24">
        <v>5</v>
      </c>
      <c r="H7" s="24" t="s">
        <v>93</v>
      </c>
      <c r="I7" s="24" t="s">
        <v>94</v>
      </c>
      <c r="J7" s="24" t="s">
        <v>95</v>
      </c>
      <c r="K7" s="24" t="s">
        <v>96</v>
      </c>
      <c r="L7" s="24" t="s">
        <v>97</v>
      </c>
      <c r="M7" s="24" t="s">
        <v>98</v>
      </c>
      <c r="N7" s="25" t="s">
        <v>99</v>
      </c>
      <c r="O7" s="25">
        <v>67.36</v>
      </c>
      <c r="P7" s="25">
        <v>74.05</v>
      </c>
      <c r="Q7" s="25">
        <v>3170</v>
      </c>
      <c r="R7" s="25">
        <v>4144</v>
      </c>
      <c r="S7" s="25">
        <v>340.96</v>
      </c>
      <c r="T7" s="25">
        <v>12.15</v>
      </c>
      <c r="U7" s="25">
        <v>3022</v>
      </c>
      <c r="V7" s="25">
        <v>20.73</v>
      </c>
      <c r="W7" s="25">
        <v>145.78</v>
      </c>
      <c r="X7" s="25" t="s">
        <v>99</v>
      </c>
      <c r="Y7" s="25">
        <v>112.46</v>
      </c>
      <c r="Z7" s="25">
        <v>126.38</v>
      </c>
      <c r="AA7" s="25">
        <v>115.46</v>
      </c>
      <c r="AB7" s="25">
        <v>117.31</v>
      </c>
      <c r="AC7" s="25" t="s">
        <v>99</v>
      </c>
      <c r="AD7" s="25">
        <v>105.45</v>
      </c>
      <c r="AE7" s="25">
        <v>103.82</v>
      </c>
      <c r="AF7" s="25">
        <v>105.75</v>
      </c>
      <c r="AG7" s="25">
        <v>105.52</v>
      </c>
      <c r="AH7" s="25">
        <v>104.96</v>
      </c>
      <c r="AI7" s="25" t="s">
        <v>99</v>
      </c>
      <c r="AJ7" s="25">
        <v>0</v>
      </c>
      <c r="AK7" s="25">
        <v>0</v>
      </c>
      <c r="AL7" s="25">
        <v>0</v>
      </c>
      <c r="AM7" s="25">
        <v>0</v>
      </c>
      <c r="AN7" s="25" t="s">
        <v>99</v>
      </c>
      <c r="AO7" s="25">
        <v>29.38</v>
      </c>
      <c r="AP7" s="25">
        <v>31.54</v>
      </c>
      <c r="AQ7" s="25">
        <v>31.15</v>
      </c>
      <c r="AR7" s="25">
        <v>30.01</v>
      </c>
      <c r="AS7" s="25">
        <v>30.67</v>
      </c>
      <c r="AT7" s="25" t="s">
        <v>99</v>
      </c>
      <c r="AU7" s="25">
        <v>214.88</v>
      </c>
      <c r="AV7" s="25">
        <v>196.96</v>
      </c>
      <c r="AW7" s="25">
        <v>163.01</v>
      </c>
      <c r="AX7" s="25">
        <v>120.92</v>
      </c>
      <c r="AY7" s="25" t="s">
        <v>99</v>
      </c>
      <c r="AZ7" s="25">
        <v>413.82</v>
      </c>
      <c r="BA7" s="25">
        <v>302.22000000000003</v>
      </c>
      <c r="BB7" s="25">
        <v>263.45</v>
      </c>
      <c r="BC7" s="25">
        <v>249.43</v>
      </c>
      <c r="BD7" s="25">
        <v>195.24</v>
      </c>
      <c r="BE7" s="25" t="s">
        <v>99</v>
      </c>
      <c r="BF7" s="25">
        <v>1548.47</v>
      </c>
      <c r="BG7" s="25">
        <v>1424.91</v>
      </c>
      <c r="BH7" s="25">
        <v>1328.69</v>
      </c>
      <c r="BI7" s="25">
        <v>1210.95</v>
      </c>
      <c r="BJ7" s="25" t="s">
        <v>99</v>
      </c>
      <c r="BK7" s="25">
        <v>698.55</v>
      </c>
      <c r="BL7" s="25">
        <v>970.36</v>
      </c>
      <c r="BM7" s="25">
        <v>940.22</v>
      </c>
      <c r="BN7" s="25">
        <v>922.05</v>
      </c>
      <c r="BO7" s="25">
        <v>1090.93</v>
      </c>
      <c r="BP7" s="25" t="s">
        <v>99</v>
      </c>
      <c r="BQ7" s="25">
        <v>68</v>
      </c>
      <c r="BR7" s="25">
        <v>84.43</v>
      </c>
      <c r="BS7" s="25">
        <v>66.27</v>
      </c>
      <c r="BT7" s="25">
        <v>72.89</v>
      </c>
      <c r="BU7" s="25" t="s">
        <v>99</v>
      </c>
      <c r="BV7" s="25">
        <v>73.7</v>
      </c>
      <c r="BW7" s="25">
        <v>64.52</v>
      </c>
      <c r="BX7" s="25">
        <v>66.8</v>
      </c>
      <c r="BY7" s="25">
        <v>64.39</v>
      </c>
      <c r="BZ7" s="25">
        <v>58.61</v>
      </c>
      <c r="CA7" s="25" t="s">
        <v>99</v>
      </c>
      <c r="CB7" s="25">
        <v>260.19</v>
      </c>
      <c r="CC7" s="25">
        <v>204.09</v>
      </c>
      <c r="CD7" s="25">
        <v>254.31</v>
      </c>
      <c r="CE7" s="25">
        <v>239.85</v>
      </c>
      <c r="CF7" s="25" t="s">
        <v>99</v>
      </c>
      <c r="CG7" s="25">
        <v>261.02</v>
      </c>
      <c r="CH7" s="25">
        <v>270.68</v>
      </c>
      <c r="CI7" s="25">
        <v>268.88</v>
      </c>
      <c r="CJ7" s="25">
        <v>258.89999999999998</v>
      </c>
      <c r="CK7" s="25">
        <v>274.97000000000003</v>
      </c>
      <c r="CL7" s="25" t="s">
        <v>99</v>
      </c>
      <c r="CM7" s="25">
        <v>56.8</v>
      </c>
      <c r="CN7" s="25">
        <v>62.72</v>
      </c>
      <c r="CO7" s="25">
        <v>63.17</v>
      </c>
      <c r="CP7" s="25">
        <v>59.62</v>
      </c>
      <c r="CQ7" s="25" t="s">
        <v>99</v>
      </c>
      <c r="CR7" s="25">
        <v>49.01</v>
      </c>
      <c r="CS7" s="25">
        <v>48.86</v>
      </c>
      <c r="CT7" s="25">
        <v>49</v>
      </c>
      <c r="CU7" s="25">
        <v>50.07</v>
      </c>
      <c r="CV7" s="25">
        <v>52.36</v>
      </c>
      <c r="CW7" s="25" t="s">
        <v>99</v>
      </c>
      <c r="CX7" s="25">
        <v>80.400000000000006</v>
      </c>
      <c r="CY7" s="25">
        <v>75.58</v>
      </c>
      <c r="CZ7" s="25">
        <v>75.64</v>
      </c>
      <c r="DA7" s="25">
        <v>76.040000000000006</v>
      </c>
      <c r="DB7" s="25" t="s">
        <v>99</v>
      </c>
      <c r="DC7" s="25">
        <v>76.569999999999993</v>
      </c>
      <c r="DD7" s="25">
        <v>76.48</v>
      </c>
      <c r="DE7" s="25">
        <v>75.64</v>
      </c>
      <c r="DF7" s="25">
        <v>75.7</v>
      </c>
      <c r="DG7" s="25">
        <v>73.88</v>
      </c>
      <c r="DH7" s="25" t="s">
        <v>99</v>
      </c>
      <c r="DI7" s="25">
        <v>48.33</v>
      </c>
      <c r="DJ7" s="25">
        <v>50.25</v>
      </c>
      <c r="DK7" s="25">
        <v>52.09</v>
      </c>
      <c r="DL7" s="25">
        <v>53.79</v>
      </c>
      <c r="DM7" s="25" t="s">
        <v>99</v>
      </c>
      <c r="DN7" s="25">
        <v>49.34</v>
      </c>
      <c r="DO7" s="25">
        <v>39.409999999999997</v>
      </c>
      <c r="DP7" s="25">
        <v>41.18</v>
      </c>
      <c r="DQ7" s="25">
        <v>42.98</v>
      </c>
      <c r="DR7" s="25">
        <v>39.299999999999997</v>
      </c>
      <c r="DS7" s="25" t="s">
        <v>99</v>
      </c>
      <c r="DT7" s="25">
        <v>1.56</v>
      </c>
      <c r="DU7" s="25">
        <v>1.56</v>
      </c>
      <c r="DV7" s="25">
        <v>1.56</v>
      </c>
      <c r="DW7" s="25">
        <v>1.56</v>
      </c>
      <c r="DX7" s="25" t="s">
        <v>99</v>
      </c>
      <c r="DY7" s="25">
        <v>22.75</v>
      </c>
      <c r="DZ7" s="25">
        <v>20.97</v>
      </c>
      <c r="EA7" s="25">
        <v>21.65</v>
      </c>
      <c r="EB7" s="25">
        <v>23.24</v>
      </c>
      <c r="EC7" s="25">
        <v>18.760000000000002</v>
      </c>
      <c r="ED7" s="25" t="s">
        <v>99</v>
      </c>
      <c r="EE7" s="25">
        <v>0</v>
      </c>
      <c r="EF7" s="25">
        <v>0</v>
      </c>
      <c r="EG7" s="25">
        <v>0</v>
      </c>
      <c r="EH7" s="25">
        <v>0</v>
      </c>
      <c r="EI7" s="25" t="s">
        <v>99</v>
      </c>
      <c r="EJ7" s="25">
        <v>0.43</v>
      </c>
      <c r="EK7" s="25">
        <v>1.1499999999999999</v>
      </c>
      <c r="EL7" s="25">
        <v>0.28999999999999998</v>
      </c>
      <c r="EM7" s="25">
        <v>0.39</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2024-01-24T06:55:14Z</cp:lastPrinted>
  <dcterms:created xsi:type="dcterms:W3CDTF">2023-12-05T00:58:41Z</dcterms:created>
  <dcterms:modified xsi:type="dcterms:W3CDTF">2024-02-07T06:34:22Z</dcterms:modified>
  <cp:category/>
</cp:coreProperties>
</file>