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6.140\share\自治振興課H24以降\自治振興課H24以降\05_市町村公営企業\03_公営企業決算統計\03 経営比較分析表\R5年度\03_経営比較分析表_20240116\05_HP公開準備用0207～\16_伯耆町\"/>
    </mc:Choice>
  </mc:AlternateContent>
  <workbookProtection workbookAlgorithmName="SHA-512" workbookHashValue="61SV7nMjNmG/RHcjlNyLCn4EqOJROyNu6OuSOwB5m//+/P+RD2jHbt18sePiqXUF5DoHM+ho5YMrCwKSmw9XrA==" workbookSaltValue="JYqxLSQ+CurBKsr+kCDNuw==" workbookSpinCount="100000" lockStructure="1"/>
  <bookViews>
    <workbookView xWindow="28680" yWindow="-120" windowWidth="29040" windowHeight="15720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H85" i="4"/>
  <c r="G85" i="4"/>
  <c r="E85" i="4"/>
  <c r="BB10" i="4"/>
  <c r="AT10" i="4"/>
  <c r="P10" i="4"/>
  <c r="BB8" i="4"/>
  <c r="AT8" i="4"/>
  <c r="W8" i="4"/>
  <c r="P8" i="4"/>
  <c r="B6" i="4"/>
</calcChain>
</file>

<file path=xl/sharedStrings.xml><?xml version="1.0" encoding="utf-8"?>
<sst xmlns="http://schemas.openxmlformats.org/spreadsheetml/2006/main" count="275" uniqueCount="116">
  <si>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</si>
  <si>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</si>
  <si>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</si>
  <si>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</si>
  <si>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</si>
  <si>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</si>
  <si>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</si>
  <si>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</si>
  <si>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</si>
  <si>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</si>
  <si>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</si>
  <si>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</si>
  <si>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</si>
  <si>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</si>
  <si>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</si>
  <si>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</si>
  <si>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</si>
  <si>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</si>
  <si>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</si>
  <si>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</si>
  <si>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</si>
  <si>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</si>
  <si>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</si>
  <si>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</si>
  <si>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</si>
  <si>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</si>
  <si>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</si>
  <si>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</si>
  <si>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</si>
  <si>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</si>
  <si>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</si>
  <si>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</si>
  <si>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</si>
  <si>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</si>
  <si>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</si>
  <si>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</si>
  <si>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</si>
  <si>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</si>
  <si>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</si>
  <si>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</si>
  <si>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</si>
  <si>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</si>
  <si>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</si>
  <si>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</si>
  <si>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</si>
  <si>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</si>
  <si>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</si>
  <si>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</si>
  <si>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</si>
  <si>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</si>
  <si>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</si>
  <si>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</si>
  <si>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</si>
  <si>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</si>
  <si>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</si>
  <si>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</si>
  <si>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</si>
  <si>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</si>
  <si>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</si>
  <si>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</si>
  <si>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</si>
  <si>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</si>
  <si>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</si>
  <si>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</si>
  <si>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</si>
  <si>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</si>
  <si>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</si>
  <si>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</si>
  <si>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</si>
  <si>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</si>
  <si>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</si>
  <si>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</si>
  <si>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</si>
  <si>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</si>
  <si>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</si>
  <si>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</si>
  <si>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</si>
  <si>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</si>
  <si>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</si>
  <si>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</si>
  <si>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</si>
  <si>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</si>
  <si>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</si>
  <si>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</si>
  <si>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</si>
  <si>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</si>
  <si>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</si>
  <si>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</si>
  <si>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</si>
  <si>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</si>
  <si>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</si>
  <si>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</si>
  <si>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</si>
  <si>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</si>
  <si>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</si>
  <si>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</si>
  <si>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伯耆町</t>
  </si>
  <si>
    <t>法適用</t>
  </si>
  <si>
    <t>下水道事業</t>
  </si>
  <si>
    <t>小規模集合排水処理</t>
  </si>
  <si>
    <t>I2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</si>
  <si>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</si>
  <si>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</si>
  <si>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</si>
  <si>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</si>
  <si>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</si>
  <si>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</si>
  <si>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</si>
  <si>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</si>
  <si>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</si>
  <si>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</si>
  <si>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</si>
  <si>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</si>
  <si>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全国平均・類似団体平均を大きく下回っており、老朽化の度合いは比較的少ない。
②管渠老朽化率、③管渠改善率
　管渠については、現在まで不具合もなく、法定耐用年数に達するまで期間がある状態である。
　計画的な更新については、経営戦略の見直し時期にあわせて検討を行うものとする。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ゼンコク</t>
    </rPh>
    <rPh sb="16" eb="18">
      <t>ヘイキン</t>
    </rPh>
    <rPh sb="19" eb="21">
      <t>ルイジ</t>
    </rPh>
    <rPh sb="21" eb="23">
      <t>ダンタイ</t>
    </rPh>
    <rPh sb="23" eb="25">
      <t>ヘイキン</t>
    </rPh>
    <rPh sb="26" eb="27">
      <t>オオ</t>
    </rPh>
    <rPh sb="29" eb="31">
      <t>シタマワ</t>
    </rPh>
    <rPh sb="36" eb="39">
      <t>ロウキュウカ</t>
    </rPh>
    <rPh sb="40" eb="42">
      <t>ドア</t>
    </rPh>
    <rPh sb="44" eb="47">
      <t>ヒカクテキ</t>
    </rPh>
    <rPh sb="47" eb="48">
      <t>スク</t>
    </rPh>
    <rPh sb="53" eb="55">
      <t>カンキョ</t>
    </rPh>
    <rPh sb="55" eb="58">
      <t>ロウキュウカ</t>
    </rPh>
    <rPh sb="58" eb="59">
      <t>リツ</t>
    </rPh>
    <rPh sb="61" eb="63">
      <t>カンキョ</t>
    </rPh>
    <rPh sb="63" eb="65">
      <t>カイゼン</t>
    </rPh>
    <rPh sb="65" eb="66">
      <t>リツ</t>
    </rPh>
    <rPh sb="104" eb="106">
      <t>ジョウタイ</t>
    </rPh>
    <phoneticPr fontId="4"/>
  </si>
  <si>
    <t>①経常収支比率
100％を上回っており、単年度の収支は健全性を保っている。
③流動比率
流動負債の大半を占める企業債償還を、主に一般会計からの繰入金等により賄っていることによるもので、支払能力に問題が生じる見込みはない。
④企業債残高対事業規模比率
類似団体平均を下回っているが、企業債償還に係る一般会計の負担によるものである。
また、企業債残高は年々減少しており、改善傾向にある。
⑤経費回収率
100％を上回っている。今後も、適正な使用料収入の確保を図るとともに汚水処理費の削減を図る。
⑥汚水処理原価
類似団体平均より下回っているが、引き続き投資の効率化や維持管理費の削減などを図る必要がある。
⑦施設利用率
計画時からの人口減により、全国平均・類似団体平均と同様、施設の稼働に余裕がある状態である。
⑧水洗化率
今後も水洗化率向上に向けた啓発を行いたい。</t>
    <rPh sb="168" eb="170">
      <t>キギョウ</t>
    </rPh>
    <rPh sb="170" eb="171">
      <t>サイ</t>
    </rPh>
    <rPh sb="171" eb="173">
      <t>ザンダカ</t>
    </rPh>
    <rPh sb="174" eb="176">
      <t>ネンネン</t>
    </rPh>
    <rPh sb="176" eb="178">
      <t>ゲンショウ</t>
    </rPh>
    <rPh sb="183" eb="187">
      <t>カイゼンケイコウ</t>
    </rPh>
    <rPh sb="204" eb="206">
      <t>ウワマワ</t>
    </rPh>
    <rPh sb="211" eb="213">
      <t>コンゴ</t>
    </rPh>
    <rPh sb="302" eb="304">
      <t>シセツ</t>
    </rPh>
    <rPh sb="304" eb="306">
      <t>リヨウ</t>
    </rPh>
    <rPh sb="306" eb="307">
      <t>リツ</t>
    </rPh>
    <rPh sb="308" eb="310">
      <t>ケイカク</t>
    </rPh>
    <rPh sb="310" eb="311">
      <t>ジ</t>
    </rPh>
    <rPh sb="314" eb="317">
      <t>ジンコウゲン</t>
    </rPh>
    <rPh sb="321" eb="323">
      <t>ゼンコク</t>
    </rPh>
    <rPh sb="323" eb="325">
      <t>ヘイキン</t>
    </rPh>
    <rPh sb="326" eb="328">
      <t>ルイジ</t>
    </rPh>
    <rPh sb="328" eb="330">
      <t>ダンタイ</t>
    </rPh>
    <rPh sb="330" eb="332">
      <t>ヘイキン</t>
    </rPh>
    <rPh sb="333" eb="335">
      <t>ドウヨウ</t>
    </rPh>
    <rPh sb="336" eb="338">
      <t>シセツ</t>
    </rPh>
    <rPh sb="339" eb="341">
      <t>カドウ</t>
    </rPh>
    <rPh sb="342" eb="344">
      <t>ヨユウ</t>
    </rPh>
    <rPh sb="347" eb="349">
      <t>ジョウタイ</t>
    </rPh>
    <rPh sb="355" eb="358">
      <t>スイセンカ</t>
    </rPh>
    <rPh sb="358" eb="359">
      <t>リツ</t>
    </rPh>
    <rPh sb="360" eb="362">
      <t>コンゴ</t>
    </rPh>
    <rPh sb="363" eb="366">
      <t>スイセンカ</t>
    </rPh>
    <rPh sb="366" eb="367">
      <t>リツ</t>
    </rPh>
    <rPh sb="367" eb="369">
      <t>コウジョウ</t>
    </rPh>
    <rPh sb="370" eb="371">
      <t>ム</t>
    </rPh>
    <rPh sb="373" eb="375">
      <t>ケイハツ</t>
    </rPh>
    <rPh sb="376" eb="377">
      <t>オコナ</t>
    </rPh>
    <phoneticPr fontId="4"/>
  </si>
  <si>
    <t>法適用事業３年目の決算数値となっている。
引き続き健全な事業経営に取り組む。</t>
    <rPh sb="0" eb="1">
      <t>ホウ</t>
    </rPh>
    <rPh sb="1" eb="3">
      <t>テキヨウ</t>
    </rPh>
    <rPh sb="3" eb="5">
      <t>ジギョウ</t>
    </rPh>
    <rPh sb="6" eb="8">
      <t>ネンメ</t>
    </rPh>
    <rPh sb="9" eb="11">
      <t>ケッサン</t>
    </rPh>
    <rPh sb="11" eb="13">
      <t>スウチ</t>
    </rPh>
    <rPh sb="21" eb="22">
      <t>ヒ</t>
    </rPh>
    <rPh sb="23" eb="24">
      <t>ツヅ</t>
    </rPh>
    <rPh sb="25" eb="27">
      <t>ケンゼン</t>
    </rPh>
    <rPh sb="28" eb="30">
      <t>ジギョウ</t>
    </rPh>
    <rPh sb="30" eb="32">
      <t>ケイエイ</t>
    </rPh>
    <rPh sb="33" eb="34">
      <t>ト</t>
    </rPh>
    <rPh sb="35" eb="36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</si>
</sst>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A33-B212-B75A2641E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46-4A33-B212-B75A2641E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45.75</c:v>
                </c:pt>
                <c:pt idx="3">
                  <c:v>50.98</c:v>
                </c:pt>
                <c:pt idx="4">
                  <c:v>46.08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D-4C25-8FAC-C9D694F44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34.700000000000003</c:v>
                </c:pt>
                <c:pt idx="3">
                  <c:v>46.83</c:v>
                </c:pt>
                <c:pt idx="4">
                  <c:v>33.74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6D-4C25-8FAC-C9D694F44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85.03</c:v>
                </c:pt>
                <c:pt idx="3">
                  <c:v>85.39</c:v>
                </c:pt>
                <c:pt idx="4">
                  <c:v>81.849999999999994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F-401A-9173-8A8E7B043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90.04</c:v>
                </c:pt>
                <c:pt idx="3">
                  <c:v>90.58</c:v>
                </c:pt>
                <c:pt idx="4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F-401A-9173-8A8E7B043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107.93</c:v>
                </c:pt>
                <c:pt idx="3">
                  <c:v>113.8</c:v>
                </c:pt>
                <c:pt idx="4">
                  <c:v>106.95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E-4012-BCBB-BEE00277F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100.42</c:v>
                </c:pt>
                <c:pt idx="3">
                  <c:v>98.03</c:v>
                </c:pt>
                <c:pt idx="4">
                  <c:v>105.46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E-4012-BCBB-BEE00277F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4.03</c:v>
                </c:pt>
                <c:pt idx="3">
                  <c:v>8.06</c:v>
                </c:pt>
                <c:pt idx="4">
                  <c:v>11.35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2-4360-A83B-C264E1340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29.28</c:v>
                </c:pt>
                <c:pt idx="3">
                  <c:v>32.380000000000003</c:v>
                </c:pt>
                <c:pt idx="4">
                  <c:v>35.24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02-4360-A83B-C264E1340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7-4FFD-96F9-5D5A0CD0F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47-4FFD-96F9-5D5A0CD0F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5-4961-8AE0-6E4D208AC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762.05</c:v>
                </c:pt>
                <c:pt idx="3">
                  <c:v>755.68</c:v>
                </c:pt>
                <c:pt idx="4">
                  <c:v>806.39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B5-4961-8AE0-6E4D208AC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9.3699999999999992</c:v>
                </c:pt>
                <c:pt idx="3">
                  <c:v>18.100000000000001</c:v>
                </c:pt>
                <c:pt idx="4">
                  <c:v>22.59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B-41B6-85F4-FDBF4FA38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92.61</c:v>
                </c:pt>
                <c:pt idx="3">
                  <c:v>91.41</c:v>
                </c:pt>
                <c:pt idx="4">
                  <c:v>96.26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B-41B6-85F4-FDBF4FA38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1383.78</c:v>
                </c:pt>
                <c:pt idx="3">
                  <c:v>865.31</c:v>
                </c:pt>
                <c:pt idx="4">
                  <c:v>752.04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4-4A4F-873A-58FEB7AB6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1640.16</c:v>
                </c:pt>
                <c:pt idx="3">
                  <c:v>1521.05</c:v>
                </c:pt>
                <c:pt idx="4">
                  <c:v>1490.65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54-4A4F-873A-58FEB7AB6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123.92</c:v>
                </c:pt>
                <c:pt idx="3">
                  <c:v>142.28</c:v>
                </c:pt>
                <c:pt idx="4">
                  <c:v>117.46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4-420C-9440-23887BE03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38.270000000000003</c:v>
                </c:pt>
                <c:pt idx="3">
                  <c:v>37.520000000000003</c:v>
                </c:pt>
                <c:pt idx="4">
                  <c:v>34.96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4-420C-9440-23887BE03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139.47</c:v>
                </c:pt>
                <c:pt idx="3">
                  <c:v>120.29</c:v>
                </c:pt>
                <c:pt idx="4">
                  <c:v>145.46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0-4951-98AE-5BFD6F51A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486.77</c:v>
                </c:pt>
                <c:pt idx="3">
                  <c:v>502.1</c:v>
                </c:pt>
                <c:pt idx="4">
                  <c:v>539.07000000000005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70-4951-98AE-5BFD6F51A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【787.78】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【1,496.36】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90" zoomScaleNormal="9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鳥取県　伯耆町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小規模集合排水処理</v>
      </c>
      <c r="Q8" s="65"/>
      <c r="R8" s="65"/>
      <c r="S8" s="65"/>
      <c r="T8" s="65"/>
      <c r="U8" s="65"/>
      <c r="V8" s="65"/>
      <c r="W8" s="65" t="str">
        <f>データ!L6</f>
        <v>I2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10420</v>
      </c>
      <c r="AM8" s="46"/>
      <c r="AN8" s="46"/>
      <c r="AO8" s="46"/>
      <c r="AP8" s="46"/>
      <c r="AQ8" s="46"/>
      <c r="AR8" s="46"/>
      <c r="AS8" s="46"/>
      <c r="AT8" s="45">
        <f>データ!T6</f>
        <v>139.44</v>
      </c>
      <c r="AU8" s="45"/>
      <c r="AV8" s="45"/>
      <c r="AW8" s="45"/>
      <c r="AX8" s="45"/>
      <c r="AY8" s="45"/>
      <c r="AZ8" s="45"/>
      <c r="BA8" s="45"/>
      <c r="BB8" s="45">
        <f>データ!U6</f>
        <v>74.73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75.180000000000007</v>
      </c>
      <c r="J10" s="45"/>
      <c r="K10" s="45"/>
      <c r="L10" s="45"/>
      <c r="M10" s="45"/>
      <c r="N10" s="45"/>
      <c r="O10" s="45"/>
      <c r="P10" s="45">
        <f>データ!P6</f>
        <v>2.92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3960</v>
      </c>
      <c r="AE10" s="46"/>
      <c r="AF10" s="46"/>
      <c r="AG10" s="46"/>
      <c r="AH10" s="46"/>
      <c r="AI10" s="46"/>
      <c r="AJ10" s="46"/>
      <c r="AK10" s="2"/>
      <c r="AL10" s="46">
        <f>データ!V6</f>
        <v>303</v>
      </c>
      <c r="AM10" s="46"/>
      <c r="AN10" s="46"/>
      <c r="AO10" s="46"/>
      <c r="AP10" s="46"/>
      <c r="AQ10" s="46"/>
      <c r="AR10" s="46"/>
      <c r="AS10" s="46"/>
      <c r="AT10" s="45">
        <f>データ!W6</f>
        <v>0.43</v>
      </c>
      <c r="AU10" s="45"/>
      <c r="AV10" s="45"/>
      <c r="AW10" s="45"/>
      <c r="AX10" s="45"/>
      <c r="AY10" s="45"/>
      <c r="AZ10" s="45"/>
      <c r="BA10" s="45"/>
      <c r="BB10" s="45">
        <f>データ!X6</f>
        <v>704.65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113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【105.41】</v>
      </c>
      <c r="F85" s="12" t="str">
        <f>データ!AT6</f>
        <v>【787.78】</v>
      </c>
      <c r="G85" s="12" t="str">
        <f>データ!BE6</f>
        <v>【96.87】</v>
      </c>
      <c r="H85" s="12" t="str">
        <f>データ!BP6</f>
        <v>【1,496.36】</v>
      </c>
      <c r="I85" s="12" t="str">
        <f>データ!CA6</f>
        <v>【35.16】</v>
      </c>
      <c r="J85" s="12" t="str">
        <f>データ!CL6</f>
        <v>【534.98】</v>
      </c>
      <c r="K85" s="12" t="str">
        <f>データ!CW6</f>
        <v>【33.84】</v>
      </c>
      <c r="L85" s="12" t="str">
        <f>データ!DH6</f>
        <v>【89.98】</v>
      </c>
      <c r="M85" s="12" t="str">
        <f>データ!DS6</f>
        <v>【34.79】</v>
      </c>
      <c r="N85" s="12" t="str">
        <f>データ!ED6</f>
        <v>【0.00】</v>
      </c>
      <c r="O85" s="12" t="str">
        <f>データ!EO6</f>
        <v>【0.00】</v>
      </c>
    </row>
  </sheetData>
  <sheetProtection algorithmName="SHA-512" hashValue="pISi/XIyk6Nf3xUih+0Wh1gY9KS4fJqufVzoGmI9jDy9q7wDXlCFCSFfLS5zfb5T+YOhF3r0dxQjwSzJXn1rCQ==" saltValue="YB02/3HOOAI/ZlLYorlcS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313904</v>
      </c>
      <c r="D6" s="19">
        <f t="shared" si="3"/>
        <v>46</v>
      </c>
      <c r="E6" s="19">
        <f t="shared" si="3"/>
        <v>17</v>
      </c>
      <c r="F6" s="19">
        <f t="shared" si="3"/>
        <v>9</v>
      </c>
      <c r="G6" s="19">
        <f t="shared" si="3"/>
        <v>0</v>
      </c>
      <c r="H6" s="19" t="str">
        <f t="shared" si="3"/>
        <v>鳥取県　伯耆町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小規模集合排水処理</v>
      </c>
      <c r="L6" s="19" t="str">
        <f t="shared" si="3"/>
        <v>I2</v>
      </c>
      <c r="M6" s="19" t="str">
        <f t="shared" si="3"/>
        <v>非設置</v>
      </c>
      <c r="N6" s="20" t="str">
        <f t="shared" si="3"/>
        <v>-</v>
      </c>
      <c r="O6" s="20">
        <f t="shared" si="3"/>
        <v>75.180000000000007</v>
      </c>
      <c r="P6" s="20">
        <f t="shared" si="3"/>
        <v>2.92</v>
      </c>
      <c r="Q6" s="20">
        <f t="shared" si="3"/>
        <v>100</v>
      </c>
      <c r="R6" s="20">
        <f t="shared" si="3"/>
        <v>3960</v>
      </c>
      <c r="S6" s="20">
        <f t="shared" si="3"/>
        <v>10420</v>
      </c>
      <c r="T6" s="20">
        <f t="shared" si="3"/>
        <v>139.44</v>
      </c>
      <c r="U6" s="20">
        <f t="shared" si="3"/>
        <v>74.73</v>
      </c>
      <c r="V6" s="20">
        <f t="shared" si="3"/>
        <v>303</v>
      </c>
      <c r="W6" s="20">
        <f t="shared" si="3"/>
        <v>0.43</v>
      </c>
      <c r="X6" s="20">
        <f t="shared" si="3"/>
        <v>704.65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107.93</v>
      </c>
      <c r="AB6" s="21">
        <f t="shared" si="4"/>
        <v>113.8</v>
      </c>
      <c r="AC6" s="21">
        <f t="shared" si="4"/>
        <v>106.95</v>
      </c>
      <c r="AD6" s="21" t="str">
        <f t="shared" si="4"/>
        <v>-</v>
      </c>
      <c r="AE6" s="21" t="str">
        <f t="shared" si="4"/>
        <v>-</v>
      </c>
      <c r="AF6" s="21">
        <f t="shared" si="4"/>
        <v>100.42</v>
      </c>
      <c r="AG6" s="21">
        <f t="shared" si="4"/>
        <v>98.03</v>
      </c>
      <c r="AH6" s="21">
        <f t="shared" si="4"/>
        <v>105.46</v>
      </c>
      <c r="AI6" s="20" t="str">
        <f>IF(AI7="","",IF(AI7="-","【-】","【"&amp;SUBSTITUTE(TEXT(AI7,"#,##0.00"),"-","△")&amp;"】"))</f>
        <v>【105.41】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762.05</v>
      </c>
      <c r="AR6" s="21">
        <f t="shared" si="5"/>
        <v>755.68</v>
      </c>
      <c r="AS6" s="21">
        <f t="shared" si="5"/>
        <v>806.39</v>
      </c>
      <c r="AT6" s="20" t="str">
        <f>IF(AT7="","",IF(AT7="-","【-】","【"&amp;SUBSTITUTE(TEXT(AT7,"#,##0.00"),"-","△")&amp;"】"))</f>
        <v>【787.78】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9.3699999999999992</v>
      </c>
      <c r="AX6" s="21">
        <f t="shared" si="6"/>
        <v>18.100000000000001</v>
      </c>
      <c r="AY6" s="21">
        <f t="shared" si="6"/>
        <v>22.59</v>
      </c>
      <c r="AZ6" s="21" t="str">
        <f t="shared" si="6"/>
        <v>-</v>
      </c>
      <c r="BA6" s="21" t="str">
        <f t="shared" si="6"/>
        <v>-</v>
      </c>
      <c r="BB6" s="21">
        <f t="shared" si="6"/>
        <v>92.61</v>
      </c>
      <c r="BC6" s="21">
        <f t="shared" si="6"/>
        <v>91.41</v>
      </c>
      <c r="BD6" s="21">
        <f t="shared" si="6"/>
        <v>96.26</v>
      </c>
      <c r="BE6" s="20" t="str">
        <f>IF(BE7="","",IF(BE7="-","【-】","【"&amp;SUBSTITUTE(TEXT(BE7,"#,##0.00"),"-","△")&amp;"】"))</f>
        <v>【96.87】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1383.78</v>
      </c>
      <c r="BI6" s="21">
        <f t="shared" si="7"/>
        <v>865.31</v>
      </c>
      <c r="BJ6" s="21">
        <f t="shared" si="7"/>
        <v>752.04</v>
      </c>
      <c r="BK6" s="21" t="str">
        <f t="shared" si="7"/>
        <v>-</v>
      </c>
      <c r="BL6" s="21" t="str">
        <f t="shared" si="7"/>
        <v>-</v>
      </c>
      <c r="BM6" s="21">
        <f t="shared" si="7"/>
        <v>1640.16</v>
      </c>
      <c r="BN6" s="21">
        <f t="shared" si="7"/>
        <v>1521.05</v>
      </c>
      <c r="BO6" s="21">
        <f t="shared" si="7"/>
        <v>1490.65</v>
      </c>
      <c r="BP6" s="20" t="str">
        <f>IF(BP7="","",IF(BP7="-","【-】","【"&amp;SUBSTITUTE(TEXT(BP7,"#,##0.00"),"-","△")&amp;"】"))</f>
        <v>【1,496.36】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123.92</v>
      </c>
      <c r="BT6" s="21">
        <f t="shared" si="8"/>
        <v>142.28</v>
      </c>
      <c r="BU6" s="21">
        <f t="shared" si="8"/>
        <v>117.46</v>
      </c>
      <c r="BV6" s="21" t="str">
        <f t="shared" si="8"/>
        <v>-</v>
      </c>
      <c r="BW6" s="21" t="str">
        <f t="shared" si="8"/>
        <v>-</v>
      </c>
      <c r="BX6" s="21">
        <f t="shared" si="8"/>
        <v>38.270000000000003</v>
      </c>
      <c r="BY6" s="21">
        <f t="shared" si="8"/>
        <v>37.520000000000003</v>
      </c>
      <c r="BZ6" s="21">
        <f t="shared" si="8"/>
        <v>34.96</v>
      </c>
      <c r="CA6" s="20" t="str">
        <f>IF(CA7="","",IF(CA7="-","【-】","【"&amp;SUBSTITUTE(TEXT(CA7,"#,##0.00"),"-","△")&amp;"】"))</f>
        <v>【35.16】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139.47</v>
      </c>
      <c r="CE6" s="21">
        <f t="shared" si="9"/>
        <v>120.29</v>
      </c>
      <c r="CF6" s="21">
        <f t="shared" si="9"/>
        <v>145.46</v>
      </c>
      <c r="CG6" s="21" t="str">
        <f t="shared" si="9"/>
        <v>-</v>
      </c>
      <c r="CH6" s="21" t="str">
        <f t="shared" si="9"/>
        <v>-</v>
      </c>
      <c r="CI6" s="21">
        <f t="shared" si="9"/>
        <v>486.77</v>
      </c>
      <c r="CJ6" s="21">
        <f t="shared" si="9"/>
        <v>502.1</v>
      </c>
      <c r="CK6" s="21">
        <f t="shared" si="9"/>
        <v>539.07000000000005</v>
      </c>
      <c r="CL6" s="20" t="str">
        <f>IF(CL7="","",IF(CL7="-","【-】","【"&amp;SUBSTITUTE(TEXT(CL7,"#,##0.00"),"-","△")&amp;"】"))</f>
        <v>【534.98】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45.75</v>
      </c>
      <c r="CP6" s="21">
        <f t="shared" si="10"/>
        <v>50.98</v>
      </c>
      <c r="CQ6" s="21">
        <f t="shared" si="10"/>
        <v>46.08</v>
      </c>
      <c r="CR6" s="21" t="str">
        <f t="shared" si="10"/>
        <v>-</v>
      </c>
      <c r="CS6" s="21" t="str">
        <f t="shared" si="10"/>
        <v>-</v>
      </c>
      <c r="CT6" s="21">
        <f t="shared" si="10"/>
        <v>34.700000000000003</v>
      </c>
      <c r="CU6" s="21">
        <f t="shared" si="10"/>
        <v>46.83</v>
      </c>
      <c r="CV6" s="21">
        <f t="shared" si="10"/>
        <v>33.74</v>
      </c>
      <c r="CW6" s="20" t="str">
        <f>IF(CW7="","",IF(CW7="-","【-】","【"&amp;SUBSTITUTE(TEXT(CW7,"#,##0.00"),"-","△")&amp;"】"))</f>
        <v>【33.84】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85.03</v>
      </c>
      <c r="DA6" s="21">
        <f t="shared" si="11"/>
        <v>85.39</v>
      </c>
      <c r="DB6" s="21">
        <f t="shared" si="11"/>
        <v>81.849999999999994</v>
      </c>
      <c r="DC6" s="21" t="str">
        <f t="shared" si="11"/>
        <v>-</v>
      </c>
      <c r="DD6" s="21" t="str">
        <f t="shared" si="11"/>
        <v>-</v>
      </c>
      <c r="DE6" s="21">
        <f t="shared" si="11"/>
        <v>90.04</v>
      </c>
      <c r="DF6" s="21">
        <f t="shared" si="11"/>
        <v>90.58</v>
      </c>
      <c r="DG6" s="21">
        <f t="shared" si="11"/>
        <v>90.11</v>
      </c>
      <c r="DH6" s="20" t="str">
        <f>IF(DH7="","",IF(DH7="-","【-】","【"&amp;SUBSTITUTE(TEXT(DH7,"#,##0.00"),"-","△")&amp;"】"))</f>
        <v>【89.98】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4.03</v>
      </c>
      <c r="DL6" s="21">
        <f t="shared" si="12"/>
        <v>8.06</v>
      </c>
      <c r="DM6" s="21">
        <f t="shared" si="12"/>
        <v>11.35</v>
      </c>
      <c r="DN6" s="21" t="str">
        <f t="shared" si="12"/>
        <v>-</v>
      </c>
      <c r="DO6" s="21" t="str">
        <f t="shared" si="12"/>
        <v>-</v>
      </c>
      <c r="DP6" s="21">
        <f t="shared" si="12"/>
        <v>29.28</v>
      </c>
      <c r="DQ6" s="21">
        <f t="shared" si="12"/>
        <v>32.380000000000003</v>
      </c>
      <c r="DR6" s="21">
        <f t="shared" si="12"/>
        <v>35.24</v>
      </c>
      <c r="DS6" s="20" t="str">
        <f>IF(DS7="","",IF(DS7="-","【-】","【"&amp;SUBSTITUTE(TEXT(DS7,"#,##0.00"),"-","△")&amp;"】"))</f>
        <v>【34.79】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8" s="22" customFormat="1" x14ac:dyDescent="0.2">
      <c r="A7" s="14"/>
      <c r="B7" s="23">
        <v>2022</v>
      </c>
      <c r="C7" s="23">
        <v>313904</v>
      </c>
      <c r="D7" s="23">
        <v>46</v>
      </c>
      <c r="E7" s="23">
        <v>17</v>
      </c>
      <c r="F7" s="23">
        <v>9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75.180000000000007</v>
      </c>
      <c r="P7" s="24">
        <v>2.92</v>
      </c>
      <c r="Q7" s="24">
        <v>100</v>
      </c>
      <c r="R7" s="24">
        <v>3960</v>
      </c>
      <c r="S7" s="24">
        <v>10420</v>
      </c>
      <c r="T7" s="24">
        <v>139.44</v>
      </c>
      <c r="U7" s="24">
        <v>74.73</v>
      </c>
      <c r="V7" s="24">
        <v>303</v>
      </c>
      <c r="W7" s="24">
        <v>0.43</v>
      </c>
      <c r="X7" s="24">
        <v>704.65</v>
      </c>
      <c r="Y7" s="24" t="s">
        <v>102</v>
      </c>
      <c r="Z7" s="24" t="s">
        <v>102</v>
      </c>
      <c r="AA7" s="24">
        <v>107.93</v>
      </c>
      <c r="AB7" s="24">
        <v>113.8</v>
      </c>
      <c r="AC7" s="24">
        <v>106.95</v>
      </c>
      <c r="AD7" s="24" t="s">
        <v>102</v>
      </c>
      <c r="AE7" s="24" t="s">
        <v>102</v>
      </c>
      <c r="AF7" s="24">
        <v>100.42</v>
      </c>
      <c r="AG7" s="24">
        <v>98.03</v>
      </c>
      <c r="AH7" s="24">
        <v>105.46</v>
      </c>
      <c r="AI7" s="24">
        <v>105.41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762.05</v>
      </c>
      <c r="AR7" s="24">
        <v>755.68</v>
      </c>
      <c r="AS7" s="24">
        <v>806.39</v>
      </c>
      <c r="AT7" s="24">
        <v>787.78</v>
      </c>
      <c r="AU7" s="24" t="s">
        <v>102</v>
      </c>
      <c r="AV7" s="24" t="s">
        <v>102</v>
      </c>
      <c r="AW7" s="24">
        <v>9.3699999999999992</v>
      </c>
      <c r="AX7" s="24">
        <v>18.100000000000001</v>
      </c>
      <c r="AY7" s="24">
        <v>22.59</v>
      </c>
      <c r="AZ7" s="24" t="s">
        <v>102</v>
      </c>
      <c r="BA7" s="24" t="s">
        <v>102</v>
      </c>
      <c r="BB7" s="24">
        <v>92.61</v>
      </c>
      <c r="BC7" s="24">
        <v>91.41</v>
      </c>
      <c r="BD7" s="24">
        <v>96.26</v>
      </c>
      <c r="BE7" s="24">
        <v>96.87</v>
      </c>
      <c r="BF7" s="24" t="s">
        <v>102</v>
      </c>
      <c r="BG7" s="24" t="s">
        <v>102</v>
      </c>
      <c r="BH7" s="24">
        <v>1383.78</v>
      </c>
      <c r="BI7" s="24">
        <v>865.31</v>
      </c>
      <c r="BJ7" s="24">
        <v>752.04</v>
      </c>
      <c r="BK7" s="24" t="s">
        <v>102</v>
      </c>
      <c r="BL7" s="24" t="s">
        <v>102</v>
      </c>
      <c r="BM7" s="24">
        <v>1640.16</v>
      </c>
      <c r="BN7" s="24">
        <v>1521.05</v>
      </c>
      <c r="BO7" s="24">
        <v>1490.65</v>
      </c>
      <c r="BP7" s="24">
        <v>1496.36</v>
      </c>
      <c r="BQ7" s="24" t="s">
        <v>102</v>
      </c>
      <c r="BR7" s="24" t="s">
        <v>102</v>
      </c>
      <c r="BS7" s="24">
        <v>123.92</v>
      </c>
      <c r="BT7" s="24">
        <v>142.28</v>
      </c>
      <c r="BU7" s="24">
        <v>117.46</v>
      </c>
      <c r="BV7" s="24" t="s">
        <v>102</v>
      </c>
      <c r="BW7" s="24" t="s">
        <v>102</v>
      </c>
      <c r="BX7" s="24">
        <v>38.270000000000003</v>
      </c>
      <c r="BY7" s="24">
        <v>37.520000000000003</v>
      </c>
      <c r="BZ7" s="24">
        <v>34.96</v>
      </c>
      <c r="CA7" s="24">
        <v>35.159999999999997</v>
      </c>
      <c r="CB7" s="24" t="s">
        <v>102</v>
      </c>
      <c r="CC7" s="24" t="s">
        <v>102</v>
      </c>
      <c r="CD7" s="24">
        <v>139.47</v>
      </c>
      <c r="CE7" s="24">
        <v>120.29</v>
      </c>
      <c r="CF7" s="24">
        <v>145.46</v>
      </c>
      <c r="CG7" s="24" t="s">
        <v>102</v>
      </c>
      <c r="CH7" s="24" t="s">
        <v>102</v>
      </c>
      <c r="CI7" s="24">
        <v>486.77</v>
      </c>
      <c r="CJ7" s="24">
        <v>502.1</v>
      </c>
      <c r="CK7" s="24">
        <v>539.07000000000005</v>
      </c>
      <c r="CL7" s="24">
        <v>534.98</v>
      </c>
      <c r="CM7" s="24" t="s">
        <v>102</v>
      </c>
      <c r="CN7" s="24" t="s">
        <v>102</v>
      </c>
      <c r="CO7" s="24">
        <v>45.75</v>
      </c>
      <c r="CP7" s="24">
        <v>50.98</v>
      </c>
      <c r="CQ7" s="24">
        <v>46.08</v>
      </c>
      <c r="CR7" s="24" t="s">
        <v>102</v>
      </c>
      <c r="CS7" s="24" t="s">
        <v>102</v>
      </c>
      <c r="CT7" s="24">
        <v>34.700000000000003</v>
      </c>
      <c r="CU7" s="24">
        <v>46.83</v>
      </c>
      <c r="CV7" s="24">
        <v>33.74</v>
      </c>
      <c r="CW7" s="24">
        <v>33.840000000000003</v>
      </c>
      <c r="CX7" s="24" t="s">
        <v>102</v>
      </c>
      <c r="CY7" s="24" t="s">
        <v>102</v>
      </c>
      <c r="CZ7" s="24">
        <v>85.03</v>
      </c>
      <c r="DA7" s="24">
        <v>85.39</v>
      </c>
      <c r="DB7" s="24">
        <v>81.849999999999994</v>
      </c>
      <c r="DC7" s="24" t="s">
        <v>102</v>
      </c>
      <c r="DD7" s="24" t="s">
        <v>102</v>
      </c>
      <c r="DE7" s="24">
        <v>90.04</v>
      </c>
      <c r="DF7" s="24">
        <v>90.58</v>
      </c>
      <c r="DG7" s="24">
        <v>90.11</v>
      </c>
      <c r="DH7" s="24">
        <v>89.98</v>
      </c>
      <c r="DI7" s="24" t="s">
        <v>102</v>
      </c>
      <c r="DJ7" s="24" t="s">
        <v>102</v>
      </c>
      <c r="DK7" s="24">
        <v>4.03</v>
      </c>
      <c r="DL7" s="24">
        <v>8.06</v>
      </c>
      <c r="DM7" s="24">
        <v>11.35</v>
      </c>
      <c r="DN7" s="24" t="s">
        <v>102</v>
      </c>
      <c r="DO7" s="24" t="s">
        <v>102</v>
      </c>
      <c r="DP7" s="24">
        <v>29.28</v>
      </c>
      <c r="DQ7" s="24">
        <v>32.380000000000003</v>
      </c>
      <c r="DR7" s="24">
        <v>35.24</v>
      </c>
      <c r="DS7" s="24">
        <v>34.79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</v>
      </c>
      <c r="EM7" s="24">
        <v>0</v>
      </c>
      <c r="EN7" s="24">
        <v>0</v>
      </c>
      <c r="EO7" s="24">
        <v>0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2023-12-12T01:06:42Z</dcterms:created>
  <dcterms:modified xsi:type="dcterms:W3CDTF">2024-02-07T06:25:50Z</dcterms:modified>
  <cp:category/>
</cp:coreProperties>
</file>