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5_南部町\"/>
    </mc:Choice>
  </mc:AlternateContent>
  <workbookProtection workbookAlgorithmName="SHA-512" workbookHashValue="r+3QAJfzZeAFPQ04Rhc9nTd3hLWlkxNd3MnxDqdAutryCEes117dTdZmrIB/VFxlg/tJZbYDdJ0nGLcPJpWAHw==" workbookSaltValue="iCjbEEN9u8zYzqA0AzbLig==" workbookSpinCount="100000" lockStructure="1"/>
  <bookViews>
    <workbookView xWindow="-120" yWindow="-120" windowWidth="20736"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<sst xmlns="http://schemas.openxmlformats.org/spreadsheetml/2006/main" count="236" uniqueCount="121">
  <si>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</si>
  <si>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</si>
  <si>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</si>
  <si>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</si>
  <si>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</si>
  <si>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</si>
  <si>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</si>
  <si>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</si>
  <si>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</si>
  <si>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</si>
  <si>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</si>
  <si>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</si>
  <si>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</si>
  <si>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</si>
  <si>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</si>
  <si>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</si>
  <si>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</si>
  <si>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</si>
  <si>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</si>
  <si>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</si>
  <si>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</si>
  <si>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</si>
  <si>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</si>
  <si>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</si>
  <si>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</si>
  <si>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</si>
  <si>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</si>
  <si>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</si>
  <si>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</si>
  <si>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</si>
  <si>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</si>
  <si>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</si>
  <si>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</si>
  <si>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</si>
  <si>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</si>
  <si>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</si>
  <si>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</si>
  <si>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</si>
  <si>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</si>
  <si>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</si>
  <si>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</si>
  <si>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</si>
  <si>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</si>
  <si>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</si>
  <si>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</si>
  <si>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</si>
  <si>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</si>
  <si>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</si>
  <si>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</si>
  <si>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</si>
  <si>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</si>
  <si>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</si>
  <si>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</si>
  <si>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</si>
  <si>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</si>
  <si>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</si>
  <si>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</si>
  <si>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</si>
  <si>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</si>
  <si>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</si>
  <si>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</si>
  <si>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</si>
  <si>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</si>
  <si>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</si>
  <si>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</si>
  <si>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</si>
  <si>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</si>
  <si>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</si>
  <si>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</si>
  <si>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</si>
  <si>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</si>
  <si>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</si>
  <si>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</si>
  <si>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</si>
  <si>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</si>
  <si>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</si>
  <si>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</si>
  <si>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</si>
  <si>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</si>
  <si>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</si>
  <si>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</si>
  <si>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</si>
  <si>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</si>
  <si>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</si>
  <si>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</si>
  <si>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</si>
  <si>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</si>
  <si>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</si>
  <si>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</si>
  <si>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</si>
  <si>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</si>
  <si>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</si>
  <si>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</si>
  <si>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</si>
  <si>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</si>
  <si>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</si>
  <si>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</si>
  <si>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</si>
  <si>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</si>
  <si>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</si>
  <si>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</si>
  <si>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</si>
  <si>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</si>
  <si>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</si>
  <si>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</si>
  <si>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</si>
  <si>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</si>
  <si>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</si>
  <si>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</si>
  <si>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</si>
  <si>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</si>
  <si>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</si>
  <si>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</si>
  <si>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</si>
  <si>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</si>
  <si>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</si>
  <si>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</si>
  <si>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</si>
  <si>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下水道処理施設の古いものは、平成２年からの供用開始であり、老朽化が進んでいる。今後は更新も含め長期的な修繕計画の検討が必要である。</t>
    <phoneticPr fontId="4"/>
  </si>
  <si>
    <t>収益的収支比率については、令和4年度に東西町浄化センター計器更新や清水川マンホール更新等により修繕費が増加し、下水道事業法適化にかかる支援業務による委託費が増加した。また、燃料価格高騰により電気代が大幅に増加したため、前年度と比較し、収支比率が約10.7％低下している。
　経費回収率は、歳出の増加により84.04％となり、前年度よりも12.89％低下した。
　正確な経営状態を把握し、経営の改善につなげるため、法適化を進めていく。</t>
    <rPh sb="19" eb="22">
      <t>トウザイチョウ</t>
    </rPh>
    <rPh sb="22" eb="24">
      <t>ジョウカ</t>
    </rPh>
    <rPh sb="28" eb="30">
      <t>ケイキ</t>
    </rPh>
    <rPh sb="30" eb="32">
      <t>コウシン</t>
    </rPh>
    <rPh sb="33" eb="36">
      <t>シミズガワ</t>
    </rPh>
    <rPh sb="41" eb="43">
      <t>コウシン</t>
    </rPh>
    <rPh sb="43" eb="44">
      <t>トウ</t>
    </rPh>
    <rPh sb="47" eb="49">
      <t>シュウゼン</t>
    </rPh>
    <rPh sb="49" eb="50">
      <t>ヒ</t>
    </rPh>
    <rPh sb="51" eb="53">
      <t>ゾウカ</t>
    </rPh>
    <rPh sb="86" eb="90">
      <t>ネンリョウカカク</t>
    </rPh>
    <rPh sb="90" eb="92">
      <t>コウトウ</t>
    </rPh>
    <rPh sb="95" eb="98">
      <t>デンキダイ</t>
    </rPh>
    <rPh sb="99" eb="101">
      <t>オオハバ</t>
    </rPh>
    <rPh sb="102" eb="104">
      <t>ゾウカ</t>
    </rPh>
    <rPh sb="128" eb="130">
      <t>テイカ</t>
    </rPh>
    <rPh sb="144" eb="146">
      <t>サイシュツ</t>
    </rPh>
    <rPh sb="147" eb="149">
      <t>ゾウカ</t>
    </rPh>
    <rPh sb="162" eb="165">
      <t>ゼンネンド</t>
    </rPh>
    <rPh sb="174" eb="176">
      <t>テイカ</t>
    </rPh>
    <rPh sb="181" eb="183">
      <t>セイカク</t>
    </rPh>
    <rPh sb="184" eb="188">
      <t>ケイエイジョウタイ</t>
    </rPh>
    <rPh sb="189" eb="191">
      <t>ハアク</t>
    </rPh>
    <rPh sb="193" eb="195">
      <t>ケイエイ</t>
    </rPh>
    <rPh sb="196" eb="198">
      <t>カイゼン</t>
    </rPh>
    <rPh sb="207" eb="208">
      <t>テキ</t>
    </rPh>
    <phoneticPr fontId="4"/>
  </si>
  <si>
    <t>施設整備は完了しており、毎年数件ずつの新規加入があるが、人口減少は年々進んでいる。資本費平準化債の借入れと一般会計からの繰入により経営安定を図っている。
　供用開始から３０年以上経過する施設の老朽化による改善更新にかかる費用の確保が課題となっている。
　今後導入予定としている下水道事業の法適化により、下水道事業の経営状況を正確に把握、分析を行い、適正な使用料設定や地域の状況にあわせた施設の更新等を検討する必要がある。</t>
    <rPh sb="145" eb="146">
      <t>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</si>
</sst>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9B-4932-88CF-B2EA7E74B1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0.06</c:v>
                </c:pt>
                <c:pt idx="3">
                  <c:v>0.27</c:v>
                </c:pt>
                <c:pt idx="4">
                  <c:v>0.22</c:v>
                </c:pt>
              </c:numCache>
            </c:numRef>
          </c:val>
          <c:smooth val="0"/>
          <c:extLst>
            <c:ext xmlns:c16="http://schemas.microsoft.com/office/drawing/2014/chart" uri="{C3380CC4-5D6E-409C-BE32-E72D297353CC}">
              <c16:uniqueId val="{00000001-F59B-4932-88CF-B2EA7E74B1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49.17</c:v>
                </c:pt>
                <c:pt idx="1">
                  <c:v>51.26</c:v>
                </c:pt>
                <c:pt idx="2">
                  <c:v>56.99</c:v>
                </c:pt>
                <c:pt idx="3">
                  <c:v>58.88</c:v>
                </c:pt>
                <c:pt idx="4">
                  <c:v>58.2</c:v>
                </c:pt>
              </c:numCache>
            </c:numRef>
          </c:val>
          <c:extLst>
            <c:ext xmlns:c16="http://schemas.microsoft.com/office/drawing/2014/chart" uri="{C3380CC4-5D6E-409C-BE32-E72D297353CC}">
              <c16:uniqueId val="{00000000-414E-4F25-984E-FF1D3164A4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45.87</c:v>
                </c:pt>
                <c:pt idx="3">
                  <c:v>44.24</c:v>
                </c:pt>
                <c:pt idx="4">
                  <c:v>45.3</c:v>
                </c:pt>
              </c:numCache>
            </c:numRef>
          </c:val>
          <c:smooth val="0"/>
          <c:extLst>
            <c:ext xmlns:c16="http://schemas.microsoft.com/office/drawing/2014/chart" uri="{C3380CC4-5D6E-409C-BE32-E72D297353CC}">
              <c16:uniqueId val="{00000001-414E-4F25-984E-FF1D3164A4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93.55</c:v>
                </c:pt>
                <c:pt idx="1">
                  <c:v>92.88</c:v>
                </c:pt>
                <c:pt idx="2">
                  <c:v>92.87</c:v>
                </c:pt>
                <c:pt idx="3">
                  <c:v>94.11</c:v>
                </c:pt>
                <c:pt idx="4">
                  <c:v>94.64</c:v>
                </c:pt>
              </c:numCache>
            </c:numRef>
          </c:val>
          <c:extLst>
            <c:ext xmlns:c16="http://schemas.microsoft.com/office/drawing/2014/chart" uri="{C3380CC4-5D6E-409C-BE32-E72D297353CC}">
              <c16:uniqueId val="{00000000-F814-4078-A708-F1C9727B062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87.65</c:v>
                </c:pt>
                <c:pt idx="3">
                  <c:v>88.15</c:v>
                </c:pt>
                <c:pt idx="4">
                  <c:v>88.37</c:v>
                </c:pt>
              </c:numCache>
            </c:numRef>
          </c:val>
          <c:smooth val="0"/>
          <c:extLst>
            <c:ext xmlns:c16="http://schemas.microsoft.com/office/drawing/2014/chart" uri="{C3380CC4-5D6E-409C-BE32-E72D297353CC}">
              <c16:uniqueId val="{00000001-F814-4078-A708-F1C9727B062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83.17</c:v>
                </c:pt>
                <c:pt idx="1">
                  <c:v>85.29</c:v>
                </c:pt>
                <c:pt idx="2">
                  <c:v>80.64</c:v>
                </c:pt>
                <c:pt idx="3">
                  <c:v>87.06</c:v>
                </c:pt>
                <c:pt idx="4">
                  <c:v>76.34</c:v>
                </c:pt>
              </c:numCache>
            </c:numRef>
          </c:val>
          <c:extLst>
            <c:ext xmlns:c16="http://schemas.microsoft.com/office/drawing/2014/chart" uri="{C3380CC4-5D6E-409C-BE32-E72D297353CC}">
              <c16:uniqueId val="{00000000-356E-4091-B13F-C106607B04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6E-4091-B13F-C106607B04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6-4E8B-AF8B-738769A913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6-4E8B-AF8B-738769A913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E4-4AD6-9984-7935A1EA59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E4-4AD6-9984-7935A1EA59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C-4A5F-9DF0-25D6BBAEB5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C-4A5F-9DF0-25D6BBAEB5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AB-451B-AE09-F53F41CA30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AB-451B-AE09-F53F41CA30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93.52</c:v>
                </c:pt>
                <c:pt idx="1">
                  <c:v>0</c:v>
                </c:pt>
                <c:pt idx="2">
                  <c:v>0</c:v>
                </c:pt>
                <c:pt idx="3" formatCode="#,##0.00;&quot;△&quot;#,##0.00;&quot;-&quot;">
                  <c:v>55.17</c:v>
                </c:pt>
                <c:pt idx="4">
                  <c:v>0</c:v>
                </c:pt>
              </c:numCache>
            </c:numRef>
          </c:val>
          <c:extLst>
            <c:ext xmlns:c16="http://schemas.microsoft.com/office/drawing/2014/chart" uri="{C3380CC4-5D6E-409C-BE32-E72D297353CC}">
              <c16:uniqueId val="{00000000-9C4C-4EFB-81DF-ED4F2E30D6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1268.6300000000001</c:v>
                </c:pt>
                <c:pt idx="3">
                  <c:v>1283.69</c:v>
                </c:pt>
                <c:pt idx="4">
                  <c:v>1160.22</c:v>
                </c:pt>
              </c:numCache>
            </c:numRef>
          </c:val>
          <c:smooth val="0"/>
          <c:extLst>
            <c:ext xmlns:c16="http://schemas.microsoft.com/office/drawing/2014/chart" uri="{C3380CC4-5D6E-409C-BE32-E72D297353CC}">
              <c16:uniqueId val="{00000001-9C4C-4EFB-81DF-ED4F2E30D6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70.819999999999993</c:v>
                </c:pt>
                <c:pt idx="1">
                  <c:v>84.98</c:v>
                </c:pt>
                <c:pt idx="2">
                  <c:v>61.54</c:v>
                </c:pt>
                <c:pt idx="3">
                  <c:v>96.93</c:v>
                </c:pt>
                <c:pt idx="4">
                  <c:v>84.04</c:v>
                </c:pt>
              </c:numCache>
            </c:numRef>
          </c:val>
          <c:extLst>
            <c:ext xmlns:c16="http://schemas.microsoft.com/office/drawing/2014/chart" uri="{C3380CC4-5D6E-409C-BE32-E72D297353CC}">
              <c16:uniqueId val="{00000000-BFF6-4EFA-AC63-3B5799E398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82.88</c:v>
                </c:pt>
                <c:pt idx="3">
                  <c:v>82.53</c:v>
                </c:pt>
                <c:pt idx="4">
                  <c:v>81.81</c:v>
                </c:pt>
              </c:numCache>
            </c:numRef>
          </c:val>
          <c:smooth val="0"/>
          <c:extLst>
            <c:ext xmlns:c16="http://schemas.microsoft.com/office/drawing/2014/chart" uri="{C3380CC4-5D6E-409C-BE32-E72D297353CC}">
              <c16:uniqueId val="{00000001-BFF6-4EFA-AC63-3B5799E398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250.04</c:v>
                </c:pt>
                <c:pt idx="1">
                  <c:v>200.75</c:v>
                </c:pt>
                <c:pt idx="2">
                  <c:v>252.36</c:v>
                </c:pt>
                <c:pt idx="3">
                  <c:v>160.43</c:v>
                </c:pt>
                <c:pt idx="4">
                  <c:v>192.27</c:v>
                </c:pt>
              </c:numCache>
            </c:numRef>
          </c:val>
          <c:extLst>
            <c:ext xmlns:c16="http://schemas.microsoft.com/office/drawing/2014/chart" uri="{C3380CC4-5D6E-409C-BE32-E72D297353CC}">
              <c16:uniqueId val="{00000000-7441-470E-969F-59E4F84BB5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187.76</c:v>
                </c:pt>
                <c:pt idx="3">
                  <c:v>190.48</c:v>
                </c:pt>
                <c:pt idx="4">
                  <c:v>193.59</c:v>
                </c:pt>
              </c:numCache>
            </c:numRef>
          </c:val>
          <c:smooth val="0"/>
          <c:extLst>
            <c:ext xmlns:c16="http://schemas.microsoft.com/office/drawing/2014/chart" uri="{C3380CC4-5D6E-409C-BE32-E72D297353CC}">
              <c16:uniqueId val="{00000001-7441-470E-969F-59E4F84BB5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南部町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10348</v>
      </c>
      <c r="AM8" s="37"/>
      <c r="AN8" s="37"/>
      <c r="AO8" s="37"/>
      <c r="AP8" s="37"/>
      <c r="AQ8" s="37"/>
      <c r="AR8" s="37"/>
      <c r="AS8" s="37"/>
      <c r="AT8" s="38">
        <f>データ!T6</f>
        <v>114.03</v>
      </c>
      <c r="AU8" s="38"/>
      <c r="AV8" s="38"/>
      <c r="AW8" s="38"/>
      <c r="AX8" s="38"/>
      <c r="AY8" s="38"/>
      <c r="AZ8" s="38"/>
      <c r="BA8" s="38"/>
      <c r="BB8" s="38">
        <f>データ!U6</f>
        <v>90.75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30.54</v>
      </c>
      <c r="Q10" s="38"/>
      <c r="R10" s="38"/>
      <c r="S10" s="38"/>
      <c r="T10" s="38"/>
      <c r="U10" s="38"/>
      <c r="V10" s="38"/>
      <c r="W10" s="38">
        <f>データ!Q6</f>
        <v>100</v>
      </c>
      <c r="X10" s="38"/>
      <c r="Y10" s="38"/>
      <c r="Z10" s="38"/>
      <c r="AA10" s="38"/>
      <c r="AB10" s="38"/>
      <c r="AC10" s="38"/>
      <c r="AD10" s="37">
        <f>データ!R6</f>
        <v>3850</v>
      </c>
      <c r="AE10" s="37"/>
      <c r="AF10" s="37"/>
      <c r="AG10" s="37"/>
      <c r="AH10" s="37"/>
      <c r="AI10" s="37"/>
      <c r="AJ10" s="37"/>
      <c r="AK10" s="2"/>
      <c r="AL10" s="37">
        <f>データ!V6</f>
        <v>3169</v>
      </c>
      <c r="AM10" s="37"/>
      <c r="AN10" s="37"/>
      <c r="AO10" s="37"/>
      <c r="AP10" s="37"/>
      <c r="AQ10" s="37"/>
      <c r="AR10" s="37"/>
      <c r="AS10" s="37"/>
      <c r="AT10" s="38">
        <f>データ!W6</f>
        <v>1.1100000000000001</v>
      </c>
      <c r="AU10" s="38"/>
      <c r="AV10" s="38"/>
      <c r="AW10" s="38"/>
      <c r="AX10" s="38"/>
      <c r="AY10" s="38"/>
      <c r="AZ10" s="38"/>
      <c r="BA10" s="38"/>
      <c r="BB10" s="38">
        <f>データ!X6</f>
        <v>2854.95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45</v>
      </c>
      <c r="O86" s="12" t="str">
        <f>データ!EO6</f>
        <v>【0.13】</v>
      </c>
    </row>
  </sheetData>
  <sheetProtection algorithmName="SHA-512" hashValue="ezTSZ6GkoUpX4K4ZApDWo8zB7BrDiwL98wtaLUdL0zsq+1F9mpksCCXrVdh3TX1xTVIm61CfI7KSk9BVLe5djQ==" saltValue="SgaxSE+LpJC5e47iy7wV4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313891</v>
      </c>
      <c r="D6" s="19">
        <f t="shared" si="3"/>
        <v>47</v>
      </c>
      <c r="E6" s="19">
        <f t="shared" si="3"/>
        <v>17</v>
      </c>
      <c r="F6" s="19">
        <f t="shared" si="3"/>
        <v>4</v>
      </c>
      <c r="G6" s="19">
        <f t="shared" si="3"/>
        <v>0</v>
      </c>
      <c r="H6" s="19" t="str">
        <f t="shared" si="3"/>
        <v>鳥取県　南部町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30.54</v>
      </c>
      <c r="Q6" s="20">
        <f t="shared" si="3"/>
        <v>100</v>
      </c>
      <c r="R6" s="20">
        <f t="shared" si="3"/>
        <v>3850</v>
      </c>
      <c r="S6" s="20">
        <f t="shared" si="3"/>
        <v>10348</v>
      </c>
      <c r="T6" s="20">
        <f t="shared" si="3"/>
        <v>114.03</v>
      </c>
      <c r="U6" s="20">
        <f t="shared" si="3"/>
        <v>90.75</v>
      </c>
      <c r="V6" s="20">
        <f t="shared" si="3"/>
        <v>3169</v>
      </c>
      <c r="W6" s="20">
        <f t="shared" si="3"/>
        <v>1.1100000000000001</v>
      </c>
      <c r="X6" s="20">
        <f t="shared" si="3"/>
        <v>2854.95</v>
      </c>
      <c r="Y6" s="21">
        <f>IF(Y7="",NA(),Y7)</f>
        <v>83.17</v>
      </c>
      <c r="Z6" s="21">
        <f t="shared" ref="Z6:AH6" si="4">IF(Z7="",NA(),Z7)</f>
        <v>85.29</v>
      </c>
      <c r="AA6" s="21">
        <f t="shared" si="4"/>
        <v>80.64</v>
      </c>
      <c r="AB6" s="21">
        <f t="shared" si="4"/>
        <v>87.06</v>
      </c>
      <c r="AC6" s="21">
        <f t="shared" si="4"/>
        <v>76.34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93.52</v>
      </c>
      <c r="BG6" s="20">
        <f t="shared" ref="BG6:BO6" si="7">IF(BG7="",NA(),BG7)</f>
        <v>0</v>
      </c>
      <c r="BH6" s="20">
        <f t="shared" si="7"/>
        <v>0</v>
      </c>
      <c r="BI6" s="21">
        <f t="shared" si="7"/>
        <v>55.17</v>
      </c>
      <c r="BJ6" s="20">
        <f t="shared" si="7"/>
        <v>0</v>
      </c>
      <c r="BK6" s="21">
        <f t="shared" si="7"/>
        <v>1194.1500000000001</v>
      </c>
      <c r="BL6" s="21">
        <f t="shared" si="7"/>
        <v>1206.79</v>
      </c>
      <c r="BM6" s="21">
        <f t="shared" si="7"/>
        <v>1268.6300000000001</v>
      </c>
      <c r="BN6" s="21">
        <f t="shared" si="7"/>
        <v>1283.69</v>
      </c>
      <c r="BO6" s="21">
        <f t="shared" si="7"/>
        <v>1160.22</v>
      </c>
      <c r="BP6" s="20" t="str">
        <f>IF(BP7="","",IF(BP7="-","【-】","【"&amp;SUBSTITUTE(TEXT(BP7,"#,##0.00"),"-","△")&amp;"】"))</f>
        <v>【1,182.11】</v>
      </c>
      <c r="BQ6" s="21">
        <f>IF(BQ7="",NA(),BQ7)</f>
        <v>70.819999999999993</v>
      </c>
      <c r="BR6" s="21">
        <f t="shared" ref="BR6:BZ6" si="8">IF(BR7="",NA(),BR7)</f>
        <v>84.98</v>
      </c>
      <c r="BS6" s="21">
        <f t="shared" si="8"/>
        <v>61.54</v>
      </c>
      <c r="BT6" s="21">
        <f t="shared" si="8"/>
        <v>96.93</v>
      </c>
      <c r="BU6" s="21">
        <f t="shared" si="8"/>
        <v>84.04</v>
      </c>
      <c r="BV6" s="21">
        <f t="shared" si="8"/>
        <v>72.260000000000005</v>
      </c>
      <c r="BW6" s="21">
        <f t="shared" si="8"/>
        <v>71.84</v>
      </c>
      <c r="BX6" s="21">
        <f t="shared" si="8"/>
        <v>82.88</v>
      </c>
      <c r="BY6" s="21">
        <f t="shared" si="8"/>
        <v>82.53</v>
      </c>
      <c r="BZ6" s="21">
        <f t="shared" si="8"/>
        <v>81.81</v>
      </c>
      <c r="CA6" s="20" t="str">
        <f>IF(CA7="","",IF(CA7="-","【-】","【"&amp;SUBSTITUTE(TEXT(CA7,"#,##0.00"),"-","△")&amp;"】"))</f>
        <v>【73.78】</v>
      </c>
      <c r="CB6" s="21">
        <f>IF(CB7="",NA(),CB7)</f>
        <v>250.04</v>
      </c>
      <c r="CC6" s="21">
        <f t="shared" ref="CC6:CK6" si="9">IF(CC7="",NA(),CC7)</f>
        <v>200.75</v>
      </c>
      <c r="CD6" s="21">
        <f t="shared" si="9"/>
        <v>252.36</v>
      </c>
      <c r="CE6" s="21">
        <f t="shared" si="9"/>
        <v>160.43</v>
      </c>
      <c r="CF6" s="21">
        <f t="shared" si="9"/>
        <v>192.27</v>
      </c>
      <c r="CG6" s="21">
        <f t="shared" si="9"/>
        <v>230.02</v>
      </c>
      <c r="CH6" s="21">
        <f t="shared" si="9"/>
        <v>228.47</v>
      </c>
      <c r="CI6" s="21">
        <f t="shared" si="9"/>
        <v>187.76</v>
      </c>
      <c r="CJ6" s="21">
        <f t="shared" si="9"/>
        <v>190.48</v>
      </c>
      <c r="CK6" s="21">
        <f t="shared" si="9"/>
        <v>193.59</v>
      </c>
      <c r="CL6" s="20" t="str">
        <f>IF(CL7="","",IF(CL7="-","【-】","【"&amp;SUBSTITUTE(TEXT(CL7,"#,##0.00"),"-","△")&amp;"】"))</f>
        <v>【220.62】</v>
      </c>
      <c r="CM6" s="21">
        <f>IF(CM7="",NA(),CM7)</f>
        <v>49.17</v>
      </c>
      <c r="CN6" s="21">
        <f t="shared" ref="CN6:CV6" si="10">IF(CN7="",NA(),CN7)</f>
        <v>51.26</v>
      </c>
      <c r="CO6" s="21">
        <f t="shared" si="10"/>
        <v>56.99</v>
      </c>
      <c r="CP6" s="21">
        <f t="shared" si="10"/>
        <v>58.88</v>
      </c>
      <c r="CQ6" s="21">
        <f t="shared" si="10"/>
        <v>58.2</v>
      </c>
      <c r="CR6" s="21">
        <f t="shared" si="10"/>
        <v>42.56</v>
      </c>
      <c r="CS6" s="21">
        <f t="shared" si="10"/>
        <v>42.47</v>
      </c>
      <c r="CT6" s="21">
        <f t="shared" si="10"/>
        <v>45.87</v>
      </c>
      <c r="CU6" s="21">
        <f t="shared" si="10"/>
        <v>44.24</v>
      </c>
      <c r="CV6" s="21">
        <f t="shared" si="10"/>
        <v>45.3</v>
      </c>
      <c r="CW6" s="20" t="str">
        <f>IF(CW7="","",IF(CW7="-","【-】","【"&amp;SUBSTITUTE(TEXT(CW7,"#,##0.00"),"-","△")&amp;"】"))</f>
        <v>【42.22】</v>
      </c>
      <c r="CX6" s="21">
        <f>IF(CX7="",NA(),CX7)</f>
        <v>93.55</v>
      </c>
      <c r="CY6" s="21">
        <f t="shared" ref="CY6:DG6" si="11">IF(CY7="",NA(),CY7)</f>
        <v>92.88</v>
      </c>
      <c r="CZ6" s="21">
        <f t="shared" si="11"/>
        <v>92.87</v>
      </c>
      <c r="DA6" s="21">
        <f t="shared" si="11"/>
        <v>94.11</v>
      </c>
      <c r="DB6" s="21">
        <f t="shared" si="11"/>
        <v>94.64</v>
      </c>
      <c r="DC6" s="21">
        <f t="shared" si="11"/>
        <v>83.32</v>
      </c>
      <c r="DD6" s="21">
        <f t="shared" si="11"/>
        <v>83.75</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0.06</v>
      </c>
      <c r="EM6" s="21">
        <f t="shared" si="14"/>
        <v>0.27</v>
      </c>
      <c r="EN6" s="21">
        <f t="shared" si="14"/>
        <v>0.22</v>
      </c>
      <c r="EO6" s="20" t="str">
        <f>IF(EO7="","",IF(EO7="-","【-】","【"&amp;SUBSTITUTE(TEXT(EO7,"#,##0.00"),"-","△")&amp;"】"))</f>
        <v>【0.13】</v>
      </c>
    </row>
    <row r="7" spans="1:145" s="22" customFormat="1" x14ac:dyDescent="0.2">
      <c r="A7" s="14"/>
      <c r="B7" s="23">
        <v>2022</v>
      </c>
      <c r="C7" s="23">
        <v>313891</v>
      </c>
      <c r="D7" s="23">
        <v>47</v>
      </c>
      <c r="E7" s="23">
        <v>17</v>
      </c>
      <c r="F7" s="23">
        <v>4</v>
      </c>
      <c r="G7" s="23">
        <v>0</v>
      </c>
      <c r="H7" s="23" t="s">
        <v>99</v>
      </c>
      <c r="I7" s="23" t="s">
        <v>100</v>
      </c>
      <c r="J7" s="23" t="s">
        <v>101</v>
      </c>
      <c r="K7" s="23" t="s">
        <v>102</v>
      </c>
      <c r="L7" s="23" t="s">
        <v>103</v>
      </c>
      <c r="M7" s="23" t="s">
        <v>104</v>
      </c>
      <c r="N7" s="24" t="s">
        <v>105</v>
      </c>
      <c r="O7" s="24" t="s">
        <v>106</v>
      </c>
      <c r="P7" s="24">
        <v>30.54</v>
      </c>
      <c r="Q7" s="24">
        <v>100</v>
      </c>
      <c r="R7" s="24">
        <v>3850</v>
      </c>
      <c r="S7" s="24">
        <v>10348</v>
      </c>
      <c r="T7" s="24">
        <v>114.03</v>
      </c>
      <c r="U7" s="24">
        <v>90.75</v>
      </c>
      <c r="V7" s="24">
        <v>3169</v>
      </c>
      <c r="W7" s="24">
        <v>1.1100000000000001</v>
      </c>
      <c r="X7" s="24">
        <v>2854.95</v>
      </c>
      <c r="Y7" s="24">
        <v>83.17</v>
      </c>
      <c r="Z7" s="24">
        <v>85.29</v>
      </c>
      <c r="AA7" s="24">
        <v>80.64</v>
      </c>
      <c r="AB7" s="24">
        <v>87.06</v>
      </c>
      <c r="AC7" s="24">
        <v>76.34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93.52</v>
      </c>
      <c r="BG7" s="24">
        <v>0</v>
      </c>
      <c r="BH7" s="24">
        <v>0</v>
      </c>
      <c r="BI7" s="24">
        <v>55.17</v>
      </c>
      <c r="BJ7" s="24">
        <v>0</v>
      </c>
      <c r="BK7" s="24">
        <v>1194.1500000000001</v>
      </c>
      <c r="BL7" s="24">
        <v>1206.79</v>
      </c>
      <c r="BM7" s="24">
        <v>1268.6300000000001</v>
      </c>
      <c r="BN7" s="24">
        <v>1283.69</v>
      </c>
      <c r="BO7" s="24">
        <v>1160.22</v>
      </c>
      <c r="BP7" s="24">
        <v>1182.1099999999999</v>
      </c>
      <c r="BQ7" s="24">
        <v>70.819999999999993</v>
      </c>
      <c r="BR7" s="24">
        <v>84.98</v>
      </c>
      <c r="BS7" s="24">
        <v>61.54</v>
      </c>
      <c r="BT7" s="24">
        <v>96.93</v>
      </c>
      <c r="BU7" s="24">
        <v>84.04</v>
      </c>
      <c r="BV7" s="24">
        <v>72.260000000000005</v>
      </c>
      <c r="BW7" s="24">
        <v>71.84</v>
      </c>
      <c r="BX7" s="24">
        <v>82.88</v>
      </c>
      <c r="BY7" s="24">
        <v>82.53</v>
      </c>
      <c r="BZ7" s="24">
        <v>81.81</v>
      </c>
      <c r="CA7" s="24">
        <v>73.78</v>
      </c>
      <c r="CB7" s="24">
        <v>250.04</v>
      </c>
      <c r="CC7" s="24">
        <v>200.75</v>
      </c>
      <c r="CD7" s="24">
        <v>252.36</v>
      </c>
      <c r="CE7" s="24">
        <v>160.43</v>
      </c>
      <c r="CF7" s="24">
        <v>192.27</v>
      </c>
      <c r="CG7" s="24">
        <v>230.02</v>
      </c>
      <c r="CH7" s="24">
        <v>228.47</v>
      </c>
      <c r="CI7" s="24">
        <v>187.76</v>
      </c>
      <c r="CJ7" s="24">
        <v>190.48</v>
      </c>
      <c r="CK7" s="24">
        <v>193.59</v>
      </c>
      <c r="CL7" s="24">
        <v>220.62</v>
      </c>
      <c r="CM7" s="24">
        <v>49.17</v>
      </c>
      <c r="CN7" s="24">
        <v>51.26</v>
      </c>
      <c r="CO7" s="24">
        <v>56.99</v>
      </c>
      <c r="CP7" s="24">
        <v>58.88</v>
      </c>
      <c r="CQ7" s="24">
        <v>58.2</v>
      </c>
      <c r="CR7" s="24">
        <v>42.56</v>
      </c>
      <c r="CS7" s="24">
        <v>42.47</v>
      </c>
      <c r="CT7" s="24">
        <v>45.87</v>
      </c>
      <c r="CU7" s="24">
        <v>44.24</v>
      </c>
      <c r="CV7" s="24">
        <v>45.3</v>
      </c>
      <c r="CW7" s="24">
        <v>42.22</v>
      </c>
      <c r="CX7" s="24">
        <v>93.55</v>
      </c>
      <c r="CY7" s="24">
        <v>92.88</v>
      </c>
      <c r="CZ7" s="24">
        <v>92.87</v>
      </c>
      <c r="DA7" s="24">
        <v>94.11</v>
      </c>
      <c r="DB7" s="24">
        <v>94.64</v>
      </c>
      <c r="DC7" s="24">
        <v>83.32</v>
      </c>
      <c r="DD7" s="24">
        <v>83.75</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0.06</v>
      </c>
      <c r="EM7" s="24">
        <v>0.27</v>
      </c>
      <c r="EN7" s="24">
        <v>0.22</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2023-12-12T02:50:47Z</dcterms:created>
  <dcterms:modified xsi:type="dcterms:W3CDTF">2024-02-07T06:25:11Z</dcterms:modified>
  <cp:category/>
</cp:coreProperties>
</file>