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4_大山町\"/>
    </mc:Choice>
  </mc:AlternateContent>
  <workbookProtection workbookAlgorithmName="SHA-512" workbookHashValue="lJ7fV65q+IqVEDGouN5Z/AJJDXQmdTTuWmEzlJnomdPrZAqYnGMH3IzcWDQmi+1ss8PDLFdoTkakBmUSyhCjjQ==" workbookSaltValue="zJE3/nYbIWk/mLrbW9F39A==" workbookSpinCount="100000" lockStructure="1"/>
  <bookViews>
    <workbookView xWindow="0" yWindow="0" windowWidth="15360" windowHeight="7632"/>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AD10" i="4" s="1"/>
  <c r="Q6" i="5"/>
  <c r="W10" i="4" s="1"/>
  <c r="P6" i="5"/>
  <c r="O6" i="5"/>
  <c r="I10" i="4" s="1"/>
  <c r="N6" i="5"/>
  <c r="M6" i="5"/>
  <c r="AD8" i="4" s="1"/>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BB10" i="4"/>
  <c r="P10" i="4"/>
  <c r="B10" i="4"/>
  <c r="I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<sst xmlns="http://schemas.openxmlformats.org/spreadsheetml/2006/main" count="236" uniqueCount="120">
  <si>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</si>
  <si>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</si>
  <si>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</si>
  <si>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</si>
  <si>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</si>
  <si>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</si>
  <si>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</si>
  <si>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</si>
  <si>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</si>
  <si>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</si>
  <si>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</si>
  <si>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</si>
  <si>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</si>
  <si>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</si>
  <si>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</si>
  <si>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</si>
  <si>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</si>
  <si>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</si>
  <si>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</si>
  <si>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</si>
  <si>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</si>
  <si>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</si>
  <si>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</si>
  <si>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</si>
  <si>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</si>
  <si>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</si>
  <si>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</si>
  <si>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</si>
  <si>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</si>
  <si>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</si>
  <si>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</si>
  <si>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</si>
  <si>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</si>
  <si>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</si>
  <si>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</si>
  <si>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</si>
  <si>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</si>
  <si>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</si>
  <si>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</si>
  <si>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</si>
  <si>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</si>
  <si>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</si>
  <si>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</si>
  <si>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</si>
  <si>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</si>
  <si>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</si>
  <si>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</si>
  <si>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</si>
  <si>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</si>
  <si>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</si>
  <si>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</si>
  <si>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</si>
  <si>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</si>
  <si>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</si>
  <si>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</si>
  <si>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</si>
  <si>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</si>
  <si>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</si>
  <si>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</si>
  <si>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</si>
  <si>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</si>
  <si>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</si>
  <si>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</si>
  <si>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</si>
  <si>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</si>
  <si>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</si>
  <si>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</si>
  <si>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</si>
  <si>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</si>
  <si>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</si>
  <si>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</si>
  <si>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</si>
  <si>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</si>
  <si>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</si>
  <si>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</si>
  <si>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</si>
  <si>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</si>
  <si>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</si>
  <si>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</si>
  <si>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</si>
  <si>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</si>
  <si>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</si>
  <si>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</si>
  <si>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</si>
  <si>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</si>
  <si>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</si>
  <si>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</si>
  <si>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</si>
  <si>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</si>
  <si>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</si>
  <si>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</si>
  <si>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</si>
  <si>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</si>
  <si>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</si>
  <si>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</si>
  <si>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</si>
  <si>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</si>
  <si>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</si>
  <si>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</si>
  <si>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大山町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</si>
  <si>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</si>
  <si>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</si>
  <si>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</si>
  <si>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</si>
  <si>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</si>
  <si>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</si>
  <si>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</si>
  <si>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</si>
  <si>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</si>
  <si>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</si>
  <si>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</si>
  <si>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</si>
  <si>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</si>
  <si>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</si>
  <si>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</si>
  <si>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</si>
  <si>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</si>
  <si>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農業集落排水事業は17処理区有り、古いものは供用開始から30年以上経過しており、施設の経年劣化が進み、更新時期となっている。このことが数値としてはわずかではあるが⑤経費回収率の低下および⑥汚水処理原価の上昇につながっているのが近年の現状である。
　これらの施設については調査・点検を行い、計画的に更新を行い延命する必要がある。経過年数が進むにつれ、更新や修繕の必要箇所は増加傾向となっている。平成28年度ですべての地区の機能診断調査が終了し、調査結果による終末処理場の統廃合や更新計画を進めており、そのうち2処理区について1施設を機能強化ののちに処理区統合とし、令和2年度供用開始としたところである。
　また管渠については、耐用年数が経過するまで期間があるため、今後は計画的に調査を行い、老朽化対策をする必要があると思われる。
</t>
    <rPh sb="32" eb="34">
      <t>イジョウ</t>
    </rPh>
    <rPh sb="68" eb="70">
      <t>スウチ</t>
    </rPh>
    <rPh sb="114" eb="116">
      <t>キンネン</t>
    </rPh>
    <rPh sb="158" eb="160">
      <t>ヒツヨウ</t>
    </rPh>
    <rPh sb="263" eb="265">
      <t>シセツ</t>
    </rPh>
    <rPh sb="266" eb="268">
      <t>キノウ</t>
    </rPh>
    <rPh sb="268" eb="270">
      <t>キョウカ</t>
    </rPh>
    <rPh sb="274" eb="276">
      <t>ショリ</t>
    </rPh>
    <rPh sb="276" eb="277">
      <t>ク</t>
    </rPh>
    <rPh sb="277" eb="279">
      <t>トウゴウ</t>
    </rPh>
    <rPh sb="282" eb="284">
      <t>レイワ</t>
    </rPh>
    <rPh sb="285" eb="287">
      <t>ネンド</t>
    </rPh>
    <rPh sb="287" eb="289">
      <t>キョウヨウ</t>
    </rPh>
    <rPh sb="289" eb="291">
      <t>カイシ</t>
    </rPh>
    <phoneticPr fontId="15"/>
  </si>
  <si>
    <t xml:space="preserve">　平成28年度に算定基礎の見直しを行い、①収益的収支比率、④企業債残高対事業規模比率、⑤経費回収率および⑥汚水処理原価は従前より改善した。平成29年度から料金統一化を図ったが、現状では健全経営が出来ているとは言えず、また、近年、人口減少などを背景とし①収益的収支比率の低下、⑤経費回収率の低下、⑥汚水処理原価の上昇の傾向となっており、引き続き経費削減に努めている。
　⑦施設利用率は全国平均、類似団体と近似値の状況であり、施設の効率性はほぼ全国平均の水準を保っている。施設の見直しと計画的な施設管理を行い、今後も改善を進めたい。⑧水洗化率はほぼ全国平均の水準を保っており、今後も指標を100％に近づけるよう努めていきたい。
※④企業債残高対事業規模比率（R03）について
（誤）
（２４表１行（１２）2,193,237）÷（２６表１行（２）115,275）×100＝1902.61
（正）
（２４表１行（１２）2,193,237－２４表１行（１６）2,150,712）÷（２６表１行（２）115,275）×100＝36.89
</t>
    <rPh sb="220" eb="222">
      <t>ゼンコク</t>
    </rPh>
    <rPh sb="222" eb="224">
      <t>ヘイキン</t>
    </rPh>
    <rPh sb="225" eb="227">
      <t>スイジュン</t>
    </rPh>
    <rPh sb="228" eb="229">
      <t>タモ</t>
    </rPh>
    <phoneticPr fontId="16"/>
  </si>
  <si>
    <t xml:space="preserve">　農業集落排水事業は一般会計からの繰入で費用を賄っている部分が大きい。資産額からも財政全体に与える影響も大きいことがあることを踏まえ、将来的に施設の予防保全に努めなければならないと考える。
　また、発生対応型で心配される短期間に集中しての施設の老朽化による修繕や更新にかかる費用増大とならないよう、計画的な費用配分を検討し、維持管理をしていかなければならない。
　財源については適正化を考え、平成29年度に使用料の統一化を行ったが、人口減少が予想される状況を考慮し、施設の統廃合等による経費削減と併せ、令和６年度からの地方公営企業会計の法適用化に向けて一層の経営改善を進めていく必要がある。
</t>
    <rPh sb="193" eb="194">
      <t>カンガ</t>
    </rPh>
    <rPh sb="196" eb="198">
      <t>ヘイセイ</t>
    </rPh>
    <rPh sb="200" eb="202">
      <t>ネンド</t>
    </rPh>
    <rPh sb="251" eb="253">
      <t>レイワ</t>
    </rPh>
    <rPh sb="254" eb="256">
      <t>ネンド</t>
    </rPh>
    <rPh sb="273" eb="274">
      <t>ム</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</si>
</sst>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b/>
      <sz val="15"/>
      <color theme="3"/>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84-4668-BF06-D63BE3FA5F9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9884-4668-BF06-D63BE3FA5F9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49.46</c:v>
                </c:pt>
                <c:pt idx="1">
                  <c:v>48.53</c:v>
                </c:pt>
                <c:pt idx="2">
                  <c:v>51.24</c:v>
                </c:pt>
                <c:pt idx="3">
                  <c:v>49.97</c:v>
                </c:pt>
                <c:pt idx="4">
                  <c:v>48.56</c:v>
                </c:pt>
              </c:numCache>
            </c:numRef>
          </c:val>
          <c:extLst>
            <c:ext xmlns:c16="http://schemas.microsoft.com/office/drawing/2014/chart" uri="{C3380CC4-5D6E-409C-BE32-E72D297353CC}">
              <c16:uniqueId val="{00000000-CBB5-4D9B-9628-70CAFC444E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CBB5-4D9B-9628-70CAFC444E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90.1</c:v>
                </c:pt>
                <c:pt idx="1">
                  <c:v>91.03</c:v>
                </c:pt>
                <c:pt idx="2">
                  <c:v>91.57</c:v>
                </c:pt>
                <c:pt idx="3">
                  <c:v>92.07</c:v>
                </c:pt>
                <c:pt idx="4">
                  <c:v>92.11</c:v>
                </c:pt>
              </c:numCache>
            </c:numRef>
          </c:val>
          <c:extLst>
            <c:ext xmlns:c16="http://schemas.microsoft.com/office/drawing/2014/chart" uri="{C3380CC4-5D6E-409C-BE32-E72D297353CC}">
              <c16:uniqueId val="{00000000-5B4E-4586-B36E-0950EF7D5F3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5B4E-4586-B36E-0950EF7D5F3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92.55</c:v>
                </c:pt>
                <c:pt idx="1">
                  <c:v>93.89</c:v>
                </c:pt>
                <c:pt idx="2">
                  <c:v>90.79</c:v>
                </c:pt>
                <c:pt idx="3">
                  <c:v>90.11</c:v>
                </c:pt>
                <c:pt idx="4">
                  <c:v>86</c:v>
                </c:pt>
              </c:numCache>
            </c:numRef>
          </c:val>
          <c:extLst>
            <c:ext xmlns:c16="http://schemas.microsoft.com/office/drawing/2014/chart" uri="{C3380CC4-5D6E-409C-BE32-E72D297353CC}">
              <c16:uniqueId val="{00000000-1468-4DAF-9093-88B8BC638E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68-4DAF-9093-88B8BC638E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84-4794-93E5-34CADA548A9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84-4794-93E5-34CADA548A9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FD-4DF5-90C9-E722322F22C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FD-4DF5-90C9-E722322F22C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3F-446E-912E-182045C7D05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3F-446E-912E-182045C7D05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37-4CE9-9E1A-1CB56759F2F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37-4CE9-9E1A-1CB56759F2F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289.11</c:v>
                </c:pt>
                <c:pt idx="1">
                  <c:v>50.19</c:v>
                </c:pt>
                <c:pt idx="2">
                  <c:v>72.72</c:v>
                </c:pt>
                <c:pt idx="3">
                  <c:v>1902.61</c:v>
                </c:pt>
                <c:pt idx="4">
                  <c:v>70.73</c:v>
                </c:pt>
              </c:numCache>
            </c:numRef>
          </c:val>
          <c:extLst>
            <c:ext xmlns:c16="http://schemas.microsoft.com/office/drawing/2014/chart" uri="{C3380CC4-5D6E-409C-BE32-E72D297353CC}">
              <c16:uniqueId val="{00000000-6150-4903-9A60-9EFD49528F2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6150-4903-9A60-9EFD49528F2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77.91</c:v>
                </c:pt>
                <c:pt idx="1">
                  <c:v>78.989999999999995</c:v>
                </c:pt>
                <c:pt idx="2">
                  <c:v>65.98</c:v>
                </c:pt>
                <c:pt idx="3">
                  <c:v>61.61</c:v>
                </c:pt>
                <c:pt idx="4">
                  <c:v>56.11</c:v>
                </c:pt>
              </c:numCache>
            </c:numRef>
          </c:val>
          <c:extLst>
            <c:ext xmlns:c16="http://schemas.microsoft.com/office/drawing/2014/chart" uri="{C3380CC4-5D6E-409C-BE32-E72D297353CC}">
              <c16:uniqueId val="{00000000-9243-41AA-B4CC-E12B47CE240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9243-41AA-B4CC-E12B47CE240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226.87</c:v>
                </c:pt>
                <c:pt idx="1">
                  <c:v>229.41</c:v>
                </c:pt>
                <c:pt idx="2">
                  <c:v>263.22000000000003</c:v>
                </c:pt>
                <c:pt idx="3">
                  <c:v>290.10000000000002</c:v>
                </c:pt>
                <c:pt idx="4">
                  <c:v>326.81</c:v>
                </c:pt>
              </c:numCache>
            </c:numRef>
          </c:val>
          <c:extLst>
            <c:ext xmlns:c16="http://schemas.microsoft.com/office/drawing/2014/chart" uri="{C3380CC4-5D6E-409C-BE32-E72D297353CC}">
              <c16:uniqueId val="{00000000-FFF6-4E59-A504-E2A95ED524B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FFF6-4E59-A504-E2A95ED524B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大山町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15320</v>
      </c>
      <c r="AM8" s="42"/>
      <c r="AN8" s="42"/>
      <c r="AO8" s="42"/>
      <c r="AP8" s="42"/>
      <c r="AQ8" s="42"/>
      <c r="AR8" s="42"/>
      <c r="AS8" s="42"/>
      <c r="AT8" s="35">
        <f>データ!T6</f>
        <v>189.83</v>
      </c>
      <c r="AU8" s="35"/>
      <c r="AV8" s="35"/>
      <c r="AW8" s="35"/>
      <c r="AX8" s="35"/>
      <c r="AY8" s="35"/>
      <c r="AZ8" s="35"/>
      <c r="BA8" s="35"/>
      <c r="BB8" s="35">
        <f>データ!U6</f>
        <v>80.7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47.8</v>
      </c>
      <c r="Q10" s="35"/>
      <c r="R10" s="35"/>
      <c r="S10" s="35"/>
      <c r="T10" s="35"/>
      <c r="U10" s="35"/>
      <c r="V10" s="35"/>
      <c r="W10" s="35">
        <f>データ!Q6</f>
        <v>100</v>
      </c>
      <c r="X10" s="35"/>
      <c r="Y10" s="35"/>
      <c r="Z10" s="35"/>
      <c r="AA10" s="35"/>
      <c r="AB10" s="35"/>
      <c r="AC10" s="35"/>
      <c r="AD10" s="42">
        <f>データ!R6</f>
        <v>3667</v>
      </c>
      <c r="AE10" s="42"/>
      <c r="AF10" s="42"/>
      <c r="AG10" s="42"/>
      <c r="AH10" s="42"/>
      <c r="AI10" s="42"/>
      <c r="AJ10" s="42"/>
      <c r="AK10" s="2"/>
      <c r="AL10" s="42">
        <f>データ!V6</f>
        <v>7277</v>
      </c>
      <c r="AM10" s="42"/>
      <c r="AN10" s="42"/>
      <c r="AO10" s="42"/>
      <c r="AP10" s="42"/>
      <c r="AQ10" s="42"/>
      <c r="AR10" s="42"/>
      <c r="AS10" s="42"/>
      <c r="AT10" s="35">
        <f>データ!W6</f>
        <v>11.26</v>
      </c>
      <c r="AU10" s="35"/>
      <c r="AV10" s="35"/>
      <c r="AW10" s="35"/>
      <c r="AX10" s="35"/>
      <c r="AY10" s="35"/>
      <c r="AZ10" s="35"/>
      <c r="BA10" s="35"/>
      <c r="BB10" s="35">
        <f>データ!X6</f>
        <v>646.27</v>
      </c>
      <c r="BC10" s="35"/>
      <c r="BD10" s="35"/>
      <c r="BE10" s="35"/>
      <c r="BF10" s="35"/>
      <c r="BG10" s="35"/>
      <c r="BH10" s="35"/>
      <c r="BI10" s="35"/>
      <c r="BJ10" s="2"/>
      <c r="BK10" s="2"/>
      <c r="BL10" s="53" t="s">
        <v>22</v>
      </c>
      <c r="BM10" s="54"/>
      <c r="BN10" s="61" t="s">
        <v>23</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2">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118</v>
      </c>
      <c r="BM16" s="56"/>
      <c r="BN16" s="56"/>
      <c r="BO16" s="56"/>
      <c r="BP16" s="56"/>
      <c r="BQ16" s="56"/>
      <c r="BR16" s="56"/>
      <c r="BS16" s="56"/>
      <c r="BT16" s="56"/>
      <c r="BU16" s="56"/>
      <c r="BV16" s="56"/>
      <c r="BW16" s="56"/>
      <c r="BX16" s="56"/>
      <c r="BY16" s="56"/>
      <c r="BZ16" s="5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117</v>
      </c>
      <c r="BM47" s="56"/>
      <c r="BN47" s="56"/>
      <c r="BO47" s="56"/>
      <c r="BP47" s="56"/>
      <c r="BQ47" s="56"/>
      <c r="BR47" s="56"/>
      <c r="BS47" s="56"/>
      <c r="BT47" s="56"/>
      <c r="BU47" s="56"/>
      <c r="BV47" s="56"/>
      <c r="BW47" s="56"/>
      <c r="BX47" s="56"/>
      <c r="BY47" s="56"/>
      <c r="BZ47" s="5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2">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2">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119</v>
      </c>
      <c r="BM66" s="56"/>
      <c r="BN66" s="56"/>
      <c r="BO66" s="56"/>
      <c r="BP66" s="56"/>
      <c r="BQ66" s="56"/>
      <c r="BR66" s="56"/>
      <c r="BS66" s="56"/>
      <c r="BT66" s="56"/>
      <c r="BU66" s="56"/>
      <c r="BV66" s="56"/>
      <c r="BW66" s="56"/>
      <c r="BX66" s="56"/>
      <c r="BY66" s="56"/>
      <c r="BZ66" s="5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45</v>
      </c>
      <c r="O86" s="12" t="str">
        <f>データ!EO6</f>
        <v>【0.02】</v>
      </c>
    </row>
  </sheetData>
  <sheetProtection algorithmName="SHA-512" hashValue="ZNxSsIiLa3/PYznF+aFKrSvgaiJMQKS03u7uynbwg9TbwOESI/steQW8qtLzYhM73vnCVKtDQvqrqNPk3IUSLA==" saltValue="9trH7Ym7zrx89ISxFJtmnw=="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313866</v>
      </c>
      <c r="D6" s="19">
        <f t="shared" si="3"/>
        <v>47</v>
      </c>
      <c r="E6" s="19">
        <f t="shared" si="3"/>
        <v>17</v>
      </c>
      <c r="F6" s="19">
        <f t="shared" si="3"/>
        <v>5</v>
      </c>
      <c r="G6" s="19">
        <f t="shared" si="3"/>
        <v>0</v>
      </c>
      <c r="H6" s="19" t="str">
        <f t="shared" si="3"/>
        <v>鳥取県　大山町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47.8</v>
      </c>
      <c r="Q6" s="20">
        <f t="shared" si="3"/>
        <v>100</v>
      </c>
      <c r="R6" s="20">
        <f t="shared" si="3"/>
        <v>3667</v>
      </c>
      <c r="S6" s="20">
        <f t="shared" si="3"/>
        <v>15320</v>
      </c>
      <c r="T6" s="20">
        <f t="shared" si="3"/>
        <v>189.83</v>
      </c>
      <c r="U6" s="20">
        <f t="shared" si="3"/>
        <v>80.7</v>
      </c>
      <c r="V6" s="20">
        <f t="shared" si="3"/>
        <v>7277</v>
      </c>
      <c r="W6" s="20">
        <f t="shared" si="3"/>
        <v>11.26</v>
      </c>
      <c r="X6" s="20">
        <f t="shared" si="3"/>
        <v>646.27</v>
      </c>
      <c r="Y6" s="21">
        <f>IF(Y7="",NA(),Y7)</f>
        <v>92.55</v>
      </c>
      <c r="Z6" s="21">
        <f t="shared" ref="Z6:AH6" si="4">IF(Z7="",NA(),Z7)</f>
        <v>93.89</v>
      </c>
      <c r="AA6" s="21">
        <f t="shared" si="4"/>
        <v>90.79</v>
      </c>
      <c r="AB6" s="21">
        <f t="shared" si="4"/>
        <v>90.11</v>
      </c>
      <c r="AC6" s="21">
        <f t="shared" si="4"/>
        <v>86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289.11</v>
      </c>
      <c r="BG6" s="21">
        <f t="shared" ref="BG6:BO6" si="7">IF(BG7="",NA(),BG7)</f>
        <v>50.19</v>
      </c>
      <c r="BH6" s="21">
        <f t="shared" si="7"/>
        <v>72.72</v>
      </c>
      <c r="BI6" s="21">
        <f t="shared" si="7"/>
        <v>1902.61</v>
      </c>
      <c r="BJ6" s="21">
        <f t="shared" si="7"/>
        <v>70.73</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77.91</v>
      </c>
      <c r="BR6" s="21">
        <f t="shared" ref="BR6:BZ6" si="8">IF(BR7="",NA(),BR7)</f>
        <v>78.989999999999995</v>
      </c>
      <c r="BS6" s="21">
        <f t="shared" si="8"/>
        <v>65.98</v>
      </c>
      <c r="BT6" s="21">
        <f t="shared" si="8"/>
        <v>61.61</v>
      </c>
      <c r="BU6" s="21">
        <f t="shared" si="8"/>
        <v>56.11</v>
      </c>
      <c r="BV6" s="21">
        <f t="shared" si="8"/>
        <v>65.39</v>
      </c>
      <c r="BW6" s="21">
        <f t="shared" si="8"/>
        <v>65.37</v>
      </c>
      <c r="BX6" s="21">
        <f t="shared" si="8"/>
        <v>68.11</v>
      </c>
      <c r="BY6" s="21">
        <f t="shared" si="8"/>
        <v>67.23</v>
      </c>
      <c r="BZ6" s="21">
        <f t="shared" si="8"/>
        <v>61.82</v>
      </c>
      <c r="CA6" s="20" t="str">
        <f>IF(CA7="","",IF(CA7="-","【-】","【"&amp;SUBSTITUTE(TEXT(CA7,"#,##0.00"),"-","△")&amp;"】"))</f>
        <v>【57.02】</v>
      </c>
      <c r="CB6" s="21">
        <f>IF(CB7="",NA(),CB7)</f>
        <v>226.87</v>
      </c>
      <c r="CC6" s="21">
        <f t="shared" ref="CC6:CK6" si="9">IF(CC7="",NA(),CC7)</f>
        <v>229.41</v>
      </c>
      <c r="CD6" s="21">
        <f t="shared" si="9"/>
        <v>263.22000000000003</v>
      </c>
      <c r="CE6" s="21">
        <f t="shared" si="9"/>
        <v>290.10000000000002</v>
      </c>
      <c r="CF6" s="21">
        <f t="shared" si="9"/>
        <v>326.81</v>
      </c>
      <c r="CG6" s="21">
        <f t="shared" si="9"/>
        <v>230.88</v>
      </c>
      <c r="CH6" s="21">
        <f t="shared" si="9"/>
        <v>228.99</v>
      </c>
      <c r="CI6" s="21">
        <f t="shared" si="9"/>
        <v>222.41</v>
      </c>
      <c r="CJ6" s="21">
        <f t="shared" si="9"/>
        <v>228.21</v>
      </c>
      <c r="CK6" s="21">
        <f t="shared" si="9"/>
        <v>246.9</v>
      </c>
      <c r="CL6" s="20" t="str">
        <f>IF(CL7="","",IF(CL7="-","【-】","【"&amp;SUBSTITUTE(TEXT(CL7,"#,##0.00"),"-","△")&amp;"】"))</f>
        <v>【273.68】</v>
      </c>
      <c r="CM6" s="21">
        <f>IF(CM7="",NA(),CM7)</f>
        <v>49.46</v>
      </c>
      <c r="CN6" s="21">
        <f t="shared" ref="CN6:CV6" si="10">IF(CN7="",NA(),CN7)</f>
        <v>48.53</v>
      </c>
      <c r="CO6" s="21">
        <f t="shared" si="10"/>
        <v>51.24</v>
      </c>
      <c r="CP6" s="21">
        <f t="shared" si="10"/>
        <v>49.97</v>
      </c>
      <c r="CQ6" s="21">
        <f t="shared" si="10"/>
        <v>48.56</v>
      </c>
      <c r="CR6" s="21">
        <f t="shared" si="10"/>
        <v>56.72</v>
      </c>
      <c r="CS6" s="21">
        <f t="shared" si="10"/>
        <v>54.06</v>
      </c>
      <c r="CT6" s="21">
        <f t="shared" si="10"/>
        <v>55.26</v>
      </c>
      <c r="CU6" s="21">
        <f t="shared" si="10"/>
        <v>54.54</v>
      </c>
      <c r="CV6" s="21">
        <f t="shared" si="10"/>
        <v>52.9</v>
      </c>
      <c r="CW6" s="20" t="str">
        <f>IF(CW7="","",IF(CW7="-","【-】","【"&amp;SUBSTITUTE(TEXT(CW7,"#,##0.00"),"-","△")&amp;"】"))</f>
        <v>【52.55】</v>
      </c>
      <c r="CX6" s="21">
        <f>IF(CX7="",NA(),CX7)</f>
        <v>90.1</v>
      </c>
      <c r="CY6" s="21">
        <f t="shared" ref="CY6:DG6" si="11">IF(CY7="",NA(),CY7)</f>
        <v>91.03</v>
      </c>
      <c r="CZ6" s="21">
        <f t="shared" si="11"/>
        <v>91.57</v>
      </c>
      <c r="DA6" s="21">
        <f t="shared" si="11"/>
        <v>92.07</v>
      </c>
      <c r="DB6" s="21">
        <f t="shared" si="11"/>
        <v>92.11</v>
      </c>
      <c r="DC6" s="21">
        <f t="shared" si="11"/>
        <v>90.04</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5" s="22" customFormat="1" x14ac:dyDescent="0.2">
      <c r="A7" s="14"/>
      <c r="B7" s="23">
        <v>2022</v>
      </c>
      <c r="C7" s="23">
        <v>313866</v>
      </c>
      <c r="D7" s="23">
        <v>47</v>
      </c>
      <c r="E7" s="23">
        <v>17</v>
      </c>
      <c r="F7" s="23">
        <v>5</v>
      </c>
      <c r="G7" s="23">
        <v>0</v>
      </c>
      <c r="H7" s="23" t="s">
        <v>99</v>
      </c>
      <c r="I7" s="23" t="s">
        <v>100</v>
      </c>
      <c r="J7" s="23" t="s">
        <v>101</v>
      </c>
      <c r="K7" s="23" t="s">
        <v>102</v>
      </c>
      <c r="L7" s="23" t="s">
        <v>103</v>
      </c>
      <c r="M7" s="23" t="s">
        <v>104</v>
      </c>
      <c r="N7" s="24" t="s">
        <v>105</v>
      </c>
      <c r="O7" s="24" t="s">
        <v>106</v>
      </c>
      <c r="P7" s="24">
        <v>47.8</v>
      </c>
      <c r="Q7" s="24">
        <v>100</v>
      </c>
      <c r="R7" s="24">
        <v>3667</v>
      </c>
      <c r="S7" s="24">
        <v>15320</v>
      </c>
      <c r="T7" s="24">
        <v>189.83</v>
      </c>
      <c r="U7" s="24">
        <v>80.7</v>
      </c>
      <c r="V7" s="24">
        <v>7277</v>
      </c>
      <c r="W7" s="24">
        <v>11.26</v>
      </c>
      <c r="X7" s="24">
        <v>646.27</v>
      </c>
      <c r="Y7" s="24">
        <v>92.55</v>
      </c>
      <c r="Z7" s="24">
        <v>93.89</v>
      </c>
      <c r="AA7" s="24">
        <v>90.79</v>
      </c>
      <c r="AB7" s="24">
        <v>90.11</v>
      </c>
      <c r="AC7" s="24">
        <v>86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289.11</v>
      </c>
      <c r="BG7" s="24">
        <v>50.19</v>
      </c>
      <c r="BH7" s="24">
        <v>72.72</v>
      </c>
      <c r="BI7" s="24">
        <v>1902.61</v>
      </c>
      <c r="BJ7" s="24">
        <v>70.73</v>
      </c>
      <c r="BK7" s="24">
        <v>654.91999999999996</v>
      </c>
      <c r="BL7" s="24">
        <v>654.71</v>
      </c>
      <c r="BM7" s="24">
        <v>783.8</v>
      </c>
      <c r="BN7" s="24">
        <v>778.81</v>
      </c>
      <c r="BO7" s="24">
        <v>718.49</v>
      </c>
      <c r="BP7" s="24">
        <v>809.19</v>
      </c>
      <c r="BQ7" s="24">
        <v>77.91</v>
      </c>
      <c r="BR7" s="24">
        <v>78.989999999999995</v>
      </c>
      <c r="BS7" s="24">
        <v>65.98</v>
      </c>
      <c r="BT7" s="24">
        <v>61.61</v>
      </c>
      <c r="BU7" s="24">
        <v>56.11</v>
      </c>
      <c r="BV7" s="24">
        <v>65.39</v>
      </c>
      <c r="BW7" s="24">
        <v>65.37</v>
      </c>
      <c r="BX7" s="24">
        <v>68.11</v>
      </c>
      <c r="BY7" s="24">
        <v>67.23</v>
      </c>
      <c r="BZ7" s="24">
        <v>61.82</v>
      </c>
      <c r="CA7" s="24">
        <v>57.02</v>
      </c>
      <c r="CB7" s="24">
        <v>226.87</v>
      </c>
      <c r="CC7" s="24">
        <v>229.41</v>
      </c>
      <c r="CD7" s="24">
        <v>263.22000000000003</v>
      </c>
      <c r="CE7" s="24">
        <v>290.10000000000002</v>
      </c>
      <c r="CF7" s="24">
        <v>326.81</v>
      </c>
      <c r="CG7" s="24">
        <v>230.88</v>
      </c>
      <c r="CH7" s="24">
        <v>228.99</v>
      </c>
      <c r="CI7" s="24">
        <v>222.41</v>
      </c>
      <c r="CJ7" s="24">
        <v>228.21</v>
      </c>
      <c r="CK7" s="24">
        <v>246.9</v>
      </c>
      <c r="CL7" s="24">
        <v>273.68</v>
      </c>
      <c r="CM7" s="24">
        <v>49.46</v>
      </c>
      <c r="CN7" s="24">
        <v>48.53</v>
      </c>
      <c r="CO7" s="24">
        <v>51.24</v>
      </c>
      <c r="CP7" s="24">
        <v>49.97</v>
      </c>
      <c r="CQ7" s="24">
        <v>48.56</v>
      </c>
      <c r="CR7" s="24">
        <v>56.72</v>
      </c>
      <c r="CS7" s="24">
        <v>54.06</v>
      </c>
      <c r="CT7" s="24">
        <v>55.26</v>
      </c>
      <c r="CU7" s="24">
        <v>54.54</v>
      </c>
      <c r="CV7" s="24">
        <v>52.9</v>
      </c>
      <c r="CW7" s="24">
        <v>52.55</v>
      </c>
      <c r="CX7" s="24">
        <v>90.1</v>
      </c>
      <c r="CY7" s="24">
        <v>91.03</v>
      </c>
      <c r="CZ7" s="24">
        <v>91.57</v>
      </c>
      <c r="DA7" s="24">
        <v>92.07</v>
      </c>
      <c r="DB7" s="24">
        <v>92.11</v>
      </c>
      <c r="DC7" s="24">
        <v>90.04</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0.02</v>
      </c>
      <c r="EL7" s="24">
        <v>0.02</v>
      </c>
      <c r="EM7" s="24">
        <v>0.01</v>
      </c>
      <c r="EN7" s="24">
        <v>0.01</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2024-02-04T23:35:25Z</cp:lastPrinted>
  <dcterms:created xsi:type="dcterms:W3CDTF">2023-12-12T02:55:13Z</dcterms:created>
  <dcterms:modified xsi:type="dcterms:W3CDTF">2024-02-07T06:24:01Z</dcterms:modified>
  <cp:category/>
</cp:coreProperties>
</file>