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2_北栄町\"/>
    </mc:Choice>
  </mc:AlternateContent>
  <workbookProtection workbookAlgorithmName="SHA-512" workbookHashValue="j7WzpyOfyoDbAblrzrXEU2m5GERT7hWtNVOyEZ65R14P7HmQRoQlWZce74GZajovq6UHq1xAi3/5Kl7zEBQw+A==" workbookSaltValue="Fb1WSZD4ymGjE9hoILpGXg==" workbookSpinCount="100000" lockStructure="1"/>
  <bookViews>
    <workbookView xWindow="20376" yWindow="-120" windowWidth="29040" windowHeight="158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Q6" i="5"/>
  <c r="P6" i="5"/>
  <c r="P10" i="4" s="1"/>
  <c r="O6" i="5"/>
  <c r="I10" i="4" s="1"/>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E86" i="4"/>
  <c r="AL10" i="4"/>
  <c r="AD10" i="4"/>
  <c r="W10" i="4"/>
  <c r="B10" i="4"/>
  <c r="BB8" i="4"/>
  <c r="AT8" i="4"/>
  <c r="AL8" i="4"/>
  <c r="AD8" i="4"/>
  <c r="W8" i="4"/>
</calcChain>
</file>

<file path=xl/sharedStrings.xml><?xml version="1.0" encoding="utf-8"?>
<sst xmlns="http://schemas.openxmlformats.org/spreadsheetml/2006/main" count="261" uniqueCount="119">
  <si>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</si>
  <si>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</si>
  <si>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</si>
  <si>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</si>
  <si>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</si>
  <si>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</si>
  <si>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</si>
  <si>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</si>
  <si>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</si>
  <si>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</si>
  <si>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</si>
  <si>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</si>
  <si>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</si>
  <si>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</si>
  <si>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</si>
  <si>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</si>
  <si>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</si>
  <si>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</si>
  <si>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</si>
  <si>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</si>
  <si>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</si>
  <si>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</si>
  <si>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</si>
  <si>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</si>
  <si>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</si>
  <si>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</si>
  <si>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</si>
  <si>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</si>
  <si>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</si>
  <si>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</si>
  <si>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</si>
  <si>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</si>
  <si>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</si>
  <si>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</si>
  <si>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</si>
  <si>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</si>
  <si>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</si>
  <si>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</si>
  <si>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</si>
  <si>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</si>
  <si>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</si>
  <si>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</si>
  <si>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</si>
  <si>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</si>
  <si>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</si>
  <si>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</si>
  <si>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</si>
  <si>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</si>
  <si>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</si>
  <si>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</si>
  <si>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</si>
  <si>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</si>
  <si>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</si>
  <si>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</si>
  <si>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</si>
  <si>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</si>
  <si>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</si>
  <si>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</si>
  <si>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</si>
  <si>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</si>
  <si>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</si>
  <si>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</si>
  <si>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</si>
  <si>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</si>
  <si>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</si>
  <si>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</si>
  <si>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</si>
  <si>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</si>
  <si>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</si>
  <si>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</si>
  <si>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</si>
  <si>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</si>
  <si>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</si>
  <si>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</si>
  <si>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</si>
  <si>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</si>
  <si>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</si>
  <si>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</si>
  <si>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</si>
  <si>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</si>
  <si>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</si>
  <si>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</si>
  <si>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</si>
  <si>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</si>
  <si>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</si>
  <si>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</si>
  <si>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</si>
  <si>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</si>
  <si>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</si>
  <si>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</si>
  <si>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</si>
  <si>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</si>
  <si>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</si>
  <si>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</si>
  <si>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</si>
  <si>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</si>
  <si>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</si>
  <si>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</si>
  <si>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北栄町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</si>
  <si>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</si>
  <si>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</si>
  <si>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</si>
  <si>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</si>
  <si>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</si>
  <si>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</si>
  <si>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</si>
  <si>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</si>
  <si>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</si>
  <si>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</si>
  <si>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</si>
  <si>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</si>
  <si>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</si>
  <si>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</si>
  <si>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</si>
  <si>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</si>
  <si>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</si>
  <si>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現在は維持管理が主体事業となっているため、経営上に大きな問題はありません。
　ただし、今後老朽化による更新業務が発生した場合、財源的に厳しいことが明白であることから、事業継続するため計画的に更新を実施する必要があります。</t>
    <rPh sb="1" eb="3">
      <t>ゲンザイ</t>
    </rPh>
    <rPh sb="4" eb="8">
      <t>イジカンリ</t>
    </rPh>
    <rPh sb="9" eb="11">
      <t>シュタイ</t>
    </rPh>
    <rPh sb="11" eb="13">
      <t>ジギョウ</t>
    </rPh>
    <rPh sb="22" eb="25">
      <t>ケイエイジョウ</t>
    </rPh>
    <rPh sb="26" eb="27">
      <t>オオ</t>
    </rPh>
    <rPh sb="29" eb="31">
      <t>モンダイ</t>
    </rPh>
    <rPh sb="44" eb="46">
      <t>コンゴ</t>
    </rPh>
    <rPh sb="46" eb="49">
      <t>ロウキュウカ</t>
    </rPh>
    <rPh sb="52" eb="56">
      <t>コウシンギョウム</t>
    </rPh>
    <rPh sb="57" eb="59">
      <t>ハッセイ</t>
    </rPh>
    <rPh sb="61" eb="63">
      <t>バアイ</t>
    </rPh>
    <rPh sb="64" eb="67">
      <t>ザイゲンテキ</t>
    </rPh>
    <rPh sb="68" eb="69">
      <t>キビ</t>
    </rPh>
    <rPh sb="74" eb="76">
      <t>メイハク</t>
    </rPh>
    <rPh sb="84" eb="88">
      <t>ジギョウケイゾク</t>
    </rPh>
    <rPh sb="92" eb="95">
      <t>ケイカクテキ</t>
    </rPh>
    <rPh sb="96" eb="98">
      <t>コウシン</t>
    </rPh>
    <rPh sb="99" eb="101">
      <t>ジッシ</t>
    </rPh>
    <rPh sb="103" eb="105">
      <t>ヒツヨウ</t>
    </rPh>
    <phoneticPr fontId="4"/>
  </si>
  <si>
    <t>　本町の本事業は、特定環境保全公共下水道事業から除外された地域を補完するために実施しています。
　設置基数が少なく、経営の健全性・効率性については、類似団体と比較できません。
　令和4年度は、修繕費が多かったため、例年に比べて汚水処理原価が高くなり、結果として経費回収率が下がりました。</t>
    <rPh sb="1" eb="3">
      <t>ホンチョウ</t>
    </rPh>
    <rPh sb="4" eb="7">
      <t>ホンジギョウ</t>
    </rPh>
    <rPh sb="9" eb="11">
      <t>トクテイ</t>
    </rPh>
    <rPh sb="11" eb="13">
      <t>カンキョウ</t>
    </rPh>
    <rPh sb="13" eb="15">
      <t>ホゼン</t>
    </rPh>
    <rPh sb="15" eb="17">
      <t>コウキョウ</t>
    </rPh>
    <rPh sb="17" eb="20">
      <t>ゲスイドウ</t>
    </rPh>
    <rPh sb="20" eb="22">
      <t>ジギョウ</t>
    </rPh>
    <rPh sb="24" eb="26">
      <t>ジョガイ</t>
    </rPh>
    <rPh sb="29" eb="31">
      <t>チイキ</t>
    </rPh>
    <rPh sb="32" eb="34">
      <t>ホカン</t>
    </rPh>
    <rPh sb="39" eb="41">
      <t>ジッシ</t>
    </rPh>
    <rPh sb="49" eb="51">
      <t>セッチ</t>
    </rPh>
    <rPh sb="51" eb="53">
      <t>キスウ</t>
    </rPh>
    <rPh sb="54" eb="55">
      <t>スク</t>
    </rPh>
    <rPh sb="58" eb="60">
      <t>ケイエイ</t>
    </rPh>
    <rPh sb="61" eb="64">
      <t>ケンゼンセイ</t>
    </rPh>
    <rPh sb="65" eb="68">
      <t>コウリツセイ</t>
    </rPh>
    <rPh sb="74" eb="78">
      <t>ルイジダンタイ</t>
    </rPh>
    <rPh sb="79" eb="81">
      <t>ヒカク</t>
    </rPh>
    <rPh sb="89" eb="91">
      <t>レイワ</t>
    </rPh>
    <rPh sb="92" eb="94">
      <t>ネンド</t>
    </rPh>
    <rPh sb="96" eb="99">
      <t>シュウゼンヒ</t>
    </rPh>
    <rPh sb="100" eb="101">
      <t>オオ</t>
    </rPh>
    <rPh sb="107" eb="109">
      <t>レイネン</t>
    </rPh>
    <rPh sb="110" eb="111">
      <t>クラ</t>
    </rPh>
    <rPh sb="113" eb="117">
      <t>オスイショリ</t>
    </rPh>
    <rPh sb="117" eb="119">
      <t>ゲンカ</t>
    </rPh>
    <rPh sb="120" eb="121">
      <t>タカ</t>
    </rPh>
    <rPh sb="125" eb="127">
      <t>ケッカ</t>
    </rPh>
    <rPh sb="130" eb="134">
      <t>ケイヒカイシュウ</t>
    </rPh>
    <rPh sb="134" eb="135">
      <t>リツ</t>
    </rPh>
    <rPh sb="136" eb="137">
      <t>サ</t>
    </rPh>
    <phoneticPr fontId="4"/>
  </si>
  <si>
    <t>　平成18年～20年に設置し、13年～15年が経過しています。合併処理浄化槽の耐用年数は30年のため、老朽化には至っていませんが、修繕費の支出は増加傾向にあります。</t>
    <rPh sb="1" eb="3">
      <t>ヘイセイ</t>
    </rPh>
    <rPh sb="5" eb="6">
      <t>ネン</t>
    </rPh>
    <rPh sb="9" eb="10">
      <t>ネン</t>
    </rPh>
    <rPh sb="11" eb="13">
      <t>セッチ</t>
    </rPh>
    <rPh sb="17" eb="18">
      <t>ネン</t>
    </rPh>
    <rPh sb="21" eb="22">
      <t>ネン</t>
    </rPh>
    <rPh sb="23" eb="25">
      <t>ケイカ</t>
    </rPh>
    <rPh sb="31" eb="35">
      <t>ガッペイショリ</t>
    </rPh>
    <rPh sb="35" eb="38">
      <t>ジョウカソウ</t>
    </rPh>
    <rPh sb="39" eb="43">
      <t>タイヨウネンスウ</t>
    </rPh>
    <rPh sb="46" eb="47">
      <t>ネン</t>
    </rPh>
    <rPh sb="51" eb="54">
      <t>ロウキュウカ</t>
    </rPh>
    <rPh sb="56" eb="57">
      <t>イタ</t>
    </rPh>
    <rPh sb="65" eb="67">
      <t>シュウゼン</t>
    </rPh>
    <rPh sb="67" eb="68">
      <t>ヒ</t>
    </rPh>
    <rPh sb="69" eb="71">
      <t>シシュツ</t>
    </rPh>
    <rPh sb="72" eb="76">
      <t>ゾウカケイコウ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</si>
</sst>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E8-429F-A955-C6DFC1ABE7E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8E8-429F-A955-C6DFC1ABE7E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56.76</c:v>
                </c:pt>
                <c:pt idx="1">
                  <c:v>0</c:v>
                </c:pt>
                <c:pt idx="2">
                  <c:v>0</c:v>
                </c:pt>
                <c:pt idx="3">
                  <c:v>0</c:v>
                </c:pt>
                <c:pt idx="4">
                  <c:v>0</c:v>
                </c:pt>
              </c:numCache>
            </c:numRef>
          </c:val>
          <c:extLst>
            <c:ext xmlns:c16="http://schemas.microsoft.com/office/drawing/2014/chart" uri="{C3380CC4-5D6E-409C-BE32-E72D297353CC}">
              <c16:uniqueId val="{00000000-F5AD-4108-AC0C-0B6A0FF5A20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0</c:v>
                </c:pt>
                <c:pt idx="2">
                  <c:v>56.45</c:v>
                </c:pt>
                <c:pt idx="3">
                  <c:v>56.52</c:v>
                </c:pt>
                <c:pt idx="4">
                  <c:v>88.45</c:v>
                </c:pt>
              </c:numCache>
            </c:numRef>
          </c:val>
          <c:smooth val="0"/>
          <c:extLst>
            <c:ext xmlns:c16="http://schemas.microsoft.com/office/drawing/2014/chart" uri="{C3380CC4-5D6E-409C-BE32-E72D297353CC}">
              <c16:uniqueId val="{00000001-F5AD-4108-AC0C-0B6A0FF5A20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96.97</c:v>
                </c:pt>
                <c:pt idx="1">
                  <c:v>0</c:v>
                </c:pt>
                <c:pt idx="2">
                  <c:v>96.73</c:v>
                </c:pt>
                <c:pt idx="3">
                  <c:v>96.55</c:v>
                </c:pt>
                <c:pt idx="4">
                  <c:v>96.45</c:v>
                </c:pt>
              </c:numCache>
            </c:numRef>
          </c:val>
          <c:extLst>
            <c:ext xmlns:c16="http://schemas.microsoft.com/office/drawing/2014/chart" uri="{C3380CC4-5D6E-409C-BE32-E72D297353CC}">
              <c16:uniqueId val="{00000000-7D89-4097-B24E-3F701DF4BE8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0</c:v>
                </c:pt>
                <c:pt idx="2">
                  <c:v>54.99</c:v>
                </c:pt>
                <c:pt idx="3">
                  <c:v>88.43</c:v>
                </c:pt>
                <c:pt idx="4">
                  <c:v>90.34</c:v>
                </c:pt>
              </c:numCache>
            </c:numRef>
          </c:val>
          <c:smooth val="0"/>
          <c:extLst>
            <c:ext xmlns:c16="http://schemas.microsoft.com/office/drawing/2014/chart" uri="{C3380CC4-5D6E-409C-BE32-E72D297353CC}">
              <c16:uniqueId val="{00000001-7D89-4097-B24E-3F701DF4BE8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93.81</c:v>
                </c:pt>
                <c:pt idx="1">
                  <c:v>0</c:v>
                </c:pt>
                <c:pt idx="2">
                  <c:v>100</c:v>
                </c:pt>
                <c:pt idx="3">
                  <c:v>100</c:v>
                </c:pt>
                <c:pt idx="4">
                  <c:v>100</c:v>
                </c:pt>
              </c:numCache>
            </c:numRef>
          </c:val>
          <c:extLst>
            <c:ext xmlns:c16="http://schemas.microsoft.com/office/drawing/2014/chart" uri="{C3380CC4-5D6E-409C-BE32-E72D297353CC}">
              <c16:uniqueId val="{00000000-2773-4DE0-B2E9-5C48B5FF00D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73-4DE0-B2E9-5C48B5FF00D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1E-4CD2-938C-EAA6F6CE40C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1E-4CD2-938C-EAA6F6CE40C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B2-45C4-8D4E-5E4333B8982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B2-45C4-8D4E-5E4333B8982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4B-482E-9D3B-51DCC8A6AA0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4B-482E-9D3B-51DCC8A6AA0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2B-494B-B9CF-D175335BCB4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2B-494B-B9CF-D175335BCB4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6F0-412E-BEF5-E2492D4EE9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0</c:v>
                </c:pt>
                <c:pt idx="2">
                  <c:v>398.42</c:v>
                </c:pt>
                <c:pt idx="3">
                  <c:v>294.08999999999997</c:v>
                </c:pt>
                <c:pt idx="4">
                  <c:v>294.08999999999997</c:v>
                </c:pt>
              </c:numCache>
            </c:numRef>
          </c:val>
          <c:smooth val="0"/>
          <c:extLst>
            <c:ext xmlns:c16="http://schemas.microsoft.com/office/drawing/2014/chart" uri="{C3380CC4-5D6E-409C-BE32-E72D297353CC}">
              <c16:uniqueId val="{00000001-86F0-412E-BEF5-E2492D4EE9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61.54</c:v>
                </c:pt>
                <c:pt idx="1">
                  <c:v>0</c:v>
                </c:pt>
                <c:pt idx="2">
                  <c:v>62.37</c:v>
                </c:pt>
                <c:pt idx="3">
                  <c:v>69.38</c:v>
                </c:pt>
                <c:pt idx="4">
                  <c:v>54.41</c:v>
                </c:pt>
              </c:numCache>
            </c:numRef>
          </c:val>
          <c:extLst>
            <c:ext xmlns:c16="http://schemas.microsoft.com/office/drawing/2014/chart" uri="{C3380CC4-5D6E-409C-BE32-E72D297353CC}">
              <c16:uniqueId val="{00000000-715B-4B6B-9CAC-EF2291DE214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0</c:v>
                </c:pt>
                <c:pt idx="2">
                  <c:v>50.7</c:v>
                </c:pt>
                <c:pt idx="3">
                  <c:v>60</c:v>
                </c:pt>
                <c:pt idx="4">
                  <c:v>59.01</c:v>
                </c:pt>
              </c:numCache>
            </c:numRef>
          </c:val>
          <c:smooth val="0"/>
          <c:extLst>
            <c:ext xmlns:c16="http://schemas.microsoft.com/office/drawing/2014/chart" uri="{C3380CC4-5D6E-409C-BE32-E72D297353CC}">
              <c16:uniqueId val="{00000001-715B-4B6B-9CAC-EF2291DE214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286.86</c:v>
                </c:pt>
                <c:pt idx="1">
                  <c:v>0</c:v>
                </c:pt>
                <c:pt idx="2">
                  <c:v>293.26</c:v>
                </c:pt>
                <c:pt idx="3">
                  <c:v>264.77</c:v>
                </c:pt>
                <c:pt idx="4">
                  <c:v>333.38</c:v>
                </c:pt>
              </c:numCache>
            </c:numRef>
          </c:val>
          <c:extLst>
            <c:ext xmlns:c16="http://schemas.microsoft.com/office/drawing/2014/chart" uri="{C3380CC4-5D6E-409C-BE32-E72D297353CC}">
              <c16:uniqueId val="{00000000-9BDD-4B18-8DBA-AA76340C62B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0</c:v>
                </c:pt>
                <c:pt idx="2">
                  <c:v>289.81</c:v>
                </c:pt>
                <c:pt idx="3">
                  <c:v>282.70999999999998</c:v>
                </c:pt>
                <c:pt idx="4">
                  <c:v>291.82</c:v>
                </c:pt>
              </c:numCache>
            </c:numRef>
          </c:val>
          <c:smooth val="0"/>
          <c:extLst>
            <c:ext xmlns:c16="http://schemas.microsoft.com/office/drawing/2014/chart" uri="{C3380CC4-5D6E-409C-BE32-E72D297353CC}">
              <c16:uniqueId val="{00000001-9BDD-4B18-8DBA-AA76340C62B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北栄町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14508</v>
      </c>
      <c r="AM8" s="37"/>
      <c r="AN8" s="37"/>
      <c r="AO8" s="37"/>
      <c r="AP8" s="37"/>
      <c r="AQ8" s="37"/>
      <c r="AR8" s="37"/>
      <c r="AS8" s="37"/>
      <c r="AT8" s="38">
        <f>データ!T6</f>
        <v>56.94</v>
      </c>
      <c r="AU8" s="38"/>
      <c r="AV8" s="38"/>
      <c r="AW8" s="38"/>
      <c r="AX8" s="38"/>
      <c r="AY8" s="38"/>
      <c r="AZ8" s="38"/>
      <c r="BA8" s="38"/>
      <c r="BB8" s="38">
        <f>データ!U6</f>
        <v>254.79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0.98</v>
      </c>
      <c r="Q10" s="38"/>
      <c r="R10" s="38"/>
      <c r="S10" s="38"/>
      <c r="T10" s="38"/>
      <c r="U10" s="38"/>
      <c r="V10" s="38"/>
      <c r="W10" s="38">
        <f>データ!Q6</f>
        <v>100</v>
      </c>
      <c r="X10" s="38"/>
      <c r="Y10" s="38"/>
      <c r="Z10" s="38"/>
      <c r="AA10" s="38"/>
      <c r="AB10" s="38"/>
      <c r="AC10" s="38"/>
      <c r="AD10" s="37">
        <f>データ!R6</f>
        <v>4110</v>
      </c>
      <c r="AE10" s="37"/>
      <c r="AF10" s="37"/>
      <c r="AG10" s="37"/>
      <c r="AH10" s="37"/>
      <c r="AI10" s="37"/>
      <c r="AJ10" s="37"/>
      <c r="AK10" s="2"/>
      <c r="AL10" s="37">
        <f>データ!V6</f>
        <v>141</v>
      </c>
      <c r="AM10" s="37"/>
      <c r="AN10" s="37"/>
      <c r="AO10" s="37"/>
      <c r="AP10" s="37"/>
      <c r="AQ10" s="37"/>
      <c r="AR10" s="37"/>
      <c r="AS10" s="37"/>
      <c r="AT10" s="38">
        <f>データ!W6</f>
        <v>51.22</v>
      </c>
      <c r="AU10" s="38"/>
      <c r="AV10" s="38"/>
      <c r="AW10" s="38"/>
      <c r="AX10" s="38"/>
      <c r="AY10" s="38"/>
      <c r="AZ10" s="38"/>
      <c r="BA10" s="38"/>
      <c r="BB10" s="38">
        <f>データ!X6</f>
        <v>2.75</v>
      </c>
      <c r="BC10" s="38"/>
      <c r="BD10" s="38"/>
      <c r="BE10" s="38"/>
      <c r="BF10" s="38"/>
      <c r="BG10" s="38"/>
      <c r="BH10" s="38"/>
      <c r="BI10" s="38"/>
      <c r="BJ10" s="2"/>
      <c r="BK10" s="2"/>
      <c r="BL10" s="53" t="s">
        <v>22</v>
      </c>
      <c r="BM10" s="54"/>
      <c r="BN10" s="61" t="s">
        <v>23</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2">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117</v>
      </c>
      <c r="BM16" s="56"/>
      <c r="BN16" s="56"/>
      <c r="BO16" s="56"/>
      <c r="BP16" s="56"/>
      <c r="BQ16" s="56"/>
      <c r="BR16" s="56"/>
      <c r="BS16" s="56"/>
      <c r="BT16" s="56"/>
      <c r="BU16" s="56"/>
      <c r="BV16" s="56"/>
      <c r="BW16" s="56"/>
      <c r="BX16" s="56"/>
      <c r="BY16" s="56"/>
      <c r="BZ16" s="5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118</v>
      </c>
      <c r="BM47" s="56"/>
      <c r="BN47" s="56"/>
      <c r="BO47" s="56"/>
      <c r="BP47" s="56"/>
      <c r="BQ47" s="56"/>
      <c r="BR47" s="56"/>
      <c r="BS47" s="56"/>
      <c r="BT47" s="56"/>
      <c r="BU47" s="56"/>
      <c r="BV47" s="56"/>
      <c r="BW47" s="56"/>
      <c r="BX47" s="56"/>
      <c r="BY47" s="56"/>
      <c r="BZ47" s="5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2">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2">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116</v>
      </c>
      <c r="BM66" s="56"/>
      <c r="BN66" s="56"/>
      <c r="BO66" s="56"/>
      <c r="BP66" s="56"/>
      <c r="BQ66" s="56"/>
      <c r="BR66" s="56"/>
      <c r="BS66" s="56"/>
      <c r="BT66" s="56"/>
      <c r="BU66" s="56"/>
      <c r="BV66" s="56"/>
      <c r="BW66" s="56"/>
      <c r="BX66" s="56"/>
      <c r="BY66" s="56"/>
      <c r="BZ66" s="5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M11/gK8Cn94Fn9UoPz28tDu0PD0WVv+60IuzdeN8XEQ+nshbmsiJUR/68jEXq+noqGJi8uxaY1N333rCbNGw1Q==" saltValue="AhXT5GWh4hZUPoYTIImdVQ=="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313726</v>
      </c>
      <c r="D6" s="19">
        <f t="shared" si="3"/>
        <v>47</v>
      </c>
      <c r="E6" s="19">
        <f t="shared" si="3"/>
        <v>18</v>
      </c>
      <c r="F6" s="19">
        <f t="shared" si="3"/>
        <v>0</v>
      </c>
      <c r="G6" s="19">
        <f t="shared" si="3"/>
        <v>0</v>
      </c>
      <c r="H6" s="19" t="str">
        <f t="shared" si="3"/>
        <v>鳥取県　北栄町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0.98</v>
      </c>
      <c r="Q6" s="20">
        <f t="shared" si="3"/>
        <v>100</v>
      </c>
      <c r="R6" s="20">
        <f t="shared" si="3"/>
        <v>4110</v>
      </c>
      <c r="S6" s="20">
        <f t="shared" si="3"/>
        <v>14508</v>
      </c>
      <c r="T6" s="20">
        <f t="shared" si="3"/>
        <v>56.94</v>
      </c>
      <c r="U6" s="20">
        <f t="shared" si="3"/>
        <v>254.79</v>
      </c>
      <c r="V6" s="20">
        <f t="shared" si="3"/>
        <v>141</v>
      </c>
      <c r="W6" s="20">
        <f t="shared" si="3"/>
        <v>51.22</v>
      </c>
      <c r="X6" s="20">
        <f t="shared" si="3"/>
        <v>2.75</v>
      </c>
      <c r="Y6" s="21">
        <f>IF(Y7="",NA(),Y7)</f>
        <v>93.81</v>
      </c>
      <c r="Z6" s="21" t="str">
        <f t="shared" ref="Z6:AH6" si="4">IF(Z7="",NA(),Z7)</f>
        <v>-</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t="str">
        <f t="shared" ref="BG6:BO6" si="7">IF(BG7="",NA(),BG7)</f>
        <v>-</v>
      </c>
      <c r="BH6" s="20">
        <f t="shared" si="7"/>
        <v>0</v>
      </c>
      <c r="BI6" s="20">
        <f t="shared" si="7"/>
        <v>0</v>
      </c>
      <c r="BJ6" s="20">
        <f t="shared" si="7"/>
        <v>0</v>
      </c>
      <c r="BK6" s="21">
        <f t="shared" si="7"/>
        <v>386.46</v>
      </c>
      <c r="BL6" s="21" t="str">
        <f t="shared" si="7"/>
        <v>-</v>
      </c>
      <c r="BM6" s="21">
        <f t="shared" si="7"/>
        <v>398.42</v>
      </c>
      <c r="BN6" s="21">
        <f t="shared" si="7"/>
        <v>294.08999999999997</v>
      </c>
      <c r="BO6" s="21">
        <f t="shared" si="7"/>
        <v>294.08999999999997</v>
      </c>
      <c r="BP6" s="20" t="str">
        <f>IF(BP7="","",IF(BP7="-","【-】","【"&amp;SUBSTITUTE(TEXT(BP7,"#,##0.00"),"-","△")&amp;"】"))</f>
        <v>【307.39】</v>
      </c>
      <c r="BQ6" s="21">
        <f>IF(BQ7="",NA(),BQ7)</f>
        <v>61.54</v>
      </c>
      <c r="BR6" s="21" t="str">
        <f t="shared" ref="BR6:BZ6" si="8">IF(BR7="",NA(),BR7)</f>
        <v>-</v>
      </c>
      <c r="BS6" s="21">
        <f t="shared" si="8"/>
        <v>62.37</v>
      </c>
      <c r="BT6" s="21">
        <f t="shared" si="8"/>
        <v>69.38</v>
      </c>
      <c r="BU6" s="21">
        <f t="shared" si="8"/>
        <v>54.41</v>
      </c>
      <c r="BV6" s="21">
        <f t="shared" si="8"/>
        <v>55.85</v>
      </c>
      <c r="BW6" s="21" t="str">
        <f t="shared" si="8"/>
        <v>-</v>
      </c>
      <c r="BX6" s="21">
        <f t="shared" si="8"/>
        <v>50.7</v>
      </c>
      <c r="BY6" s="21">
        <f t="shared" si="8"/>
        <v>60</v>
      </c>
      <c r="BZ6" s="21">
        <f t="shared" si="8"/>
        <v>59.01</v>
      </c>
      <c r="CA6" s="20" t="str">
        <f>IF(CA7="","",IF(CA7="-","【-】","【"&amp;SUBSTITUTE(TEXT(CA7,"#,##0.00"),"-","△")&amp;"】"))</f>
        <v>【57.03】</v>
      </c>
      <c r="CB6" s="21">
        <f>IF(CB7="",NA(),CB7)</f>
        <v>286.86</v>
      </c>
      <c r="CC6" s="21" t="str">
        <f t="shared" ref="CC6:CK6" si="9">IF(CC7="",NA(),CC7)</f>
        <v>-</v>
      </c>
      <c r="CD6" s="21">
        <f t="shared" si="9"/>
        <v>293.26</v>
      </c>
      <c r="CE6" s="21">
        <f t="shared" si="9"/>
        <v>264.77</v>
      </c>
      <c r="CF6" s="21">
        <f t="shared" si="9"/>
        <v>333.38</v>
      </c>
      <c r="CG6" s="21">
        <f t="shared" si="9"/>
        <v>287.91000000000003</v>
      </c>
      <c r="CH6" s="21" t="str">
        <f t="shared" si="9"/>
        <v>-</v>
      </c>
      <c r="CI6" s="21">
        <f t="shared" si="9"/>
        <v>289.81</v>
      </c>
      <c r="CJ6" s="21">
        <f t="shared" si="9"/>
        <v>282.70999999999998</v>
      </c>
      <c r="CK6" s="21">
        <f t="shared" si="9"/>
        <v>291.82</v>
      </c>
      <c r="CL6" s="20" t="str">
        <f>IF(CL7="","",IF(CL7="-","【-】","【"&amp;SUBSTITUTE(TEXT(CL7,"#,##0.00"),"-","△")&amp;"】"))</f>
        <v>【294.83】</v>
      </c>
      <c r="CM6" s="21">
        <f>IF(CM7="",NA(),CM7)</f>
        <v>56.76</v>
      </c>
      <c r="CN6" s="21" t="str">
        <f t="shared" ref="CN6:CV6" si="10">IF(CN7="",NA(),CN7)</f>
        <v>-</v>
      </c>
      <c r="CO6" s="21" t="str">
        <f t="shared" si="10"/>
        <v>-</v>
      </c>
      <c r="CP6" s="21" t="str">
        <f t="shared" si="10"/>
        <v>-</v>
      </c>
      <c r="CQ6" s="21" t="str">
        <f t="shared" si="10"/>
        <v>-</v>
      </c>
      <c r="CR6" s="21">
        <f t="shared" si="10"/>
        <v>54.93</v>
      </c>
      <c r="CS6" s="21" t="str">
        <f t="shared" si="10"/>
        <v>-</v>
      </c>
      <c r="CT6" s="21">
        <f t="shared" si="10"/>
        <v>56.45</v>
      </c>
      <c r="CU6" s="21">
        <f t="shared" si="10"/>
        <v>56.52</v>
      </c>
      <c r="CV6" s="21">
        <f t="shared" si="10"/>
        <v>88.45</v>
      </c>
      <c r="CW6" s="20" t="str">
        <f>IF(CW7="","",IF(CW7="-","【-】","【"&amp;SUBSTITUTE(TEXT(CW7,"#,##0.00"),"-","△")&amp;"】"))</f>
        <v>【84.27】</v>
      </c>
      <c r="CX6" s="21">
        <f>IF(CX7="",NA(),CX7)</f>
        <v>96.97</v>
      </c>
      <c r="CY6" s="21" t="str">
        <f t="shared" ref="CY6:DG6" si="11">IF(CY7="",NA(),CY7)</f>
        <v>-</v>
      </c>
      <c r="CZ6" s="21">
        <f t="shared" si="11"/>
        <v>96.73</v>
      </c>
      <c r="DA6" s="21">
        <f t="shared" si="11"/>
        <v>96.55</v>
      </c>
      <c r="DB6" s="21">
        <f t="shared" si="11"/>
        <v>96.45</v>
      </c>
      <c r="DC6" s="21">
        <f t="shared" si="11"/>
        <v>65.569999999999993</v>
      </c>
      <c r="DD6" s="21" t="str">
        <f t="shared" si="11"/>
        <v>-</v>
      </c>
      <c r="DE6" s="21">
        <f t="shared" si="11"/>
        <v>54.99</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313726</v>
      </c>
      <c r="D7" s="23">
        <v>47</v>
      </c>
      <c r="E7" s="23">
        <v>18</v>
      </c>
      <c r="F7" s="23">
        <v>0</v>
      </c>
      <c r="G7" s="23">
        <v>0</v>
      </c>
      <c r="H7" s="23" t="s">
        <v>98</v>
      </c>
      <c r="I7" s="23" t="s">
        <v>99</v>
      </c>
      <c r="J7" s="23" t="s">
        <v>100</v>
      </c>
      <c r="K7" s="23" t="s">
        <v>101</v>
      </c>
      <c r="L7" s="23" t="s">
        <v>102</v>
      </c>
      <c r="M7" s="23" t="s">
        <v>103</v>
      </c>
      <c r="N7" s="24" t="s">
        <v>104</v>
      </c>
      <c r="O7" s="24" t="s">
        <v>105</v>
      </c>
      <c r="P7" s="24">
        <v>0.98</v>
      </c>
      <c r="Q7" s="24">
        <v>100</v>
      </c>
      <c r="R7" s="24">
        <v>4110</v>
      </c>
      <c r="S7" s="24">
        <v>14508</v>
      </c>
      <c r="T7" s="24">
        <v>56.94</v>
      </c>
      <c r="U7" s="24">
        <v>254.79</v>
      </c>
      <c r="V7" s="24">
        <v>141</v>
      </c>
      <c r="W7" s="24">
        <v>51.22</v>
      </c>
      <c r="X7" s="24">
        <v>2.75</v>
      </c>
      <c r="Y7" s="24">
        <v>93.81</v>
      </c>
      <c r="Z7" s="24" t="s">
        <v>104</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t="s">
        <v>104</v>
      </c>
      <c r="BH7" s="24">
        <v>0</v>
      </c>
      <c r="BI7" s="24">
        <v>0</v>
      </c>
      <c r="BJ7" s="24">
        <v>0</v>
      </c>
      <c r="BK7" s="24">
        <v>386.46</v>
      </c>
      <c r="BL7" s="24" t="s">
        <v>104</v>
      </c>
      <c r="BM7" s="24">
        <v>398.42</v>
      </c>
      <c r="BN7" s="24">
        <v>294.08999999999997</v>
      </c>
      <c r="BO7" s="24">
        <v>294.08999999999997</v>
      </c>
      <c r="BP7" s="24">
        <v>307.39</v>
      </c>
      <c r="BQ7" s="24">
        <v>61.54</v>
      </c>
      <c r="BR7" s="24" t="s">
        <v>104</v>
      </c>
      <c r="BS7" s="24">
        <v>62.37</v>
      </c>
      <c r="BT7" s="24">
        <v>69.38</v>
      </c>
      <c r="BU7" s="24">
        <v>54.41</v>
      </c>
      <c r="BV7" s="24">
        <v>55.85</v>
      </c>
      <c r="BW7" s="24" t="s">
        <v>104</v>
      </c>
      <c r="BX7" s="24">
        <v>50.7</v>
      </c>
      <c r="BY7" s="24">
        <v>60</v>
      </c>
      <c r="BZ7" s="24">
        <v>59.01</v>
      </c>
      <c r="CA7" s="24">
        <v>57.03</v>
      </c>
      <c r="CB7" s="24">
        <v>286.86</v>
      </c>
      <c r="CC7" s="24" t="s">
        <v>104</v>
      </c>
      <c r="CD7" s="24">
        <v>293.26</v>
      </c>
      <c r="CE7" s="24">
        <v>264.77</v>
      </c>
      <c r="CF7" s="24">
        <v>333.38</v>
      </c>
      <c r="CG7" s="24">
        <v>287.91000000000003</v>
      </c>
      <c r="CH7" s="24" t="s">
        <v>104</v>
      </c>
      <c r="CI7" s="24">
        <v>289.81</v>
      </c>
      <c r="CJ7" s="24">
        <v>282.70999999999998</v>
      </c>
      <c r="CK7" s="24">
        <v>291.82</v>
      </c>
      <c r="CL7" s="24">
        <v>294.83</v>
      </c>
      <c r="CM7" s="24">
        <v>56.76</v>
      </c>
      <c r="CN7" s="24" t="s">
        <v>104</v>
      </c>
      <c r="CO7" s="24" t="s">
        <v>104</v>
      </c>
      <c r="CP7" s="24" t="s">
        <v>104</v>
      </c>
      <c r="CQ7" s="24" t="s">
        <v>104</v>
      </c>
      <c r="CR7" s="24">
        <v>54.93</v>
      </c>
      <c r="CS7" s="24" t="s">
        <v>104</v>
      </c>
      <c r="CT7" s="24">
        <v>56.45</v>
      </c>
      <c r="CU7" s="24">
        <v>56.52</v>
      </c>
      <c r="CV7" s="24">
        <v>88.45</v>
      </c>
      <c r="CW7" s="24">
        <v>84.27</v>
      </c>
      <c r="CX7" s="24">
        <v>96.97</v>
      </c>
      <c r="CY7" s="24" t="s">
        <v>104</v>
      </c>
      <c r="CZ7" s="24">
        <v>96.73</v>
      </c>
      <c r="DA7" s="24">
        <v>96.55</v>
      </c>
      <c r="DB7" s="24">
        <v>96.45</v>
      </c>
      <c r="DC7" s="24">
        <v>65.569999999999993</v>
      </c>
      <c r="DD7" s="24" t="s">
        <v>104</v>
      </c>
      <c r="DE7" s="24">
        <v>54.99</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2023-12-12T03:00:31Z</dcterms:created>
  <dcterms:modified xsi:type="dcterms:W3CDTF">2024-02-07T06:22:30Z</dcterms:modified>
  <cp:category/>
</cp:coreProperties>
</file>