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9+Sy3lq0CadtmDBOAbJRqJFMv+HLk5Gq8lgvBpL9mESAUJvh+WFVVJRSULk9LRekiMRMFQV5ZEfZAwEYy+/9w==" workbookSaltValue="jlHCeuME664BLLYl4QA58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<sst xmlns="http://schemas.openxmlformats.org/spreadsheetml/2006/main" xmlns:r="http://schemas.openxmlformats.org/officeDocument/2006/relationships" count="115" uniqueCount="115">
  <si>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</si>
  <si>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</si>
  <si>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</si>
  <si>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</si>
  <si>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</si>
  <si>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</si>
  <si>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</si>
  <si>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</si>
  <si>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</si>
  <si>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</si>
  <si>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</si>
  <si>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</si>
  <si>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</si>
  <si>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</si>
  <si>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</si>
  <si>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</si>
  <si>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</si>
  <si>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</si>
  <si>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</si>
  <si>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</si>
  <si>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</si>
  <si>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</si>
  <si>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</si>
  <si>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</si>
  <si>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</si>
  <si>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</si>
  <si>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</si>
  <si>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</si>
  <si>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</si>
  <si>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</si>
  <si>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</si>
  <si>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</si>
  <si>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</si>
  <si>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</si>
  <si>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</si>
  <si>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</si>
  <si>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</si>
  <si>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</si>
  <si>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</si>
  <si>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</si>
  <si>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</si>
  <si>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</si>
  <si>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</si>
  <si>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</si>
  <si>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</si>
  <si>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</si>
  <si>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</si>
  <si>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</si>
  <si>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</si>
  <si>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</si>
  <si>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</si>
  <si>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</si>
  <si>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</si>
  <si>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</si>
  <si>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</si>
  <si>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</si>
  <si>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</si>
  <si>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</si>
  <si>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</si>
  <si>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</si>
  <si>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</si>
  <si>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</si>
  <si>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</si>
  <si>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</si>
  <si>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</si>
  <si>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</si>
  <si>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</si>
  <si>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</si>
  <si>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</si>
  <si>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</si>
  <si>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</si>
  <si>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</si>
  <si>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</si>
  <si>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</si>
  <si>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</si>
  <si>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</si>
  <si>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</si>
  <si>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</si>
  <si>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</si>
  <si>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</si>
  <si>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</si>
  <si>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</si>
  <si>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</si>
  <si>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</si>
  <si>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</si>
  <si>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</si>
  <si>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</si>
  <si>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</si>
  <si>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</si>
  <si>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</si>
  <si>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</si>
  <si>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</si>
  <si>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</si>
  <si>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</si>
  <si>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</si>
  <si>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</si>
  <si>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琴浦町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</si>
  <si>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</si>
  <si>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</si>
  <si>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</si>
  <si>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</si>
  <si>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</si>
  <si>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</si>
  <si>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</si>
  <si>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</si>
  <si>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</si>
  <si>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</si>
  <si>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</si>
  <si>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</si>
  <si>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</si>
  <si>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</si>
  <si>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</si>
  <si>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供用開始は平成14年度であり、管渠の計画的な更新は行っていません。
　一方、処理施設については、ストックマネジメント計画を策定済であり、維持修繕基準をもとに計画的な点検、調査、更新を行っていきます。
　今後も経営戦略に基づき、必要な更新投資を行い、老朽化対策等、投資のあり方を検討する必要があります。</t>
  </si>
  <si>
    <t>　人口減少に伴い、使用料収入も減少することが見込まれることから、適正な使用料収入の確保に向けた使用料水準の見直しを継続して行います。
　また、使用料収入を増加させるため、未接続世帯に対する接続促進の取り組みを強化し、水洗化率の向上を図ります。
　一方、費用面においては、施設のライフサイクルコストを低下させるため、ストックマネジメント計画に基づいた「予防対応型」の施設更新に取り組むとともに、適切な施設規模にする取り組みを検討する必要があります。
　その他にも無駄な経費を削減するため、契約、物品購入、汚泥処理などを見直し、費用削減に努め、持続可能な事業運営を目指します。</t>
  </si>
  <si>
    <t>　本町は、令和4年度より地方公営企業法の一部適用を行いました。
　経常収支比率は100％を上回っており、累積欠損金も発生していませんが、経常収益の多くを一般会計繰入金に依存している状況です。
　流動比率については、保有現金の額に対して企業債償還額が大きいため、低い数値となっていますが、企業債償還時に一時借入などは行っていません。
　施設利用率については、計画時からの人口減により、全国平均・類似団体平均と同様、施設の稼働に余裕がある状態でいます。今後も人口減少が予想されるため、施設の統廃合や更新期においては、規模の縮小を検討し、適切な施設規模にする取り組みが必要です。
　なお、経費回収率は100％を下回っているため、引き続き、使用料改定の検討や水洗化人口の増加による適正な使用料収入の確保を図り、一般会計からの繰入金の逓減を図ります。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</si>
</sst>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47.46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79.069999999999993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2.96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25.72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96.63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186.22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16435</v>
      </c>
      <c r="AM8" s="21"/>
      <c r="AN8" s="21"/>
      <c r="AO8" s="21"/>
      <c r="AP8" s="21"/>
      <c r="AQ8" s="21"/>
      <c r="AR8" s="21"/>
      <c r="AS8" s="21"/>
      <c r="AT8" s="7">
        <f>データ!T6</f>
        <v>139.97</v>
      </c>
      <c r="AU8" s="7"/>
      <c r="AV8" s="7"/>
      <c r="AW8" s="7"/>
      <c r="AX8" s="7"/>
      <c r="AY8" s="7"/>
      <c r="AZ8" s="7"/>
      <c r="BA8" s="7"/>
      <c r="BB8" s="7">
        <f>データ!U6</f>
        <v>117.42</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55.1</v>
      </c>
      <c r="J10" s="7"/>
      <c r="K10" s="7"/>
      <c r="L10" s="7"/>
      <c r="M10" s="7"/>
      <c r="N10" s="7"/>
      <c r="O10" s="7"/>
      <c r="P10" s="7">
        <f>データ!P6</f>
        <v>34.54</v>
      </c>
      <c r="Q10" s="7"/>
      <c r="R10" s="7"/>
      <c r="S10" s="7"/>
      <c r="T10" s="7"/>
      <c r="U10" s="7"/>
      <c r="V10" s="7"/>
      <c r="W10" s="7">
        <f>データ!Q6</f>
        <v>100</v>
      </c>
      <c r="X10" s="7"/>
      <c r="Y10" s="7"/>
      <c r="Z10" s="7"/>
      <c r="AA10" s="7"/>
      <c r="AB10" s="7"/>
      <c r="AC10" s="7"/>
      <c r="AD10" s="21">
        <f>データ!R6</f>
        <v>3850</v>
      </c>
      <c r="AE10" s="21"/>
      <c r="AF10" s="21"/>
      <c r="AG10" s="21"/>
      <c r="AH10" s="21"/>
      <c r="AI10" s="21"/>
      <c r="AJ10" s="21"/>
      <c r="AK10" s="2"/>
      <c r="AL10" s="21">
        <f>データ!V6</f>
        <v>5618</v>
      </c>
      <c r="AM10" s="21"/>
      <c r="AN10" s="21"/>
      <c r="AO10" s="21"/>
      <c r="AP10" s="21"/>
      <c r="AQ10" s="21"/>
      <c r="AR10" s="21"/>
      <c r="AS10" s="21"/>
      <c r="AT10" s="7">
        <f>データ!W6</f>
        <v>2.5</v>
      </c>
      <c r="AU10" s="7"/>
      <c r="AV10" s="7"/>
      <c r="AW10" s="7"/>
      <c r="AX10" s="7"/>
      <c r="AY10" s="7"/>
      <c r="AZ10" s="7"/>
      <c r="BA10" s="7"/>
      <c r="BB10" s="7">
        <f>データ!X6</f>
        <v>2247.1999999999998</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7</v>
      </c>
      <c r="J84" s="12" t="s">
        <v>48</v>
      </c>
      <c r="K84" s="12" t="s">
        <v>49</v>
      </c>
      <c r="L84" s="12" t="s">
        <v>32</v>
      </c>
      <c r="M84" s="12" t="s">
        <v>35</v>
      </c>
      <c r="N84" s="12" t="s">
        <v>51</v>
      </c>
      <c r="O84" s="12" t="s">
        <v>53</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SelNRrp4zM6DsKqeUYVRF20wrBVkXMgdI42v4YIfQmPAFVebRONNlCGT6iVdCtY7/0OrHcxXhzRwEAexb25sg==" saltValue="eZ0ysZz3Y25VVwerwdyrw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31</v>
      </c>
      <c r="C3" s="58" t="s">
        <v>57</v>
      </c>
      <c r="D3" s="58" t="s">
        <v>58</v>
      </c>
      <c r="E3" s="58" t="s">
        <v>3</v>
      </c>
      <c r="F3" s="58" t="s">
        <v>2</v>
      </c>
      <c r="G3" s="58" t="s">
        <v>24</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43</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313718</v>
      </c>
      <c r="D6" s="61">
        <f t="shared" si="1"/>
        <v>46</v>
      </c>
      <c r="E6" s="61">
        <f t="shared" si="1"/>
        <v>17</v>
      </c>
      <c r="F6" s="61">
        <f t="shared" si="1"/>
        <v>4</v>
      </c>
      <c r="G6" s="61">
        <f t="shared" si="1"/>
        <v>0</v>
      </c>
      <c r="H6" s="61" t="str">
        <f t="shared" si="1"/>
        <v>鳥取県　琴浦町</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55.1</v>
      </c>
      <c r="P6" s="70">
        <f t="shared" si="1"/>
        <v>34.54</v>
      </c>
      <c r="Q6" s="70">
        <f t="shared" si="1"/>
        <v>100</v>
      </c>
      <c r="R6" s="70">
        <f t="shared" si="1"/>
        <v>3850</v>
      </c>
      <c r="S6" s="70">
        <f t="shared" si="1"/>
        <v>16435</v>
      </c>
      <c r="T6" s="70">
        <f t="shared" si="1"/>
        <v>139.97</v>
      </c>
      <c r="U6" s="70">
        <f t="shared" si="1"/>
        <v>117.42</v>
      </c>
      <c r="V6" s="70">
        <f t="shared" si="1"/>
        <v>5618</v>
      </c>
      <c r="W6" s="70">
        <f t="shared" si="1"/>
        <v>2.5</v>
      </c>
      <c r="X6" s="70">
        <f t="shared" si="1"/>
        <v>2247.1999999999998</v>
      </c>
      <c r="Y6" s="78" t="str">
        <f t="shared" ref="Y6:AH6" si="2">IF(Y7="",NA(),Y7)</f>
        <v>-</v>
      </c>
      <c r="Z6" s="78" t="str">
        <f t="shared" si="2"/>
        <v>-</v>
      </c>
      <c r="AA6" s="78" t="str">
        <f t="shared" si="2"/>
        <v>-</v>
      </c>
      <c r="AB6" s="78" t="str">
        <f t="shared" si="2"/>
        <v>-</v>
      </c>
      <c r="AC6" s="78">
        <f t="shared" si="2"/>
        <v>103.9</v>
      </c>
      <c r="AD6" s="78" t="str">
        <f t="shared" si="2"/>
        <v>-</v>
      </c>
      <c r="AE6" s="78" t="str">
        <f t="shared" si="2"/>
        <v>-</v>
      </c>
      <c r="AF6" s="78" t="str">
        <f t="shared" si="2"/>
        <v>-</v>
      </c>
      <c r="AG6" s="78" t="str">
        <f t="shared" si="2"/>
        <v>-</v>
      </c>
      <c r="AH6" s="78">
        <f t="shared" si="2"/>
        <v>106.44</v>
      </c>
      <c r="AI6" s="70" t="str">
        <f>IF(AI7="","",IF(AI7="-","【-】","【"&amp;SUBSTITUTE(TEXT(AI7,"#,##0.00"),"-","△")&amp;"】"))</f>
        <v>【104.54】</v>
      </c>
      <c r="AJ6" s="78" t="str">
        <f t="shared" ref="AJ6:AS6" si="3">IF(AJ7="",NA(),AJ7)</f>
        <v>-</v>
      </c>
      <c r="AK6" s="78" t="str">
        <f t="shared" si="3"/>
        <v>-</v>
      </c>
      <c r="AL6" s="78" t="str">
        <f t="shared" si="3"/>
        <v>-</v>
      </c>
      <c r="AM6" s="78" t="str">
        <f t="shared" si="3"/>
        <v>-</v>
      </c>
      <c r="AN6" s="70">
        <f t="shared" si="3"/>
        <v>0</v>
      </c>
      <c r="AO6" s="78" t="str">
        <f t="shared" si="3"/>
        <v>-</v>
      </c>
      <c r="AP6" s="78" t="str">
        <f t="shared" si="3"/>
        <v>-</v>
      </c>
      <c r="AQ6" s="78" t="str">
        <f t="shared" si="3"/>
        <v>-</v>
      </c>
      <c r="AR6" s="78" t="str">
        <f t="shared" si="3"/>
        <v>-</v>
      </c>
      <c r="AS6" s="78">
        <f t="shared" si="3"/>
        <v>72.86</v>
      </c>
      <c r="AT6" s="70" t="str">
        <f>IF(AT7="","",IF(AT7="-","【-】","【"&amp;SUBSTITUTE(TEXT(AT7,"#,##0.00"),"-","△")&amp;"】"))</f>
        <v>【65.93】</v>
      </c>
      <c r="AU6" s="78" t="str">
        <f t="shared" ref="AU6:BD6" si="4">IF(AU7="",NA(),AU7)</f>
        <v>-</v>
      </c>
      <c r="AV6" s="78" t="str">
        <f t="shared" si="4"/>
        <v>-</v>
      </c>
      <c r="AW6" s="78" t="str">
        <f t="shared" si="4"/>
        <v>-</v>
      </c>
      <c r="AX6" s="78" t="str">
        <f t="shared" si="4"/>
        <v>-</v>
      </c>
      <c r="AY6" s="78">
        <f t="shared" si="4"/>
        <v>25.72</v>
      </c>
      <c r="AZ6" s="78" t="str">
        <f t="shared" si="4"/>
        <v>-</v>
      </c>
      <c r="BA6" s="78" t="str">
        <f t="shared" si="4"/>
        <v>-</v>
      </c>
      <c r="BB6" s="78" t="str">
        <f t="shared" si="4"/>
        <v>-</v>
      </c>
      <c r="BC6" s="78" t="str">
        <f t="shared" si="4"/>
        <v>-</v>
      </c>
      <c r="BD6" s="78">
        <f t="shared" si="4"/>
        <v>45.42</v>
      </c>
      <c r="BE6" s="70" t="str">
        <f>IF(BE7="","",IF(BE7="-","【-】","【"&amp;SUBSTITUTE(TEXT(BE7,"#,##0.00"),"-","△")&amp;"】"))</f>
        <v>【44.25】</v>
      </c>
      <c r="BF6" s="78" t="str">
        <f t="shared" ref="BF6:BO6" si="5">IF(BF7="",NA(),BF7)</f>
        <v>-</v>
      </c>
      <c r="BG6" s="78" t="str">
        <f t="shared" si="5"/>
        <v>-</v>
      </c>
      <c r="BH6" s="78" t="str">
        <f t="shared" si="5"/>
        <v>-</v>
      </c>
      <c r="BI6" s="78" t="str">
        <f t="shared" si="5"/>
        <v>-</v>
      </c>
      <c r="BJ6" s="70">
        <f t="shared" si="5"/>
        <v>0</v>
      </c>
      <c r="BK6" s="78" t="str">
        <f t="shared" si="5"/>
        <v>-</v>
      </c>
      <c r="BL6" s="78" t="str">
        <f t="shared" si="5"/>
        <v>-</v>
      </c>
      <c r="BM6" s="78" t="str">
        <f t="shared" si="5"/>
        <v>-</v>
      </c>
      <c r="BN6" s="78" t="str">
        <f t="shared" si="5"/>
        <v>-</v>
      </c>
      <c r="BO6" s="78">
        <f t="shared" si="5"/>
        <v>1195.47</v>
      </c>
      <c r="BP6" s="70" t="str">
        <f>IF(BP7="","",IF(BP7="-","【-】","【"&amp;SUBSTITUTE(TEXT(BP7,"#,##0.00"),"-","△")&amp;"】"))</f>
        <v>【1,182.11】</v>
      </c>
      <c r="BQ6" s="78" t="str">
        <f t="shared" ref="BQ6:BZ6" si="6">IF(BQ7="",NA(),BQ7)</f>
        <v>-</v>
      </c>
      <c r="BR6" s="78" t="str">
        <f t="shared" si="6"/>
        <v>-</v>
      </c>
      <c r="BS6" s="78" t="str">
        <f t="shared" si="6"/>
        <v>-</v>
      </c>
      <c r="BT6" s="78" t="str">
        <f t="shared" si="6"/>
        <v>-</v>
      </c>
      <c r="BU6" s="78">
        <f t="shared" si="6"/>
        <v>96.63</v>
      </c>
      <c r="BV6" s="78" t="str">
        <f t="shared" si="6"/>
        <v>-</v>
      </c>
      <c r="BW6" s="78" t="str">
        <f t="shared" si="6"/>
        <v>-</v>
      </c>
      <c r="BX6" s="78" t="str">
        <f t="shared" si="6"/>
        <v>-</v>
      </c>
      <c r="BY6" s="78" t="str">
        <f t="shared" si="6"/>
        <v>-</v>
      </c>
      <c r="BZ6" s="78">
        <f t="shared" si="6"/>
        <v>69.430000000000007</v>
      </c>
      <c r="CA6" s="70" t="str">
        <f>IF(CA7="","",IF(CA7="-","【-】","【"&amp;SUBSTITUTE(TEXT(CA7,"#,##0.00"),"-","△")&amp;"】"))</f>
        <v>【73.78】</v>
      </c>
      <c r="CB6" s="78" t="str">
        <f t="shared" ref="CB6:CK6" si="7">IF(CB7="",NA(),CB7)</f>
        <v>-</v>
      </c>
      <c r="CC6" s="78" t="str">
        <f t="shared" si="7"/>
        <v>-</v>
      </c>
      <c r="CD6" s="78" t="str">
        <f t="shared" si="7"/>
        <v>-</v>
      </c>
      <c r="CE6" s="78" t="str">
        <f t="shared" si="7"/>
        <v>-</v>
      </c>
      <c r="CF6" s="78">
        <f t="shared" si="7"/>
        <v>186.22</v>
      </c>
      <c r="CG6" s="78" t="str">
        <f t="shared" si="7"/>
        <v>-</v>
      </c>
      <c r="CH6" s="78" t="str">
        <f t="shared" si="7"/>
        <v>-</v>
      </c>
      <c r="CI6" s="78" t="str">
        <f t="shared" si="7"/>
        <v>-</v>
      </c>
      <c r="CJ6" s="78" t="str">
        <f t="shared" si="7"/>
        <v>-</v>
      </c>
      <c r="CK6" s="78">
        <f t="shared" si="7"/>
        <v>239.46</v>
      </c>
      <c r="CL6" s="70" t="str">
        <f>IF(CL7="","",IF(CL7="-","【-】","【"&amp;SUBSTITUTE(TEXT(CL7,"#,##0.00"),"-","△")&amp;"】"))</f>
        <v>【220.62】</v>
      </c>
      <c r="CM6" s="78" t="str">
        <f t="shared" ref="CM6:CV6" si="8">IF(CM7="",NA(),CM7)</f>
        <v>-</v>
      </c>
      <c r="CN6" s="78" t="str">
        <f t="shared" si="8"/>
        <v>-</v>
      </c>
      <c r="CO6" s="78" t="str">
        <f t="shared" si="8"/>
        <v>-</v>
      </c>
      <c r="CP6" s="78" t="str">
        <f t="shared" si="8"/>
        <v>-</v>
      </c>
      <c r="CQ6" s="78">
        <f t="shared" si="8"/>
        <v>47.46</v>
      </c>
      <c r="CR6" s="78" t="str">
        <f t="shared" si="8"/>
        <v>-</v>
      </c>
      <c r="CS6" s="78" t="str">
        <f t="shared" si="8"/>
        <v>-</v>
      </c>
      <c r="CT6" s="78" t="str">
        <f t="shared" si="8"/>
        <v>-</v>
      </c>
      <c r="CU6" s="78" t="str">
        <f t="shared" si="8"/>
        <v>-</v>
      </c>
      <c r="CV6" s="78">
        <f t="shared" si="8"/>
        <v>41.06</v>
      </c>
      <c r="CW6" s="70" t="str">
        <f>IF(CW7="","",IF(CW7="-","【-】","【"&amp;SUBSTITUTE(TEXT(CW7,"#,##0.00"),"-","△")&amp;"】"))</f>
        <v>【42.22】</v>
      </c>
      <c r="CX6" s="78" t="str">
        <f t="shared" ref="CX6:DG6" si="9">IF(CX7="",NA(),CX7)</f>
        <v>-</v>
      </c>
      <c r="CY6" s="78" t="str">
        <f t="shared" si="9"/>
        <v>-</v>
      </c>
      <c r="CZ6" s="78" t="str">
        <f t="shared" si="9"/>
        <v>-</v>
      </c>
      <c r="DA6" s="78" t="str">
        <f t="shared" si="9"/>
        <v>-</v>
      </c>
      <c r="DB6" s="78">
        <f t="shared" si="9"/>
        <v>79.069999999999993</v>
      </c>
      <c r="DC6" s="78" t="str">
        <f t="shared" si="9"/>
        <v>-</v>
      </c>
      <c r="DD6" s="78" t="str">
        <f t="shared" si="9"/>
        <v>-</v>
      </c>
      <c r="DE6" s="78" t="str">
        <f t="shared" si="9"/>
        <v>-</v>
      </c>
      <c r="DF6" s="78" t="str">
        <f t="shared" si="9"/>
        <v>-</v>
      </c>
      <c r="DG6" s="78">
        <f t="shared" si="9"/>
        <v>84.34</v>
      </c>
      <c r="DH6" s="70" t="str">
        <f>IF(DH7="","",IF(DH7="-","【-】","【"&amp;SUBSTITUTE(TEXT(DH7,"#,##0.00"),"-","△")&amp;"】"))</f>
        <v>【85.67】</v>
      </c>
      <c r="DI6" s="78" t="str">
        <f t="shared" ref="DI6:DR6" si="10">IF(DI7="",NA(),DI7)</f>
        <v>-</v>
      </c>
      <c r="DJ6" s="78" t="str">
        <f t="shared" si="10"/>
        <v>-</v>
      </c>
      <c r="DK6" s="78" t="str">
        <f t="shared" si="10"/>
        <v>-</v>
      </c>
      <c r="DL6" s="78" t="str">
        <f t="shared" si="10"/>
        <v>-</v>
      </c>
      <c r="DM6" s="78">
        <f t="shared" si="10"/>
        <v>2.96</v>
      </c>
      <c r="DN6" s="78" t="str">
        <f t="shared" si="10"/>
        <v>-</v>
      </c>
      <c r="DO6" s="78" t="str">
        <f t="shared" si="10"/>
        <v>-</v>
      </c>
      <c r="DP6" s="78" t="str">
        <f t="shared" si="10"/>
        <v>-</v>
      </c>
      <c r="DQ6" s="78" t="str">
        <f t="shared" si="10"/>
        <v>-</v>
      </c>
      <c r="DR6" s="78">
        <f t="shared" si="10"/>
        <v>24.8</v>
      </c>
      <c r="DS6" s="70" t="str">
        <f>IF(DS7="","",IF(DS7="-","【-】","【"&amp;SUBSTITUTE(TEXT(DS7,"#,##0.00"),"-","△")&amp;"】"))</f>
        <v>【28.00】</v>
      </c>
      <c r="DT6" s="78" t="str">
        <f t="shared" ref="DT6:EC6" si="11">IF(DT7="",NA(),DT7)</f>
        <v>-</v>
      </c>
      <c r="DU6" s="78" t="str">
        <f t="shared" si="11"/>
        <v>-</v>
      </c>
      <c r="DV6" s="78" t="str">
        <f t="shared" si="11"/>
        <v>-</v>
      </c>
      <c r="DW6" s="78" t="str">
        <f t="shared" si="11"/>
        <v>-</v>
      </c>
      <c r="DX6" s="70">
        <f t="shared" si="11"/>
        <v>0</v>
      </c>
      <c r="DY6" s="78" t="str">
        <f t="shared" si="11"/>
        <v>-</v>
      </c>
      <c r="DZ6" s="78" t="str">
        <f t="shared" si="11"/>
        <v>-</v>
      </c>
      <c r="EA6" s="78" t="str">
        <f t="shared" si="11"/>
        <v>-</v>
      </c>
      <c r="EB6" s="78" t="str">
        <f t="shared" si="11"/>
        <v>-</v>
      </c>
      <c r="EC6" s="78">
        <f t="shared" si="11"/>
        <v>2.e-002</v>
      </c>
      <c r="ED6" s="70" t="str">
        <f>IF(ED7="","",IF(ED7="-","【-】","【"&amp;SUBSTITUTE(TEXT(ED7,"#,##0.00"),"-","△")&amp;"】"))</f>
        <v>【0.03】</v>
      </c>
      <c r="EE6" s="78" t="str">
        <f t="shared" ref="EE6:EN6" si="12">IF(EE7="",NA(),EE7)</f>
        <v>-</v>
      </c>
      <c r="EF6" s="78" t="str">
        <f t="shared" si="12"/>
        <v>-</v>
      </c>
      <c r="EG6" s="78" t="str">
        <f t="shared" si="12"/>
        <v>-</v>
      </c>
      <c r="EH6" s="78" t="str">
        <f t="shared" si="12"/>
        <v>-</v>
      </c>
      <c r="EI6" s="70">
        <f t="shared" si="12"/>
        <v>0</v>
      </c>
      <c r="EJ6" s="78" t="str">
        <f t="shared" si="12"/>
        <v>-</v>
      </c>
      <c r="EK6" s="78" t="str">
        <f t="shared" si="12"/>
        <v>-</v>
      </c>
      <c r="EL6" s="78" t="str">
        <f t="shared" si="12"/>
        <v>-</v>
      </c>
      <c r="EM6" s="78" t="str">
        <f t="shared" si="12"/>
        <v>-</v>
      </c>
      <c r="EN6" s="78">
        <f t="shared" si="12"/>
        <v>8.e-002</v>
      </c>
      <c r="EO6" s="70" t="str">
        <f>IF(EO7="","",IF(EO7="-","【-】","【"&amp;SUBSTITUTE(TEXT(EO7,"#,##0.00"),"-","△")&amp;"】"))</f>
        <v>【0.13】</v>
      </c>
    </row>
    <row r="7" spans="1:148" s="55" customFormat="1">
      <c r="A7" s="56"/>
      <c r="B7" s="62">
        <v>2022</v>
      </c>
      <c r="C7" s="62">
        <v>313718</v>
      </c>
      <c r="D7" s="62">
        <v>46</v>
      </c>
      <c r="E7" s="62">
        <v>17</v>
      </c>
      <c r="F7" s="62">
        <v>4</v>
      </c>
      <c r="G7" s="62">
        <v>0</v>
      </c>
      <c r="H7" s="62" t="s">
        <v>96</v>
      </c>
      <c r="I7" s="62" t="s">
        <v>97</v>
      </c>
      <c r="J7" s="62" t="s">
        <v>98</v>
      </c>
      <c r="K7" s="62" t="s">
        <v>11</v>
      </c>
      <c r="L7" s="62" t="s">
        <v>99</v>
      </c>
      <c r="M7" s="62" t="s">
        <v>100</v>
      </c>
      <c r="N7" s="71" t="s">
        <v>101</v>
      </c>
      <c r="O7" s="71">
        <v>55.1</v>
      </c>
      <c r="P7" s="71">
        <v>34.54</v>
      </c>
      <c r="Q7" s="71">
        <v>100</v>
      </c>
      <c r="R7" s="71">
        <v>3850</v>
      </c>
      <c r="S7" s="71">
        <v>16435</v>
      </c>
      <c r="T7" s="71">
        <v>139.97</v>
      </c>
      <c r="U7" s="71">
        <v>117.42</v>
      </c>
      <c r="V7" s="71">
        <v>5618</v>
      </c>
      <c r="W7" s="71">
        <v>2.5</v>
      </c>
      <c r="X7" s="71">
        <v>2247.1999999999998</v>
      </c>
      <c r="Y7" s="71" t="s">
        <v>101</v>
      </c>
      <c r="Z7" s="71" t="s">
        <v>101</v>
      </c>
      <c r="AA7" s="71" t="s">
        <v>101</v>
      </c>
      <c r="AB7" s="71" t="s">
        <v>101</v>
      </c>
      <c r="AC7" s="71">
        <v>103.9</v>
      </c>
      <c r="AD7" s="71" t="s">
        <v>101</v>
      </c>
      <c r="AE7" s="71" t="s">
        <v>101</v>
      </c>
      <c r="AF7" s="71" t="s">
        <v>101</v>
      </c>
      <c r="AG7" s="71" t="s">
        <v>101</v>
      </c>
      <c r="AH7" s="71">
        <v>106.44</v>
      </c>
      <c r="AI7" s="71">
        <v>104.54</v>
      </c>
      <c r="AJ7" s="71" t="s">
        <v>101</v>
      </c>
      <c r="AK7" s="71" t="s">
        <v>101</v>
      </c>
      <c r="AL7" s="71" t="s">
        <v>101</v>
      </c>
      <c r="AM7" s="71" t="s">
        <v>101</v>
      </c>
      <c r="AN7" s="71">
        <v>0</v>
      </c>
      <c r="AO7" s="71" t="s">
        <v>101</v>
      </c>
      <c r="AP7" s="71" t="s">
        <v>101</v>
      </c>
      <c r="AQ7" s="71" t="s">
        <v>101</v>
      </c>
      <c r="AR7" s="71" t="s">
        <v>101</v>
      </c>
      <c r="AS7" s="71">
        <v>72.86</v>
      </c>
      <c r="AT7" s="71">
        <v>65.930000000000007</v>
      </c>
      <c r="AU7" s="71" t="s">
        <v>101</v>
      </c>
      <c r="AV7" s="71" t="s">
        <v>101</v>
      </c>
      <c r="AW7" s="71" t="s">
        <v>101</v>
      </c>
      <c r="AX7" s="71" t="s">
        <v>101</v>
      </c>
      <c r="AY7" s="71">
        <v>25.72</v>
      </c>
      <c r="AZ7" s="71" t="s">
        <v>101</v>
      </c>
      <c r="BA7" s="71" t="s">
        <v>101</v>
      </c>
      <c r="BB7" s="71" t="s">
        <v>101</v>
      </c>
      <c r="BC7" s="71" t="s">
        <v>101</v>
      </c>
      <c r="BD7" s="71">
        <v>45.42</v>
      </c>
      <c r="BE7" s="71">
        <v>44.25</v>
      </c>
      <c r="BF7" s="71" t="s">
        <v>101</v>
      </c>
      <c r="BG7" s="71" t="s">
        <v>101</v>
      </c>
      <c r="BH7" s="71" t="s">
        <v>101</v>
      </c>
      <c r="BI7" s="71" t="s">
        <v>101</v>
      </c>
      <c r="BJ7" s="71">
        <v>0</v>
      </c>
      <c r="BK7" s="71" t="s">
        <v>101</v>
      </c>
      <c r="BL7" s="71" t="s">
        <v>101</v>
      </c>
      <c r="BM7" s="71" t="s">
        <v>101</v>
      </c>
      <c r="BN7" s="71" t="s">
        <v>101</v>
      </c>
      <c r="BO7" s="71">
        <v>1195.47</v>
      </c>
      <c r="BP7" s="71">
        <v>1182.1099999999999</v>
      </c>
      <c r="BQ7" s="71" t="s">
        <v>101</v>
      </c>
      <c r="BR7" s="71" t="s">
        <v>101</v>
      </c>
      <c r="BS7" s="71" t="s">
        <v>101</v>
      </c>
      <c r="BT7" s="71" t="s">
        <v>101</v>
      </c>
      <c r="BU7" s="71">
        <v>96.63</v>
      </c>
      <c r="BV7" s="71" t="s">
        <v>101</v>
      </c>
      <c r="BW7" s="71" t="s">
        <v>101</v>
      </c>
      <c r="BX7" s="71" t="s">
        <v>101</v>
      </c>
      <c r="BY7" s="71" t="s">
        <v>101</v>
      </c>
      <c r="BZ7" s="71">
        <v>69.430000000000007</v>
      </c>
      <c r="CA7" s="71">
        <v>73.78</v>
      </c>
      <c r="CB7" s="71" t="s">
        <v>101</v>
      </c>
      <c r="CC7" s="71" t="s">
        <v>101</v>
      </c>
      <c r="CD7" s="71" t="s">
        <v>101</v>
      </c>
      <c r="CE7" s="71" t="s">
        <v>101</v>
      </c>
      <c r="CF7" s="71">
        <v>186.22</v>
      </c>
      <c r="CG7" s="71" t="s">
        <v>101</v>
      </c>
      <c r="CH7" s="71" t="s">
        <v>101</v>
      </c>
      <c r="CI7" s="71" t="s">
        <v>101</v>
      </c>
      <c r="CJ7" s="71" t="s">
        <v>101</v>
      </c>
      <c r="CK7" s="71">
        <v>239.46</v>
      </c>
      <c r="CL7" s="71">
        <v>220.62</v>
      </c>
      <c r="CM7" s="71" t="s">
        <v>101</v>
      </c>
      <c r="CN7" s="71" t="s">
        <v>101</v>
      </c>
      <c r="CO7" s="71" t="s">
        <v>101</v>
      </c>
      <c r="CP7" s="71" t="s">
        <v>101</v>
      </c>
      <c r="CQ7" s="71">
        <v>47.46</v>
      </c>
      <c r="CR7" s="71" t="s">
        <v>101</v>
      </c>
      <c r="CS7" s="71" t="s">
        <v>101</v>
      </c>
      <c r="CT7" s="71" t="s">
        <v>101</v>
      </c>
      <c r="CU7" s="71" t="s">
        <v>101</v>
      </c>
      <c r="CV7" s="71">
        <v>41.06</v>
      </c>
      <c r="CW7" s="71">
        <v>42.22</v>
      </c>
      <c r="CX7" s="71" t="s">
        <v>101</v>
      </c>
      <c r="CY7" s="71" t="s">
        <v>101</v>
      </c>
      <c r="CZ7" s="71" t="s">
        <v>101</v>
      </c>
      <c r="DA7" s="71" t="s">
        <v>101</v>
      </c>
      <c r="DB7" s="71">
        <v>79.069999999999993</v>
      </c>
      <c r="DC7" s="71" t="s">
        <v>101</v>
      </c>
      <c r="DD7" s="71" t="s">
        <v>101</v>
      </c>
      <c r="DE7" s="71" t="s">
        <v>101</v>
      </c>
      <c r="DF7" s="71" t="s">
        <v>101</v>
      </c>
      <c r="DG7" s="71">
        <v>84.34</v>
      </c>
      <c r="DH7" s="71">
        <v>85.67</v>
      </c>
      <c r="DI7" s="71" t="s">
        <v>101</v>
      </c>
      <c r="DJ7" s="71" t="s">
        <v>101</v>
      </c>
      <c r="DK7" s="71" t="s">
        <v>101</v>
      </c>
      <c r="DL7" s="71" t="s">
        <v>101</v>
      </c>
      <c r="DM7" s="71">
        <v>2.96</v>
      </c>
      <c r="DN7" s="71" t="s">
        <v>101</v>
      </c>
      <c r="DO7" s="71" t="s">
        <v>101</v>
      </c>
      <c r="DP7" s="71" t="s">
        <v>101</v>
      </c>
      <c r="DQ7" s="71" t="s">
        <v>101</v>
      </c>
      <c r="DR7" s="71">
        <v>24.8</v>
      </c>
      <c r="DS7" s="71">
        <v>28</v>
      </c>
      <c r="DT7" s="71" t="s">
        <v>101</v>
      </c>
      <c r="DU7" s="71" t="s">
        <v>101</v>
      </c>
      <c r="DV7" s="71" t="s">
        <v>101</v>
      </c>
      <c r="DW7" s="71" t="s">
        <v>101</v>
      </c>
      <c r="DX7" s="71">
        <v>0</v>
      </c>
      <c r="DY7" s="71" t="s">
        <v>101</v>
      </c>
      <c r="DZ7" s="71" t="s">
        <v>101</v>
      </c>
      <c r="EA7" s="71" t="s">
        <v>101</v>
      </c>
      <c r="EB7" s="71" t="s">
        <v>101</v>
      </c>
      <c r="EC7" s="71">
        <v>2.e-002</v>
      </c>
      <c r="ED7" s="71">
        <v>3.e-002</v>
      </c>
      <c r="EE7" s="71" t="s">
        <v>101</v>
      </c>
      <c r="EF7" s="71" t="s">
        <v>101</v>
      </c>
      <c r="EG7" s="71" t="s">
        <v>101</v>
      </c>
      <c r="EH7" s="71" t="s">
        <v>101</v>
      </c>
      <c r="EI7" s="71">
        <v>0</v>
      </c>
      <c r="EJ7" s="71" t="s">
        <v>101</v>
      </c>
      <c r="EK7" s="71" t="s">
        <v>101</v>
      </c>
      <c r="EL7" s="71" t="s">
        <v>101</v>
      </c>
      <c r="EM7" s="71" t="s">
        <v>101</v>
      </c>
      <c r="EN7" s="71">
        <v>8.e-002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2023-12-12T00:57:47Z</dcterms:created>
  <dcterms:modified xsi:type="dcterms:W3CDTF">2024-01-30T10:20:07Z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2024-01-30T10:20:07Z</vt:filetime>
  </property>
</Properties>
</file>