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9_三朝町\"/>
    </mc:Choice>
  </mc:AlternateContent>
  <workbookProtection workbookAlgorithmName="SHA-512" workbookHashValue="SL/mEJ1h32OvVGg4TrCnFibtGqz7gD3yaDhg3agHgs4kjFr2cH202JVtC1uZqAHbhStIspztqO5hMaC/bj01Ag==" workbookSaltValue="DJ6pxxtLgkoHPwMHTePmZg==" workbookSpinCount="100000" lockStructure="1"/>
  <bookViews>
    <workbookView xWindow="-120" yWindow="-120" windowWidth="28116" windowHeight="164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I8" i="4"/>
  <c r="B8" i="4"/>
</calcChain>
</file>

<file path=xl/sharedStrings.xml><?xml version="1.0" encoding="utf-8"?>
<sst xmlns="http://schemas.openxmlformats.org/spreadsheetml/2006/main" count="240" uniqueCount="120">
  <si>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</si>
  <si>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</si>
  <si>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</si>
  <si>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</si>
  <si>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</si>
  <si>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</si>
  <si>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</si>
  <si>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</si>
  <si>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</si>
  <si>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</si>
  <si>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</si>
  <si>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</si>
  <si>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</si>
  <si>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</si>
  <si>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</si>
  <si>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</si>
  <si>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</si>
  <si>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</si>
  <si>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</si>
  <si>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</si>
  <si>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</si>
  <si>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</si>
  <si>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</si>
  <si>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</si>
  <si>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</si>
  <si>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</si>
  <si>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</si>
  <si>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</si>
  <si>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</si>
  <si>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</si>
  <si>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</si>
  <si>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</si>
  <si>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</si>
  <si>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</si>
  <si>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</si>
  <si>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</si>
  <si>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</si>
  <si>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</si>
  <si>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</si>
  <si>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</si>
  <si>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</si>
  <si>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</si>
  <si>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</si>
  <si>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</si>
  <si>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</si>
  <si>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</si>
  <si>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</si>
  <si>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</si>
  <si>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</si>
  <si>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</si>
  <si>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</si>
  <si>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</si>
  <si>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</si>
  <si>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</si>
  <si>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</si>
  <si>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</si>
  <si>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</si>
  <si>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</si>
  <si>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</si>
  <si>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</si>
  <si>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</si>
  <si>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</si>
  <si>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</si>
  <si>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</si>
  <si>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</si>
  <si>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</si>
  <si>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</si>
  <si>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</si>
  <si>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</si>
  <si>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</si>
  <si>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</si>
  <si>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</si>
  <si>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</si>
  <si>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</si>
  <si>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</si>
  <si>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</si>
  <si>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</si>
  <si>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</si>
  <si>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</si>
  <si>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</si>
  <si>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</si>
  <si>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</si>
  <si>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</si>
  <si>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</si>
  <si>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</si>
  <si>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</si>
  <si>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</si>
  <si>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</si>
  <si>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</si>
  <si>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</si>
  <si>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</si>
  <si>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</si>
  <si>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</si>
  <si>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</si>
  <si>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</si>
  <si>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</si>
  <si>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</si>
  <si>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</si>
  <si>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</si>
  <si>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</si>
  <si>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</si>
  <si>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</si>
  <si>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</si>
  <si>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</si>
  <si>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</si>
  <si>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</si>
  <si>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</si>
  <si>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</si>
  <si>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</si>
  <si>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</si>
  <si>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</si>
  <si>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</si>
  <si>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</si>
  <si>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</si>
  <si>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</si>
  <si>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</si>
  <si>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</si>
  <si>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老朽状況を勘案し維持修繕を行っている。今後も大規模な施設更新は行わず、異常があれば更新する事後保全型の管理を行っていく。</t>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</si>
  <si>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②汚水処理事業の継続に向け、一般会計繰入金の拡充等について検討を行う。</t>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</si>
  <si>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は類似団体を下回り、⑥汚水処理原価では、地方債償還金に係る汚水処理費の増加に伴い汚水処理原価が増加している。また、①収益的収支比率では、公営企業会計に移行するための業務委託費が減少したが、高資本費対策経費の減少に伴う会計繰入金の減より減少となっている。
　現状では早急な経営改善や規模縮小は困難であるが、引き続き経費の見直しなど費用面の削減や徴収強化を進めるとともに、料金体系の見直しも必要となっている。</t>
    <rPh sb="168" eb="170">
      <t>ゾウカ</t>
    </rPh>
    <rPh sb="180" eb="182">
      <t>ゾウカ</t>
    </rPh>
    <rPh sb="217" eb="220">
      <t>イタクヒ</t>
    </rPh>
    <rPh sb="221" eb="223">
      <t>ゲンショウ</t>
    </rPh>
    <rPh sb="227" eb="235">
      <t>コウシホンヒタイサクケイヒ</t>
    </rPh>
    <rPh sb="236" eb="238">
      <t>ゲンショウ</t>
    </rPh>
    <rPh sb="239" eb="240">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</si>
</sst>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DB-4C6E-BAA6-C27D295F98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DB-4C6E-BAA6-C27D295F98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38.67</c:v>
                </c:pt>
              </c:numCache>
            </c:numRef>
          </c:val>
          <c:extLst>
            <c:ext xmlns:c16="http://schemas.microsoft.com/office/drawing/2014/chart" uri="{C3380CC4-5D6E-409C-BE32-E72D297353CC}">
              <c16:uniqueId val="{00000000-3D6D-4B54-B1FF-8ABD47B1976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3D6D-4B54-B1FF-8ABD47B1976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83.45</c:v>
                </c:pt>
                <c:pt idx="1">
                  <c:v>83.56</c:v>
                </c:pt>
                <c:pt idx="2">
                  <c:v>82.52</c:v>
                </c:pt>
                <c:pt idx="3">
                  <c:v>82.39</c:v>
                </c:pt>
                <c:pt idx="4">
                  <c:v>91.43</c:v>
                </c:pt>
              </c:numCache>
            </c:numRef>
          </c:val>
          <c:extLst>
            <c:ext xmlns:c16="http://schemas.microsoft.com/office/drawing/2014/chart" uri="{C3380CC4-5D6E-409C-BE32-E72D297353CC}">
              <c16:uniqueId val="{00000000-365D-41C8-ACF9-D848AE5EF8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365D-41C8-ACF9-D848AE5EF8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65.75</c:v>
                </c:pt>
                <c:pt idx="1">
                  <c:v>66.290000000000006</c:v>
                </c:pt>
                <c:pt idx="2">
                  <c:v>65.62</c:v>
                </c:pt>
                <c:pt idx="3">
                  <c:v>60.82</c:v>
                </c:pt>
                <c:pt idx="4">
                  <c:v>45.37</c:v>
                </c:pt>
              </c:numCache>
            </c:numRef>
          </c:val>
          <c:extLst>
            <c:ext xmlns:c16="http://schemas.microsoft.com/office/drawing/2014/chart" uri="{C3380CC4-5D6E-409C-BE32-E72D297353CC}">
              <c16:uniqueId val="{00000000-45B7-4F40-88F8-818022452B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B7-4F40-88F8-818022452B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8-43BE-AA7D-3DE6C66937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8-43BE-AA7D-3DE6C66937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65-45CE-A0DB-B573BFBEA24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65-45CE-A0DB-B573BFBEA24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9A-43AD-B842-DE6C1D6EDD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9A-43AD-B842-DE6C1D6EDD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4E-41FF-A7AC-4EDEFD1E9D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4E-41FF-A7AC-4EDEFD1E9D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4678.13</c:v>
                </c:pt>
                <c:pt idx="4" formatCode="#,##0.00;&quot;△&quot;#,##0.00;&quot;-&quot;">
                  <c:v>3830.93</c:v>
                </c:pt>
              </c:numCache>
            </c:numRef>
          </c:val>
          <c:extLst>
            <c:ext xmlns:c16="http://schemas.microsoft.com/office/drawing/2014/chart" uri="{C3380CC4-5D6E-409C-BE32-E72D297353CC}">
              <c16:uniqueId val="{00000000-4EE1-4F9C-AA83-3941CE8491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4EE1-4F9C-AA83-3941CE8491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26.86</c:v>
                </c:pt>
                <c:pt idx="1">
                  <c:v>27.12</c:v>
                </c:pt>
                <c:pt idx="2">
                  <c:v>26.9</c:v>
                </c:pt>
                <c:pt idx="3">
                  <c:v>31.78</c:v>
                </c:pt>
                <c:pt idx="4">
                  <c:v>20.58</c:v>
                </c:pt>
              </c:numCache>
            </c:numRef>
          </c:val>
          <c:extLst>
            <c:ext xmlns:c16="http://schemas.microsoft.com/office/drawing/2014/chart" uri="{C3380CC4-5D6E-409C-BE32-E72D297353CC}">
              <c16:uniqueId val="{00000000-EA87-4980-8951-20FC29A5B39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EA87-4980-8951-20FC29A5B39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750.2</c:v>
                </c:pt>
                <c:pt idx="1">
                  <c:v>743.43</c:v>
                </c:pt>
                <c:pt idx="2">
                  <c:v>758.47</c:v>
                </c:pt>
                <c:pt idx="3">
                  <c:v>631.44000000000005</c:v>
                </c:pt>
                <c:pt idx="4">
                  <c:v>966.8</c:v>
                </c:pt>
              </c:numCache>
            </c:numRef>
          </c:val>
          <c:extLst>
            <c:ext xmlns:c16="http://schemas.microsoft.com/office/drawing/2014/chart" uri="{C3380CC4-5D6E-409C-BE32-E72D297353CC}">
              <c16:uniqueId val="{00000000-A8DA-48A1-9201-95CD71A494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A8DA-48A1-9201-95CD71A494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30" zoomScaleNormal="13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鳥取県　三朝町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6057</v>
      </c>
      <c r="AM8" s="42"/>
      <c r="AN8" s="42"/>
      <c r="AO8" s="42"/>
      <c r="AP8" s="42"/>
      <c r="AQ8" s="42"/>
      <c r="AR8" s="42"/>
      <c r="AS8" s="42"/>
      <c r="AT8" s="35">
        <f>データ!T6</f>
        <v>233.52</v>
      </c>
      <c r="AU8" s="35"/>
      <c r="AV8" s="35"/>
      <c r="AW8" s="35"/>
      <c r="AX8" s="35"/>
      <c r="AY8" s="35"/>
      <c r="AZ8" s="35"/>
      <c r="BA8" s="35"/>
      <c r="BB8" s="35">
        <f>データ!U6</f>
        <v>25.94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2.3199999999999998</v>
      </c>
      <c r="Q10" s="35"/>
      <c r="R10" s="35"/>
      <c r="S10" s="35"/>
      <c r="T10" s="35"/>
      <c r="U10" s="35"/>
      <c r="V10" s="35"/>
      <c r="W10" s="35">
        <f>データ!Q6</f>
        <v>100</v>
      </c>
      <c r="X10" s="35"/>
      <c r="Y10" s="35"/>
      <c r="Z10" s="35"/>
      <c r="AA10" s="35"/>
      <c r="AB10" s="35"/>
      <c r="AC10" s="35"/>
      <c r="AD10" s="42">
        <f>データ!R6</f>
        <v>3520</v>
      </c>
      <c r="AE10" s="42"/>
      <c r="AF10" s="42"/>
      <c r="AG10" s="42"/>
      <c r="AH10" s="42"/>
      <c r="AI10" s="42"/>
      <c r="AJ10" s="42"/>
      <c r="AK10" s="2"/>
      <c r="AL10" s="42">
        <f>データ!V6</f>
        <v>140</v>
      </c>
      <c r="AM10" s="42"/>
      <c r="AN10" s="42"/>
      <c r="AO10" s="42"/>
      <c r="AP10" s="42"/>
      <c r="AQ10" s="42"/>
      <c r="AR10" s="42"/>
      <c r="AS10" s="42"/>
      <c r="AT10" s="35">
        <f>データ!W6</f>
        <v>0.13</v>
      </c>
      <c r="AU10" s="35"/>
      <c r="AV10" s="35"/>
      <c r="AW10" s="35"/>
      <c r="AX10" s="35"/>
      <c r="AY10" s="35"/>
      <c r="AZ10" s="35"/>
      <c r="BA10" s="35"/>
      <c r="BB10" s="35">
        <f>データ!X6</f>
        <v>1076.92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【1,496.36】</v>
      </c>
      <c r="I86" s="12" t="str">
        <f>データ!CA6</f>
        <v>【35.16】</v>
      </c>
      <c r="J86" s="12" t="str">
        <f>データ!CL6</f>
        <v>【534.98】</v>
      </c>
      <c r="K86" s="12" t="str">
        <f>データ!CW6</f>
        <v>【33.84】</v>
      </c>
      <c r="L86" s="12" t="str">
        <f>データ!DH6</f>
        <v>【89.98】</v>
      </c>
      <c r="M86" s="12" t="s">
        <v>44</v>
      </c>
      <c r="N86" s="12" t="s">
        <v>44</v>
      </c>
      <c r="O86" s="12" t="str">
        <f>データ!EO6</f>
        <v>【0.00】</v>
      </c>
    </row>
  </sheetData>
  <sheetProtection algorithmName="SHA-512" hashValue="Dyykl7Zgi3ulUWtAdSRBhIMdr5SKz0gbr91LgZBmUZ2Nh5M5M890sNVix279bb6HuaDegCuGVL7pHEmr6Y7qJA==" saltValue="BDUYi0gd3Y3ExZ+ccdM6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313645</v>
      </c>
      <c r="D6" s="19">
        <f t="shared" si="3"/>
        <v>47</v>
      </c>
      <c r="E6" s="19">
        <f t="shared" si="3"/>
        <v>17</v>
      </c>
      <c r="F6" s="19">
        <f t="shared" si="3"/>
        <v>9</v>
      </c>
      <c r="G6" s="19">
        <f t="shared" si="3"/>
        <v>0</v>
      </c>
      <c r="H6" s="19" t="str">
        <f t="shared" si="3"/>
        <v>鳥取県　三朝町</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2.3199999999999998</v>
      </c>
      <c r="Q6" s="20">
        <f t="shared" si="3"/>
        <v>100</v>
      </c>
      <c r="R6" s="20">
        <f t="shared" si="3"/>
        <v>3520</v>
      </c>
      <c r="S6" s="20">
        <f t="shared" si="3"/>
        <v>6057</v>
      </c>
      <c r="T6" s="20">
        <f t="shared" si="3"/>
        <v>233.52</v>
      </c>
      <c r="U6" s="20">
        <f t="shared" si="3"/>
        <v>25.94</v>
      </c>
      <c r="V6" s="20">
        <f t="shared" si="3"/>
        <v>140</v>
      </c>
      <c r="W6" s="20">
        <f t="shared" si="3"/>
        <v>0.13</v>
      </c>
      <c r="X6" s="20">
        <f t="shared" si="3"/>
        <v>1076.92</v>
      </c>
      <c r="Y6" s="21">
        <f>IF(Y7="",NA(),Y7)</f>
        <v>65.75</v>
      </c>
      <c r="Z6" s="21">
        <f t="shared" ref="Z6:AH6" si="4">IF(Z7="",NA(),Z7)</f>
        <v>66.290000000000006</v>
      </c>
      <c r="AA6" s="21">
        <f t="shared" si="4"/>
        <v>65.62</v>
      </c>
      <c r="AB6" s="21">
        <f t="shared" si="4"/>
        <v>60.82</v>
      </c>
      <c r="AC6" s="21">
        <f t="shared" si="4"/>
        <v>45.37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4678.13</v>
      </c>
      <c r="BJ6" s="21">
        <f t="shared" si="7"/>
        <v>3830.93</v>
      </c>
      <c r="BK6" s="21">
        <f t="shared" si="7"/>
        <v>1837.88</v>
      </c>
      <c r="BL6" s="21">
        <f t="shared" si="7"/>
        <v>1748.51</v>
      </c>
      <c r="BM6" s="21">
        <f t="shared" si="7"/>
        <v>1640.16</v>
      </c>
      <c r="BN6" s="21">
        <f t="shared" si="7"/>
        <v>1521.05</v>
      </c>
      <c r="BO6" s="21">
        <f t="shared" si="7"/>
        <v>1490.65</v>
      </c>
      <c r="BP6" s="20" t="str">
        <f>IF(BP7="","",IF(BP7="-","【-】","【"&amp;SUBSTITUTE(TEXT(BP7,"#,##0.00"),"-","△")&amp;"】"))</f>
        <v>【1,496.36】</v>
      </c>
      <c r="BQ6" s="21">
        <f>IF(BQ7="",NA(),BQ7)</f>
        <v>26.86</v>
      </c>
      <c r="BR6" s="21">
        <f t="shared" ref="BR6:BZ6" si="8">IF(BR7="",NA(),BR7)</f>
        <v>27.12</v>
      </c>
      <c r="BS6" s="21">
        <f t="shared" si="8"/>
        <v>26.9</v>
      </c>
      <c r="BT6" s="21">
        <f t="shared" si="8"/>
        <v>31.78</v>
      </c>
      <c r="BU6" s="21">
        <f t="shared" si="8"/>
        <v>20.58</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750.2</v>
      </c>
      <c r="CC6" s="21">
        <f t="shared" ref="CC6:CK6" si="9">IF(CC7="",NA(),CC7)</f>
        <v>743.43</v>
      </c>
      <c r="CD6" s="21">
        <f t="shared" si="9"/>
        <v>758.47</v>
      </c>
      <c r="CE6" s="21">
        <f t="shared" si="9"/>
        <v>631.44000000000005</v>
      </c>
      <c r="CF6" s="21">
        <f t="shared" si="9"/>
        <v>966.8</v>
      </c>
      <c r="CG6" s="21">
        <f t="shared" si="9"/>
        <v>525.22</v>
      </c>
      <c r="CH6" s="21">
        <f t="shared" si="9"/>
        <v>520.91999999999996</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t="str">
        <f t="shared" si="10"/>
        <v>-</v>
      </c>
      <c r="CP6" s="21" t="str">
        <f t="shared" si="10"/>
        <v>-</v>
      </c>
      <c r="CQ6" s="21">
        <f t="shared" si="10"/>
        <v>38.67</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83.45</v>
      </c>
      <c r="CY6" s="21">
        <f t="shared" ref="CY6:DG6" si="11">IF(CY7="",NA(),CY7)</f>
        <v>83.56</v>
      </c>
      <c r="CZ6" s="21">
        <f t="shared" si="11"/>
        <v>82.52</v>
      </c>
      <c r="DA6" s="21">
        <f t="shared" si="11"/>
        <v>82.39</v>
      </c>
      <c r="DB6" s="21">
        <f t="shared" si="11"/>
        <v>91.43</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2">
      <c r="A7" s="14"/>
      <c r="B7" s="23">
        <v>2022</v>
      </c>
      <c r="C7" s="23">
        <v>313645</v>
      </c>
      <c r="D7" s="23">
        <v>47</v>
      </c>
      <c r="E7" s="23">
        <v>17</v>
      </c>
      <c r="F7" s="23">
        <v>9</v>
      </c>
      <c r="G7" s="23">
        <v>0</v>
      </c>
      <c r="H7" s="23" t="s">
        <v>98</v>
      </c>
      <c r="I7" s="23" t="s">
        <v>99</v>
      </c>
      <c r="J7" s="23" t="s">
        <v>100</v>
      </c>
      <c r="K7" s="23" t="s">
        <v>101</v>
      </c>
      <c r="L7" s="23" t="s">
        <v>102</v>
      </c>
      <c r="M7" s="23" t="s">
        <v>103</v>
      </c>
      <c r="N7" s="24" t="s">
        <v>104</v>
      </c>
      <c r="O7" s="24" t="s">
        <v>105</v>
      </c>
      <c r="P7" s="24">
        <v>2.3199999999999998</v>
      </c>
      <c r="Q7" s="24">
        <v>100</v>
      </c>
      <c r="R7" s="24">
        <v>3520</v>
      </c>
      <c r="S7" s="24">
        <v>6057</v>
      </c>
      <c r="T7" s="24">
        <v>233.52</v>
      </c>
      <c r="U7" s="24">
        <v>25.94</v>
      </c>
      <c r="V7" s="24">
        <v>140</v>
      </c>
      <c r="W7" s="24">
        <v>0.13</v>
      </c>
      <c r="X7" s="24">
        <v>1076.92</v>
      </c>
      <c r="Y7" s="24">
        <v>65.75</v>
      </c>
      <c r="Z7" s="24">
        <v>66.290000000000006</v>
      </c>
      <c r="AA7" s="24">
        <v>65.62</v>
      </c>
      <c r="AB7" s="24">
        <v>60.82</v>
      </c>
      <c r="AC7" s="24">
        <v>45.37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4678.13</v>
      </c>
      <c r="BJ7" s="24">
        <v>3830.93</v>
      </c>
      <c r="BK7" s="24">
        <v>1837.88</v>
      </c>
      <c r="BL7" s="24">
        <v>1748.51</v>
      </c>
      <c r="BM7" s="24">
        <v>1640.16</v>
      </c>
      <c r="BN7" s="24">
        <v>1521.05</v>
      </c>
      <c r="BO7" s="24">
        <v>1490.65</v>
      </c>
      <c r="BP7" s="24">
        <v>1496.36</v>
      </c>
      <c r="BQ7" s="24">
        <v>26.86</v>
      </c>
      <c r="BR7" s="24">
        <v>27.12</v>
      </c>
      <c r="BS7" s="24">
        <v>26.9</v>
      </c>
      <c r="BT7" s="24">
        <v>31.78</v>
      </c>
      <c r="BU7" s="24">
        <v>20.58</v>
      </c>
      <c r="BV7" s="24">
        <v>35.03</v>
      </c>
      <c r="BW7" s="24">
        <v>34.99</v>
      </c>
      <c r="BX7" s="24">
        <v>38.270000000000003</v>
      </c>
      <c r="BY7" s="24">
        <v>37.520000000000003</v>
      </c>
      <c r="BZ7" s="24">
        <v>34.96</v>
      </c>
      <c r="CA7" s="24">
        <v>35.159999999999997</v>
      </c>
      <c r="CB7" s="24">
        <v>750.2</v>
      </c>
      <c r="CC7" s="24">
        <v>743.43</v>
      </c>
      <c r="CD7" s="24">
        <v>758.47</v>
      </c>
      <c r="CE7" s="24">
        <v>631.44000000000005</v>
      </c>
      <c r="CF7" s="24">
        <v>966.8</v>
      </c>
      <c r="CG7" s="24">
        <v>525.22</v>
      </c>
      <c r="CH7" s="24">
        <v>520.91999999999996</v>
      </c>
      <c r="CI7" s="24">
        <v>486.77</v>
      </c>
      <c r="CJ7" s="24">
        <v>502.1</v>
      </c>
      <c r="CK7" s="24">
        <v>539.07000000000005</v>
      </c>
      <c r="CL7" s="24">
        <v>534.98</v>
      </c>
      <c r="CM7" s="24" t="s">
        <v>104</v>
      </c>
      <c r="CN7" s="24" t="s">
        <v>104</v>
      </c>
      <c r="CO7" s="24" t="s">
        <v>104</v>
      </c>
      <c r="CP7" s="24" t="s">
        <v>104</v>
      </c>
      <c r="CQ7" s="24">
        <v>38.67</v>
      </c>
      <c r="CR7" s="24">
        <v>35.340000000000003</v>
      </c>
      <c r="CS7" s="24">
        <v>34.68</v>
      </c>
      <c r="CT7" s="24">
        <v>34.700000000000003</v>
      </c>
      <c r="CU7" s="24">
        <v>46.83</v>
      </c>
      <c r="CV7" s="24">
        <v>33.74</v>
      </c>
      <c r="CW7" s="24">
        <v>33.840000000000003</v>
      </c>
      <c r="CX7" s="24">
        <v>83.45</v>
      </c>
      <c r="CY7" s="24">
        <v>83.56</v>
      </c>
      <c r="CZ7" s="24">
        <v>82.52</v>
      </c>
      <c r="DA7" s="24">
        <v>82.39</v>
      </c>
      <c r="DB7" s="24">
        <v>91.43</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2024-02-07T06:19:46Z</dcterms:modified>
</cp:coreProperties>
</file>