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9_三朝町\"/>
    </mc:Choice>
  </mc:AlternateContent>
  <workbookProtection workbookAlgorithmName="SHA-512" workbookHashValue="1tm54AMlk6UXc3mpEj2h5c23brfNe8ZQZf7sOQ4H9yIDixPCQggwJZ8HDWMflZadofnmjUyT1Wm/o7fUhGJGJQ==" workbookSaltValue="K1H/2QsMi4yMrT92l1k/IQ==" workbookSpinCount="100000" lockStructure="1"/>
  <bookViews>
    <workbookView xWindow="-120" yWindow="-120" windowWidth="28116" windowHeight="1644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E85" i="4"/>
  <c r="BB10" i="4"/>
  <c r="AT10" i="4"/>
  <c r="AL10" i="4"/>
  <c r="P10" i="4"/>
  <c r="I10" i="4"/>
  <c r="B10" i="4"/>
  <c r="AL8" i="4"/>
  <c r="AD8" i="4"/>
  <c r="W8" i="4"/>
  <c r="P8" i="4"/>
  <c r="I8" i="4"/>
  <c r="B6" i="4"/>
</calcChain>
</file>

<file path=xl/sharedStrings.xml><?xml version="1.0" encoding="utf-8"?>
<sst xmlns="http://schemas.openxmlformats.org/spreadsheetml/2006/main" count="233" uniqueCount="116">
  <si>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</si>
  <si>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</si>
  <si>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</si>
  <si>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</si>
  <si>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</si>
  <si>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</si>
  <si>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</si>
  <si>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</si>
  <si>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</si>
  <si>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</si>
  <si>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</si>
  <si>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</si>
  <si>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</si>
  <si>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</si>
  <si>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</si>
  <si>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</si>
  <si>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</si>
  <si>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</si>
  <si>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</si>
  <si>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</si>
  <si>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</si>
  <si>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</si>
  <si>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</si>
  <si>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</si>
  <si>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</si>
  <si>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</si>
  <si>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</si>
  <si>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</si>
  <si>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</si>
  <si>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</si>
  <si>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</si>
  <si>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</si>
  <si>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</si>
  <si>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</si>
  <si>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</si>
  <si>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</si>
  <si>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</si>
  <si>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</si>
  <si>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</si>
  <si>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</si>
  <si>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</si>
  <si>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</si>
  <si>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</si>
  <si>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</si>
  <si>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</si>
  <si>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</si>
  <si>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</si>
  <si>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</si>
  <si>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</si>
  <si>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</si>
  <si>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</si>
  <si>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</si>
  <si>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</si>
  <si>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</si>
  <si>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</si>
  <si>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</si>
  <si>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</si>
  <si>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</si>
  <si>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</si>
  <si>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</si>
  <si>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</si>
  <si>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</si>
  <si>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</si>
  <si>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</si>
  <si>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</si>
  <si>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</si>
  <si>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</si>
  <si>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</si>
  <si>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</si>
  <si>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</si>
  <si>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</si>
  <si>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</si>
  <si>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</si>
  <si>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</si>
  <si>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</si>
  <si>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</si>
  <si>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</si>
  <si>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</si>
  <si>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</si>
  <si>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</si>
  <si>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</si>
  <si>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</si>
  <si>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</si>
  <si>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</si>
  <si>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</si>
  <si>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</si>
  <si>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</si>
  <si>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</si>
  <si>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</si>
  <si>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</si>
  <si>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</si>
  <si>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</si>
  <si>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</si>
  <si>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</si>
  <si>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</si>
  <si>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</si>
  <si>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</si>
  <si>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</si>
  <si>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</si>
  <si>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</si>
  <si>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</si>
  <si>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</si>
  <si>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</si>
  <si>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</si>
  <si>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</si>
  <si>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</si>
  <si>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</si>
  <si>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</si>
  <si>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</si>
  <si>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</si>
  <si>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</si>
  <si>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</si>
  <si>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</si>
  <si>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年次的に施設全般の整備を実施しており、近年では各配水施設への異常通報装置の設置を進めるほか、老朽度を勘案しながら管路更新を進めています。
　なお、施設更新に有利な起債を活用し、後年度の財政負担の軽減にもつなげていきます。</t>
    <rPh sb="1" eb="4">
      <t>ネンジテキ</t>
    </rPh>
    <rPh sb="5" eb="9">
      <t>シセツゼンパン</t>
    </rPh>
    <rPh sb="10" eb="12">
      <t>セイビ</t>
    </rPh>
    <rPh sb="13" eb="15">
      <t>ジッシ</t>
    </rPh>
    <rPh sb="20" eb="22">
      <t>キンネン</t>
    </rPh>
    <rPh sb="24" eb="25">
      <t>カク</t>
    </rPh>
    <rPh sb="25" eb="29">
      <t>ハイスイシセツ</t>
    </rPh>
    <rPh sb="31" eb="37">
      <t>イジョウツウホウソウチ</t>
    </rPh>
    <rPh sb="38" eb="40">
      <t>セッチ</t>
    </rPh>
    <rPh sb="41" eb="42">
      <t>スス</t>
    </rPh>
    <rPh sb="47" eb="50">
      <t>ロウキュウド</t>
    </rPh>
    <rPh sb="51" eb="53">
      <t>カンアン</t>
    </rPh>
    <rPh sb="57" eb="61">
      <t>カンロコウシン</t>
    </rPh>
    <rPh sb="62" eb="63">
      <t>スス</t>
    </rPh>
    <rPh sb="74" eb="78">
      <t>シセツコウシン</t>
    </rPh>
    <rPh sb="79" eb="81">
      <t>ユウリ</t>
    </rPh>
    <rPh sb="82" eb="84">
      <t>キサイ</t>
    </rPh>
    <rPh sb="85" eb="87">
      <t>カツヨウ</t>
    </rPh>
    <rPh sb="89" eb="92">
      <t>コウネンド</t>
    </rPh>
    <rPh sb="93" eb="97">
      <t>ザイセイフタン</t>
    </rPh>
    <rPh sb="98" eb="100">
      <t>ケイゲン</t>
    </rPh>
    <phoneticPr fontId="4"/>
  </si>
  <si>
    <t>　経営環境が年々厳しさを増す中で、長期的かつ安定した経営基盤を確立することがより重要となっています。
①人口が減少傾向にある中、安定した料金収入を得るため、徴収率向上に加え年次的な料金改定を進めます。
②安定した水の供給を図るため、老朽施設の更新整備とともに緊急対応時の復旧体制（外部委託等）についても改善・検討を進めます。
③おおむね３年毎に料金改定を実施し、経営の安定化に努めます。</t>
    <rPh sb="152" eb="154">
      <t>カイゼン</t>
    </rPh>
    <rPh sb="170" eb="172">
      <t>ネンゴト</t>
    </rPh>
    <rPh sb="173" eb="177">
      <t>リョウキンカイテイ</t>
    </rPh>
    <phoneticPr fontId="4"/>
  </si>
  <si>
    <t>　簡易水道事業は山間部を給水区域とするため人口減少の影響を大きく受け、給水収益（有収水量）の減少につながっています。また、整備当初から相当の期間が経過しており、全体的に老朽が進み漏水修理や施設修繕などの費用が年々増加傾向にあります。
　①収益的収支比率の増加については法的化に伴う基金の取崩しによる一時的なものとなっています。⑦施設利用率の減少及び⑥給水原価が増加傾向となっており、本町の水道事業給水原価の約２倍で推移しており差が大きくなっています。
 R6年度に料金改定を予定しており、費用の削減に加え利用料の増額による経営の改善を進めていくこととしています。</t>
    <rPh sb="127" eb="129">
      <t>ゾウカ</t>
    </rPh>
    <rPh sb="134" eb="137">
      <t>ホウテキカ</t>
    </rPh>
    <rPh sb="138" eb="139">
      <t>トモナ</t>
    </rPh>
    <rPh sb="140" eb="142">
      <t>キキン</t>
    </rPh>
    <rPh sb="143" eb="145">
      <t>トリクズ</t>
    </rPh>
    <rPh sb="149" eb="152">
      <t>イチジテキ</t>
    </rPh>
    <rPh sb="172" eb="173">
      <t>オヨ</t>
    </rPh>
    <rPh sb="180" eb="184">
      <t>ゾウカケイコウ</t>
    </rPh>
    <rPh sb="207" eb="209">
      <t>スイイ</t>
    </rPh>
    <rPh sb="229" eb="231">
      <t>ネンド</t>
    </rPh>
    <rPh sb="232" eb="236">
      <t>リョウキンカイテイ</t>
    </rPh>
    <rPh sb="237" eb="239">
      <t>ヨテイ</t>
    </rPh>
    <rPh sb="244" eb="246">
      <t>ヒヨウ</t>
    </rPh>
    <rPh sb="247" eb="249">
      <t>サクゲン</t>
    </rPh>
    <rPh sb="250" eb="251">
      <t>クワ</t>
    </rPh>
    <rPh sb="252" eb="255">
      <t>リヨウリョウ</t>
    </rPh>
    <rPh sb="256" eb="258">
      <t>ゾウガク</t>
    </rPh>
    <rPh sb="261" eb="263">
      <t>ケイエイ</t>
    </rPh>
    <rPh sb="264" eb="266">
      <t>カイゼン</t>
    </rPh>
    <rPh sb="267" eb="26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</si>
</sst>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1.0900000000000001</c:v>
                </c:pt>
                <c:pt idx="1">
                  <c:v>1.0900000000000001</c:v>
                </c:pt>
                <c:pt idx="2">
                  <c:v>1.0900000000000001</c:v>
                </c:pt>
                <c:pt idx="3" formatCode="#,##0.00;&quot;△&quot;#,##0.00">
                  <c:v>0</c:v>
                </c:pt>
                <c:pt idx="4" formatCode="#,##0.00;&quot;△&quot;#,##0.00">
                  <c:v>0</c:v>
                </c:pt>
              </c:numCache>
            </c:numRef>
          </c:val>
          <c:extLst>
            <c:ext xmlns:c16="http://schemas.microsoft.com/office/drawing/2014/chart" uri="{C3380CC4-5D6E-409C-BE32-E72D297353CC}">
              <c16:uniqueId val="{00000000-70DF-45EA-B12D-10F14F7FF27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0DF-45EA-B12D-10F14F7FF27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48.45</c:v>
                </c:pt>
                <c:pt idx="1">
                  <c:v>46.67</c:v>
                </c:pt>
                <c:pt idx="2">
                  <c:v>48.19</c:v>
                </c:pt>
                <c:pt idx="3">
                  <c:v>46.36</c:v>
                </c:pt>
                <c:pt idx="4">
                  <c:v>44.92</c:v>
                </c:pt>
              </c:numCache>
            </c:numRef>
          </c:val>
          <c:extLst>
            <c:ext xmlns:c16="http://schemas.microsoft.com/office/drawing/2014/chart" uri="{C3380CC4-5D6E-409C-BE32-E72D297353CC}">
              <c16:uniqueId val="{00000000-1B06-4478-AED7-0E77BF65FF8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1B06-4478-AED7-0E77BF65FF8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C29-406F-92D1-F17D90936BD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4C29-406F-92D1-F17D90936BD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72.55</c:v>
                </c:pt>
                <c:pt idx="1">
                  <c:v>80.209999999999994</c:v>
                </c:pt>
                <c:pt idx="2">
                  <c:v>74.59</c:v>
                </c:pt>
                <c:pt idx="3">
                  <c:v>55.53</c:v>
                </c:pt>
                <c:pt idx="4">
                  <c:v>138.27000000000001</c:v>
                </c:pt>
              </c:numCache>
            </c:numRef>
          </c:val>
          <c:extLst>
            <c:ext xmlns:c16="http://schemas.microsoft.com/office/drawing/2014/chart" uri="{C3380CC4-5D6E-409C-BE32-E72D297353CC}">
              <c16:uniqueId val="{00000000-3C54-4448-AF99-B81C7649665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3C54-4448-AF99-B81C7649665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0-4F5F-ABE0-79C6E12C81C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0-4F5F-ABE0-79C6E12C81C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EC-4BC3-93E2-0B8AD243727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EC-4BC3-93E2-0B8AD243727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7-45C6-9021-0A7029C510B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7-45C6-9021-0A7029C510B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09-4642-A07F-A7C04B75640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09-4642-A07F-A7C04B75640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604.52</c:v>
                </c:pt>
                <c:pt idx="1">
                  <c:v>584.03</c:v>
                </c:pt>
                <c:pt idx="2">
                  <c:v>515.52</c:v>
                </c:pt>
                <c:pt idx="3">
                  <c:v>649.54999999999995</c:v>
                </c:pt>
                <c:pt idx="4">
                  <c:v>617.17999999999995</c:v>
                </c:pt>
              </c:numCache>
            </c:numRef>
          </c:val>
          <c:extLst>
            <c:ext xmlns:c16="http://schemas.microsoft.com/office/drawing/2014/chart" uri="{C3380CC4-5D6E-409C-BE32-E72D297353CC}">
              <c16:uniqueId val="{00000000-0A57-4106-93DC-87FA3DA3592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0A57-4106-93DC-87FA3DA3592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70.510000000000005</c:v>
                </c:pt>
                <c:pt idx="1">
                  <c:v>78.78</c:v>
                </c:pt>
                <c:pt idx="2">
                  <c:v>61.3</c:v>
                </c:pt>
                <c:pt idx="3">
                  <c:v>39.549999999999997</c:v>
                </c:pt>
                <c:pt idx="4">
                  <c:v>41.14</c:v>
                </c:pt>
              </c:numCache>
            </c:numRef>
          </c:val>
          <c:extLst>
            <c:ext xmlns:c16="http://schemas.microsoft.com/office/drawing/2014/chart" uri="{C3380CC4-5D6E-409C-BE32-E72D297353CC}">
              <c16:uniqueId val="{00000000-8347-45B0-A0E4-40764AA9BDC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8347-45B0-A0E4-40764AA9BDC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154.34</c:v>
                </c:pt>
                <c:pt idx="1">
                  <c:v>141.22</c:v>
                </c:pt>
                <c:pt idx="2">
                  <c:v>189.62</c:v>
                </c:pt>
                <c:pt idx="3">
                  <c:v>296</c:v>
                </c:pt>
                <c:pt idx="4">
                  <c:v>282.92</c:v>
                </c:pt>
              </c:numCache>
            </c:numRef>
          </c:val>
          <c:extLst>
            <c:ext xmlns:c16="http://schemas.microsoft.com/office/drawing/2014/chart" uri="{C3380CC4-5D6E-409C-BE32-E72D297353CC}">
              <c16:uniqueId val="{00000000-0912-4DD8-BC72-70775838F99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0912-4DD8-BC72-70775838F99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三朝町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6057</v>
      </c>
      <c r="AM8" s="37"/>
      <c r="AN8" s="37"/>
      <c r="AO8" s="37"/>
      <c r="AP8" s="37"/>
      <c r="AQ8" s="37"/>
      <c r="AR8" s="37"/>
      <c r="AS8" s="37"/>
      <c r="AT8" s="38">
        <f>データ!$S$6</f>
        <v>233.52</v>
      </c>
      <c r="AU8" s="38"/>
      <c r="AV8" s="38"/>
      <c r="AW8" s="38"/>
      <c r="AX8" s="38"/>
      <c r="AY8" s="38"/>
      <c r="AZ8" s="38"/>
      <c r="BA8" s="38"/>
      <c r="BB8" s="38">
        <f>データ!$T$6</f>
        <v>25.94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28.64</v>
      </c>
      <c r="Q10" s="38"/>
      <c r="R10" s="38"/>
      <c r="S10" s="38"/>
      <c r="T10" s="38"/>
      <c r="U10" s="38"/>
      <c r="V10" s="38"/>
      <c r="W10" s="37">
        <f>データ!$Q$6</f>
        <v>2090</v>
      </c>
      <c r="X10" s="37"/>
      <c r="Y10" s="37"/>
      <c r="Z10" s="37"/>
      <c r="AA10" s="37"/>
      <c r="AB10" s="37"/>
      <c r="AC10" s="37"/>
      <c r="AD10" s="2"/>
      <c r="AE10" s="2"/>
      <c r="AF10" s="2"/>
      <c r="AG10" s="2"/>
      <c r="AH10" s="2"/>
      <c r="AI10" s="2"/>
      <c r="AJ10" s="2"/>
      <c r="AK10" s="2"/>
      <c r="AL10" s="37">
        <f>データ!$U$6</f>
        <v>1726</v>
      </c>
      <c r="AM10" s="37"/>
      <c r="AN10" s="37"/>
      <c r="AO10" s="37"/>
      <c r="AP10" s="37"/>
      <c r="AQ10" s="37"/>
      <c r="AR10" s="37"/>
      <c r="AS10" s="37"/>
      <c r="AT10" s="38">
        <f>データ!$V$6</f>
        <v>191</v>
      </c>
      <c r="AU10" s="38"/>
      <c r="AV10" s="38"/>
      <c r="AW10" s="38"/>
      <c r="AX10" s="38"/>
      <c r="AY10" s="38"/>
      <c r="AZ10" s="38"/>
      <c r="BA10" s="38"/>
      <c r="BB10" s="38">
        <f>データ!$W$6</f>
        <v>9.0399999999999991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113</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114</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NMH7pSzKt0kEt+KOA+hRtb7lij4a4mW3FaSK0Cf9MRl6yJA+lQI+B2nSrwR/eZxzZGO8jI3m7K/ip/qZ8gNE+w==" saltValue="dmhOAgbrSgJjV73rynDj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2">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2022</v>
      </c>
      <c r="C6" s="20">
        <f t="shared" ref="C6:W6" si="3">C7</f>
        <v>313645</v>
      </c>
      <c r="D6" s="20">
        <f t="shared" si="3"/>
        <v>47</v>
      </c>
      <c r="E6" s="20">
        <f t="shared" si="3"/>
        <v>1</v>
      </c>
      <c r="F6" s="20">
        <f t="shared" si="3"/>
        <v>0</v>
      </c>
      <c r="G6" s="20">
        <f t="shared" si="3"/>
        <v>0</v>
      </c>
      <c r="H6" s="20" t="str">
        <f t="shared" si="3"/>
        <v>鳥取県　三朝町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28.64</v>
      </c>
      <c r="Q6" s="21">
        <f t="shared" si="3"/>
        <v>2090</v>
      </c>
      <c r="R6" s="21">
        <f t="shared" si="3"/>
        <v>6057</v>
      </c>
      <c r="S6" s="21">
        <f t="shared" si="3"/>
        <v>233.52</v>
      </c>
      <c r="T6" s="21">
        <f t="shared" si="3"/>
        <v>25.94</v>
      </c>
      <c r="U6" s="21">
        <f t="shared" si="3"/>
        <v>1726</v>
      </c>
      <c r="V6" s="21">
        <f t="shared" si="3"/>
        <v>191</v>
      </c>
      <c r="W6" s="21">
        <f t="shared" si="3"/>
        <v>9.0399999999999991</v>
      </c>
      <c r="X6" s="22">
        <f>IF(X7="",NA(),X7)</f>
        <v>72.55</v>
      </c>
      <c r="Y6" s="22">
        <f t="shared" ref="Y6:AG6" si="4">IF(Y7="",NA(),Y7)</f>
        <v>80.209999999999994</v>
      </c>
      <c r="Z6" s="22">
        <f t="shared" si="4"/>
        <v>74.59</v>
      </c>
      <c r="AA6" s="22">
        <f t="shared" si="4"/>
        <v>55.53</v>
      </c>
      <c r="AB6" s="22">
        <f t="shared" si="4"/>
        <v>138.27000000000001</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604.52</v>
      </c>
      <c r="BF6" s="22">
        <f t="shared" ref="BF6:BN6" si="7">IF(BF7="",NA(),BF7)</f>
        <v>584.03</v>
      </c>
      <c r="BG6" s="22">
        <f t="shared" si="7"/>
        <v>515.52</v>
      </c>
      <c r="BH6" s="22">
        <f t="shared" si="7"/>
        <v>649.54999999999995</v>
      </c>
      <c r="BI6" s="22">
        <f t="shared" si="7"/>
        <v>617.17999999999995</v>
      </c>
      <c r="BJ6" s="22">
        <f t="shared" si="7"/>
        <v>1274.21</v>
      </c>
      <c r="BK6" s="22">
        <f t="shared" si="7"/>
        <v>1183.92</v>
      </c>
      <c r="BL6" s="22">
        <f t="shared" si="7"/>
        <v>1128.72</v>
      </c>
      <c r="BM6" s="22">
        <f t="shared" si="7"/>
        <v>1125.25</v>
      </c>
      <c r="BN6" s="22">
        <f t="shared" si="7"/>
        <v>1157.05</v>
      </c>
      <c r="BO6" s="21" t="str">
        <f>IF(BO7="","",IF(BO7="-","【-】","【"&amp;SUBSTITUTE(TEXT(BO7,"#,##0.00"),"-","△")&amp;"】"))</f>
        <v>【982.48】</v>
      </c>
      <c r="BP6" s="22">
        <f>IF(BP7="",NA(),BP7)</f>
        <v>70.510000000000005</v>
      </c>
      <c r="BQ6" s="22">
        <f t="shared" ref="BQ6:BY6" si="8">IF(BQ7="",NA(),BQ7)</f>
        <v>78.78</v>
      </c>
      <c r="BR6" s="22">
        <f t="shared" si="8"/>
        <v>61.3</v>
      </c>
      <c r="BS6" s="22">
        <f t="shared" si="8"/>
        <v>39.549999999999997</v>
      </c>
      <c r="BT6" s="22">
        <f t="shared" si="8"/>
        <v>41.14</v>
      </c>
      <c r="BU6" s="22">
        <f t="shared" si="8"/>
        <v>41.25</v>
      </c>
      <c r="BV6" s="22">
        <f t="shared" si="8"/>
        <v>42.5</v>
      </c>
      <c r="BW6" s="22">
        <f t="shared" si="8"/>
        <v>41.84</v>
      </c>
      <c r="BX6" s="22">
        <f t="shared" si="8"/>
        <v>41.44</v>
      </c>
      <c r="BY6" s="22">
        <f t="shared" si="8"/>
        <v>37.65</v>
      </c>
      <c r="BZ6" s="21" t="str">
        <f>IF(BZ7="","",IF(BZ7="-","【-】","【"&amp;SUBSTITUTE(TEXT(BZ7,"#,##0.00"),"-","△")&amp;"】"))</f>
        <v>【50.61】</v>
      </c>
      <c r="CA6" s="22">
        <f>IF(CA7="",NA(),CA7)</f>
        <v>154.34</v>
      </c>
      <c r="CB6" s="22">
        <f t="shared" ref="CB6:CJ6" si="9">IF(CB7="",NA(),CB7)</f>
        <v>141.22</v>
      </c>
      <c r="CC6" s="22">
        <f t="shared" si="9"/>
        <v>189.62</v>
      </c>
      <c r="CD6" s="22">
        <f t="shared" si="9"/>
        <v>296</v>
      </c>
      <c r="CE6" s="22">
        <f t="shared" si="9"/>
        <v>282.92</v>
      </c>
      <c r="CF6" s="22">
        <f t="shared" si="9"/>
        <v>383.25</v>
      </c>
      <c r="CG6" s="22">
        <f t="shared" si="9"/>
        <v>377.72</v>
      </c>
      <c r="CH6" s="22">
        <f t="shared" si="9"/>
        <v>390.47</v>
      </c>
      <c r="CI6" s="22">
        <f t="shared" si="9"/>
        <v>403.61</v>
      </c>
      <c r="CJ6" s="22">
        <f t="shared" si="9"/>
        <v>442.82</v>
      </c>
      <c r="CK6" s="21" t="str">
        <f>IF(CK7="","",IF(CK7="-","【-】","【"&amp;SUBSTITUTE(TEXT(CK7,"#,##0.00"),"-","△")&amp;"】"))</f>
        <v>【320.83】</v>
      </c>
      <c r="CL6" s="22">
        <f>IF(CL7="",NA(),CL7)</f>
        <v>48.45</v>
      </c>
      <c r="CM6" s="22">
        <f t="shared" ref="CM6:CU6" si="10">IF(CM7="",NA(),CM7)</f>
        <v>46.67</v>
      </c>
      <c r="CN6" s="22">
        <f t="shared" si="10"/>
        <v>48.19</v>
      </c>
      <c r="CO6" s="22">
        <f t="shared" si="10"/>
        <v>46.36</v>
      </c>
      <c r="CP6" s="22">
        <f t="shared" si="10"/>
        <v>44.92</v>
      </c>
      <c r="CQ6" s="22">
        <f t="shared" si="10"/>
        <v>48.26</v>
      </c>
      <c r="CR6" s="22">
        <f t="shared" si="10"/>
        <v>48.01</v>
      </c>
      <c r="CS6" s="22">
        <f t="shared" si="10"/>
        <v>49.08</v>
      </c>
      <c r="CT6" s="22">
        <f t="shared" si="10"/>
        <v>51.46</v>
      </c>
      <c r="CU6" s="22">
        <f t="shared" si="10"/>
        <v>51.84</v>
      </c>
      <c r="CV6" s="21" t="str">
        <f>IF(CV7="","",IF(CV7="-","【-】","【"&amp;SUBSTITUTE(TEXT(CV7,"#,##0.00"),"-","△")&amp;"】"))</f>
        <v>【56.15】</v>
      </c>
      <c r="CW6" s="22">
        <f>IF(CW7="",NA(),CW7)</f>
        <v>100</v>
      </c>
      <c r="CX6" s="22">
        <f t="shared" ref="CX6:DF6" si="11">IF(CX7="",NA(),CX7)</f>
        <v>100</v>
      </c>
      <c r="CY6" s="22">
        <f t="shared" si="11"/>
        <v>100</v>
      </c>
      <c r="CZ6" s="22">
        <f t="shared" si="11"/>
        <v>100</v>
      </c>
      <c r="DA6" s="22">
        <f t="shared" si="11"/>
        <v>100</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1.0900000000000001</v>
      </c>
      <c r="EE6" s="22">
        <f t="shared" ref="EE6:EM6" si="14">IF(EE7="",NA(),EE7)</f>
        <v>1.0900000000000001</v>
      </c>
      <c r="EF6" s="22">
        <f t="shared" si="14"/>
        <v>1.0900000000000001</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313645</v>
      </c>
      <c r="D7" s="24">
        <v>47</v>
      </c>
      <c r="E7" s="24">
        <v>1</v>
      </c>
      <c r="F7" s="24">
        <v>0</v>
      </c>
      <c r="G7" s="24">
        <v>0</v>
      </c>
      <c r="H7" s="24" t="s">
        <v>95</v>
      </c>
      <c r="I7" s="24" t="s">
        <v>96</v>
      </c>
      <c r="J7" s="24" t="s">
        <v>97</v>
      </c>
      <c r="K7" s="24" t="s">
        <v>98</v>
      </c>
      <c r="L7" s="24" t="s">
        <v>99</v>
      </c>
      <c r="M7" s="24" t="s">
        <v>100</v>
      </c>
      <c r="N7" s="25" t="s">
        <v>101</v>
      </c>
      <c r="O7" s="25" t="s">
        <v>102</v>
      </c>
      <c r="P7" s="25">
        <v>28.64</v>
      </c>
      <c r="Q7" s="25">
        <v>2090</v>
      </c>
      <c r="R7" s="25">
        <v>6057</v>
      </c>
      <c r="S7" s="25">
        <v>233.52</v>
      </c>
      <c r="T7" s="25">
        <v>25.94</v>
      </c>
      <c r="U7" s="25">
        <v>1726</v>
      </c>
      <c r="V7" s="25">
        <v>191</v>
      </c>
      <c r="W7" s="25">
        <v>9.0399999999999991</v>
      </c>
      <c r="X7" s="25">
        <v>72.55</v>
      </c>
      <c r="Y7" s="25">
        <v>80.209999999999994</v>
      </c>
      <c r="Z7" s="25">
        <v>74.59</v>
      </c>
      <c r="AA7" s="25">
        <v>55.53</v>
      </c>
      <c r="AB7" s="25">
        <v>138.27000000000001</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604.52</v>
      </c>
      <c r="BF7" s="25">
        <v>584.03</v>
      </c>
      <c r="BG7" s="25">
        <v>515.52</v>
      </c>
      <c r="BH7" s="25">
        <v>649.54999999999995</v>
      </c>
      <c r="BI7" s="25">
        <v>617.17999999999995</v>
      </c>
      <c r="BJ7" s="25">
        <v>1274.21</v>
      </c>
      <c r="BK7" s="25">
        <v>1183.92</v>
      </c>
      <c r="BL7" s="25">
        <v>1128.72</v>
      </c>
      <c r="BM7" s="25">
        <v>1125.25</v>
      </c>
      <c r="BN7" s="25">
        <v>1157.05</v>
      </c>
      <c r="BO7" s="25">
        <v>982.48</v>
      </c>
      <c r="BP7" s="25">
        <v>70.510000000000005</v>
      </c>
      <c r="BQ7" s="25">
        <v>78.78</v>
      </c>
      <c r="BR7" s="25">
        <v>61.3</v>
      </c>
      <c r="BS7" s="25">
        <v>39.549999999999997</v>
      </c>
      <c r="BT7" s="25">
        <v>41.14</v>
      </c>
      <c r="BU7" s="25">
        <v>41.25</v>
      </c>
      <c r="BV7" s="25">
        <v>42.5</v>
      </c>
      <c r="BW7" s="25">
        <v>41.84</v>
      </c>
      <c r="BX7" s="25">
        <v>41.44</v>
      </c>
      <c r="BY7" s="25">
        <v>37.65</v>
      </c>
      <c r="BZ7" s="25">
        <v>50.61</v>
      </c>
      <c r="CA7" s="25">
        <v>154.34</v>
      </c>
      <c r="CB7" s="25">
        <v>141.22</v>
      </c>
      <c r="CC7" s="25">
        <v>189.62</v>
      </c>
      <c r="CD7" s="25">
        <v>296</v>
      </c>
      <c r="CE7" s="25">
        <v>282.92</v>
      </c>
      <c r="CF7" s="25">
        <v>383.25</v>
      </c>
      <c r="CG7" s="25">
        <v>377.72</v>
      </c>
      <c r="CH7" s="25">
        <v>390.47</v>
      </c>
      <c r="CI7" s="25">
        <v>403.61</v>
      </c>
      <c r="CJ7" s="25">
        <v>442.82</v>
      </c>
      <c r="CK7" s="25">
        <v>320.83</v>
      </c>
      <c r="CL7" s="25">
        <v>48.45</v>
      </c>
      <c r="CM7" s="25">
        <v>46.67</v>
      </c>
      <c r="CN7" s="25">
        <v>48.19</v>
      </c>
      <c r="CO7" s="25">
        <v>46.36</v>
      </c>
      <c r="CP7" s="25">
        <v>44.92</v>
      </c>
      <c r="CQ7" s="25">
        <v>48.26</v>
      </c>
      <c r="CR7" s="25">
        <v>48.01</v>
      </c>
      <c r="CS7" s="25">
        <v>49.08</v>
      </c>
      <c r="CT7" s="25">
        <v>51.46</v>
      </c>
      <c r="CU7" s="25">
        <v>51.84</v>
      </c>
      <c r="CV7" s="25">
        <v>56.15</v>
      </c>
      <c r="CW7" s="25">
        <v>100</v>
      </c>
      <c r="CX7" s="25">
        <v>100</v>
      </c>
      <c r="CY7" s="25">
        <v>100</v>
      </c>
      <c r="CZ7" s="25">
        <v>100</v>
      </c>
      <c r="DA7" s="25">
        <v>100</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1.0900000000000001</v>
      </c>
      <c r="EE7" s="25">
        <v>1.0900000000000001</v>
      </c>
      <c r="EF7" s="25">
        <v>1.0900000000000001</v>
      </c>
      <c r="EG7" s="25">
        <v>0</v>
      </c>
      <c r="EH7" s="25">
        <v>0</v>
      </c>
      <c r="EI7" s="25">
        <v>0.62</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108</v>
      </c>
    </row>
    <row r="12" spans="1:144" x14ac:dyDescent="0.2">
      <c r="B12">
        <v>1</v>
      </c>
      <c r="C12">
        <v>1</v>
      </c>
      <c r="D12">
        <v>2</v>
      </c>
      <c r="E12">
        <v>3</v>
      </c>
      <c r="F12">
        <v>4</v>
      </c>
      <c r="G12" t="s">
        <v>109</v>
      </c>
    </row>
    <row r="13" spans="1:144" x14ac:dyDescent="0.2">
      <c r="B13" t="s">
        <v>110</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2024-02-07T06:20:15Z</dcterms:modified>
</cp:coreProperties>
</file>