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8_八頭町\"/>
    </mc:Choice>
  </mc:AlternateContent>
  <workbookProtection workbookAlgorithmName="SHA-512" workbookHashValue="Oz3PAxA+qVivznKz22twk/EgixlzhgORbb21FxEtn/agN86jUY8o4iHO5fPlTk27hllWaL+nsXSX/1wsgVfLBA==" workbookSaltValue="lqb50ZuAsAbbt78JZllnlw=="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<sst xmlns="http://schemas.openxmlformats.org/spreadsheetml/2006/main" count="236" uniqueCount="120">
  <si>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</si>
  <si>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</si>
  <si>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</si>
  <si>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</si>
  <si>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</si>
  <si>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</si>
  <si>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</si>
  <si>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</si>
  <si>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</si>
  <si>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</si>
  <si>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</si>
  <si>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</si>
  <si>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</si>
  <si>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</si>
  <si>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</si>
  <si>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</si>
  <si>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</si>
  <si>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</si>
  <si>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</si>
  <si>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</si>
  <si>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</si>
  <si>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</si>
  <si>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</si>
  <si>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</si>
  <si>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</si>
  <si>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</si>
  <si>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</si>
  <si>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</si>
  <si>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</si>
  <si>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</si>
  <si>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</si>
  <si>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</si>
  <si>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</si>
  <si>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</si>
  <si>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</si>
  <si>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</si>
  <si>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</si>
  <si>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</si>
  <si>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</si>
  <si>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</si>
  <si>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</si>
  <si>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</si>
  <si>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</si>
  <si>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</si>
  <si>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</si>
  <si>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</si>
  <si>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</si>
  <si>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</si>
  <si>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</si>
  <si>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</si>
  <si>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</si>
  <si>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</si>
  <si>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</si>
  <si>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</si>
  <si>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</si>
  <si>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</si>
  <si>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</si>
  <si>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</si>
  <si>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</si>
  <si>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</si>
  <si>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</si>
  <si>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</si>
  <si>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</si>
  <si>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</si>
  <si>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</si>
  <si>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</si>
  <si>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</si>
  <si>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</si>
  <si>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</si>
  <si>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</si>
  <si>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</si>
  <si>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</si>
  <si>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</si>
  <si>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</si>
  <si>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</si>
  <si>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</si>
  <si>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</si>
  <si>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</si>
  <si>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</si>
  <si>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</si>
  <si>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</si>
  <si>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</si>
  <si>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</si>
  <si>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</si>
  <si>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</si>
  <si>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</si>
  <si>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</si>
  <si>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</si>
  <si>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</si>
  <si>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</si>
  <si>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</si>
  <si>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</si>
  <si>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</si>
  <si>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</si>
  <si>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</si>
  <si>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</si>
  <si>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</si>
  <si>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</si>
  <si>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</si>
  <si>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</si>
  <si>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</si>
  <si>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</si>
  <si>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</si>
  <si>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</si>
  <si>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</si>
  <si>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</si>
  <si>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</si>
  <si>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</si>
  <si>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</si>
  <si>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</si>
  <si>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</si>
  <si>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</si>
  <si>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</si>
  <si>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</si>
  <si>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</si>
  <si>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</si>
  <si>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</si>
  <si>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管渠については、下水道事業開始以後、耐用年数を迎えておらず、これまで緊急的に更新する必要性がなかったため、管渠改善率が0で推移している。
　しかし、大半が耐用年数を経過している処理施設の機械・電気設備の老朽化が特に目立ってきているため、今後、機能強化事業による施設更新の検討・実施を行うとともに、他の処理区との統廃合事業を着実に進め、年度毎の事業費の平準化を図りながら計画的な事業実施を行っていく必要がある。</t>
    <rPh sb="139" eb="141">
      <t>ジッシ</t>
    </rPh>
    <phoneticPr fontId="4"/>
  </si>
  <si>
    <t>　今後、維持管理費の更なる抑制を図ることは当然ながら、人口減少による料金収入の減少、老朽化施設の更新費用の増大等に対応していくためには、運営審議会の答申に沿った料金の見直し等の対策を進めていくことが必要である。
　また、効率的な施設運営を行っていくためには、公共下水道を含めた下水道事業全体としての処理区統合ついても検討・実施を進めていかなければならない。
　管渠については、まだ耐用年数に達しているものがないものの、車道部のマンホール蓋については耐用年数を経過し随所で経年劣化が見られるため、早期に更新事業を実施していく必要がある。処理施設の機械・電気設備については、計画的に更新を行い、事業費の平準化を行いながら健全な事業経営へ向けた努力を行っていきたい。</t>
    <rPh sb="161" eb="163">
      <t>ジッシ</t>
    </rPh>
    <phoneticPr fontId="4"/>
  </si>
  <si>
    <t>●収益的収支比率は、これまで年々改善していたが、大規模修繕や公営企業会計移行業務などの臨時的経費の負担があったこと等が減少した要因である。維持管理費については、これまでに実施した処理区の統廃合や維持管理の効率化等により縮減することができているが、料金収入については人口減少の影響等により増加する要素がない状況にある。今後は、支払利息・地方債償還金が減少していくものの、処理施設の統廃合等により維持管理費の抑制を図り、収益的収支比率の改善につなげたい。また、人口減少による減収が予想されるため、令和元年度上下水道運営審議会の答申に基づき、料金の引上げを着実に実施する必要がある。●企業債残高対事業規模比率は、地方債残高に対する一般会計等負担額がほぼ100％で料金収入負担分が僅であるため、事業規模の面からみて健全な状況であるといえる。今後、地方債残高は着実に減少していくものの、人口減少による料金収入の減少が見込まれることから、健全性を維持するためにも、他の下水道事業と同様に料金の引上げを行う必要がある。●経費回収率は、近年ある程度の水準で推移しており、R4は2.51ポイント減少した。修繕費等が増加したことが要因であると考えられる。類似団体と比較してR4で5.52％上回っているものの、施設の統廃合等による維持管理費の抑制、料金の見直し等により、健全性の向上を図っていきたい。●汚水処理原価は、近年ある程度の水準で推移しており、R4は類似団体と比較して26.5円上回っている。今後、さらに有収水量の減少が進むことが予想されるため、処理施設の統廃合を含めたさらなる維持管理費の抑制を図っていく必要がある。●施設利用率については、類似団体を3.73％上回っており、施設の効率性は比較的高いと言える。しかし、水洗化率が既に高い水準であることから、処理施設の統廃合を推進し、施設の効率性をさらに高める必要がある。</t>
    <rPh sb="16" eb="18">
      <t>カイゼン</t>
    </rPh>
    <rPh sb="30" eb="32">
      <t>コウエイ</t>
    </rPh>
    <rPh sb="32" eb="34">
      <t>キギョウ</t>
    </rPh>
    <rPh sb="34" eb="36">
      <t>カイケイ</t>
    </rPh>
    <rPh sb="36" eb="38">
      <t>イコウ</t>
    </rPh>
    <rPh sb="38" eb="40">
      <t>ギョウム</t>
    </rPh>
    <rPh sb="43" eb="46">
      <t>リンジテキ</t>
    </rPh>
    <rPh sb="46" eb="48">
      <t>ケイヒ</t>
    </rPh>
    <rPh sb="49" eb="51">
      <t>フタン</t>
    </rPh>
    <rPh sb="59" eb="61">
      <t>ゲンショウ</t>
    </rPh>
    <rPh sb="143" eb="145">
      <t>ゾウカ</t>
    </rPh>
    <rPh sb="147" eb="149">
      <t>ヨウソ</t>
    </rPh>
    <rPh sb="152" eb="154">
      <t>ジョウキョウ</t>
    </rPh>
    <rPh sb="336" eb="337">
      <t>ワズ</t>
    </rPh>
    <rPh sb="464" eb="466">
      <t>テイド</t>
    </rPh>
    <rPh sb="467" eb="469">
      <t>スイジュン</t>
    </rPh>
    <rPh sb="470" eb="472">
      <t>スイイ</t>
    </rPh>
    <rPh sb="488" eb="490">
      <t>ゲンショウ</t>
    </rPh>
    <rPh sb="493" eb="495">
      <t>シュウゼン</t>
    </rPh>
    <rPh sb="495" eb="496">
      <t>ヒ</t>
    </rPh>
    <rPh sb="496" eb="497">
      <t>トウ</t>
    </rPh>
    <rPh sb="498" eb="500">
      <t>ゾウカ</t>
    </rPh>
    <rPh sb="598" eb="600">
      <t>キンネン</t>
    </rPh>
    <rPh sb="602" eb="604">
      <t>テイド</t>
    </rPh>
    <rPh sb="605" eb="607">
      <t>スイジュン</t>
    </rPh>
    <rPh sb="608" eb="610">
      <t>スイイ</t>
    </rPh>
    <rPh sb="724" eb="725">
      <t>ウエ</t>
    </rPh>
    <rPh sb="738" eb="741">
      <t>ヒカクテキ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</si>
</sst>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0-4429-97F2-148392FCFE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000-4429-97F2-148392FCFE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61.92</c:v>
                </c:pt>
                <c:pt idx="1">
                  <c:v>59.23</c:v>
                </c:pt>
                <c:pt idx="2">
                  <c:v>59.23</c:v>
                </c:pt>
                <c:pt idx="3">
                  <c:v>59.23</c:v>
                </c:pt>
                <c:pt idx="4">
                  <c:v>56.08</c:v>
                </c:pt>
              </c:numCache>
            </c:numRef>
          </c:val>
          <c:extLst>
            <c:ext xmlns:c16="http://schemas.microsoft.com/office/drawing/2014/chart" uri="{C3380CC4-5D6E-409C-BE32-E72D297353CC}">
              <c16:uniqueId val="{00000000-CA6B-4374-9A9A-10FFE34216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A6B-4374-9A9A-10FFE34216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92.76</c:v>
                </c:pt>
                <c:pt idx="1">
                  <c:v>93.05</c:v>
                </c:pt>
                <c:pt idx="2">
                  <c:v>92.77</c:v>
                </c:pt>
                <c:pt idx="3">
                  <c:v>93.03</c:v>
                </c:pt>
                <c:pt idx="4">
                  <c:v>93.16</c:v>
                </c:pt>
              </c:numCache>
            </c:numRef>
          </c:val>
          <c:extLst>
            <c:ext xmlns:c16="http://schemas.microsoft.com/office/drawing/2014/chart" uri="{C3380CC4-5D6E-409C-BE32-E72D297353CC}">
              <c16:uniqueId val="{00000000-9517-4C9D-A8B5-150CA9255E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517-4C9D-A8B5-150CA9255E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72.510000000000005</c:v>
                </c:pt>
                <c:pt idx="1">
                  <c:v>70.81</c:v>
                </c:pt>
                <c:pt idx="2">
                  <c:v>72.900000000000006</c:v>
                </c:pt>
                <c:pt idx="3">
                  <c:v>73.31</c:v>
                </c:pt>
                <c:pt idx="4">
                  <c:v>71.040000000000006</c:v>
                </c:pt>
              </c:numCache>
            </c:numRef>
          </c:val>
          <c:extLst>
            <c:ext xmlns:c16="http://schemas.microsoft.com/office/drawing/2014/chart" uri="{C3380CC4-5D6E-409C-BE32-E72D297353CC}">
              <c16:uniqueId val="{00000000-20D2-475D-9711-C42B5A635C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2-475D-9711-C42B5A635C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C-43A6-A803-D1B8783147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C-43A6-A803-D1B8783147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2A-4893-A8E5-B36C53DC27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2A-4893-A8E5-B36C53DC27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C-4DC1-B44D-15D093A005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C-4DC1-B44D-15D093A005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6-48C8-9C94-8F3C37033C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6-48C8-9C94-8F3C37033C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14.09</c:v>
                </c:pt>
                <c:pt idx="2">
                  <c:v>8.86</c:v>
                </c:pt>
                <c:pt idx="3">
                  <c:v>15.2</c:v>
                </c:pt>
                <c:pt idx="4">
                  <c:v>13.3</c:v>
                </c:pt>
              </c:numCache>
            </c:numRef>
          </c:val>
          <c:extLst>
            <c:ext xmlns:c16="http://schemas.microsoft.com/office/drawing/2014/chart" uri="{C3380CC4-5D6E-409C-BE32-E72D297353CC}">
              <c16:uniqueId val="{00000000-E834-4A3F-A86D-9986394172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834-4A3F-A86D-9986394172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59.17</c:v>
                </c:pt>
                <c:pt idx="1">
                  <c:v>61.83</c:v>
                </c:pt>
                <c:pt idx="2">
                  <c:v>62.28</c:v>
                </c:pt>
                <c:pt idx="3">
                  <c:v>60.97</c:v>
                </c:pt>
                <c:pt idx="4">
                  <c:v>58.46</c:v>
                </c:pt>
              </c:numCache>
            </c:numRef>
          </c:val>
          <c:extLst>
            <c:ext xmlns:c16="http://schemas.microsoft.com/office/drawing/2014/chart" uri="{C3380CC4-5D6E-409C-BE32-E72D297353CC}">
              <c16:uniqueId val="{00000000-334A-4C43-8394-921E7B7E0F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34A-4C43-8394-921E7B7E0F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295.44</c:v>
                </c:pt>
                <c:pt idx="1">
                  <c:v>297.47000000000003</c:v>
                </c:pt>
                <c:pt idx="2">
                  <c:v>291.95</c:v>
                </c:pt>
                <c:pt idx="3">
                  <c:v>299.70999999999998</c:v>
                </c:pt>
                <c:pt idx="4">
                  <c:v>329.78</c:v>
                </c:pt>
              </c:numCache>
            </c:numRef>
          </c:val>
          <c:extLst>
            <c:ext xmlns:c16="http://schemas.microsoft.com/office/drawing/2014/chart" uri="{C3380CC4-5D6E-409C-BE32-E72D297353CC}">
              <c16:uniqueId val="{00000000-7FB3-4D55-A69F-1EB1790C98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FB3-4D55-A69F-1EB1790C98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八頭町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16113</v>
      </c>
      <c r="AM8" s="37"/>
      <c r="AN8" s="37"/>
      <c r="AO8" s="37"/>
      <c r="AP8" s="37"/>
      <c r="AQ8" s="37"/>
      <c r="AR8" s="37"/>
      <c r="AS8" s="37"/>
      <c r="AT8" s="38">
        <f>データ!T6</f>
        <v>206.71</v>
      </c>
      <c r="AU8" s="38"/>
      <c r="AV8" s="38"/>
      <c r="AW8" s="38"/>
      <c r="AX8" s="38"/>
      <c r="AY8" s="38"/>
      <c r="AZ8" s="38"/>
      <c r="BA8" s="38"/>
      <c r="BB8" s="38">
        <f>データ!U6</f>
        <v>77.95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56.48</v>
      </c>
      <c r="Q10" s="38"/>
      <c r="R10" s="38"/>
      <c r="S10" s="38"/>
      <c r="T10" s="38"/>
      <c r="U10" s="38"/>
      <c r="V10" s="38"/>
      <c r="W10" s="38">
        <f>データ!Q6</f>
        <v>90</v>
      </c>
      <c r="X10" s="38"/>
      <c r="Y10" s="38"/>
      <c r="Z10" s="38"/>
      <c r="AA10" s="38"/>
      <c r="AB10" s="38"/>
      <c r="AC10" s="38"/>
      <c r="AD10" s="37">
        <f>データ!R6</f>
        <v>3685</v>
      </c>
      <c r="AE10" s="37"/>
      <c r="AF10" s="37"/>
      <c r="AG10" s="37"/>
      <c r="AH10" s="37"/>
      <c r="AI10" s="37"/>
      <c r="AJ10" s="37"/>
      <c r="AK10" s="2"/>
      <c r="AL10" s="37">
        <f>データ!V6</f>
        <v>9016</v>
      </c>
      <c r="AM10" s="37"/>
      <c r="AN10" s="37"/>
      <c r="AO10" s="37"/>
      <c r="AP10" s="37"/>
      <c r="AQ10" s="37"/>
      <c r="AR10" s="37"/>
      <c r="AS10" s="37"/>
      <c r="AT10" s="38">
        <f>データ!W6</f>
        <v>12.41</v>
      </c>
      <c r="AU10" s="38"/>
      <c r="AV10" s="38"/>
      <c r="AW10" s="38"/>
      <c r="AX10" s="38"/>
      <c r="AY10" s="38"/>
      <c r="AZ10" s="38"/>
      <c r="BA10" s="38"/>
      <c r="BB10" s="38">
        <f>データ!X6</f>
        <v>726.51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mGqQw4WKnTo097fv4qteLXzY796miFPLbC+65rcqw8dpzfSYz5T0Xi2Y8BH9zcn3ZtR0ivb7smU9xvzEblw1EA==" saltValue="jbY1jt7Ezkek64o5ax+z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313297</v>
      </c>
      <c r="D6" s="19">
        <f t="shared" si="3"/>
        <v>47</v>
      </c>
      <c r="E6" s="19">
        <f t="shared" si="3"/>
        <v>17</v>
      </c>
      <c r="F6" s="19">
        <f t="shared" si="3"/>
        <v>5</v>
      </c>
      <c r="G6" s="19">
        <f t="shared" si="3"/>
        <v>0</v>
      </c>
      <c r="H6" s="19" t="str">
        <f t="shared" si="3"/>
        <v>鳥取県　八頭町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56.48</v>
      </c>
      <c r="Q6" s="20">
        <f t="shared" si="3"/>
        <v>90</v>
      </c>
      <c r="R6" s="20">
        <f t="shared" si="3"/>
        <v>3685</v>
      </c>
      <c r="S6" s="20">
        <f t="shared" si="3"/>
        <v>16113</v>
      </c>
      <c r="T6" s="20">
        <f t="shared" si="3"/>
        <v>206.71</v>
      </c>
      <c r="U6" s="20">
        <f t="shared" si="3"/>
        <v>77.95</v>
      </c>
      <c r="V6" s="20">
        <f t="shared" si="3"/>
        <v>9016</v>
      </c>
      <c r="W6" s="20">
        <f t="shared" si="3"/>
        <v>12.41</v>
      </c>
      <c r="X6" s="20">
        <f t="shared" si="3"/>
        <v>726.51</v>
      </c>
      <c r="Y6" s="21">
        <f>IF(Y7="",NA(),Y7)</f>
        <v>72.510000000000005</v>
      </c>
      <c r="Z6" s="21">
        <f t="shared" ref="Z6:AH6" si="4">IF(Z7="",NA(),Z7)</f>
        <v>70.81</v>
      </c>
      <c r="AA6" s="21">
        <f t="shared" si="4"/>
        <v>72.900000000000006</v>
      </c>
      <c r="AB6" s="21">
        <f t="shared" si="4"/>
        <v>73.31</v>
      </c>
      <c r="AC6" s="21">
        <f t="shared" si="4"/>
        <v>71.040000000000006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14.09</v>
      </c>
      <c r="BH6" s="21">
        <f t="shared" si="7"/>
        <v>8.86</v>
      </c>
      <c r="BI6" s="21">
        <f t="shared" si="7"/>
        <v>15.2</v>
      </c>
      <c r="BJ6" s="21">
        <f t="shared" si="7"/>
        <v>13.3</v>
      </c>
      <c r="BK6" s="21">
        <f t="shared" si="7"/>
        <v>789.46</v>
      </c>
      <c r="BL6" s="21">
        <f t="shared" si="7"/>
        <v>826.83</v>
      </c>
      <c r="BM6" s="21">
        <f t="shared" si="7"/>
        <v>867.83</v>
      </c>
      <c r="BN6" s="21">
        <f t="shared" si="7"/>
        <v>791.76</v>
      </c>
      <c r="BO6" s="21">
        <f t="shared" si="7"/>
        <v>900.82</v>
      </c>
      <c r="BP6" s="20" t="str">
        <f>IF(BP7="","",IF(BP7="-","【-】","【"&amp;SUBSTITUTE(TEXT(BP7,"#,##0.00"),"-","△")&amp;"】"))</f>
        <v>【809.19】</v>
      </c>
      <c r="BQ6" s="21">
        <f>IF(BQ7="",NA(),BQ7)</f>
        <v>59.17</v>
      </c>
      <c r="BR6" s="21">
        <f t="shared" ref="BR6:BZ6" si="8">IF(BR7="",NA(),BR7)</f>
        <v>61.83</v>
      </c>
      <c r="BS6" s="21">
        <f t="shared" si="8"/>
        <v>62.28</v>
      </c>
      <c r="BT6" s="21">
        <f t="shared" si="8"/>
        <v>60.97</v>
      </c>
      <c r="BU6" s="21">
        <f t="shared" si="8"/>
        <v>58.46</v>
      </c>
      <c r="BV6" s="21">
        <f t="shared" si="8"/>
        <v>57.77</v>
      </c>
      <c r="BW6" s="21">
        <f t="shared" si="8"/>
        <v>57.31</v>
      </c>
      <c r="BX6" s="21">
        <f t="shared" si="8"/>
        <v>57.08</v>
      </c>
      <c r="BY6" s="21">
        <f t="shared" si="8"/>
        <v>56.26</v>
      </c>
      <c r="BZ6" s="21">
        <f t="shared" si="8"/>
        <v>52.94</v>
      </c>
      <c r="CA6" s="20" t="str">
        <f>IF(CA7="","",IF(CA7="-","【-】","【"&amp;SUBSTITUTE(TEXT(CA7,"#,##0.00"),"-","△")&amp;"】"))</f>
        <v>【57.02】</v>
      </c>
      <c r="CB6" s="21">
        <f>IF(CB7="",NA(),CB7)</f>
        <v>295.44</v>
      </c>
      <c r="CC6" s="21">
        <f t="shared" ref="CC6:CK6" si="9">IF(CC7="",NA(),CC7)</f>
        <v>297.47000000000003</v>
      </c>
      <c r="CD6" s="21">
        <f t="shared" si="9"/>
        <v>291.95</v>
      </c>
      <c r="CE6" s="21">
        <f t="shared" si="9"/>
        <v>299.70999999999998</v>
      </c>
      <c r="CF6" s="21">
        <f t="shared" si="9"/>
        <v>329.78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61.92</v>
      </c>
      <c r="CN6" s="21">
        <f t="shared" ref="CN6:CV6" si="10">IF(CN7="",NA(),CN7)</f>
        <v>59.23</v>
      </c>
      <c r="CO6" s="21">
        <f t="shared" si="10"/>
        <v>59.23</v>
      </c>
      <c r="CP6" s="21">
        <f t="shared" si="10"/>
        <v>59.23</v>
      </c>
      <c r="CQ6" s="21">
        <f t="shared" si="10"/>
        <v>56.08</v>
      </c>
      <c r="CR6" s="21">
        <f t="shared" si="10"/>
        <v>50.68</v>
      </c>
      <c r="CS6" s="21">
        <f t="shared" si="10"/>
        <v>50.14</v>
      </c>
      <c r="CT6" s="21">
        <f t="shared" si="10"/>
        <v>54.83</v>
      </c>
      <c r="CU6" s="21">
        <f t="shared" si="10"/>
        <v>66.53</v>
      </c>
      <c r="CV6" s="21">
        <f t="shared" si="10"/>
        <v>52.35</v>
      </c>
      <c r="CW6" s="20" t="str">
        <f>IF(CW7="","",IF(CW7="-","【-】","【"&amp;SUBSTITUTE(TEXT(CW7,"#,##0.00"),"-","△")&amp;"】"))</f>
        <v>【52.55】</v>
      </c>
      <c r="CX6" s="21">
        <f>IF(CX7="",NA(),CX7)</f>
        <v>92.76</v>
      </c>
      <c r="CY6" s="21">
        <f t="shared" ref="CY6:DG6" si="11">IF(CY7="",NA(),CY7)</f>
        <v>93.05</v>
      </c>
      <c r="CZ6" s="21">
        <f t="shared" si="11"/>
        <v>92.77</v>
      </c>
      <c r="DA6" s="21">
        <f t="shared" si="11"/>
        <v>93.03</v>
      </c>
      <c r="DB6" s="21">
        <f t="shared" si="11"/>
        <v>93.16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313297</v>
      </c>
      <c r="D7" s="23">
        <v>47</v>
      </c>
      <c r="E7" s="23">
        <v>17</v>
      </c>
      <c r="F7" s="23">
        <v>5</v>
      </c>
      <c r="G7" s="23">
        <v>0</v>
      </c>
      <c r="H7" s="23" t="s">
        <v>98</v>
      </c>
      <c r="I7" s="23" t="s">
        <v>99</v>
      </c>
      <c r="J7" s="23" t="s">
        <v>100</v>
      </c>
      <c r="K7" s="23" t="s">
        <v>101</v>
      </c>
      <c r="L7" s="23" t="s">
        <v>102</v>
      </c>
      <c r="M7" s="23" t="s">
        <v>103</v>
      </c>
      <c r="N7" s="24" t="s">
        <v>104</v>
      </c>
      <c r="O7" s="24" t="s">
        <v>105</v>
      </c>
      <c r="P7" s="24">
        <v>56.48</v>
      </c>
      <c r="Q7" s="24">
        <v>90</v>
      </c>
      <c r="R7" s="24">
        <v>3685</v>
      </c>
      <c r="S7" s="24">
        <v>16113</v>
      </c>
      <c r="T7" s="24">
        <v>206.71</v>
      </c>
      <c r="U7" s="24">
        <v>77.95</v>
      </c>
      <c r="V7" s="24">
        <v>9016</v>
      </c>
      <c r="W7" s="24">
        <v>12.41</v>
      </c>
      <c r="X7" s="24">
        <v>726.51</v>
      </c>
      <c r="Y7" s="24">
        <v>72.510000000000005</v>
      </c>
      <c r="Z7" s="24">
        <v>70.81</v>
      </c>
      <c r="AA7" s="24">
        <v>72.900000000000006</v>
      </c>
      <c r="AB7" s="24">
        <v>73.31</v>
      </c>
      <c r="AC7" s="24">
        <v>71.040000000000006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14.09</v>
      </c>
      <c r="BH7" s="24">
        <v>8.86</v>
      </c>
      <c r="BI7" s="24">
        <v>15.2</v>
      </c>
      <c r="BJ7" s="24">
        <v>13.3</v>
      </c>
      <c r="BK7" s="24">
        <v>789.46</v>
      </c>
      <c r="BL7" s="24">
        <v>826.83</v>
      </c>
      <c r="BM7" s="24">
        <v>867.83</v>
      </c>
      <c r="BN7" s="24">
        <v>791.76</v>
      </c>
      <c r="BO7" s="24">
        <v>900.82</v>
      </c>
      <c r="BP7" s="24">
        <v>809.19</v>
      </c>
      <c r="BQ7" s="24">
        <v>59.17</v>
      </c>
      <c r="BR7" s="24">
        <v>61.83</v>
      </c>
      <c r="BS7" s="24">
        <v>62.28</v>
      </c>
      <c r="BT7" s="24">
        <v>60.97</v>
      </c>
      <c r="BU7" s="24">
        <v>58.46</v>
      </c>
      <c r="BV7" s="24">
        <v>57.77</v>
      </c>
      <c r="BW7" s="24">
        <v>57.31</v>
      </c>
      <c r="BX7" s="24">
        <v>57.08</v>
      </c>
      <c r="BY7" s="24">
        <v>56.26</v>
      </c>
      <c r="BZ7" s="24">
        <v>52.94</v>
      </c>
      <c r="CA7" s="24">
        <v>57.02</v>
      </c>
      <c r="CB7" s="24">
        <v>295.44</v>
      </c>
      <c r="CC7" s="24">
        <v>297.47000000000003</v>
      </c>
      <c r="CD7" s="24">
        <v>291.95</v>
      </c>
      <c r="CE7" s="24">
        <v>299.70999999999998</v>
      </c>
      <c r="CF7" s="24">
        <v>329.78</v>
      </c>
      <c r="CG7" s="24">
        <v>274.35000000000002</v>
      </c>
      <c r="CH7" s="24">
        <v>273.52</v>
      </c>
      <c r="CI7" s="24">
        <v>274.99</v>
      </c>
      <c r="CJ7" s="24">
        <v>282.08999999999997</v>
      </c>
      <c r="CK7" s="24">
        <v>303.27999999999997</v>
      </c>
      <c r="CL7" s="24">
        <v>273.68</v>
      </c>
      <c r="CM7" s="24">
        <v>61.92</v>
      </c>
      <c r="CN7" s="24">
        <v>59.23</v>
      </c>
      <c r="CO7" s="24">
        <v>59.23</v>
      </c>
      <c r="CP7" s="24">
        <v>59.23</v>
      </c>
      <c r="CQ7" s="24">
        <v>56.08</v>
      </c>
      <c r="CR7" s="24">
        <v>50.68</v>
      </c>
      <c r="CS7" s="24">
        <v>50.14</v>
      </c>
      <c r="CT7" s="24">
        <v>54.83</v>
      </c>
      <c r="CU7" s="24">
        <v>66.53</v>
      </c>
      <c r="CV7" s="24">
        <v>52.35</v>
      </c>
      <c r="CW7" s="24">
        <v>52.55</v>
      </c>
      <c r="CX7" s="24">
        <v>92.76</v>
      </c>
      <c r="CY7" s="24">
        <v>93.05</v>
      </c>
      <c r="CZ7" s="24">
        <v>92.77</v>
      </c>
      <c r="DA7" s="24">
        <v>93.03</v>
      </c>
      <c r="DB7" s="24">
        <v>93.16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2023-12-12T02:55:11Z</dcterms:created>
  <dcterms:modified xsi:type="dcterms:W3CDTF">2024-02-07T06:18:58Z</dcterms:modified>
  <cp:category/>
</cp:coreProperties>
</file>