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8_八頭町\"/>
    </mc:Choice>
  </mc:AlternateContent>
  <workbookProtection workbookAlgorithmName="SHA-512" workbookHashValue="YwJJNUNhsiBHi7PxJIqvVDccCItKwy9pIHvhcuVj4abwv77g6fP/9CR7ogwQZgnp31frQO09zpSa5BXNJxcA6w==" workbookSaltValue="BT2S8IAXZn9VXlqsfTG8Ug==" workbookSpinCount="100000" lockStructure="1"/>
  <bookViews>
    <workbookView xWindow="0" yWindow="0" windowWidth="15360" windowHeight="7632"/>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W10" i="4" s="1"/>
  <c r="P6" i="5"/>
  <c r="P10" i="4" s="1"/>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B10" i="4"/>
  <c r="BB8" i="4"/>
  <c r="AD8" i="4"/>
  <c r="W8" i="4"/>
  <c r="I8" i="4"/>
  <c r="B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<sst xmlns="http://schemas.openxmlformats.org/spreadsheetml/2006/main" count="236" uniqueCount="118">
  <si>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</si>
  <si>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</si>
  <si>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</si>
  <si>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</si>
  <si>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</si>
  <si>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</si>
  <si>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</si>
  <si>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</si>
  <si>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</si>
  <si>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</si>
  <si>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</si>
  <si>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</si>
  <si>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</si>
  <si>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</si>
  <si>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</si>
  <si>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</si>
  <si>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</si>
  <si>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</si>
  <si>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</si>
  <si>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</si>
  <si>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</si>
  <si>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</si>
  <si>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</si>
  <si>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</si>
  <si>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</si>
  <si>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</si>
  <si>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</si>
  <si>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</si>
  <si>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</si>
  <si>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</si>
  <si>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</si>
  <si>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</si>
  <si>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</si>
  <si>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</si>
  <si>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</si>
  <si>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</si>
  <si>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</si>
  <si>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</si>
  <si>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</si>
  <si>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</si>
  <si>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</si>
  <si>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</si>
  <si>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</si>
  <si>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</si>
  <si>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</si>
  <si>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</si>
  <si>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</si>
  <si>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</si>
  <si>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</si>
  <si>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</si>
  <si>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</si>
  <si>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</si>
  <si>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</si>
  <si>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</si>
  <si>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</si>
  <si>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</si>
  <si>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</si>
  <si>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</si>
  <si>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</si>
  <si>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</si>
  <si>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</si>
  <si>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</si>
  <si>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</si>
  <si>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</si>
  <si>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</si>
  <si>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</si>
  <si>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</si>
  <si>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</si>
  <si>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</si>
  <si>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</si>
  <si>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</si>
  <si>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</si>
  <si>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</si>
  <si>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</si>
  <si>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</si>
  <si>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</si>
  <si>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</si>
  <si>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</si>
  <si>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</si>
  <si>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</si>
  <si>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</si>
  <si>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</si>
  <si>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</si>
  <si>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</si>
  <si>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</si>
  <si>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</si>
  <si>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</si>
  <si>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</si>
  <si>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</si>
  <si>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</si>
  <si>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</si>
  <si>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</si>
  <si>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</si>
  <si>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</si>
  <si>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</si>
  <si>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</si>
  <si>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</si>
  <si>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</si>
  <si>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</si>
  <si>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</si>
  <si>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</si>
  <si>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</si>
  <si>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</si>
  <si>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</si>
  <si>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</si>
  <si>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</si>
  <si>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</si>
  <si>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</si>
  <si>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</si>
  <si>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</si>
  <si>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</si>
  <si>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</si>
  <si>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</si>
  <si>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</si>
  <si>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</si>
  <si>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については、下水道事業開始以後、一部を除き耐用年数を迎えておらず、これまで緊急的に更新する必要性がなかったため、管渠改善率は0で推移している。しかし、現在は耐用年数を迎えた管渠の一部及び処理施設の機械・電気設備で老朽化が特に目立ってきている状況にある。処理施設の設備更新事業は、今後の経営状況に多大な影響を与えるほどの事業規模ではないものの、事業費の平準化を図りながら計画的な施設更新等を行っていく必要がある。</t>
    <rPh sb="9" eb="11">
      <t>ゲスイ</t>
    </rPh>
    <rPh sb="11" eb="12">
      <t>ドウ</t>
    </rPh>
    <rPh sb="29" eb="30">
      <t>ムカ</t>
    </rPh>
    <rPh sb="78" eb="80">
      <t>ゲンザイ</t>
    </rPh>
    <rPh sb="89" eb="91">
      <t>カンキョ</t>
    </rPh>
    <rPh sb="92" eb="94">
      <t>イチブ</t>
    </rPh>
    <rPh sb="94" eb="95">
      <t>オヨ</t>
    </rPh>
    <rPh sb="123" eb="125">
      <t>ジョウキョウ</t>
    </rPh>
    <rPh sb="162" eb="164">
      <t>ジギョウ</t>
    </rPh>
    <phoneticPr fontId="4"/>
  </si>
  <si>
    <t>　今後、維持管理費の更なる抑制を図ることは当然ながら、人口減少による料金収入の減少、老朽化施設の更新費用の増大等に対応していくためには、運営審議会の答申に沿って料金の見直し等の対策を進めていくことが重要である。
　また、本処理区（特定環境保全公共下水道）が有する余剰処理能力を活用し、下水道事業全体としてた効率的な運営を行っていくため、近隣の農業集落排水処理区との統合等の事業運営の見直しについても引き続き検討を進めていかなければならない。
　管渠についてはまだ大半が耐用年数に達していないものの、車道部のマンホール蓋については耐用年数を経過し、随所で経年劣化が見られるため、ストックマネジメント事業等により計画的に更新事業を実施していく必要がある。耐用年数を迎えている一部の管渠及び処理施設の機械・電気設備の計画的な更新を行い、事業費の平準化を図りながら、健全な事業経営へ向けた努力を行っていきたい。</t>
    <rPh sb="53" eb="55">
      <t>ゾウダイ</t>
    </rPh>
    <rPh sb="115" eb="117">
      <t>トクテイ</t>
    </rPh>
    <rPh sb="117" eb="119">
      <t>カンキョウ</t>
    </rPh>
    <rPh sb="119" eb="121">
      <t>ホゼン</t>
    </rPh>
    <rPh sb="121" eb="123">
      <t>コウキョウ</t>
    </rPh>
    <rPh sb="123" eb="126">
      <t>ゲスイドウ</t>
    </rPh>
    <rPh sb="199" eb="200">
      <t>ヒ</t>
    </rPh>
    <rPh sb="201" eb="202">
      <t>ツヅ</t>
    </rPh>
    <rPh sb="269" eb="271">
      <t>ケイカ</t>
    </rPh>
    <rPh sb="325" eb="327">
      <t>タイヨウ</t>
    </rPh>
    <rPh sb="327" eb="329">
      <t>ネンスウ</t>
    </rPh>
    <rPh sb="330" eb="331">
      <t>ムカ</t>
    </rPh>
    <rPh sb="335" eb="337">
      <t>イチブ</t>
    </rPh>
    <rPh sb="338" eb="340">
      <t>カンキョ</t>
    </rPh>
    <rPh sb="340" eb="341">
      <t>オヨ</t>
    </rPh>
    <rPh sb="373" eb="374">
      <t>ハカ</t>
    </rPh>
    <phoneticPr fontId="4"/>
  </si>
  <si>
    <t>●収益的収支比率は、料金収入が微減、公営企業会計移行業務など臨時的経費の負担があったことから、R4は前年度より1.03ポイントの微減となった。今後、支払利息・地方債償還金はほぼ横ばい、料金収入は人口減少により減少で推移することから、今後は令和元年度上下水道運営審議会の答申に基づく料金の引上げを着実に実行する予定である。●企業債残高対事業規模比率は、既発債の着実な償還によって減少傾向にあり、R4は類似団体と比較して447.35ポイント下回った。全国平均数値をも下回っていることから、比較的健全な状況であると言える。今後も地方債残高は着実に減少し、ストックマネジメント事業等の建設改良事業の規模も比較的小さいことから数値に与える影響は少なく、これまでと同様に減少していく見込みである。●経費回収率については、R4は前年度比で1.18ポイント増加し、類似団体との比較は5.42ポイント上回っている。継続的な徴収対策の強化や維持管理費の抑制等により、数値は大幅に減少する見込みはないものの、ストックマネジメント事業等による計画的な施設更新や維持管理費のさらなる抑制を行いながら、料金の見直しにより更なる健全性の向上を図っていかなければならない。●汚水処理原価についても、近年数値が改善傾向にあったものの、修繕料の増加や人口減少による有収水量の減少等により、R4は前年度比で28.83円増加した。今後も維持管理費の抑制等を通じ、効率性の更なる向上を図りたい。●施設利用率は、類似団体より5.96ポイント下回っているが、水洗化率がすでに高い水準に達していることから、今後の利用率向上は見込めない状態である。今後、人口減少による処理水量の減少も予想されるため、隣接する農業集落排水処理区との統合を含め、事業運営の見直しを行っていく必要がある。</t>
    <rPh sb="10" eb="12">
      <t>リョウキン</t>
    </rPh>
    <rPh sb="12" eb="14">
      <t>シュウニュウ</t>
    </rPh>
    <rPh sb="18" eb="20">
      <t>コウエイ</t>
    </rPh>
    <rPh sb="20" eb="22">
      <t>キギョウ</t>
    </rPh>
    <rPh sb="22" eb="24">
      <t>カイケイ</t>
    </rPh>
    <rPh sb="24" eb="26">
      <t>イコウ</t>
    </rPh>
    <rPh sb="26" eb="28">
      <t>ギョウム</t>
    </rPh>
    <rPh sb="30" eb="33">
      <t>リンジテキ</t>
    </rPh>
    <rPh sb="33" eb="35">
      <t>ケイヒ</t>
    </rPh>
    <rPh sb="36" eb="38">
      <t>フタン</t>
    </rPh>
    <rPh sb="50" eb="53">
      <t>ゼンネンド</t>
    </rPh>
    <rPh sb="71" eb="73">
      <t>コンゴ</t>
    </rPh>
    <rPh sb="74" eb="76">
      <t>シハラ</t>
    </rPh>
    <rPh sb="76" eb="78">
      <t>リソク</t>
    </rPh>
    <rPh sb="79" eb="82">
      <t>チホウサイ</t>
    </rPh>
    <rPh sb="82" eb="85">
      <t>ショウカンキン</t>
    </rPh>
    <rPh sb="88" eb="89">
      <t>ヨコ</t>
    </rPh>
    <rPh sb="92" eb="94">
      <t>リョウキン</t>
    </rPh>
    <rPh sb="94" eb="96">
      <t>シュウニュウ</t>
    </rPh>
    <rPh sb="97" eb="99">
      <t>ジンコウ</t>
    </rPh>
    <rPh sb="99" eb="101">
      <t>ゲンショウ</t>
    </rPh>
    <rPh sb="104" eb="106">
      <t>ゲンショウ</t>
    </rPh>
    <rPh sb="107" eb="109">
      <t>スイイ</t>
    </rPh>
    <rPh sb="116" eb="118">
      <t>コンゴ</t>
    </rPh>
    <rPh sb="147" eb="149">
      <t>チャクジツ</t>
    </rPh>
    <rPh sb="150" eb="152">
      <t>ジッコウ</t>
    </rPh>
    <rPh sb="154" eb="156">
      <t>ヨテイ</t>
    </rPh>
    <rPh sb="179" eb="181">
      <t>チャクジツ</t>
    </rPh>
    <rPh sb="218" eb="220">
      <t>シタマワ</t>
    </rPh>
    <rPh sb="223" eb="227">
      <t>ゼンコクヘイキン</t>
    </rPh>
    <rPh sb="227" eb="229">
      <t>スウチ</t>
    </rPh>
    <rPh sb="231" eb="233">
      <t>シタマワ</t>
    </rPh>
    <rPh sb="248" eb="250">
      <t>ジョウキョウ</t>
    </rPh>
    <rPh sb="267" eb="269">
      <t>チャクジツ</t>
    </rPh>
    <rPh sb="288" eb="290">
      <t>ケンセツ</t>
    </rPh>
    <rPh sb="290" eb="292">
      <t>カイリョウ</t>
    </rPh>
    <rPh sb="308" eb="310">
      <t>スウチ</t>
    </rPh>
    <rPh sb="311" eb="312">
      <t>アタ</t>
    </rPh>
    <rPh sb="357" eb="360">
      <t>ゼンネンド</t>
    </rPh>
    <rPh sb="360" eb="361">
      <t>ヒ</t>
    </rPh>
    <rPh sb="370" eb="372">
      <t>ゾウカ</t>
    </rPh>
    <rPh sb="374" eb="378">
      <t>ルイジダンタイ</t>
    </rPh>
    <rPh sb="380" eb="382">
      <t>ヒカク</t>
    </rPh>
    <rPh sb="391" eb="392">
      <t>ウエ</t>
    </rPh>
    <rPh sb="398" eb="400">
      <t>ケイゾク</t>
    </rPh>
    <rPh sb="400" eb="401">
      <t>テキ</t>
    </rPh>
    <rPh sb="402" eb="404">
      <t>チョウシュウ</t>
    </rPh>
    <rPh sb="404" eb="406">
      <t>タイサク</t>
    </rPh>
    <rPh sb="407" eb="409">
      <t>キョウカ</t>
    </rPh>
    <rPh sb="418" eb="419">
      <t>トウ</t>
    </rPh>
    <rPh sb="423" eb="425">
      <t>スウチ</t>
    </rPh>
    <rPh sb="426" eb="428">
      <t>オオハバ</t>
    </rPh>
    <rPh sb="429" eb="431">
      <t>ゲンショウ</t>
    </rPh>
    <rPh sb="433" eb="435">
      <t>ミコ</t>
    </rPh>
    <rPh sb="463" eb="465">
      <t>シセツ</t>
    </rPh>
    <rPh sb="481" eb="482">
      <t>オコナ</t>
    </rPh>
    <rPh sb="533" eb="535">
      <t>キンネン</t>
    </rPh>
    <rPh sb="535" eb="537">
      <t>スウチ</t>
    </rPh>
    <rPh sb="540" eb="542">
      <t>ケイコウ</t>
    </rPh>
    <rPh sb="557" eb="559">
      <t>ジンコウ</t>
    </rPh>
    <rPh sb="559" eb="561">
      <t>ゲンショウ</t>
    </rPh>
    <rPh sb="564" eb="566">
      <t>ユウシュウ</t>
    </rPh>
    <rPh sb="566" eb="568">
      <t>スイリョウ</t>
    </rPh>
    <rPh sb="569" eb="571">
      <t>ゲンショウ</t>
    </rPh>
    <rPh sb="571" eb="572">
      <t>トウ</t>
    </rPh>
    <rPh sb="579" eb="583">
      <t>ゼンネンドヒ</t>
    </rPh>
    <rPh sb="589" eb="590">
      <t>エン</t>
    </rPh>
    <rPh sb="590" eb="592">
      <t>ゾウカ</t>
    </rPh>
    <rPh sb="595" eb="597">
      <t>コンゴ</t>
    </rPh>
    <rPh sb="608" eb="609">
      <t>ツウ</t>
    </rPh>
    <rPh sb="648" eb="650">
      <t>シタマワ</t>
    </rPh>
    <rPh sb="669" eb="670">
      <t>タッ</t>
    </rPh>
    <rPh sb="688" eb="690">
      <t>ミコ</t>
    </rPh>
    <rPh sb="699" eb="701">
      <t>コンゴ</t>
    </rPh>
    <rPh sb="709" eb="711">
      <t>ショリ</t>
    </rPh>
    <rPh sb="711" eb="713">
      <t>スイリョウ</t>
    </rPh>
    <rPh sb="714" eb="716">
      <t>ゲンショウ</t>
    </rPh>
    <rPh sb="717" eb="719">
      <t>ヨソウ</t>
    </rPh>
    <rPh sb="743" eb="744">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</si>
</sst>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CF-40D1-AC70-6EDC5A31B62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39CF-40D1-AC70-6EDC5A31B62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41.7</c:v>
                </c:pt>
                <c:pt idx="1">
                  <c:v>39.200000000000003</c:v>
                </c:pt>
                <c:pt idx="2">
                  <c:v>40.200000000000003</c:v>
                </c:pt>
                <c:pt idx="3">
                  <c:v>40.299999999999997</c:v>
                </c:pt>
                <c:pt idx="4">
                  <c:v>35.1</c:v>
                </c:pt>
              </c:numCache>
            </c:numRef>
          </c:val>
          <c:extLst>
            <c:ext xmlns:c16="http://schemas.microsoft.com/office/drawing/2014/chart" uri="{C3380CC4-5D6E-409C-BE32-E72D297353CC}">
              <c16:uniqueId val="{00000000-389B-4ED9-B7A2-17129F2D56F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389B-4ED9-B7A2-17129F2D56F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c:v>
                </c:pt>
                <c:pt idx="1">
                  <c:v>90.67</c:v>
                </c:pt>
                <c:pt idx="2">
                  <c:v>90.94</c:v>
                </c:pt>
                <c:pt idx="3">
                  <c:v>91.27</c:v>
                </c:pt>
                <c:pt idx="4">
                  <c:v>91.48</c:v>
                </c:pt>
              </c:numCache>
            </c:numRef>
          </c:val>
          <c:extLst>
            <c:ext xmlns:c16="http://schemas.microsoft.com/office/drawing/2014/chart" uri="{C3380CC4-5D6E-409C-BE32-E72D297353CC}">
              <c16:uniqueId val="{00000000-10D2-463A-87C3-39E6A4AAA39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10D2-463A-87C3-39E6A4AAA39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86.75</c:v>
                </c:pt>
                <c:pt idx="1">
                  <c:v>94.59</c:v>
                </c:pt>
                <c:pt idx="2">
                  <c:v>92.19</c:v>
                </c:pt>
                <c:pt idx="3">
                  <c:v>94.99</c:v>
                </c:pt>
                <c:pt idx="4">
                  <c:v>93.96</c:v>
                </c:pt>
              </c:numCache>
            </c:numRef>
          </c:val>
          <c:extLst>
            <c:ext xmlns:c16="http://schemas.microsoft.com/office/drawing/2014/chart" uri="{C3380CC4-5D6E-409C-BE32-E72D297353CC}">
              <c16:uniqueId val="{00000000-2727-4780-984F-2C4757BC3CA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27-4780-984F-2C4757BC3CA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3F-4B7B-B7CE-34307334779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3F-4B7B-B7CE-34307334779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25-4402-90B5-C2627930EE1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25-4402-90B5-C2627930EE1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0F-4DB1-A8C9-94F53BE6D05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0F-4DB1-A8C9-94F53BE6D05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4A-465A-845E-0412A941ED6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4A-465A-845E-0412A941ED6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1101.21</c:v>
                </c:pt>
                <c:pt idx="1">
                  <c:v>1032.8699999999999</c:v>
                </c:pt>
                <c:pt idx="2">
                  <c:v>948.2</c:v>
                </c:pt>
                <c:pt idx="3">
                  <c:v>864.15</c:v>
                </c:pt>
                <c:pt idx="4">
                  <c:v>748.12</c:v>
                </c:pt>
              </c:numCache>
            </c:numRef>
          </c:val>
          <c:extLst>
            <c:ext xmlns:c16="http://schemas.microsoft.com/office/drawing/2014/chart" uri="{C3380CC4-5D6E-409C-BE32-E72D297353CC}">
              <c16:uniqueId val="{00000000-797E-4916-9121-E6582754C7C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797E-4916-9121-E6582754C7C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70.97</c:v>
                </c:pt>
                <c:pt idx="1">
                  <c:v>84.38</c:v>
                </c:pt>
                <c:pt idx="2">
                  <c:v>77.66</c:v>
                </c:pt>
                <c:pt idx="3">
                  <c:v>73.67</c:v>
                </c:pt>
                <c:pt idx="4">
                  <c:v>74.849999999999994</c:v>
                </c:pt>
              </c:numCache>
            </c:numRef>
          </c:val>
          <c:extLst>
            <c:ext xmlns:c16="http://schemas.microsoft.com/office/drawing/2014/chart" uri="{C3380CC4-5D6E-409C-BE32-E72D297353CC}">
              <c16:uniqueId val="{00000000-AC16-4B0F-BBCC-22CBAE983EB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AC16-4B0F-BBCC-22CBAE983EB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226.2</c:v>
                </c:pt>
                <c:pt idx="1">
                  <c:v>203.05</c:v>
                </c:pt>
                <c:pt idx="2">
                  <c:v>222.14</c:v>
                </c:pt>
                <c:pt idx="3">
                  <c:v>227.59</c:v>
                </c:pt>
                <c:pt idx="4">
                  <c:v>256.42</c:v>
                </c:pt>
              </c:numCache>
            </c:numRef>
          </c:val>
          <c:extLst>
            <c:ext xmlns:c16="http://schemas.microsoft.com/office/drawing/2014/chart" uri="{C3380CC4-5D6E-409C-BE32-E72D297353CC}">
              <c16:uniqueId val="{00000000-0438-4395-8943-66D0482EF80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0438-4395-8943-66D0482EF80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鳥取県　八頭町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52">
        <f>データ!S6</f>
        <v>16113</v>
      </c>
      <c r="AM8" s="52"/>
      <c r="AN8" s="52"/>
      <c r="AO8" s="52"/>
      <c r="AP8" s="52"/>
      <c r="AQ8" s="52"/>
      <c r="AR8" s="52"/>
      <c r="AS8" s="52"/>
      <c r="AT8" s="51">
        <f>データ!T6</f>
        <v>206.71</v>
      </c>
      <c r="AU8" s="51"/>
      <c r="AV8" s="51"/>
      <c r="AW8" s="51"/>
      <c r="AX8" s="51"/>
      <c r="AY8" s="51"/>
      <c r="AZ8" s="51"/>
      <c r="BA8" s="51"/>
      <c r="BB8" s="51">
        <f>データ!U6</f>
        <v>77.95</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2">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2">
      <c r="A10" s="2"/>
      <c r="B10" s="51" t="str">
        <f>データ!N6</f>
        <v>-</v>
      </c>
      <c r="C10" s="51"/>
      <c r="D10" s="51"/>
      <c r="E10" s="51"/>
      <c r="F10" s="51"/>
      <c r="G10" s="51"/>
      <c r="H10" s="51"/>
      <c r="I10" s="51" t="str">
        <f>データ!O6</f>
        <v>該当数値なし</v>
      </c>
      <c r="J10" s="51"/>
      <c r="K10" s="51"/>
      <c r="L10" s="51"/>
      <c r="M10" s="51"/>
      <c r="N10" s="51"/>
      <c r="O10" s="51"/>
      <c r="P10" s="51">
        <f>データ!P6</f>
        <v>8.24</v>
      </c>
      <c r="Q10" s="51"/>
      <c r="R10" s="51"/>
      <c r="S10" s="51"/>
      <c r="T10" s="51"/>
      <c r="U10" s="51"/>
      <c r="V10" s="51"/>
      <c r="W10" s="51">
        <f>データ!Q6</f>
        <v>90</v>
      </c>
      <c r="X10" s="51"/>
      <c r="Y10" s="51"/>
      <c r="Z10" s="51"/>
      <c r="AA10" s="51"/>
      <c r="AB10" s="51"/>
      <c r="AC10" s="51"/>
      <c r="AD10" s="52">
        <f>データ!R6</f>
        <v>3685</v>
      </c>
      <c r="AE10" s="52"/>
      <c r="AF10" s="52"/>
      <c r="AG10" s="52"/>
      <c r="AH10" s="52"/>
      <c r="AI10" s="52"/>
      <c r="AJ10" s="52"/>
      <c r="AK10" s="2"/>
      <c r="AL10" s="52">
        <f>データ!V6</f>
        <v>1315</v>
      </c>
      <c r="AM10" s="52"/>
      <c r="AN10" s="52"/>
      <c r="AO10" s="52"/>
      <c r="AP10" s="52"/>
      <c r="AQ10" s="52"/>
      <c r="AR10" s="52"/>
      <c r="AS10" s="52"/>
      <c r="AT10" s="51">
        <f>データ!W6</f>
        <v>0.55000000000000004</v>
      </c>
      <c r="AU10" s="51"/>
      <c r="AV10" s="51"/>
      <c r="AW10" s="51"/>
      <c r="AX10" s="51"/>
      <c r="AY10" s="51"/>
      <c r="AZ10" s="51"/>
      <c r="BA10" s="51"/>
      <c r="BB10" s="51">
        <f>データ!X6</f>
        <v>2390.91</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117</v>
      </c>
      <c r="BM16" s="45"/>
      <c r="BN16" s="45"/>
      <c r="BO16" s="45"/>
      <c r="BP16" s="45"/>
      <c r="BQ16" s="45"/>
      <c r="BR16" s="45"/>
      <c r="BS16" s="45"/>
      <c r="BT16" s="45"/>
      <c r="BU16" s="45"/>
      <c r="BV16" s="45"/>
      <c r="BW16" s="45"/>
      <c r="BX16" s="45"/>
      <c r="BY16" s="45"/>
      <c r="BZ16" s="4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Go95dX7zEzUAAn/J8e5ZI0dEcsCT59G9uwr4R/Em3dFsxEtnVgpwbl/b8lbnuwghwNhaEUCLRn78mOlsa+w2FA==" saltValue="QxMNAcLjgt2+Ydca2kS5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313297</v>
      </c>
      <c r="D6" s="19">
        <f t="shared" si="3"/>
        <v>47</v>
      </c>
      <c r="E6" s="19">
        <f t="shared" si="3"/>
        <v>17</v>
      </c>
      <c r="F6" s="19">
        <f t="shared" si="3"/>
        <v>4</v>
      </c>
      <c r="G6" s="19">
        <f t="shared" si="3"/>
        <v>0</v>
      </c>
      <c r="H6" s="19" t="str">
        <f t="shared" si="3"/>
        <v>鳥取県　八頭町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8.24</v>
      </c>
      <c r="Q6" s="20">
        <f t="shared" si="3"/>
        <v>90</v>
      </c>
      <c r="R6" s="20">
        <f t="shared" si="3"/>
        <v>3685</v>
      </c>
      <c r="S6" s="20">
        <f t="shared" si="3"/>
        <v>16113</v>
      </c>
      <c r="T6" s="20">
        <f t="shared" si="3"/>
        <v>206.71</v>
      </c>
      <c r="U6" s="20">
        <f t="shared" si="3"/>
        <v>77.95</v>
      </c>
      <c r="V6" s="20">
        <f t="shared" si="3"/>
        <v>1315</v>
      </c>
      <c r="W6" s="20">
        <f t="shared" si="3"/>
        <v>0.55000000000000004</v>
      </c>
      <c r="X6" s="20">
        <f t="shared" si="3"/>
        <v>2390.91</v>
      </c>
      <c r="Y6" s="21">
        <f>IF(Y7="",NA(),Y7)</f>
        <v>86.75</v>
      </c>
      <c r="Z6" s="21">
        <f t="shared" ref="Z6:AH6" si="4">IF(Z7="",NA(),Z7)</f>
        <v>94.59</v>
      </c>
      <c r="AA6" s="21">
        <f t="shared" si="4"/>
        <v>92.19</v>
      </c>
      <c r="AB6" s="21">
        <f t="shared" si="4"/>
        <v>94.99</v>
      </c>
      <c r="AC6" s="21">
        <f t="shared" si="4"/>
        <v>93.96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1101.21</v>
      </c>
      <c r="BG6" s="21">
        <f t="shared" ref="BG6:BO6" si="7">IF(BG7="",NA(),BG7)</f>
        <v>1032.8699999999999</v>
      </c>
      <c r="BH6" s="21">
        <f t="shared" si="7"/>
        <v>948.2</v>
      </c>
      <c r="BI6" s="21">
        <f t="shared" si="7"/>
        <v>864.15</v>
      </c>
      <c r="BJ6" s="21">
        <f t="shared" si="7"/>
        <v>748.12</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70.97</v>
      </c>
      <c r="BR6" s="21">
        <f t="shared" ref="BR6:BZ6" si="8">IF(BR7="",NA(),BR7)</f>
        <v>84.38</v>
      </c>
      <c r="BS6" s="21">
        <f t="shared" si="8"/>
        <v>77.66</v>
      </c>
      <c r="BT6" s="21">
        <f t="shared" si="8"/>
        <v>73.67</v>
      </c>
      <c r="BU6" s="21">
        <f t="shared" si="8"/>
        <v>74.849999999999994</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226.2</v>
      </c>
      <c r="CC6" s="21">
        <f t="shared" ref="CC6:CK6" si="9">IF(CC7="",NA(),CC7)</f>
        <v>203.05</v>
      </c>
      <c r="CD6" s="21">
        <f t="shared" si="9"/>
        <v>222.14</v>
      </c>
      <c r="CE6" s="21">
        <f t="shared" si="9"/>
        <v>227.59</v>
      </c>
      <c r="CF6" s="21">
        <f t="shared" si="9"/>
        <v>256.42</v>
      </c>
      <c r="CG6" s="21">
        <f t="shared" si="9"/>
        <v>230.02</v>
      </c>
      <c r="CH6" s="21">
        <f t="shared" si="9"/>
        <v>228.47</v>
      </c>
      <c r="CI6" s="21">
        <f t="shared" si="9"/>
        <v>224.88</v>
      </c>
      <c r="CJ6" s="21">
        <f t="shared" si="9"/>
        <v>228.64</v>
      </c>
      <c r="CK6" s="21">
        <f t="shared" si="9"/>
        <v>239.46</v>
      </c>
      <c r="CL6" s="20" t="str">
        <f>IF(CL7="","",IF(CL7="-","【-】","【"&amp;SUBSTITUTE(TEXT(CL7,"#,##0.00"),"-","△")&amp;"】"))</f>
        <v>【220.62】</v>
      </c>
      <c r="CM6" s="21">
        <f>IF(CM7="",NA(),CM7)</f>
        <v>41.7</v>
      </c>
      <c r="CN6" s="21">
        <f t="shared" ref="CN6:CV6" si="10">IF(CN7="",NA(),CN7)</f>
        <v>39.200000000000003</v>
      </c>
      <c r="CO6" s="21">
        <f t="shared" si="10"/>
        <v>40.200000000000003</v>
      </c>
      <c r="CP6" s="21">
        <f t="shared" si="10"/>
        <v>40.299999999999997</v>
      </c>
      <c r="CQ6" s="21">
        <f t="shared" si="10"/>
        <v>35.1</v>
      </c>
      <c r="CR6" s="21">
        <f t="shared" si="10"/>
        <v>42.56</v>
      </c>
      <c r="CS6" s="21">
        <f t="shared" si="10"/>
        <v>42.47</v>
      </c>
      <c r="CT6" s="21">
        <f t="shared" si="10"/>
        <v>42.4</v>
      </c>
      <c r="CU6" s="21">
        <f t="shared" si="10"/>
        <v>42.28</v>
      </c>
      <c r="CV6" s="21">
        <f t="shared" si="10"/>
        <v>41.06</v>
      </c>
      <c r="CW6" s="20" t="str">
        <f>IF(CW7="","",IF(CW7="-","【-】","【"&amp;SUBSTITUTE(TEXT(CW7,"#,##0.00"),"-","△")&amp;"】"))</f>
        <v>【42.22】</v>
      </c>
      <c r="CX6" s="21">
        <f>IF(CX7="",NA(),CX7)</f>
        <v>90</v>
      </c>
      <c r="CY6" s="21">
        <f t="shared" ref="CY6:DG6" si="11">IF(CY7="",NA(),CY7)</f>
        <v>90.67</v>
      </c>
      <c r="CZ6" s="21">
        <f t="shared" si="11"/>
        <v>90.94</v>
      </c>
      <c r="DA6" s="21">
        <f t="shared" si="11"/>
        <v>91.27</v>
      </c>
      <c r="DB6" s="21">
        <f t="shared" si="11"/>
        <v>91.48</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2">
      <c r="A7" s="14"/>
      <c r="B7" s="23">
        <v>2022</v>
      </c>
      <c r="C7" s="23">
        <v>313297</v>
      </c>
      <c r="D7" s="23">
        <v>47</v>
      </c>
      <c r="E7" s="23">
        <v>17</v>
      </c>
      <c r="F7" s="23">
        <v>4</v>
      </c>
      <c r="G7" s="23">
        <v>0</v>
      </c>
      <c r="H7" s="23" t="s">
        <v>97</v>
      </c>
      <c r="I7" s="23" t="s">
        <v>98</v>
      </c>
      <c r="J7" s="23" t="s">
        <v>99</v>
      </c>
      <c r="K7" s="23" t="s">
        <v>100</v>
      </c>
      <c r="L7" s="23" t="s">
        <v>101</v>
      </c>
      <c r="M7" s="23" t="s">
        <v>102</v>
      </c>
      <c r="N7" s="24" t="s">
        <v>103</v>
      </c>
      <c r="O7" s="24" t="s">
        <v>104</v>
      </c>
      <c r="P7" s="24">
        <v>8.24</v>
      </c>
      <c r="Q7" s="24">
        <v>90</v>
      </c>
      <c r="R7" s="24">
        <v>3685</v>
      </c>
      <c r="S7" s="24">
        <v>16113</v>
      </c>
      <c r="T7" s="24">
        <v>206.71</v>
      </c>
      <c r="U7" s="24">
        <v>77.95</v>
      </c>
      <c r="V7" s="24">
        <v>1315</v>
      </c>
      <c r="W7" s="24">
        <v>0.55000000000000004</v>
      </c>
      <c r="X7" s="24">
        <v>2390.91</v>
      </c>
      <c r="Y7" s="24">
        <v>86.75</v>
      </c>
      <c r="Z7" s="24">
        <v>94.59</v>
      </c>
      <c r="AA7" s="24">
        <v>92.19</v>
      </c>
      <c r="AB7" s="24">
        <v>94.99</v>
      </c>
      <c r="AC7" s="24">
        <v>93.96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1101.21</v>
      </c>
      <c r="BG7" s="24">
        <v>1032.8699999999999</v>
      </c>
      <c r="BH7" s="24">
        <v>948.2</v>
      </c>
      <c r="BI7" s="24">
        <v>864.15</v>
      </c>
      <c r="BJ7" s="24">
        <v>748.12</v>
      </c>
      <c r="BK7" s="24">
        <v>1194.1500000000001</v>
      </c>
      <c r="BL7" s="24">
        <v>1206.79</v>
      </c>
      <c r="BM7" s="24">
        <v>1258.43</v>
      </c>
      <c r="BN7" s="24">
        <v>1163.75</v>
      </c>
      <c r="BO7" s="24">
        <v>1195.47</v>
      </c>
      <c r="BP7" s="24">
        <v>1182.1099999999999</v>
      </c>
      <c r="BQ7" s="24">
        <v>70.97</v>
      </c>
      <c r="BR7" s="24">
        <v>84.38</v>
      </c>
      <c r="BS7" s="24">
        <v>77.66</v>
      </c>
      <c r="BT7" s="24">
        <v>73.67</v>
      </c>
      <c r="BU7" s="24">
        <v>74.849999999999994</v>
      </c>
      <c r="BV7" s="24">
        <v>72.260000000000005</v>
      </c>
      <c r="BW7" s="24">
        <v>71.84</v>
      </c>
      <c r="BX7" s="24">
        <v>73.36</v>
      </c>
      <c r="BY7" s="24">
        <v>72.599999999999994</v>
      </c>
      <c r="BZ7" s="24">
        <v>69.430000000000007</v>
      </c>
      <c r="CA7" s="24">
        <v>73.78</v>
      </c>
      <c r="CB7" s="24">
        <v>226.2</v>
      </c>
      <c r="CC7" s="24">
        <v>203.05</v>
      </c>
      <c r="CD7" s="24">
        <v>222.14</v>
      </c>
      <c r="CE7" s="24">
        <v>227.59</v>
      </c>
      <c r="CF7" s="24">
        <v>256.42</v>
      </c>
      <c r="CG7" s="24">
        <v>230.02</v>
      </c>
      <c r="CH7" s="24">
        <v>228.47</v>
      </c>
      <c r="CI7" s="24">
        <v>224.88</v>
      </c>
      <c r="CJ7" s="24">
        <v>228.64</v>
      </c>
      <c r="CK7" s="24">
        <v>239.46</v>
      </c>
      <c r="CL7" s="24">
        <v>220.62</v>
      </c>
      <c r="CM7" s="24">
        <v>41.7</v>
      </c>
      <c r="CN7" s="24">
        <v>39.200000000000003</v>
      </c>
      <c r="CO7" s="24">
        <v>40.200000000000003</v>
      </c>
      <c r="CP7" s="24">
        <v>40.299999999999997</v>
      </c>
      <c r="CQ7" s="24">
        <v>35.1</v>
      </c>
      <c r="CR7" s="24">
        <v>42.56</v>
      </c>
      <c r="CS7" s="24">
        <v>42.47</v>
      </c>
      <c r="CT7" s="24">
        <v>42.4</v>
      </c>
      <c r="CU7" s="24">
        <v>42.28</v>
      </c>
      <c r="CV7" s="24">
        <v>41.06</v>
      </c>
      <c r="CW7" s="24">
        <v>42.22</v>
      </c>
      <c r="CX7" s="24">
        <v>90</v>
      </c>
      <c r="CY7" s="24">
        <v>90.67</v>
      </c>
      <c r="CZ7" s="24">
        <v>90.94</v>
      </c>
      <c r="DA7" s="24">
        <v>91.27</v>
      </c>
      <c r="DB7" s="24">
        <v>91.48</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2023-12-12T02:50:45Z</dcterms:created>
  <dcterms:modified xsi:type="dcterms:W3CDTF">2024-02-07T06:19:05Z</dcterms:modified>
  <cp:category/>
</cp:coreProperties>
</file>