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7_智頭町\"/>
    </mc:Choice>
  </mc:AlternateContent>
  <workbookProtection workbookAlgorithmName="SHA-512" workbookHashValue="8QMahYumUTsVWkPK4vm+L+WUuVKbk+LvXOokirRtRFnOI4cRfGF4TI4+uCe6j865QEbaqnS7+KFYiHUitn/V/g==" workbookSaltValue="B1QXmehOscEF1MAdPDq+Wg==" workbookSpinCount="100000" lockStructure="1"/>
  <bookViews>
    <workbookView xWindow="0" yWindow="0" windowWidth="20436" windowHeight="7176"/>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<sst xmlns="http://schemas.openxmlformats.org/spreadsheetml/2006/main" count="233" uniqueCount="117">
  <si>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</si>
  <si>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</si>
  <si>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</si>
  <si>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</si>
  <si>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</si>
  <si>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</si>
  <si>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</si>
  <si>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</si>
  <si>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</si>
  <si>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</si>
  <si>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</si>
  <si>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</si>
  <si>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</si>
  <si>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</si>
  <si>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</si>
  <si>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</si>
  <si>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</si>
  <si>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</si>
  <si>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</si>
  <si>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</si>
  <si>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</si>
  <si>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</si>
  <si>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</si>
  <si>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</si>
  <si>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</si>
  <si>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</si>
  <si>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</si>
  <si>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</si>
  <si>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</si>
  <si>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</si>
  <si>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</si>
  <si>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</si>
  <si>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</si>
  <si>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</si>
  <si>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</si>
  <si>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</si>
  <si>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</si>
  <si>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</si>
  <si>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</si>
  <si>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</si>
  <si>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</si>
  <si>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</si>
  <si>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</si>
  <si>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</si>
  <si>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</si>
  <si>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</si>
  <si>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</si>
  <si>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</si>
  <si>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</si>
  <si>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</si>
  <si>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</si>
  <si>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</si>
  <si>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</si>
  <si>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</si>
  <si>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</si>
  <si>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</si>
  <si>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</si>
  <si>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</si>
  <si>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</si>
  <si>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</si>
  <si>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</si>
  <si>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</si>
  <si>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</si>
  <si>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</si>
  <si>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</si>
  <si>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</si>
  <si>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</si>
  <si>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</si>
  <si>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</si>
  <si>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</si>
  <si>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</si>
  <si>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</si>
  <si>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</si>
  <si>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</si>
  <si>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</si>
  <si>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</si>
  <si>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</si>
  <si>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</si>
  <si>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</si>
  <si>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</si>
  <si>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</si>
  <si>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</si>
  <si>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</si>
  <si>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</si>
  <si>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</si>
  <si>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</si>
  <si>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</si>
  <si>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</si>
  <si>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</si>
  <si>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</si>
  <si>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</si>
  <si>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</si>
  <si>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</si>
  <si>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</si>
  <si>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</si>
  <si>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</si>
  <si>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智頭町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</si>
  <si>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</si>
  <si>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</si>
  <si>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</si>
  <si>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</si>
  <si>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</si>
  <si>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</si>
  <si>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</si>
  <si>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</si>
  <si>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</si>
  <si>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</si>
  <si>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</si>
  <si>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</si>
  <si>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</si>
  <si>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</si>
  <si>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</si>
  <si>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</si>
  <si>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</si>
  <si>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施設の老朽化は避けられない課題であり、財政を考慮しながら更新を計画していきたい。</t>
    <phoneticPr fontId="4"/>
  </si>
  <si>
    <t>　全体的に類似団体平均より値としては良い傾向にある。今後も適切な施設の維持管理に努めていきたい。</t>
    <phoneticPr fontId="4"/>
  </si>
  <si>
    <t>収益的収支比率は類似他団体と比較して、例年安定して高水準にあり、累積欠損金もない。
　また、R2～R4に法適化の委託料があったため料金回収率は昨年同様減少しており、全国平均値を下回っている。法適化業務の財源として起債を借りていることからR3年度より起債償還が始まっており、今後も企債借入を行って事業運営を行っていく予定である。有収率については施設の老朽化もあり、改善すべき事項であると考えている。
　今後も、健全性・効率性を維持していきたい。</t>
    <rPh sb="52" eb="54">
      <t>ホウテキ</t>
    </rPh>
    <rPh sb="54" eb="55">
      <t>カ</t>
    </rPh>
    <rPh sb="88" eb="90">
      <t>シタマワ</t>
    </rPh>
    <rPh sb="95" eb="98">
      <t>ホウテキカ</t>
    </rPh>
    <rPh sb="98" eb="100">
      <t>ギョウム</t>
    </rPh>
    <rPh sb="120" eb="122">
      <t>ネンド</t>
    </rPh>
    <rPh sb="136" eb="138">
      <t>コンゴ</t>
    </rPh>
    <rPh sb="139" eb="141">
      <t>キサイ</t>
    </rPh>
    <rPh sb="141" eb="143">
      <t>カリイレ</t>
    </rPh>
    <rPh sb="144" eb="145">
      <t>オコナ</t>
    </rPh>
    <rPh sb="147" eb="149">
      <t>ジギョウ</t>
    </rPh>
    <rPh sb="149" eb="151">
      <t>ウンエイ</t>
    </rPh>
    <rPh sb="152" eb="153">
      <t>オコナ</t>
    </rPh>
    <rPh sb="157" eb="15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</si>
</sst>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1B-44EE-BD80-2CCB59A074F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0.39</c:v>
                </c:pt>
                <c:pt idx="2">
                  <c:v>0.61</c:v>
                </c:pt>
                <c:pt idx="3">
                  <c:v>0.4</c:v>
                </c:pt>
                <c:pt idx="4">
                  <c:v>0.59</c:v>
                </c:pt>
              </c:numCache>
            </c:numRef>
          </c:val>
          <c:smooth val="0"/>
          <c:extLst>
            <c:ext xmlns:c16="http://schemas.microsoft.com/office/drawing/2014/chart" uri="{C3380CC4-5D6E-409C-BE32-E72D297353CC}">
              <c16:uniqueId val="{00000001-C61B-44EE-BD80-2CCB59A074F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61.58</c:v>
                </c:pt>
                <c:pt idx="1">
                  <c:v>59.51</c:v>
                </c:pt>
                <c:pt idx="2">
                  <c:v>63.3</c:v>
                </c:pt>
                <c:pt idx="3">
                  <c:v>57.5</c:v>
                </c:pt>
                <c:pt idx="4">
                  <c:v>59.23</c:v>
                </c:pt>
              </c:numCache>
            </c:numRef>
          </c:val>
          <c:extLst>
            <c:ext xmlns:c16="http://schemas.microsoft.com/office/drawing/2014/chart" uri="{C3380CC4-5D6E-409C-BE32-E72D297353CC}">
              <c16:uniqueId val="{00000000-D14F-4C10-A9A6-E75F9B2C915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48.01</c:v>
                </c:pt>
                <c:pt idx="2">
                  <c:v>49.08</c:v>
                </c:pt>
                <c:pt idx="3">
                  <c:v>51.46</c:v>
                </c:pt>
                <c:pt idx="4">
                  <c:v>51.84</c:v>
                </c:pt>
              </c:numCache>
            </c:numRef>
          </c:val>
          <c:smooth val="0"/>
          <c:extLst>
            <c:ext xmlns:c16="http://schemas.microsoft.com/office/drawing/2014/chart" uri="{C3380CC4-5D6E-409C-BE32-E72D297353CC}">
              <c16:uniqueId val="{00000001-D14F-4C10-A9A6-E75F9B2C915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74.989999999999995</c:v>
                </c:pt>
                <c:pt idx="1">
                  <c:v>74.989999999999995</c:v>
                </c:pt>
                <c:pt idx="2">
                  <c:v>74.989999999999995</c:v>
                </c:pt>
                <c:pt idx="3">
                  <c:v>74.989999999999995</c:v>
                </c:pt>
                <c:pt idx="4">
                  <c:v>74.989999999999995</c:v>
                </c:pt>
              </c:numCache>
            </c:numRef>
          </c:val>
          <c:extLst>
            <c:ext xmlns:c16="http://schemas.microsoft.com/office/drawing/2014/chart" uri="{C3380CC4-5D6E-409C-BE32-E72D297353CC}">
              <c16:uniqueId val="{00000000-8D50-44BB-9D8B-7EA9AE05049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72.75</c:v>
                </c:pt>
                <c:pt idx="2">
                  <c:v>71.27</c:v>
                </c:pt>
                <c:pt idx="3">
                  <c:v>68.58</c:v>
                </c:pt>
                <c:pt idx="4">
                  <c:v>67.94</c:v>
                </c:pt>
              </c:numCache>
            </c:numRef>
          </c:val>
          <c:smooth val="0"/>
          <c:extLst>
            <c:ext xmlns:c16="http://schemas.microsoft.com/office/drawing/2014/chart" uri="{C3380CC4-5D6E-409C-BE32-E72D297353CC}">
              <c16:uniqueId val="{00000001-8D50-44BB-9D8B-7EA9AE05049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100</c:v>
                </c:pt>
                <c:pt idx="1">
                  <c:v>100</c:v>
                </c:pt>
                <c:pt idx="2">
                  <c:v>100</c:v>
                </c:pt>
                <c:pt idx="3">
                  <c:v>98.48</c:v>
                </c:pt>
                <c:pt idx="4">
                  <c:v>96.01</c:v>
                </c:pt>
              </c:numCache>
            </c:numRef>
          </c:val>
          <c:extLst>
            <c:ext xmlns:c16="http://schemas.microsoft.com/office/drawing/2014/chart" uri="{C3380CC4-5D6E-409C-BE32-E72D297353CC}">
              <c16:uniqueId val="{00000000-C1AD-4E97-91B8-59A2145ED93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75.06</c:v>
                </c:pt>
                <c:pt idx="2">
                  <c:v>73.22</c:v>
                </c:pt>
                <c:pt idx="3">
                  <c:v>69.05</c:v>
                </c:pt>
                <c:pt idx="4">
                  <c:v>67.02</c:v>
                </c:pt>
              </c:numCache>
            </c:numRef>
          </c:val>
          <c:smooth val="0"/>
          <c:extLst>
            <c:ext xmlns:c16="http://schemas.microsoft.com/office/drawing/2014/chart" uri="{C3380CC4-5D6E-409C-BE32-E72D297353CC}">
              <c16:uniqueId val="{00000001-C1AD-4E97-91B8-59A2145ED93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5F-412A-A8B2-CF15B976BEB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F-412A-A8B2-CF15B976BEB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C3-4C48-B761-C63CA3DB93B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C3-4C48-B761-C63CA3DB93B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EB-4AAC-A1CA-BBC331D6F49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EB-4AAC-A1CA-BBC331D6F49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88-4FF5-9205-4CB90895911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88-4FF5-9205-4CB90895911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formatCode="#,##0.00;&quot;△&quot;#,##0.00;&quot;-&quot;">
                  <c:v>107.11</c:v>
                </c:pt>
                <c:pt idx="4" formatCode="#,##0.00;&quot;△&quot;#,##0.00;&quot;-&quot;">
                  <c:v>235.91</c:v>
                </c:pt>
              </c:numCache>
            </c:numRef>
          </c:val>
          <c:extLst>
            <c:ext xmlns:c16="http://schemas.microsoft.com/office/drawing/2014/chart" uri="{C3380CC4-5D6E-409C-BE32-E72D297353CC}">
              <c16:uniqueId val="{00000000-9902-44E2-92DC-0FC8F590752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1183.92</c:v>
                </c:pt>
                <c:pt idx="2">
                  <c:v>1128.72</c:v>
                </c:pt>
                <c:pt idx="3">
                  <c:v>1125.25</c:v>
                </c:pt>
                <c:pt idx="4">
                  <c:v>1157.05</c:v>
                </c:pt>
              </c:numCache>
            </c:numRef>
          </c:val>
          <c:smooth val="0"/>
          <c:extLst>
            <c:ext xmlns:c16="http://schemas.microsoft.com/office/drawing/2014/chart" uri="{C3380CC4-5D6E-409C-BE32-E72D297353CC}">
              <c16:uniqueId val="{00000001-9902-44E2-92DC-0FC8F590752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62.46</c:v>
                </c:pt>
                <c:pt idx="1">
                  <c:v>63.11</c:v>
                </c:pt>
                <c:pt idx="2">
                  <c:v>50.08</c:v>
                </c:pt>
                <c:pt idx="3">
                  <c:v>41.99</c:v>
                </c:pt>
                <c:pt idx="4">
                  <c:v>32.82</c:v>
                </c:pt>
              </c:numCache>
            </c:numRef>
          </c:val>
          <c:extLst>
            <c:ext xmlns:c16="http://schemas.microsoft.com/office/drawing/2014/chart" uri="{C3380CC4-5D6E-409C-BE32-E72D297353CC}">
              <c16:uniqueId val="{00000000-A921-4270-A570-8D78A6B6812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42.5</c:v>
                </c:pt>
                <c:pt idx="2">
                  <c:v>41.84</c:v>
                </c:pt>
                <c:pt idx="3">
                  <c:v>41.44</c:v>
                </c:pt>
                <c:pt idx="4">
                  <c:v>37.65</c:v>
                </c:pt>
              </c:numCache>
            </c:numRef>
          </c:val>
          <c:smooth val="0"/>
          <c:extLst>
            <c:ext xmlns:c16="http://schemas.microsoft.com/office/drawing/2014/chart" uri="{C3380CC4-5D6E-409C-BE32-E72D297353CC}">
              <c16:uniqueId val="{00000001-A921-4270-A570-8D78A6B6812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50.82</c:v>
                </c:pt>
                <c:pt idx="1">
                  <c:v>48.09</c:v>
                </c:pt>
                <c:pt idx="2">
                  <c:v>58.88</c:v>
                </c:pt>
                <c:pt idx="3">
                  <c:v>84.07</c:v>
                </c:pt>
                <c:pt idx="4">
                  <c:v>95.1</c:v>
                </c:pt>
              </c:numCache>
            </c:numRef>
          </c:val>
          <c:extLst>
            <c:ext xmlns:c16="http://schemas.microsoft.com/office/drawing/2014/chart" uri="{C3380CC4-5D6E-409C-BE32-E72D297353CC}">
              <c16:uniqueId val="{00000000-1FD8-4F1E-A2FC-40406E16FF8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377.72</c:v>
                </c:pt>
                <c:pt idx="2">
                  <c:v>390.47</c:v>
                </c:pt>
                <c:pt idx="3">
                  <c:v>403.61</c:v>
                </c:pt>
                <c:pt idx="4">
                  <c:v>442.82</c:v>
                </c:pt>
              </c:numCache>
            </c:numRef>
          </c:val>
          <c:smooth val="0"/>
          <c:extLst>
            <c:ext xmlns:c16="http://schemas.microsoft.com/office/drawing/2014/chart" uri="{C3380CC4-5D6E-409C-BE32-E72D297353CC}">
              <c16:uniqueId val="{00000001-1FD8-4F1E-A2FC-40406E16FF8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鳥取県　智頭町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6420</v>
      </c>
      <c r="AM8" s="60"/>
      <c r="AN8" s="60"/>
      <c r="AO8" s="60"/>
      <c r="AP8" s="60"/>
      <c r="AQ8" s="60"/>
      <c r="AR8" s="60"/>
      <c r="AS8" s="60"/>
      <c r="AT8" s="36">
        <f>データ!$S$6</f>
        <v>224.7</v>
      </c>
      <c r="AU8" s="36"/>
      <c r="AV8" s="36"/>
      <c r="AW8" s="36"/>
      <c r="AX8" s="36"/>
      <c r="AY8" s="36"/>
      <c r="AZ8" s="36"/>
      <c r="BA8" s="36"/>
      <c r="BB8" s="36">
        <f>データ!$T$6</f>
        <v>28.57</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6"/>
      <c r="D10" s="36"/>
      <c r="E10" s="36"/>
      <c r="F10" s="36"/>
      <c r="G10" s="36"/>
      <c r="H10" s="36"/>
      <c r="I10" s="36" t="str">
        <f>データ!$O$6</f>
        <v>該当数値なし</v>
      </c>
      <c r="J10" s="36"/>
      <c r="K10" s="36"/>
      <c r="L10" s="36"/>
      <c r="M10" s="36"/>
      <c r="N10" s="36"/>
      <c r="O10" s="36"/>
      <c r="P10" s="36">
        <f>データ!$P$6</f>
        <v>28.95</v>
      </c>
      <c r="Q10" s="36"/>
      <c r="R10" s="36"/>
      <c r="S10" s="36"/>
      <c r="T10" s="36"/>
      <c r="U10" s="36"/>
      <c r="V10" s="36"/>
      <c r="W10" s="60">
        <f>データ!$Q$6</f>
        <v>1660</v>
      </c>
      <c r="X10" s="60"/>
      <c r="Y10" s="60"/>
      <c r="Z10" s="60"/>
      <c r="AA10" s="60"/>
      <c r="AB10" s="60"/>
      <c r="AC10" s="60"/>
      <c r="AD10" s="2"/>
      <c r="AE10" s="2"/>
      <c r="AF10" s="2"/>
      <c r="AG10" s="2"/>
      <c r="AH10" s="2"/>
      <c r="AI10" s="2"/>
      <c r="AJ10" s="2"/>
      <c r="AK10" s="2"/>
      <c r="AL10" s="60">
        <f>データ!$U$6</f>
        <v>1839</v>
      </c>
      <c r="AM10" s="60"/>
      <c r="AN10" s="60"/>
      <c r="AO10" s="60"/>
      <c r="AP10" s="60"/>
      <c r="AQ10" s="60"/>
      <c r="AR10" s="60"/>
      <c r="AS10" s="60"/>
      <c r="AT10" s="36">
        <f>データ!$V$6</f>
        <v>1.9</v>
      </c>
      <c r="AU10" s="36"/>
      <c r="AV10" s="36"/>
      <c r="AW10" s="36"/>
      <c r="AX10" s="36"/>
      <c r="AY10" s="36"/>
      <c r="AZ10" s="36"/>
      <c r="BA10" s="36"/>
      <c r="BB10" s="36">
        <f>データ!$W$6</f>
        <v>967.89</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PIIs+nuOeFNUUw/ufNkAfiJCP7Mb8SRVWwObOszaw4TITGzCXZlDCxikmKUCjGnSbkgCFW/B9TyvRF//9tKDMg==" saltValue="biz43pS+Y9tv9zEK+iAwD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2022</v>
      </c>
      <c r="C6" s="20">
        <f t="shared" ref="C6:W6" si="3">C7</f>
        <v>313289</v>
      </c>
      <c r="D6" s="20">
        <f t="shared" si="3"/>
        <v>47</v>
      </c>
      <c r="E6" s="20">
        <f t="shared" si="3"/>
        <v>1</v>
      </c>
      <c r="F6" s="20">
        <f t="shared" si="3"/>
        <v>0</v>
      </c>
      <c r="G6" s="20">
        <f t="shared" si="3"/>
        <v>0</v>
      </c>
      <c r="H6" s="20" t="str">
        <f t="shared" si="3"/>
        <v>鳥取県　智頭町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28.95</v>
      </c>
      <c r="Q6" s="21">
        <f t="shared" si="3"/>
        <v>1660</v>
      </c>
      <c r="R6" s="21">
        <f t="shared" si="3"/>
        <v>6420</v>
      </c>
      <c r="S6" s="21">
        <f t="shared" si="3"/>
        <v>224.7</v>
      </c>
      <c r="T6" s="21">
        <f t="shared" si="3"/>
        <v>28.57</v>
      </c>
      <c r="U6" s="21">
        <f t="shared" si="3"/>
        <v>1839</v>
      </c>
      <c r="V6" s="21">
        <f t="shared" si="3"/>
        <v>1.9</v>
      </c>
      <c r="W6" s="21">
        <f t="shared" si="3"/>
        <v>967.89</v>
      </c>
      <c r="X6" s="22">
        <f>IF(X7="",NA(),X7)</f>
        <v>100</v>
      </c>
      <c r="Y6" s="22">
        <f t="shared" ref="Y6:AG6" si="4">IF(Y7="",NA(),Y7)</f>
        <v>100</v>
      </c>
      <c r="Z6" s="22">
        <f t="shared" si="4"/>
        <v>100</v>
      </c>
      <c r="AA6" s="22">
        <f t="shared" si="4"/>
        <v>98.48</v>
      </c>
      <c r="AB6" s="22">
        <f t="shared" si="4"/>
        <v>96.01</v>
      </c>
      <c r="AC6" s="22">
        <f t="shared" si="4"/>
        <v>77.91</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1">
        <f>IF(BE7="",NA(),BE7)</f>
        <v>0</v>
      </c>
      <c r="BF6" s="21">
        <f t="shared" ref="BF6:BN6" si="7">IF(BF7="",NA(),BF7)</f>
        <v>0</v>
      </c>
      <c r="BG6" s="21">
        <f t="shared" si="7"/>
        <v>0</v>
      </c>
      <c r="BH6" s="22">
        <f t="shared" si="7"/>
        <v>107.11</v>
      </c>
      <c r="BI6" s="22">
        <f t="shared" si="7"/>
        <v>235.91</v>
      </c>
      <c r="BJ6" s="22">
        <f t="shared" si="7"/>
        <v>1007.7</v>
      </c>
      <c r="BK6" s="22">
        <f t="shared" si="7"/>
        <v>1183.92</v>
      </c>
      <c r="BL6" s="22">
        <f t="shared" si="7"/>
        <v>1128.72</v>
      </c>
      <c r="BM6" s="22">
        <f t="shared" si="7"/>
        <v>1125.25</v>
      </c>
      <c r="BN6" s="22">
        <f t="shared" si="7"/>
        <v>1157.05</v>
      </c>
      <c r="BO6" s="21" t="str">
        <f>IF(BO7="","",IF(BO7="-","【-】","【"&amp;SUBSTITUTE(TEXT(BO7,"#,##0.00"),"-","△")&amp;"】"))</f>
        <v>【982.48】</v>
      </c>
      <c r="BP6" s="22">
        <f>IF(BP7="",NA(),BP7)</f>
        <v>62.46</v>
      </c>
      <c r="BQ6" s="22">
        <f t="shared" ref="BQ6:BY6" si="8">IF(BQ7="",NA(),BQ7)</f>
        <v>63.11</v>
      </c>
      <c r="BR6" s="22">
        <f t="shared" si="8"/>
        <v>50.08</v>
      </c>
      <c r="BS6" s="22">
        <f t="shared" si="8"/>
        <v>41.99</v>
      </c>
      <c r="BT6" s="22">
        <f t="shared" si="8"/>
        <v>32.82</v>
      </c>
      <c r="BU6" s="22">
        <f t="shared" si="8"/>
        <v>59.22</v>
      </c>
      <c r="BV6" s="22">
        <f t="shared" si="8"/>
        <v>42.5</v>
      </c>
      <c r="BW6" s="22">
        <f t="shared" si="8"/>
        <v>41.84</v>
      </c>
      <c r="BX6" s="22">
        <f t="shared" si="8"/>
        <v>41.44</v>
      </c>
      <c r="BY6" s="22">
        <f t="shared" si="8"/>
        <v>37.65</v>
      </c>
      <c r="BZ6" s="21" t="str">
        <f>IF(BZ7="","",IF(BZ7="-","【-】","【"&amp;SUBSTITUTE(TEXT(BZ7,"#,##0.00"),"-","△")&amp;"】"))</f>
        <v>【50.61】</v>
      </c>
      <c r="CA6" s="22">
        <f>IF(CA7="",NA(),CA7)</f>
        <v>50.82</v>
      </c>
      <c r="CB6" s="22">
        <f t="shared" ref="CB6:CJ6" si="9">IF(CB7="",NA(),CB7)</f>
        <v>48.09</v>
      </c>
      <c r="CC6" s="22">
        <f t="shared" si="9"/>
        <v>58.88</v>
      </c>
      <c r="CD6" s="22">
        <f t="shared" si="9"/>
        <v>84.07</v>
      </c>
      <c r="CE6" s="22">
        <f t="shared" si="9"/>
        <v>95.1</v>
      </c>
      <c r="CF6" s="22">
        <f t="shared" si="9"/>
        <v>292.89999999999998</v>
      </c>
      <c r="CG6" s="22">
        <f t="shared" si="9"/>
        <v>377.72</v>
      </c>
      <c r="CH6" s="22">
        <f t="shared" si="9"/>
        <v>390.47</v>
      </c>
      <c r="CI6" s="22">
        <f t="shared" si="9"/>
        <v>403.61</v>
      </c>
      <c r="CJ6" s="22">
        <f t="shared" si="9"/>
        <v>442.82</v>
      </c>
      <c r="CK6" s="21" t="str">
        <f>IF(CK7="","",IF(CK7="-","【-】","【"&amp;SUBSTITUTE(TEXT(CK7,"#,##0.00"),"-","△")&amp;"】"))</f>
        <v>【320.83】</v>
      </c>
      <c r="CL6" s="22">
        <f>IF(CL7="",NA(),CL7)</f>
        <v>61.58</v>
      </c>
      <c r="CM6" s="22">
        <f t="shared" ref="CM6:CU6" si="10">IF(CM7="",NA(),CM7)</f>
        <v>59.51</v>
      </c>
      <c r="CN6" s="22">
        <f t="shared" si="10"/>
        <v>63.3</v>
      </c>
      <c r="CO6" s="22">
        <f t="shared" si="10"/>
        <v>57.5</v>
      </c>
      <c r="CP6" s="22">
        <f t="shared" si="10"/>
        <v>59.23</v>
      </c>
      <c r="CQ6" s="22">
        <f t="shared" si="10"/>
        <v>56.76</v>
      </c>
      <c r="CR6" s="22">
        <f t="shared" si="10"/>
        <v>48.01</v>
      </c>
      <c r="CS6" s="22">
        <f t="shared" si="10"/>
        <v>49.08</v>
      </c>
      <c r="CT6" s="22">
        <f t="shared" si="10"/>
        <v>51.46</v>
      </c>
      <c r="CU6" s="22">
        <f t="shared" si="10"/>
        <v>51.84</v>
      </c>
      <c r="CV6" s="21" t="str">
        <f>IF(CV7="","",IF(CV7="-","【-】","【"&amp;SUBSTITUTE(TEXT(CV7,"#,##0.00"),"-","△")&amp;"】"))</f>
        <v>【56.15】</v>
      </c>
      <c r="CW6" s="22">
        <f>IF(CW7="",NA(),CW7)</f>
        <v>74.989999999999995</v>
      </c>
      <c r="CX6" s="22">
        <f t="shared" ref="CX6:DF6" si="11">IF(CX7="",NA(),CX7)</f>
        <v>74.989999999999995</v>
      </c>
      <c r="CY6" s="22">
        <f t="shared" si="11"/>
        <v>74.989999999999995</v>
      </c>
      <c r="CZ6" s="22">
        <f t="shared" si="11"/>
        <v>74.989999999999995</v>
      </c>
      <c r="DA6" s="22">
        <f t="shared" si="11"/>
        <v>74.989999999999995</v>
      </c>
      <c r="DB6" s="22">
        <f t="shared" si="11"/>
        <v>73.069999999999993</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0.39</v>
      </c>
      <c r="EK6" s="22">
        <f t="shared" si="14"/>
        <v>0.61</v>
      </c>
      <c r="EL6" s="22">
        <f t="shared" si="14"/>
        <v>0.4</v>
      </c>
      <c r="EM6" s="22">
        <f t="shared" si="14"/>
        <v>0.59</v>
      </c>
      <c r="EN6" s="21" t="str">
        <f>IF(EN7="","",IF(EN7="-","【-】","【"&amp;SUBSTITUTE(TEXT(EN7,"#,##0.00"),"-","△")&amp;"】"))</f>
        <v>【0.52】</v>
      </c>
    </row>
    <row r="7" spans="1:144" s="23" customFormat="1" x14ac:dyDescent="0.2">
      <c r="A7" s="15"/>
      <c r="B7" s="24">
        <v>2022</v>
      </c>
      <c r="C7" s="24">
        <v>313289</v>
      </c>
      <c r="D7" s="24">
        <v>47</v>
      </c>
      <c r="E7" s="24">
        <v>1</v>
      </c>
      <c r="F7" s="24">
        <v>0</v>
      </c>
      <c r="G7" s="24">
        <v>0</v>
      </c>
      <c r="H7" s="24" t="s">
        <v>96</v>
      </c>
      <c r="I7" s="24" t="s">
        <v>97</v>
      </c>
      <c r="J7" s="24" t="s">
        <v>98</v>
      </c>
      <c r="K7" s="24" t="s">
        <v>99</v>
      </c>
      <c r="L7" s="24" t="s">
        <v>100</v>
      </c>
      <c r="M7" s="24" t="s">
        <v>101</v>
      </c>
      <c r="N7" s="25" t="s">
        <v>102</v>
      </c>
      <c r="O7" s="25" t="s">
        <v>103</v>
      </c>
      <c r="P7" s="25">
        <v>28.95</v>
      </c>
      <c r="Q7" s="25">
        <v>1660</v>
      </c>
      <c r="R7" s="25">
        <v>6420</v>
      </c>
      <c r="S7" s="25">
        <v>224.7</v>
      </c>
      <c r="T7" s="25">
        <v>28.57</v>
      </c>
      <c r="U7" s="25">
        <v>1839</v>
      </c>
      <c r="V7" s="25">
        <v>1.9</v>
      </c>
      <c r="W7" s="25">
        <v>967.89</v>
      </c>
      <c r="X7" s="25">
        <v>100</v>
      </c>
      <c r="Y7" s="25">
        <v>100</v>
      </c>
      <c r="Z7" s="25">
        <v>100</v>
      </c>
      <c r="AA7" s="25">
        <v>98.48</v>
      </c>
      <c r="AB7" s="25">
        <v>96.01</v>
      </c>
      <c r="AC7" s="25">
        <v>77.91</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0</v>
      </c>
      <c r="BF7" s="25">
        <v>0</v>
      </c>
      <c r="BG7" s="25">
        <v>0</v>
      </c>
      <c r="BH7" s="25">
        <v>107.11</v>
      </c>
      <c r="BI7" s="25">
        <v>235.91</v>
      </c>
      <c r="BJ7" s="25">
        <v>1007.7</v>
      </c>
      <c r="BK7" s="25">
        <v>1183.92</v>
      </c>
      <c r="BL7" s="25">
        <v>1128.72</v>
      </c>
      <c r="BM7" s="25">
        <v>1125.25</v>
      </c>
      <c r="BN7" s="25">
        <v>1157.05</v>
      </c>
      <c r="BO7" s="25">
        <v>982.48</v>
      </c>
      <c r="BP7" s="25">
        <v>62.46</v>
      </c>
      <c r="BQ7" s="25">
        <v>63.11</v>
      </c>
      <c r="BR7" s="25">
        <v>50.08</v>
      </c>
      <c r="BS7" s="25">
        <v>41.99</v>
      </c>
      <c r="BT7" s="25">
        <v>32.82</v>
      </c>
      <c r="BU7" s="25">
        <v>59.22</v>
      </c>
      <c r="BV7" s="25">
        <v>42.5</v>
      </c>
      <c r="BW7" s="25">
        <v>41.84</v>
      </c>
      <c r="BX7" s="25">
        <v>41.44</v>
      </c>
      <c r="BY7" s="25">
        <v>37.65</v>
      </c>
      <c r="BZ7" s="25">
        <v>50.61</v>
      </c>
      <c r="CA7" s="25">
        <v>50.82</v>
      </c>
      <c r="CB7" s="25">
        <v>48.09</v>
      </c>
      <c r="CC7" s="25">
        <v>58.88</v>
      </c>
      <c r="CD7" s="25">
        <v>84.07</v>
      </c>
      <c r="CE7" s="25">
        <v>95.1</v>
      </c>
      <c r="CF7" s="25">
        <v>292.89999999999998</v>
      </c>
      <c r="CG7" s="25">
        <v>377.72</v>
      </c>
      <c r="CH7" s="25">
        <v>390.47</v>
      </c>
      <c r="CI7" s="25">
        <v>403.61</v>
      </c>
      <c r="CJ7" s="25">
        <v>442.82</v>
      </c>
      <c r="CK7" s="25">
        <v>320.83</v>
      </c>
      <c r="CL7" s="25">
        <v>61.58</v>
      </c>
      <c r="CM7" s="25">
        <v>59.51</v>
      </c>
      <c r="CN7" s="25">
        <v>63.3</v>
      </c>
      <c r="CO7" s="25">
        <v>57.5</v>
      </c>
      <c r="CP7" s="25">
        <v>59.23</v>
      </c>
      <c r="CQ7" s="25">
        <v>56.76</v>
      </c>
      <c r="CR7" s="25">
        <v>48.01</v>
      </c>
      <c r="CS7" s="25">
        <v>49.08</v>
      </c>
      <c r="CT7" s="25">
        <v>51.46</v>
      </c>
      <c r="CU7" s="25">
        <v>51.84</v>
      </c>
      <c r="CV7" s="25">
        <v>56.15</v>
      </c>
      <c r="CW7" s="25">
        <v>74.989999999999995</v>
      </c>
      <c r="CX7" s="25">
        <v>74.989999999999995</v>
      </c>
      <c r="CY7" s="25">
        <v>74.989999999999995</v>
      </c>
      <c r="CZ7" s="25">
        <v>74.989999999999995</v>
      </c>
      <c r="DA7" s="25">
        <v>74.989999999999995</v>
      </c>
      <c r="DB7" s="25">
        <v>73.069999999999993</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0.39</v>
      </c>
      <c r="EK7" s="25">
        <v>0.61</v>
      </c>
      <c r="EL7" s="25">
        <v>0.4</v>
      </c>
      <c r="EM7" s="25">
        <v>0.59</v>
      </c>
      <c r="EN7" s="25">
        <v>0.52</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2">
      <c r="B11">
        <v>4</v>
      </c>
      <c r="C11">
        <v>3</v>
      </c>
      <c r="D11">
        <v>2</v>
      </c>
      <c r="E11">
        <v>1</v>
      </c>
      <c r="F11">
        <v>0</v>
      </c>
      <c r="G11" t="s">
        <v>109</v>
      </c>
    </row>
    <row r="12" spans="1:144" x14ac:dyDescent="0.2">
      <c r="B12">
        <v>1</v>
      </c>
      <c r="C12">
        <v>1</v>
      </c>
      <c r="D12">
        <v>2</v>
      </c>
      <c r="E12">
        <v>3</v>
      </c>
      <c r="F12">
        <v>4</v>
      </c>
      <c r="G12" t="s">
        <v>110</v>
      </c>
    </row>
    <row r="13" spans="1:144" x14ac:dyDescent="0.2">
      <c r="B13" t="s">
        <v>111</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2024-01-18T06:48:12Z</cp:lastPrinted>
  <dcterms:created xsi:type="dcterms:W3CDTF">2023-12-05T01:06:47Z</dcterms:created>
  <dcterms:modified xsi:type="dcterms:W3CDTF">2024-02-07T06:18:07Z</dcterms:modified>
  <cp:category/>
</cp:coreProperties>
</file>