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16.140\share\自治振興課H24以降\自治振興課H24以降\05_市町村公営企業\03_公営企業決算統計\03 経営比較分析表\R5年度\03_経営比較分析表_20240116\05_HP公開準備用0207～\07_智頭町\"/>
    </mc:Choice>
  </mc:AlternateContent>
  <workbookProtection workbookAlgorithmName="SHA-512" workbookHashValue="aNV9z7jhdbX8Skd+NRlzmkUoEHcaZXUP9nkFwCbdS2fmAui7zgpV3xxv86jQmKTjAozVWCKGbYhFkI3GDmfP+g==" workbookSaltValue="jAPK3q+aUx8ydDndYUPftg==" workbookSpinCount="100000" lockStructure="1"/>
  <bookViews>
    <workbookView xWindow="0" yWindow="0" windowWidth="20496" windowHeight="7536"/>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G85" i="4"/>
  <c r="F85" i="4"/>
  <c r="E85" i="4"/>
  <c r="BB10" i="4"/>
  <c r="AT10" i="4"/>
  <c r="AL10" i="4"/>
  <c r="W10" i="4"/>
  <c r="P10" i="4"/>
  <c r="B10" i="4"/>
  <c r="BB8" i="4"/>
  <c r="AT8" i="4"/>
  <c r="AL8" i="4"/>
  <c r="AD8" i="4"/>
  <c r="W8" i="4"/>
  <c r="P8" i="4"/>
  <c r="I8" i="4"/>
  <c r="B8" i="4"/>
  <c r="B6" i="4"/>
</calcChain>
</file>

<file path=xl/sharedStrings.xml><?xml version="1.0" encoding="utf-8"?>
<sst xmlns="http://schemas.openxmlformats.org/spreadsheetml/2006/main" count="228" uniqueCount="113">
  <si>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</si>
  <si>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</si>
  <si>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</si>
  <si>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</si>
  <si>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</si>
  <si>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</si>
  <si>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</si>
  <si>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</si>
  <si>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</si>
  <si>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</si>
  <si>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</si>
  <si>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</si>
  <si>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</si>
  <si>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</si>
  <si>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</si>
  <si>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</si>
  <si>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</si>
  <si>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</si>
  <si>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</si>
  <si>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</si>
  <si>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</si>
  <si>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</si>
  <si>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</si>
  <si>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</si>
  <si>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</si>
  <si>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</si>
  <si>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</si>
  <si>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</si>
  <si>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</si>
  <si>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</si>
  <si>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</si>
  <si>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</si>
  <si>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</si>
  <si>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</si>
  <si>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</si>
  <si>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</si>
  <si>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</si>
  <si>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</si>
  <si>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</si>
  <si>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</si>
  <si>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</si>
  <si>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</si>
  <si>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</si>
  <si>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</si>
  <si>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</si>
  <si>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</si>
  <si>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</si>
  <si>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</si>
  <si>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</si>
  <si>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</si>
  <si>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</si>
  <si>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</si>
  <si>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</si>
  <si>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</si>
  <si>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</si>
  <si>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</si>
  <si>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</si>
  <si>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</si>
  <si>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</si>
  <si>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</si>
  <si>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</si>
  <si>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</si>
  <si>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</si>
  <si>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</si>
  <si>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</si>
  <si>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</si>
  <si>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</si>
  <si>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</si>
  <si>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</si>
  <si>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</si>
  <si>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</si>
  <si>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</si>
  <si>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</si>
  <si>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</si>
  <si>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</si>
  <si>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</si>
  <si>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</si>
  <si>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</si>
  <si>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</si>
  <si>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</si>
  <si>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</si>
  <si>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</si>
  <si>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</si>
  <si>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</si>
  <si>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</si>
  <si>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</si>
  <si>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</si>
  <si>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</si>
  <si>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</si>
  <si>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</si>
  <si>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</si>
  <si>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</si>
  <si>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</si>
  <si>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鳥取県　智頭町</t>
  </si>
  <si>
    <t>法適用</t>
  </si>
  <si>
    <t>水道事業</t>
  </si>
  <si>
    <t>末端給水事業</t>
  </si>
  <si>
    <t>A9</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</si>
  <si>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</si>
  <si>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</si>
  <si>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</si>
  <si>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</si>
  <si>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</si>
  <si>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</si>
  <si>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</si>
  <si>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</si>
  <si>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</si>
  <si>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</si>
  <si>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</si>
  <si>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</si>
  <si>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xml:space="preserve"> 経常収支比率は昨年度と比較して減少しており、類似団体平均や全国平均と同程度の数値となっている。予定外の支出がなければ累積欠損金もなく例年は黒字であり、収入と支出のバランスは取れていると思われる。
　短期の支払能力についても、ここ数年は増加傾向にあり、今年度も昨年度同様に高く、類似団体と比較しても十分な支払能力を持っている。
　負債については、近年新たな企業債を借りることなく償還のみのであるため、企業債残高は毎年減少している。料金回収率は、類似団体や全国平均と比較しても十分である。
　給水原価については、類似団体平均値より低い額となっている。
　有収率については、毎年漏水を発見し、対処はいているものの、期待した数値にはほど遠く、近年は減少傾向にある。今後は早期発見、修理することで漏水を減少させ、有収率を向上させていきたい。
</t>
    <rPh sb="16" eb="18">
      <t>ゲンショウ</t>
    </rPh>
    <rPh sb="35" eb="38">
      <t>ドウテイド</t>
    </rPh>
    <rPh sb="285" eb="287">
      <t>マイトシ</t>
    </rPh>
    <rPh sb="305" eb="307">
      <t>キタイ</t>
    </rPh>
    <rPh sb="309" eb="311">
      <t>スウチ</t>
    </rPh>
    <rPh sb="315" eb="316">
      <t>トオ</t>
    </rPh>
    <rPh sb="318" eb="320">
      <t>キンネン</t>
    </rPh>
    <phoneticPr fontId="4"/>
  </si>
  <si>
    <t>　老朽管更新、耐震化、老朽施設更新には多額の費用がかかるため、自己財源のみではなく、企業債、補助金、繰入金等を十分に考慮し、令和４年度策定の基本計画（短期更新計画）を基に経営に負担をかけないよう、バランスの取れた更新を行っていきたい。</t>
    <rPh sb="67" eb="69">
      <t>サクテイ</t>
    </rPh>
    <rPh sb="70" eb="72">
      <t>キホン</t>
    </rPh>
    <rPh sb="72" eb="74">
      <t>ケイカク</t>
    </rPh>
    <phoneticPr fontId="4"/>
  </si>
  <si>
    <t>　近年は老朽管更新工事を実施していないため年々経年化率が増加している。
　平成10年度頃から下水道工事に併せて管路更新を行っていたが、近年はペースダウンしているため、早急に老朽化、耐震化に対応する必要がある。令和４年度策定の基本計画（短期更新計画）を基に令和6年度から順次、老朽管更新工事を発注していく予定。</t>
    <rPh sb="98" eb="100">
      <t>ヒツヨウ</t>
    </rPh>
    <rPh sb="104" eb="106">
      <t>レイワ</t>
    </rPh>
    <rPh sb="107" eb="109">
      <t>ネンド</t>
    </rPh>
    <rPh sb="109" eb="111">
      <t>サクテイ</t>
    </rPh>
    <rPh sb="112" eb="114">
      <t>キホン</t>
    </rPh>
    <rPh sb="114" eb="116">
      <t>ケイカク</t>
    </rPh>
    <rPh sb="117" eb="119">
      <t>タンキ</t>
    </rPh>
    <rPh sb="119" eb="121">
      <t>コウシン</t>
    </rPh>
    <rPh sb="121" eb="123">
      <t>ケイカク</t>
    </rPh>
    <rPh sb="125" eb="126">
      <t>モト</t>
    </rPh>
    <rPh sb="127" eb="129">
      <t>レイワ</t>
    </rPh>
    <rPh sb="130" eb="132">
      <t>ネンド</t>
    </rPh>
    <rPh sb="134" eb="136">
      <t>ジュンジ</t>
    </rPh>
    <rPh sb="137" eb="140">
      <t>ロウキュウカン</t>
    </rPh>
    <rPh sb="140" eb="142">
      <t>コウシン</t>
    </rPh>
    <rPh sb="142" eb="144">
      <t>コウジ</t>
    </rPh>
    <rPh sb="145" eb="147">
      <t>ハッチュウ</t>
    </rPh>
    <rPh sb="151" eb="153">
      <t>ヨテイ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</si>
</sst>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9BA-4DF5-AA60-2FC66E76828F}"/>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0.32</c:v>
                </c:pt>
                <c:pt idx="1">
                  <c:v>0.81</c:v>
                </c:pt>
                <c:pt idx="2">
                  <c:v>0.38</c:v>
                </c:pt>
                <c:pt idx="3">
                  <c:v>0.51</c:v>
                </c:pt>
                <c:pt idx="4">
                  <c:v>0.35</c:v>
                </c:pt>
              </c:numCache>
            </c:numRef>
          </c:val>
          <c:smooth val="0"/>
          <c:extLst>
            <c:ext xmlns:c16="http://schemas.microsoft.com/office/drawing/2014/chart" uri="{C3380CC4-5D6E-409C-BE32-E72D297353CC}">
              <c16:uniqueId val="{00000001-39BA-4DF5-AA60-2FC66E76828F}"/>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103.13</c:v>
                </c:pt>
                <c:pt idx="1">
                  <c:v>116.77</c:v>
                </c:pt>
                <c:pt idx="2">
                  <c:v>106.22</c:v>
                </c:pt>
                <c:pt idx="3">
                  <c:v>115.58</c:v>
                </c:pt>
                <c:pt idx="4">
                  <c:v>105.94</c:v>
                </c:pt>
              </c:numCache>
            </c:numRef>
          </c:val>
          <c:extLst>
            <c:ext xmlns:c16="http://schemas.microsoft.com/office/drawing/2014/chart" uri="{C3380CC4-5D6E-409C-BE32-E72D297353CC}">
              <c16:uniqueId val="{00000000-0E66-4249-9F9F-DFAFF56C37F4}"/>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107.64</c:v>
                </c:pt>
                <c:pt idx="1">
                  <c:v>108.22</c:v>
                </c:pt>
                <c:pt idx="2">
                  <c:v>114.22</c:v>
                </c:pt>
                <c:pt idx="3">
                  <c:v>108.19</c:v>
                </c:pt>
                <c:pt idx="4">
                  <c:v>106.93</c:v>
                </c:pt>
              </c:numCache>
            </c:numRef>
          </c:val>
          <c:smooth val="0"/>
          <c:extLst>
            <c:ext xmlns:c16="http://schemas.microsoft.com/office/drawing/2014/chart" uri="{C3380CC4-5D6E-409C-BE32-E72D297353CC}">
              <c16:uniqueId val="{00000001-0E66-4249-9F9F-DFAFF56C37F4}"/>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51.28</c:v>
                </c:pt>
                <c:pt idx="1">
                  <c:v>53.7</c:v>
                </c:pt>
                <c:pt idx="2">
                  <c:v>56.67</c:v>
                </c:pt>
                <c:pt idx="3">
                  <c:v>59.23</c:v>
                </c:pt>
                <c:pt idx="4">
                  <c:v>61.86</c:v>
                </c:pt>
              </c:numCache>
            </c:numRef>
          </c:val>
          <c:extLst>
            <c:ext xmlns:c16="http://schemas.microsoft.com/office/drawing/2014/chart" uri="{C3380CC4-5D6E-409C-BE32-E72D297353CC}">
              <c16:uniqueId val="{00000000-E35E-44E7-9623-4DA9A9913DC2}"/>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54.09</c:v>
                </c:pt>
                <c:pt idx="1">
                  <c:v>52.73</c:v>
                </c:pt>
                <c:pt idx="2">
                  <c:v>53.25</c:v>
                </c:pt>
                <c:pt idx="3">
                  <c:v>53.4</c:v>
                </c:pt>
                <c:pt idx="4">
                  <c:v>52.14</c:v>
                </c:pt>
              </c:numCache>
            </c:numRef>
          </c:val>
          <c:smooth val="0"/>
          <c:extLst>
            <c:ext xmlns:c16="http://schemas.microsoft.com/office/drawing/2014/chart" uri="{C3380CC4-5D6E-409C-BE32-E72D297353CC}">
              <c16:uniqueId val="{00000001-E35E-44E7-9623-4DA9A9913DC2}"/>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9.27</c:v>
                </c:pt>
                <c:pt idx="1">
                  <c:v>9.27</c:v>
                </c:pt>
                <c:pt idx="2">
                  <c:v>14.84</c:v>
                </c:pt>
                <c:pt idx="3">
                  <c:v>15.94</c:v>
                </c:pt>
                <c:pt idx="4">
                  <c:v>15.94</c:v>
                </c:pt>
              </c:numCache>
            </c:numRef>
          </c:val>
          <c:extLst>
            <c:ext xmlns:c16="http://schemas.microsoft.com/office/drawing/2014/chart" uri="{C3380CC4-5D6E-409C-BE32-E72D297353CC}">
              <c16:uniqueId val="{00000000-1C35-4738-8785-8AB8066E95B0}"/>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18.68</c:v>
                </c:pt>
                <c:pt idx="1">
                  <c:v>19.91</c:v>
                </c:pt>
                <c:pt idx="2">
                  <c:v>23.02</c:v>
                </c:pt>
                <c:pt idx="3">
                  <c:v>21.86</c:v>
                </c:pt>
                <c:pt idx="4">
                  <c:v>21.01</c:v>
                </c:pt>
              </c:numCache>
            </c:numRef>
          </c:val>
          <c:smooth val="0"/>
          <c:extLst>
            <c:ext xmlns:c16="http://schemas.microsoft.com/office/drawing/2014/chart" uri="{C3380CC4-5D6E-409C-BE32-E72D297353CC}">
              <c16:uniqueId val="{00000001-1C35-4738-8785-8AB8066E95B0}"/>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4AC-4C00-AF73-76ABD08E4C22}"/>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30.84</c:v>
                </c:pt>
                <c:pt idx="1">
                  <c:v>25.29</c:v>
                </c:pt>
                <c:pt idx="2">
                  <c:v>22.71</c:v>
                </c:pt>
                <c:pt idx="3">
                  <c:v>6.17</c:v>
                </c:pt>
                <c:pt idx="4">
                  <c:v>20.41</c:v>
                </c:pt>
              </c:numCache>
            </c:numRef>
          </c:val>
          <c:smooth val="0"/>
          <c:extLst>
            <c:ext xmlns:c16="http://schemas.microsoft.com/office/drawing/2014/chart" uri="{C3380CC4-5D6E-409C-BE32-E72D297353CC}">
              <c16:uniqueId val="{00000001-04AC-4C00-AF73-76ABD08E4C22}"/>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2288.65</c:v>
                </c:pt>
                <c:pt idx="1">
                  <c:v>2391.0300000000002</c:v>
                </c:pt>
                <c:pt idx="2">
                  <c:v>2372.4699999999998</c:v>
                </c:pt>
                <c:pt idx="3">
                  <c:v>2782.43</c:v>
                </c:pt>
                <c:pt idx="4">
                  <c:v>4976.32</c:v>
                </c:pt>
              </c:numCache>
            </c:numRef>
          </c:val>
          <c:extLst>
            <c:ext xmlns:c16="http://schemas.microsoft.com/office/drawing/2014/chart" uri="{C3380CC4-5D6E-409C-BE32-E72D297353CC}">
              <c16:uniqueId val="{00000000-4FE1-492F-AE9D-B4CFC2D46405}"/>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450.54</c:v>
                </c:pt>
                <c:pt idx="1">
                  <c:v>348.88</c:v>
                </c:pt>
                <c:pt idx="2">
                  <c:v>381.07</c:v>
                </c:pt>
                <c:pt idx="3">
                  <c:v>367.4</c:v>
                </c:pt>
                <c:pt idx="4">
                  <c:v>345.42</c:v>
                </c:pt>
              </c:numCache>
            </c:numRef>
          </c:val>
          <c:smooth val="0"/>
          <c:extLst>
            <c:ext xmlns:c16="http://schemas.microsoft.com/office/drawing/2014/chart" uri="{C3380CC4-5D6E-409C-BE32-E72D297353CC}">
              <c16:uniqueId val="{00000001-4FE1-492F-AE9D-B4CFC2D46405}"/>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55.68</c:v>
                </c:pt>
                <c:pt idx="1">
                  <c:v>41.93</c:v>
                </c:pt>
                <c:pt idx="2">
                  <c:v>27.62</c:v>
                </c:pt>
                <c:pt idx="3">
                  <c:v>16.84</c:v>
                </c:pt>
                <c:pt idx="4">
                  <c:v>8.08</c:v>
                </c:pt>
              </c:numCache>
            </c:numRef>
          </c:val>
          <c:extLst>
            <c:ext xmlns:c16="http://schemas.microsoft.com/office/drawing/2014/chart" uri="{C3380CC4-5D6E-409C-BE32-E72D297353CC}">
              <c16:uniqueId val="{00000000-E233-4914-8DCB-4B3F8775ED2D}"/>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496.56</c:v>
                </c:pt>
                <c:pt idx="1">
                  <c:v>540.38</c:v>
                </c:pt>
                <c:pt idx="2">
                  <c:v>556.47</c:v>
                </c:pt>
                <c:pt idx="3">
                  <c:v>564.99</c:v>
                </c:pt>
                <c:pt idx="4">
                  <c:v>631.39</c:v>
                </c:pt>
              </c:numCache>
            </c:numRef>
          </c:val>
          <c:smooth val="0"/>
          <c:extLst>
            <c:ext xmlns:c16="http://schemas.microsoft.com/office/drawing/2014/chart" uri="{C3380CC4-5D6E-409C-BE32-E72D297353CC}">
              <c16:uniqueId val="{00000001-E233-4914-8DCB-4B3F8775ED2D}"/>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102.74</c:v>
                </c:pt>
                <c:pt idx="1">
                  <c:v>121.77</c:v>
                </c:pt>
                <c:pt idx="2">
                  <c:v>104.7</c:v>
                </c:pt>
                <c:pt idx="3">
                  <c:v>119.51</c:v>
                </c:pt>
                <c:pt idx="4">
                  <c:v>106.97</c:v>
                </c:pt>
              </c:numCache>
            </c:numRef>
          </c:val>
          <c:extLst>
            <c:ext xmlns:c16="http://schemas.microsoft.com/office/drawing/2014/chart" uri="{C3380CC4-5D6E-409C-BE32-E72D297353CC}">
              <c16:uniqueId val="{00000000-47DA-4526-B152-9EC034021FB2}"/>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84.9</c:v>
                </c:pt>
                <c:pt idx="1">
                  <c:v>83.22</c:v>
                </c:pt>
                <c:pt idx="2">
                  <c:v>78.67</c:v>
                </c:pt>
                <c:pt idx="3">
                  <c:v>80.56</c:v>
                </c:pt>
                <c:pt idx="4">
                  <c:v>76.55</c:v>
                </c:pt>
              </c:numCache>
            </c:numRef>
          </c:val>
          <c:smooth val="0"/>
          <c:extLst>
            <c:ext xmlns:c16="http://schemas.microsoft.com/office/drawing/2014/chart" uri="{C3380CC4-5D6E-409C-BE32-E72D297353CC}">
              <c16:uniqueId val="{00000001-47DA-4526-B152-9EC034021FB2}"/>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225.89</c:v>
                </c:pt>
                <c:pt idx="1">
                  <c:v>191.09</c:v>
                </c:pt>
                <c:pt idx="2">
                  <c:v>214.82</c:v>
                </c:pt>
                <c:pt idx="3">
                  <c:v>196.59</c:v>
                </c:pt>
                <c:pt idx="4">
                  <c:v>221.25</c:v>
                </c:pt>
              </c:numCache>
            </c:numRef>
          </c:val>
          <c:extLst>
            <c:ext xmlns:c16="http://schemas.microsoft.com/office/drawing/2014/chart" uri="{C3380CC4-5D6E-409C-BE32-E72D297353CC}">
              <c16:uniqueId val="{00000000-F37E-412A-9365-7958BB568695}"/>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231.9</c:v>
                </c:pt>
                <c:pt idx="1">
                  <c:v>234.17</c:v>
                </c:pt>
                <c:pt idx="2">
                  <c:v>257.95</c:v>
                </c:pt>
                <c:pt idx="3">
                  <c:v>260.87</c:v>
                </c:pt>
                <c:pt idx="4">
                  <c:v>269.25</c:v>
                </c:pt>
              </c:numCache>
            </c:numRef>
          </c:val>
          <c:smooth val="0"/>
          <c:extLst>
            <c:ext xmlns:c16="http://schemas.microsoft.com/office/drawing/2014/chart" uri="{C3380CC4-5D6E-409C-BE32-E72D297353CC}">
              <c16:uniqueId val="{00000001-F37E-412A-9365-7958BB568695}"/>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46.97</c:v>
                </c:pt>
                <c:pt idx="1">
                  <c:v>37.659999999999997</c:v>
                </c:pt>
                <c:pt idx="2">
                  <c:v>40.28</c:v>
                </c:pt>
                <c:pt idx="3">
                  <c:v>44.54</c:v>
                </c:pt>
                <c:pt idx="4">
                  <c:v>45</c:v>
                </c:pt>
              </c:numCache>
            </c:numRef>
          </c:val>
          <c:extLst>
            <c:ext xmlns:c16="http://schemas.microsoft.com/office/drawing/2014/chart" uri="{C3380CC4-5D6E-409C-BE32-E72D297353CC}">
              <c16:uniqueId val="{00000000-E1A0-4264-91B2-B4EC0ED98047}"/>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39.61</c:v>
                </c:pt>
                <c:pt idx="1">
                  <c:v>41.06</c:v>
                </c:pt>
                <c:pt idx="2">
                  <c:v>39.94</c:v>
                </c:pt>
                <c:pt idx="3">
                  <c:v>40.19</c:v>
                </c:pt>
                <c:pt idx="4">
                  <c:v>41.14</c:v>
                </c:pt>
              </c:numCache>
            </c:numRef>
          </c:val>
          <c:smooth val="0"/>
          <c:extLst>
            <c:ext xmlns:c16="http://schemas.microsoft.com/office/drawing/2014/chart" uri="{C3380CC4-5D6E-409C-BE32-E72D297353CC}">
              <c16:uniqueId val="{00000001-E1A0-4264-91B2-B4EC0ED98047}"/>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59.9</c:v>
                </c:pt>
                <c:pt idx="1">
                  <c:v>73.27</c:v>
                </c:pt>
                <c:pt idx="2">
                  <c:v>71.790000000000006</c:v>
                </c:pt>
                <c:pt idx="3">
                  <c:v>61.45</c:v>
                </c:pt>
                <c:pt idx="4">
                  <c:v>59.55</c:v>
                </c:pt>
              </c:numCache>
            </c:numRef>
          </c:val>
          <c:extLst>
            <c:ext xmlns:c16="http://schemas.microsoft.com/office/drawing/2014/chart" uri="{C3380CC4-5D6E-409C-BE32-E72D297353CC}">
              <c16:uniqueId val="{00000000-6398-4CBD-9A87-5AC1F64540C8}"/>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72.959999999999994</c:v>
                </c:pt>
                <c:pt idx="1">
                  <c:v>72.42</c:v>
                </c:pt>
                <c:pt idx="2">
                  <c:v>69.41</c:v>
                </c:pt>
                <c:pt idx="3">
                  <c:v>71.52</c:v>
                </c:pt>
                <c:pt idx="4">
                  <c:v>70.42</c:v>
                </c:pt>
              </c:numCache>
            </c:numRef>
          </c:val>
          <c:smooth val="0"/>
          <c:extLst>
            <c:ext xmlns:c16="http://schemas.microsoft.com/office/drawing/2014/chart" uri="{C3380CC4-5D6E-409C-BE32-E72D297353CC}">
              <c16:uniqueId val="{00000001-6398-4CBD-9A87-5AC1F64540C8}"/>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70" zoomScaleNormal="70"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x14ac:dyDescent="0.2">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x14ac:dyDescent="0.2">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7" t="str">
        <f>データ!H6</f>
        <v>鳥取県　智頭町</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5" t="s">
        <v>1</v>
      </c>
      <c r="C7" s="46"/>
      <c r="D7" s="46"/>
      <c r="E7" s="46"/>
      <c r="F7" s="46"/>
      <c r="G7" s="46"/>
      <c r="H7" s="46"/>
      <c r="I7" s="45" t="s">
        <v>2</v>
      </c>
      <c r="J7" s="46"/>
      <c r="K7" s="46"/>
      <c r="L7" s="46"/>
      <c r="M7" s="46"/>
      <c r="N7" s="46"/>
      <c r="O7" s="67"/>
      <c r="P7" s="47" t="s">
        <v>3</v>
      </c>
      <c r="Q7" s="47"/>
      <c r="R7" s="47"/>
      <c r="S7" s="47"/>
      <c r="T7" s="47"/>
      <c r="U7" s="47"/>
      <c r="V7" s="47"/>
      <c r="W7" s="47" t="s">
        <v>4</v>
      </c>
      <c r="X7" s="47"/>
      <c r="Y7" s="47"/>
      <c r="Z7" s="47"/>
      <c r="AA7" s="47"/>
      <c r="AB7" s="47"/>
      <c r="AC7" s="47"/>
      <c r="AD7" s="47" t="s">
        <v>5</v>
      </c>
      <c r="AE7" s="47"/>
      <c r="AF7" s="47"/>
      <c r="AG7" s="47"/>
      <c r="AH7" s="47"/>
      <c r="AI7" s="47"/>
      <c r="AJ7" s="47"/>
      <c r="AK7" s="2"/>
      <c r="AL7" s="47" t="s">
        <v>6</v>
      </c>
      <c r="AM7" s="47"/>
      <c r="AN7" s="47"/>
      <c r="AO7" s="47"/>
      <c r="AP7" s="47"/>
      <c r="AQ7" s="47"/>
      <c r="AR7" s="47"/>
      <c r="AS7" s="47"/>
      <c r="AT7" s="45" t="s">
        <v>7</v>
      </c>
      <c r="AU7" s="46"/>
      <c r="AV7" s="46"/>
      <c r="AW7" s="46"/>
      <c r="AX7" s="46"/>
      <c r="AY7" s="46"/>
      <c r="AZ7" s="46"/>
      <c r="BA7" s="46"/>
      <c r="BB7" s="47" t="s">
        <v>8</v>
      </c>
      <c r="BC7" s="47"/>
      <c r="BD7" s="47"/>
      <c r="BE7" s="47"/>
      <c r="BF7" s="47"/>
      <c r="BG7" s="47"/>
      <c r="BH7" s="47"/>
      <c r="BI7" s="47"/>
      <c r="BJ7" s="3"/>
      <c r="BK7" s="3"/>
      <c r="BL7" s="79" t="s">
        <v>9</v>
      </c>
      <c r="BM7" s="80"/>
      <c r="BN7" s="80"/>
      <c r="BO7" s="80"/>
      <c r="BP7" s="80"/>
      <c r="BQ7" s="80"/>
      <c r="BR7" s="80"/>
      <c r="BS7" s="80"/>
      <c r="BT7" s="80"/>
      <c r="BU7" s="80"/>
      <c r="BV7" s="80"/>
      <c r="BW7" s="80"/>
      <c r="BX7" s="80"/>
      <c r="BY7" s="81"/>
    </row>
    <row r="8" spans="1:78" ht="18.75" customHeight="1" x14ac:dyDescent="0.2">
      <c r="A8" s="2"/>
      <c r="B8" s="72" t="str">
        <f>データ!$I$6</f>
        <v>法適用</v>
      </c>
      <c r="C8" s="73"/>
      <c r="D8" s="73"/>
      <c r="E8" s="73"/>
      <c r="F8" s="73"/>
      <c r="G8" s="73"/>
      <c r="H8" s="73"/>
      <c r="I8" s="72" t="str">
        <f>データ!$J$6</f>
        <v>水道事業</v>
      </c>
      <c r="J8" s="73"/>
      <c r="K8" s="73"/>
      <c r="L8" s="73"/>
      <c r="M8" s="73"/>
      <c r="N8" s="73"/>
      <c r="O8" s="74"/>
      <c r="P8" s="75" t="str">
        <f>データ!$K$6</f>
        <v>末端給水事業</v>
      </c>
      <c r="Q8" s="75"/>
      <c r="R8" s="75"/>
      <c r="S8" s="75"/>
      <c r="T8" s="75"/>
      <c r="U8" s="75"/>
      <c r="V8" s="75"/>
      <c r="W8" s="75" t="str">
        <f>データ!$L$6</f>
        <v>A9</v>
      </c>
      <c r="X8" s="75"/>
      <c r="Y8" s="75"/>
      <c r="Z8" s="75"/>
      <c r="AA8" s="75"/>
      <c r="AB8" s="75"/>
      <c r="AC8" s="75"/>
      <c r="AD8" s="75" t="str">
        <f>データ!$M$6</f>
        <v>非設置</v>
      </c>
      <c r="AE8" s="75"/>
      <c r="AF8" s="75"/>
      <c r="AG8" s="75"/>
      <c r="AH8" s="75"/>
      <c r="AI8" s="75"/>
      <c r="AJ8" s="75"/>
      <c r="AK8" s="2"/>
      <c r="AL8" s="66">
        <f>データ!$R$6</f>
        <v>6420</v>
      </c>
      <c r="AM8" s="66"/>
      <c r="AN8" s="66"/>
      <c r="AO8" s="66"/>
      <c r="AP8" s="66"/>
      <c r="AQ8" s="66"/>
      <c r="AR8" s="66"/>
      <c r="AS8" s="66"/>
      <c r="AT8" s="37">
        <f>データ!$S$6</f>
        <v>224.7</v>
      </c>
      <c r="AU8" s="38"/>
      <c r="AV8" s="38"/>
      <c r="AW8" s="38"/>
      <c r="AX8" s="38"/>
      <c r="AY8" s="38"/>
      <c r="AZ8" s="38"/>
      <c r="BA8" s="38"/>
      <c r="BB8" s="55">
        <f>データ!$T$6</f>
        <v>28.57</v>
      </c>
      <c r="BC8" s="55"/>
      <c r="BD8" s="55"/>
      <c r="BE8" s="55"/>
      <c r="BF8" s="55"/>
      <c r="BG8" s="55"/>
      <c r="BH8" s="55"/>
      <c r="BI8" s="55"/>
      <c r="BJ8" s="3"/>
      <c r="BK8" s="3"/>
      <c r="BL8" s="68" t="s">
        <v>10</v>
      </c>
      <c r="BM8" s="69"/>
      <c r="BN8" s="70" t="s">
        <v>11</v>
      </c>
      <c r="BO8" s="70"/>
      <c r="BP8" s="70"/>
      <c r="BQ8" s="70"/>
      <c r="BR8" s="70"/>
      <c r="BS8" s="70"/>
      <c r="BT8" s="70"/>
      <c r="BU8" s="70"/>
      <c r="BV8" s="70"/>
      <c r="BW8" s="70"/>
      <c r="BX8" s="70"/>
      <c r="BY8" s="71"/>
    </row>
    <row r="9" spans="1:78" ht="18.75" customHeight="1" x14ac:dyDescent="0.2">
      <c r="A9" s="2"/>
      <c r="B9" s="45" t="s">
        <v>12</v>
      </c>
      <c r="C9" s="46"/>
      <c r="D9" s="46"/>
      <c r="E9" s="46"/>
      <c r="F9" s="46"/>
      <c r="G9" s="46"/>
      <c r="H9" s="46"/>
      <c r="I9" s="45" t="s">
        <v>13</v>
      </c>
      <c r="J9" s="46"/>
      <c r="K9" s="46"/>
      <c r="L9" s="46"/>
      <c r="M9" s="46"/>
      <c r="N9" s="46"/>
      <c r="O9" s="67"/>
      <c r="P9" s="47" t="s">
        <v>14</v>
      </c>
      <c r="Q9" s="47"/>
      <c r="R9" s="47"/>
      <c r="S9" s="47"/>
      <c r="T9" s="47"/>
      <c r="U9" s="47"/>
      <c r="V9" s="47"/>
      <c r="W9" s="47" t="s">
        <v>15</v>
      </c>
      <c r="X9" s="47"/>
      <c r="Y9" s="47"/>
      <c r="Z9" s="47"/>
      <c r="AA9" s="47"/>
      <c r="AB9" s="47"/>
      <c r="AC9" s="47"/>
      <c r="AD9" s="2"/>
      <c r="AE9" s="2"/>
      <c r="AF9" s="2"/>
      <c r="AG9" s="2"/>
      <c r="AH9" s="2"/>
      <c r="AI9" s="2"/>
      <c r="AJ9" s="2"/>
      <c r="AK9" s="2"/>
      <c r="AL9" s="47" t="s">
        <v>16</v>
      </c>
      <c r="AM9" s="47"/>
      <c r="AN9" s="47"/>
      <c r="AO9" s="47"/>
      <c r="AP9" s="47"/>
      <c r="AQ9" s="47"/>
      <c r="AR9" s="47"/>
      <c r="AS9" s="47"/>
      <c r="AT9" s="45" t="s">
        <v>17</v>
      </c>
      <c r="AU9" s="46"/>
      <c r="AV9" s="46"/>
      <c r="AW9" s="46"/>
      <c r="AX9" s="46"/>
      <c r="AY9" s="46"/>
      <c r="AZ9" s="46"/>
      <c r="BA9" s="46"/>
      <c r="BB9" s="47" t="s">
        <v>18</v>
      </c>
      <c r="BC9" s="47"/>
      <c r="BD9" s="47"/>
      <c r="BE9" s="47"/>
      <c r="BF9" s="47"/>
      <c r="BG9" s="47"/>
      <c r="BH9" s="47"/>
      <c r="BI9" s="47"/>
      <c r="BJ9" s="3"/>
      <c r="BK9" s="3"/>
      <c r="BL9" s="48" t="s">
        <v>19</v>
      </c>
      <c r="BM9" s="49"/>
      <c r="BN9" s="50" t="s">
        <v>20</v>
      </c>
      <c r="BO9" s="50"/>
      <c r="BP9" s="50"/>
      <c r="BQ9" s="50"/>
      <c r="BR9" s="50"/>
      <c r="BS9" s="50"/>
      <c r="BT9" s="50"/>
      <c r="BU9" s="50"/>
      <c r="BV9" s="50"/>
      <c r="BW9" s="50"/>
      <c r="BX9" s="50"/>
      <c r="BY9" s="51"/>
    </row>
    <row r="10" spans="1:78" ht="18.75" customHeight="1" x14ac:dyDescent="0.2">
      <c r="A10" s="2"/>
      <c r="B10" s="37" t="str">
        <f>データ!$N$6</f>
        <v>-</v>
      </c>
      <c r="C10" s="38"/>
      <c r="D10" s="38"/>
      <c r="E10" s="38"/>
      <c r="F10" s="38"/>
      <c r="G10" s="38"/>
      <c r="H10" s="38"/>
      <c r="I10" s="37">
        <f>データ!$O$6</f>
        <v>99.04</v>
      </c>
      <c r="J10" s="38"/>
      <c r="K10" s="38"/>
      <c r="L10" s="38"/>
      <c r="M10" s="38"/>
      <c r="N10" s="38"/>
      <c r="O10" s="65"/>
      <c r="P10" s="55">
        <f>データ!$P$6</f>
        <v>35.450000000000003</v>
      </c>
      <c r="Q10" s="55"/>
      <c r="R10" s="55"/>
      <c r="S10" s="55"/>
      <c r="T10" s="55"/>
      <c r="U10" s="55"/>
      <c r="V10" s="55"/>
      <c r="W10" s="66">
        <f>データ!$Q$6</f>
        <v>3850</v>
      </c>
      <c r="X10" s="66"/>
      <c r="Y10" s="66"/>
      <c r="Z10" s="66"/>
      <c r="AA10" s="66"/>
      <c r="AB10" s="66"/>
      <c r="AC10" s="66"/>
      <c r="AD10" s="2"/>
      <c r="AE10" s="2"/>
      <c r="AF10" s="2"/>
      <c r="AG10" s="2"/>
      <c r="AH10" s="2"/>
      <c r="AI10" s="2"/>
      <c r="AJ10" s="2"/>
      <c r="AK10" s="2"/>
      <c r="AL10" s="66">
        <f>データ!$U$6</f>
        <v>2252</v>
      </c>
      <c r="AM10" s="66"/>
      <c r="AN10" s="66"/>
      <c r="AO10" s="66"/>
      <c r="AP10" s="66"/>
      <c r="AQ10" s="66"/>
      <c r="AR10" s="66"/>
      <c r="AS10" s="66"/>
      <c r="AT10" s="37">
        <f>データ!$V$6</f>
        <v>2.0099999999999998</v>
      </c>
      <c r="AU10" s="38"/>
      <c r="AV10" s="38"/>
      <c r="AW10" s="38"/>
      <c r="AX10" s="38"/>
      <c r="AY10" s="38"/>
      <c r="AZ10" s="38"/>
      <c r="BA10" s="38"/>
      <c r="BB10" s="55">
        <f>データ!$W$6</f>
        <v>1120.4000000000001</v>
      </c>
      <c r="BC10" s="55"/>
      <c r="BD10" s="55"/>
      <c r="BE10" s="55"/>
      <c r="BF10" s="55"/>
      <c r="BG10" s="55"/>
      <c r="BH10" s="55"/>
      <c r="BI10" s="55"/>
      <c r="BJ10" s="2"/>
      <c r="BK10" s="2"/>
      <c r="BL10" s="56" t="s">
        <v>21</v>
      </c>
      <c r="BM10" s="57"/>
      <c r="BN10" s="58" t="s">
        <v>22</v>
      </c>
      <c r="BO10" s="58"/>
      <c r="BP10" s="58"/>
      <c r="BQ10" s="58"/>
      <c r="BR10" s="58"/>
      <c r="BS10" s="58"/>
      <c r="BT10" s="58"/>
      <c r="BU10" s="58"/>
      <c r="BV10" s="58"/>
      <c r="BW10" s="58"/>
      <c r="BX10" s="58"/>
      <c r="BY10" s="59"/>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2">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31" t="s">
        <v>25</v>
      </c>
      <c r="BM14" s="32"/>
      <c r="BN14" s="32"/>
      <c r="BO14" s="32"/>
      <c r="BP14" s="32"/>
      <c r="BQ14" s="32"/>
      <c r="BR14" s="32"/>
      <c r="BS14" s="32"/>
      <c r="BT14" s="32"/>
      <c r="BU14" s="32"/>
      <c r="BV14" s="32"/>
      <c r="BW14" s="32"/>
      <c r="BX14" s="32"/>
      <c r="BY14" s="32"/>
      <c r="BZ14" s="33"/>
    </row>
    <row r="15" spans="1:78" ht="13.5" customHeight="1" x14ac:dyDescent="0.2">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34"/>
      <c r="BM15" s="35"/>
      <c r="BN15" s="35"/>
      <c r="BO15" s="35"/>
      <c r="BP15" s="35"/>
      <c r="BQ15" s="35"/>
      <c r="BR15" s="35"/>
      <c r="BS15" s="35"/>
      <c r="BT15" s="35"/>
      <c r="BU15" s="35"/>
      <c r="BV15" s="35"/>
      <c r="BW15" s="35"/>
      <c r="BX15" s="35"/>
      <c r="BY15" s="35"/>
      <c r="BZ15" s="36"/>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110</v>
      </c>
      <c r="BM16" s="40"/>
      <c r="BN16" s="40"/>
      <c r="BO16" s="40"/>
      <c r="BP16" s="40"/>
      <c r="BQ16" s="40"/>
      <c r="BR16" s="40"/>
      <c r="BS16" s="40"/>
      <c r="BT16" s="40"/>
      <c r="BU16" s="40"/>
      <c r="BV16" s="40"/>
      <c r="BW16" s="40"/>
      <c r="BX16" s="40"/>
      <c r="BY16" s="40"/>
      <c r="BZ16" s="41"/>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9" t="s">
        <v>112</v>
      </c>
      <c r="BM47" s="40"/>
      <c r="BN47" s="40"/>
      <c r="BO47" s="40"/>
      <c r="BP47" s="40"/>
      <c r="BQ47" s="40"/>
      <c r="BR47" s="40"/>
      <c r="BS47" s="40"/>
      <c r="BT47" s="40"/>
      <c r="BU47" s="40"/>
      <c r="BV47" s="40"/>
      <c r="BW47" s="40"/>
      <c r="BX47" s="40"/>
      <c r="BY47" s="40"/>
      <c r="BZ47" s="41"/>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9"/>
      <c r="BM48" s="40"/>
      <c r="BN48" s="40"/>
      <c r="BO48" s="40"/>
      <c r="BP48" s="40"/>
      <c r="BQ48" s="40"/>
      <c r="BR48" s="40"/>
      <c r="BS48" s="40"/>
      <c r="BT48" s="40"/>
      <c r="BU48" s="40"/>
      <c r="BV48" s="40"/>
      <c r="BW48" s="40"/>
      <c r="BX48" s="40"/>
      <c r="BY48" s="40"/>
      <c r="BZ48" s="41"/>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9"/>
      <c r="BM49" s="40"/>
      <c r="BN49" s="40"/>
      <c r="BO49" s="40"/>
      <c r="BP49" s="40"/>
      <c r="BQ49" s="40"/>
      <c r="BR49" s="40"/>
      <c r="BS49" s="40"/>
      <c r="BT49" s="40"/>
      <c r="BU49" s="40"/>
      <c r="BV49" s="40"/>
      <c r="BW49" s="40"/>
      <c r="BX49" s="40"/>
      <c r="BY49" s="40"/>
      <c r="BZ49" s="41"/>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9"/>
      <c r="BM50" s="40"/>
      <c r="BN50" s="40"/>
      <c r="BO50" s="40"/>
      <c r="BP50" s="40"/>
      <c r="BQ50" s="40"/>
      <c r="BR50" s="40"/>
      <c r="BS50" s="40"/>
      <c r="BT50" s="40"/>
      <c r="BU50" s="40"/>
      <c r="BV50" s="40"/>
      <c r="BW50" s="40"/>
      <c r="BX50" s="40"/>
      <c r="BY50" s="40"/>
      <c r="BZ50" s="41"/>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9"/>
      <c r="BM51" s="40"/>
      <c r="BN51" s="40"/>
      <c r="BO51" s="40"/>
      <c r="BP51" s="40"/>
      <c r="BQ51" s="40"/>
      <c r="BR51" s="40"/>
      <c r="BS51" s="40"/>
      <c r="BT51" s="40"/>
      <c r="BU51" s="40"/>
      <c r="BV51" s="40"/>
      <c r="BW51" s="40"/>
      <c r="BX51" s="40"/>
      <c r="BY51" s="40"/>
      <c r="BZ51" s="41"/>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9"/>
      <c r="BM52" s="40"/>
      <c r="BN52" s="40"/>
      <c r="BO52" s="40"/>
      <c r="BP52" s="40"/>
      <c r="BQ52" s="40"/>
      <c r="BR52" s="40"/>
      <c r="BS52" s="40"/>
      <c r="BT52" s="40"/>
      <c r="BU52" s="40"/>
      <c r="BV52" s="40"/>
      <c r="BW52" s="40"/>
      <c r="BX52" s="40"/>
      <c r="BY52" s="40"/>
      <c r="BZ52" s="41"/>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9"/>
      <c r="BM53" s="40"/>
      <c r="BN53" s="40"/>
      <c r="BO53" s="40"/>
      <c r="BP53" s="40"/>
      <c r="BQ53" s="40"/>
      <c r="BR53" s="40"/>
      <c r="BS53" s="40"/>
      <c r="BT53" s="40"/>
      <c r="BU53" s="40"/>
      <c r="BV53" s="40"/>
      <c r="BW53" s="40"/>
      <c r="BX53" s="40"/>
      <c r="BY53" s="40"/>
      <c r="BZ53" s="41"/>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9"/>
      <c r="BM54" s="40"/>
      <c r="BN54" s="40"/>
      <c r="BO54" s="40"/>
      <c r="BP54" s="40"/>
      <c r="BQ54" s="40"/>
      <c r="BR54" s="40"/>
      <c r="BS54" s="40"/>
      <c r="BT54" s="40"/>
      <c r="BU54" s="40"/>
      <c r="BV54" s="40"/>
      <c r="BW54" s="40"/>
      <c r="BX54" s="40"/>
      <c r="BY54" s="40"/>
      <c r="BZ54" s="41"/>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9"/>
      <c r="BM55" s="40"/>
      <c r="BN55" s="40"/>
      <c r="BO55" s="40"/>
      <c r="BP55" s="40"/>
      <c r="BQ55" s="40"/>
      <c r="BR55" s="40"/>
      <c r="BS55" s="40"/>
      <c r="BT55" s="40"/>
      <c r="BU55" s="40"/>
      <c r="BV55" s="40"/>
      <c r="BW55" s="40"/>
      <c r="BX55" s="40"/>
      <c r="BY55" s="40"/>
      <c r="BZ55" s="41"/>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9"/>
      <c r="BM56" s="40"/>
      <c r="BN56" s="40"/>
      <c r="BO56" s="40"/>
      <c r="BP56" s="40"/>
      <c r="BQ56" s="40"/>
      <c r="BR56" s="40"/>
      <c r="BS56" s="40"/>
      <c r="BT56" s="40"/>
      <c r="BU56" s="40"/>
      <c r="BV56" s="40"/>
      <c r="BW56" s="40"/>
      <c r="BX56" s="40"/>
      <c r="BY56" s="40"/>
      <c r="BZ56" s="41"/>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9"/>
      <c r="BM57" s="40"/>
      <c r="BN57" s="40"/>
      <c r="BO57" s="40"/>
      <c r="BP57" s="40"/>
      <c r="BQ57" s="40"/>
      <c r="BR57" s="40"/>
      <c r="BS57" s="40"/>
      <c r="BT57" s="40"/>
      <c r="BU57" s="40"/>
      <c r="BV57" s="40"/>
      <c r="BW57" s="40"/>
      <c r="BX57" s="40"/>
      <c r="BY57" s="40"/>
      <c r="BZ57" s="41"/>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9"/>
      <c r="BM58" s="40"/>
      <c r="BN58" s="40"/>
      <c r="BO58" s="40"/>
      <c r="BP58" s="40"/>
      <c r="BQ58" s="40"/>
      <c r="BR58" s="40"/>
      <c r="BS58" s="40"/>
      <c r="BT58" s="40"/>
      <c r="BU58" s="40"/>
      <c r="BV58" s="40"/>
      <c r="BW58" s="40"/>
      <c r="BX58" s="40"/>
      <c r="BY58" s="40"/>
      <c r="BZ58" s="41"/>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9"/>
      <c r="BM59" s="40"/>
      <c r="BN59" s="40"/>
      <c r="BO59" s="40"/>
      <c r="BP59" s="40"/>
      <c r="BQ59" s="40"/>
      <c r="BR59" s="40"/>
      <c r="BS59" s="40"/>
      <c r="BT59" s="40"/>
      <c r="BU59" s="40"/>
      <c r="BV59" s="40"/>
      <c r="BW59" s="40"/>
      <c r="BX59" s="40"/>
      <c r="BY59" s="40"/>
      <c r="BZ59" s="41"/>
    </row>
    <row r="60" spans="1:78" ht="13.5" customHeight="1" x14ac:dyDescent="0.2">
      <c r="A60" s="2"/>
      <c r="B60" s="42" t="s">
        <v>27</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39"/>
      <c r="BM60" s="40"/>
      <c r="BN60" s="40"/>
      <c r="BO60" s="40"/>
      <c r="BP60" s="40"/>
      <c r="BQ60" s="40"/>
      <c r="BR60" s="40"/>
      <c r="BS60" s="40"/>
      <c r="BT60" s="40"/>
      <c r="BU60" s="40"/>
      <c r="BV60" s="40"/>
      <c r="BW60" s="40"/>
      <c r="BX60" s="40"/>
      <c r="BY60" s="40"/>
      <c r="BZ60" s="41"/>
    </row>
    <row r="61" spans="1:78" ht="13.5" customHeight="1" x14ac:dyDescent="0.2">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39"/>
      <c r="BM61" s="40"/>
      <c r="BN61" s="40"/>
      <c r="BO61" s="40"/>
      <c r="BP61" s="40"/>
      <c r="BQ61" s="40"/>
      <c r="BR61" s="40"/>
      <c r="BS61" s="40"/>
      <c r="BT61" s="40"/>
      <c r="BU61" s="40"/>
      <c r="BV61" s="40"/>
      <c r="BW61" s="40"/>
      <c r="BX61" s="40"/>
      <c r="BY61" s="40"/>
      <c r="BZ61" s="41"/>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9"/>
      <c r="BM62" s="40"/>
      <c r="BN62" s="40"/>
      <c r="BO62" s="40"/>
      <c r="BP62" s="40"/>
      <c r="BQ62" s="40"/>
      <c r="BR62" s="40"/>
      <c r="BS62" s="40"/>
      <c r="BT62" s="40"/>
      <c r="BU62" s="40"/>
      <c r="BV62" s="40"/>
      <c r="BW62" s="40"/>
      <c r="BX62" s="40"/>
      <c r="BY62" s="40"/>
      <c r="BZ62" s="41"/>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9"/>
      <c r="BM63" s="40"/>
      <c r="BN63" s="40"/>
      <c r="BO63" s="40"/>
      <c r="BP63" s="40"/>
      <c r="BQ63" s="40"/>
      <c r="BR63" s="40"/>
      <c r="BS63" s="40"/>
      <c r="BT63" s="40"/>
      <c r="BU63" s="40"/>
      <c r="BV63" s="40"/>
      <c r="BW63" s="40"/>
      <c r="BX63" s="40"/>
      <c r="BY63" s="40"/>
      <c r="BZ63" s="41"/>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9" t="s">
        <v>111</v>
      </c>
      <c r="BM66" s="40"/>
      <c r="BN66" s="40"/>
      <c r="BO66" s="40"/>
      <c r="BP66" s="40"/>
      <c r="BQ66" s="40"/>
      <c r="BR66" s="40"/>
      <c r="BS66" s="40"/>
      <c r="BT66" s="40"/>
      <c r="BU66" s="40"/>
      <c r="BV66" s="40"/>
      <c r="BW66" s="40"/>
      <c r="BX66" s="40"/>
      <c r="BY66" s="40"/>
      <c r="BZ66" s="41"/>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9"/>
      <c r="BM67" s="40"/>
      <c r="BN67" s="40"/>
      <c r="BO67" s="40"/>
      <c r="BP67" s="40"/>
      <c r="BQ67" s="40"/>
      <c r="BR67" s="40"/>
      <c r="BS67" s="40"/>
      <c r="BT67" s="40"/>
      <c r="BU67" s="40"/>
      <c r="BV67" s="40"/>
      <c r="BW67" s="40"/>
      <c r="BX67" s="40"/>
      <c r="BY67" s="40"/>
      <c r="BZ67" s="41"/>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9"/>
      <c r="BM68" s="40"/>
      <c r="BN68" s="40"/>
      <c r="BO68" s="40"/>
      <c r="BP68" s="40"/>
      <c r="BQ68" s="40"/>
      <c r="BR68" s="40"/>
      <c r="BS68" s="40"/>
      <c r="BT68" s="40"/>
      <c r="BU68" s="40"/>
      <c r="BV68" s="40"/>
      <c r="BW68" s="40"/>
      <c r="BX68" s="40"/>
      <c r="BY68" s="40"/>
      <c r="BZ68" s="41"/>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9"/>
      <c r="BM69" s="40"/>
      <c r="BN69" s="40"/>
      <c r="BO69" s="40"/>
      <c r="BP69" s="40"/>
      <c r="BQ69" s="40"/>
      <c r="BR69" s="40"/>
      <c r="BS69" s="40"/>
      <c r="BT69" s="40"/>
      <c r="BU69" s="40"/>
      <c r="BV69" s="40"/>
      <c r="BW69" s="40"/>
      <c r="BX69" s="40"/>
      <c r="BY69" s="40"/>
      <c r="BZ69" s="41"/>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9"/>
      <c r="BM70" s="40"/>
      <c r="BN70" s="40"/>
      <c r="BO70" s="40"/>
      <c r="BP70" s="40"/>
      <c r="BQ70" s="40"/>
      <c r="BR70" s="40"/>
      <c r="BS70" s="40"/>
      <c r="BT70" s="40"/>
      <c r="BU70" s="40"/>
      <c r="BV70" s="40"/>
      <c r="BW70" s="40"/>
      <c r="BX70" s="40"/>
      <c r="BY70" s="40"/>
      <c r="BZ70" s="41"/>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9"/>
      <c r="BM71" s="40"/>
      <c r="BN71" s="40"/>
      <c r="BO71" s="40"/>
      <c r="BP71" s="40"/>
      <c r="BQ71" s="40"/>
      <c r="BR71" s="40"/>
      <c r="BS71" s="40"/>
      <c r="BT71" s="40"/>
      <c r="BU71" s="40"/>
      <c r="BV71" s="40"/>
      <c r="BW71" s="40"/>
      <c r="BX71" s="40"/>
      <c r="BY71" s="40"/>
      <c r="BZ71" s="41"/>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9"/>
      <c r="BM72" s="40"/>
      <c r="BN72" s="40"/>
      <c r="BO72" s="40"/>
      <c r="BP72" s="40"/>
      <c r="BQ72" s="40"/>
      <c r="BR72" s="40"/>
      <c r="BS72" s="40"/>
      <c r="BT72" s="40"/>
      <c r="BU72" s="40"/>
      <c r="BV72" s="40"/>
      <c r="BW72" s="40"/>
      <c r="BX72" s="40"/>
      <c r="BY72" s="40"/>
      <c r="BZ72" s="41"/>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9"/>
      <c r="BM73" s="40"/>
      <c r="BN73" s="40"/>
      <c r="BO73" s="40"/>
      <c r="BP73" s="40"/>
      <c r="BQ73" s="40"/>
      <c r="BR73" s="40"/>
      <c r="BS73" s="40"/>
      <c r="BT73" s="40"/>
      <c r="BU73" s="40"/>
      <c r="BV73" s="40"/>
      <c r="BW73" s="40"/>
      <c r="BX73" s="40"/>
      <c r="BY73" s="40"/>
      <c r="BZ73" s="41"/>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9"/>
      <c r="BM74" s="40"/>
      <c r="BN74" s="40"/>
      <c r="BO74" s="40"/>
      <c r="BP74" s="40"/>
      <c r="BQ74" s="40"/>
      <c r="BR74" s="40"/>
      <c r="BS74" s="40"/>
      <c r="BT74" s="40"/>
      <c r="BU74" s="40"/>
      <c r="BV74" s="40"/>
      <c r="BW74" s="40"/>
      <c r="BX74" s="40"/>
      <c r="BY74" s="40"/>
      <c r="BZ74" s="41"/>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9"/>
      <c r="BM75" s="40"/>
      <c r="BN75" s="40"/>
      <c r="BO75" s="40"/>
      <c r="BP75" s="40"/>
      <c r="BQ75" s="40"/>
      <c r="BR75" s="40"/>
      <c r="BS75" s="40"/>
      <c r="BT75" s="40"/>
      <c r="BU75" s="40"/>
      <c r="BV75" s="40"/>
      <c r="BW75" s="40"/>
      <c r="BX75" s="40"/>
      <c r="BY75" s="40"/>
      <c r="BZ75" s="41"/>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9"/>
      <c r="BM76" s="40"/>
      <c r="BN76" s="40"/>
      <c r="BO76" s="40"/>
      <c r="BP76" s="40"/>
      <c r="BQ76" s="40"/>
      <c r="BR76" s="40"/>
      <c r="BS76" s="40"/>
      <c r="BT76" s="40"/>
      <c r="BU76" s="40"/>
      <c r="BV76" s="40"/>
      <c r="BW76" s="40"/>
      <c r="BX76" s="40"/>
      <c r="BY76" s="40"/>
      <c r="BZ76" s="41"/>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9"/>
      <c r="BM77" s="40"/>
      <c r="BN77" s="40"/>
      <c r="BO77" s="40"/>
      <c r="BP77" s="40"/>
      <c r="BQ77" s="40"/>
      <c r="BR77" s="40"/>
      <c r="BS77" s="40"/>
      <c r="BT77" s="40"/>
      <c r="BU77" s="40"/>
      <c r="BV77" s="40"/>
      <c r="BW77" s="40"/>
      <c r="BX77" s="40"/>
      <c r="BY77" s="40"/>
      <c r="BZ77" s="41"/>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9"/>
      <c r="BM78" s="40"/>
      <c r="BN78" s="40"/>
      <c r="BO78" s="40"/>
      <c r="BP78" s="40"/>
      <c r="BQ78" s="40"/>
      <c r="BR78" s="40"/>
      <c r="BS78" s="40"/>
      <c r="BT78" s="40"/>
      <c r="BU78" s="40"/>
      <c r="BV78" s="40"/>
      <c r="BW78" s="40"/>
      <c r="BX78" s="40"/>
      <c r="BY78" s="40"/>
      <c r="BZ78" s="41"/>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9"/>
      <c r="BM79" s="40"/>
      <c r="BN79" s="40"/>
      <c r="BO79" s="40"/>
      <c r="BP79" s="40"/>
      <c r="BQ79" s="40"/>
      <c r="BR79" s="40"/>
      <c r="BS79" s="40"/>
      <c r="BT79" s="40"/>
      <c r="BU79" s="40"/>
      <c r="BV79" s="40"/>
      <c r="BW79" s="40"/>
      <c r="BX79" s="40"/>
      <c r="BY79" s="40"/>
      <c r="BZ79" s="41"/>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9"/>
      <c r="BM80" s="40"/>
      <c r="BN80" s="40"/>
      <c r="BO80" s="40"/>
      <c r="BP80" s="40"/>
      <c r="BQ80" s="40"/>
      <c r="BR80" s="40"/>
      <c r="BS80" s="40"/>
      <c r="BT80" s="40"/>
      <c r="BU80" s="40"/>
      <c r="BV80" s="40"/>
      <c r="BW80" s="40"/>
      <c r="BX80" s="40"/>
      <c r="BY80" s="40"/>
      <c r="BZ80" s="41"/>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9"/>
      <c r="BM81" s="40"/>
      <c r="BN81" s="40"/>
      <c r="BO81" s="40"/>
      <c r="BP81" s="40"/>
      <c r="BQ81" s="40"/>
      <c r="BR81" s="40"/>
      <c r="BS81" s="40"/>
      <c r="BT81" s="40"/>
      <c r="BU81" s="40"/>
      <c r="BV81" s="40"/>
      <c r="BW81" s="40"/>
      <c r="BX81" s="40"/>
      <c r="BY81" s="40"/>
      <c r="BZ81" s="41"/>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2"/>
      <c r="BM82" s="53"/>
      <c r="BN82" s="53"/>
      <c r="BO82" s="53"/>
      <c r="BP82" s="53"/>
      <c r="BQ82" s="53"/>
      <c r="BR82" s="53"/>
      <c r="BS82" s="53"/>
      <c r="BT82" s="53"/>
      <c r="BU82" s="53"/>
      <c r="BV82" s="53"/>
      <c r="BW82" s="53"/>
      <c r="BX82" s="53"/>
      <c r="BY82" s="53"/>
      <c r="BZ82" s="54"/>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uipxJuCWxISdRc21aQfT4yssn5ZxrvAtSuP5KSa++FWNkSPaD1ZiDtKXKPFL+udTN4cwAivaLYQySRrIe7n/tQ==" saltValue="OKcbc25POaVkwQxRhhSfEA=="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2" x14ac:dyDescent="0.2"/>
  <cols>
    <col min="2" max="144" width="11.8867187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2">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2022</v>
      </c>
      <c r="C6" s="20">
        <f t="shared" ref="C6:W6" si="3">C7</f>
        <v>313289</v>
      </c>
      <c r="D6" s="20">
        <f t="shared" si="3"/>
        <v>46</v>
      </c>
      <c r="E6" s="20">
        <f t="shared" si="3"/>
        <v>1</v>
      </c>
      <c r="F6" s="20">
        <f t="shared" si="3"/>
        <v>0</v>
      </c>
      <c r="G6" s="20">
        <f t="shared" si="3"/>
        <v>1</v>
      </c>
      <c r="H6" s="20" t="str">
        <f t="shared" si="3"/>
        <v>鳥取県　智頭町</v>
      </c>
      <c r="I6" s="20" t="str">
        <f t="shared" si="3"/>
        <v>法適用</v>
      </c>
      <c r="J6" s="20" t="str">
        <f t="shared" si="3"/>
        <v>水道事業</v>
      </c>
      <c r="K6" s="20" t="str">
        <f t="shared" si="3"/>
        <v>末端給水事業</v>
      </c>
      <c r="L6" s="20" t="str">
        <f t="shared" si="3"/>
        <v>A9</v>
      </c>
      <c r="M6" s="20" t="str">
        <f t="shared" si="3"/>
        <v>非設置</v>
      </c>
      <c r="N6" s="21" t="str">
        <f t="shared" si="3"/>
        <v>-</v>
      </c>
      <c r="O6" s="21">
        <f t="shared" si="3"/>
        <v>99.04</v>
      </c>
      <c r="P6" s="21">
        <f t="shared" si="3"/>
        <v>35.450000000000003</v>
      </c>
      <c r="Q6" s="21">
        <f t="shared" si="3"/>
        <v>3850</v>
      </c>
      <c r="R6" s="21">
        <f t="shared" si="3"/>
        <v>6420</v>
      </c>
      <c r="S6" s="21">
        <f t="shared" si="3"/>
        <v>224.7</v>
      </c>
      <c r="T6" s="21">
        <f t="shared" si="3"/>
        <v>28.57</v>
      </c>
      <c r="U6" s="21">
        <f t="shared" si="3"/>
        <v>2252</v>
      </c>
      <c r="V6" s="21">
        <f t="shared" si="3"/>
        <v>2.0099999999999998</v>
      </c>
      <c r="W6" s="21">
        <f t="shared" si="3"/>
        <v>1120.4000000000001</v>
      </c>
      <c r="X6" s="22">
        <f>IF(X7="",NA(),X7)</f>
        <v>103.13</v>
      </c>
      <c r="Y6" s="22">
        <f t="shared" ref="Y6:AG6" si="4">IF(Y7="",NA(),Y7)</f>
        <v>116.77</v>
      </c>
      <c r="Z6" s="22">
        <f t="shared" si="4"/>
        <v>106.22</v>
      </c>
      <c r="AA6" s="22">
        <f t="shared" si="4"/>
        <v>115.58</v>
      </c>
      <c r="AB6" s="22">
        <f t="shared" si="4"/>
        <v>105.94</v>
      </c>
      <c r="AC6" s="22">
        <f t="shared" si="4"/>
        <v>107.64</v>
      </c>
      <c r="AD6" s="22">
        <f t="shared" si="4"/>
        <v>108.22</v>
      </c>
      <c r="AE6" s="22">
        <f t="shared" si="4"/>
        <v>114.22</v>
      </c>
      <c r="AF6" s="22">
        <f t="shared" si="4"/>
        <v>108.19</v>
      </c>
      <c r="AG6" s="22">
        <f t="shared" si="4"/>
        <v>106.93</v>
      </c>
      <c r="AH6" s="21" t="str">
        <f>IF(AH7="","",IF(AH7="-","【-】","【"&amp;SUBSTITUTE(TEXT(AH7,"#,##0.00"),"-","△")&amp;"】"))</f>
        <v>【108.70】</v>
      </c>
      <c r="AI6" s="21">
        <f>IF(AI7="",NA(),AI7)</f>
        <v>0</v>
      </c>
      <c r="AJ6" s="21">
        <f t="shared" ref="AJ6:AR6" si="5">IF(AJ7="",NA(),AJ7)</f>
        <v>0</v>
      </c>
      <c r="AK6" s="21">
        <f t="shared" si="5"/>
        <v>0</v>
      </c>
      <c r="AL6" s="21">
        <f t="shared" si="5"/>
        <v>0</v>
      </c>
      <c r="AM6" s="21">
        <f t="shared" si="5"/>
        <v>0</v>
      </c>
      <c r="AN6" s="22">
        <f t="shared" si="5"/>
        <v>30.84</v>
      </c>
      <c r="AO6" s="22">
        <f t="shared" si="5"/>
        <v>25.29</v>
      </c>
      <c r="AP6" s="22">
        <f t="shared" si="5"/>
        <v>22.71</v>
      </c>
      <c r="AQ6" s="22">
        <f t="shared" si="5"/>
        <v>6.17</v>
      </c>
      <c r="AR6" s="22">
        <f t="shared" si="5"/>
        <v>20.41</v>
      </c>
      <c r="AS6" s="21" t="str">
        <f>IF(AS7="","",IF(AS7="-","【-】","【"&amp;SUBSTITUTE(TEXT(AS7,"#,##0.00"),"-","△")&amp;"】"))</f>
        <v>【1.34】</v>
      </c>
      <c r="AT6" s="22">
        <f>IF(AT7="",NA(),AT7)</f>
        <v>2288.65</v>
      </c>
      <c r="AU6" s="22">
        <f t="shared" ref="AU6:BC6" si="6">IF(AU7="",NA(),AU7)</f>
        <v>2391.0300000000002</v>
      </c>
      <c r="AV6" s="22">
        <f t="shared" si="6"/>
        <v>2372.4699999999998</v>
      </c>
      <c r="AW6" s="22">
        <f t="shared" si="6"/>
        <v>2782.43</v>
      </c>
      <c r="AX6" s="22">
        <f t="shared" si="6"/>
        <v>4976.32</v>
      </c>
      <c r="AY6" s="22">
        <f t="shared" si="6"/>
        <v>450.54</v>
      </c>
      <c r="AZ6" s="22">
        <f t="shared" si="6"/>
        <v>348.88</v>
      </c>
      <c r="BA6" s="22">
        <f t="shared" si="6"/>
        <v>381.07</v>
      </c>
      <c r="BB6" s="22">
        <f t="shared" si="6"/>
        <v>367.4</v>
      </c>
      <c r="BC6" s="22">
        <f t="shared" si="6"/>
        <v>345.42</v>
      </c>
      <c r="BD6" s="21" t="str">
        <f>IF(BD7="","",IF(BD7="-","【-】","【"&amp;SUBSTITUTE(TEXT(BD7,"#,##0.00"),"-","△")&amp;"】"))</f>
        <v>【252.29】</v>
      </c>
      <c r="BE6" s="22">
        <f>IF(BE7="",NA(),BE7)</f>
        <v>55.68</v>
      </c>
      <c r="BF6" s="22">
        <f t="shared" ref="BF6:BN6" si="7">IF(BF7="",NA(),BF7)</f>
        <v>41.93</v>
      </c>
      <c r="BG6" s="22">
        <f t="shared" si="7"/>
        <v>27.62</v>
      </c>
      <c r="BH6" s="22">
        <f t="shared" si="7"/>
        <v>16.84</v>
      </c>
      <c r="BI6" s="22">
        <f t="shared" si="7"/>
        <v>8.08</v>
      </c>
      <c r="BJ6" s="22">
        <f t="shared" si="7"/>
        <v>496.56</v>
      </c>
      <c r="BK6" s="22">
        <f t="shared" si="7"/>
        <v>540.38</v>
      </c>
      <c r="BL6" s="22">
        <f t="shared" si="7"/>
        <v>556.47</v>
      </c>
      <c r="BM6" s="22">
        <f t="shared" si="7"/>
        <v>564.99</v>
      </c>
      <c r="BN6" s="22">
        <f t="shared" si="7"/>
        <v>631.39</v>
      </c>
      <c r="BO6" s="21" t="str">
        <f>IF(BO7="","",IF(BO7="-","【-】","【"&amp;SUBSTITUTE(TEXT(BO7,"#,##0.00"),"-","△")&amp;"】"))</f>
        <v>【268.07】</v>
      </c>
      <c r="BP6" s="22">
        <f>IF(BP7="",NA(),BP7)</f>
        <v>102.74</v>
      </c>
      <c r="BQ6" s="22">
        <f t="shared" ref="BQ6:BY6" si="8">IF(BQ7="",NA(),BQ7)</f>
        <v>121.77</v>
      </c>
      <c r="BR6" s="22">
        <f t="shared" si="8"/>
        <v>104.7</v>
      </c>
      <c r="BS6" s="22">
        <f t="shared" si="8"/>
        <v>119.51</v>
      </c>
      <c r="BT6" s="22">
        <f t="shared" si="8"/>
        <v>106.97</v>
      </c>
      <c r="BU6" s="22">
        <f t="shared" si="8"/>
        <v>84.9</v>
      </c>
      <c r="BV6" s="22">
        <f t="shared" si="8"/>
        <v>83.22</v>
      </c>
      <c r="BW6" s="22">
        <f t="shared" si="8"/>
        <v>78.67</v>
      </c>
      <c r="BX6" s="22">
        <f t="shared" si="8"/>
        <v>80.56</v>
      </c>
      <c r="BY6" s="22">
        <f t="shared" si="8"/>
        <v>76.55</v>
      </c>
      <c r="BZ6" s="21" t="str">
        <f>IF(BZ7="","",IF(BZ7="-","【-】","【"&amp;SUBSTITUTE(TEXT(BZ7,"#,##0.00"),"-","△")&amp;"】"))</f>
        <v>【97.47】</v>
      </c>
      <c r="CA6" s="22">
        <f>IF(CA7="",NA(),CA7)</f>
        <v>225.89</v>
      </c>
      <c r="CB6" s="22">
        <f t="shared" ref="CB6:CJ6" si="9">IF(CB7="",NA(),CB7)</f>
        <v>191.09</v>
      </c>
      <c r="CC6" s="22">
        <f t="shared" si="9"/>
        <v>214.82</v>
      </c>
      <c r="CD6" s="22">
        <f t="shared" si="9"/>
        <v>196.59</v>
      </c>
      <c r="CE6" s="22">
        <f t="shared" si="9"/>
        <v>221.25</v>
      </c>
      <c r="CF6" s="22">
        <f t="shared" si="9"/>
        <v>231.9</v>
      </c>
      <c r="CG6" s="22">
        <f t="shared" si="9"/>
        <v>234.17</v>
      </c>
      <c r="CH6" s="22">
        <f t="shared" si="9"/>
        <v>257.95</v>
      </c>
      <c r="CI6" s="22">
        <f t="shared" si="9"/>
        <v>260.87</v>
      </c>
      <c r="CJ6" s="22">
        <f t="shared" si="9"/>
        <v>269.25</v>
      </c>
      <c r="CK6" s="21" t="str">
        <f>IF(CK7="","",IF(CK7="-","【-】","【"&amp;SUBSTITUTE(TEXT(CK7,"#,##0.00"),"-","△")&amp;"】"))</f>
        <v>【174.75】</v>
      </c>
      <c r="CL6" s="22">
        <f>IF(CL7="",NA(),CL7)</f>
        <v>46.97</v>
      </c>
      <c r="CM6" s="22">
        <f t="shared" ref="CM6:CU6" si="10">IF(CM7="",NA(),CM7)</f>
        <v>37.659999999999997</v>
      </c>
      <c r="CN6" s="22">
        <f t="shared" si="10"/>
        <v>40.28</v>
      </c>
      <c r="CO6" s="22">
        <f t="shared" si="10"/>
        <v>44.54</v>
      </c>
      <c r="CP6" s="22">
        <f t="shared" si="10"/>
        <v>45</v>
      </c>
      <c r="CQ6" s="22">
        <f t="shared" si="10"/>
        <v>39.61</v>
      </c>
      <c r="CR6" s="22">
        <f t="shared" si="10"/>
        <v>41.06</v>
      </c>
      <c r="CS6" s="22">
        <f t="shared" si="10"/>
        <v>39.94</v>
      </c>
      <c r="CT6" s="22">
        <f t="shared" si="10"/>
        <v>40.19</v>
      </c>
      <c r="CU6" s="22">
        <f t="shared" si="10"/>
        <v>41.14</v>
      </c>
      <c r="CV6" s="21" t="str">
        <f>IF(CV7="","",IF(CV7="-","【-】","【"&amp;SUBSTITUTE(TEXT(CV7,"#,##0.00"),"-","△")&amp;"】"))</f>
        <v>【59.97】</v>
      </c>
      <c r="CW6" s="22">
        <f>IF(CW7="",NA(),CW7)</f>
        <v>59.9</v>
      </c>
      <c r="CX6" s="22">
        <f t="shared" ref="CX6:DF6" si="11">IF(CX7="",NA(),CX7)</f>
        <v>73.27</v>
      </c>
      <c r="CY6" s="22">
        <f t="shared" si="11"/>
        <v>71.790000000000006</v>
      </c>
      <c r="CZ6" s="22">
        <f t="shared" si="11"/>
        <v>61.45</v>
      </c>
      <c r="DA6" s="22">
        <f t="shared" si="11"/>
        <v>59.55</v>
      </c>
      <c r="DB6" s="22">
        <f t="shared" si="11"/>
        <v>72.959999999999994</v>
      </c>
      <c r="DC6" s="22">
        <f t="shared" si="11"/>
        <v>72.42</v>
      </c>
      <c r="DD6" s="22">
        <f t="shared" si="11"/>
        <v>69.41</v>
      </c>
      <c r="DE6" s="22">
        <f t="shared" si="11"/>
        <v>71.52</v>
      </c>
      <c r="DF6" s="22">
        <f t="shared" si="11"/>
        <v>70.42</v>
      </c>
      <c r="DG6" s="21" t="str">
        <f>IF(DG7="","",IF(DG7="-","【-】","【"&amp;SUBSTITUTE(TEXT(DG7,"#,##0.00"),"-","△")&amp;"】"))</f>
        <v>【89.76】</v>
      </c>
      <c r="DH6" s="22">
        <f>IF(DH7="",NA(),DH7)</f>
        <v>51.28</v>
      </c>
      <c r="DI6" s="22">
        <f t="shared" ref="DI6:DQ6" si="12">IF(DI7="",NA(),DI7)</f>
        <v>53.7</v>
      </c>
      <c r="DJ6" s="22">
        <f t="shared" si="12"/>
        <v>56.67</v>
      </c>
      <c r="DK6" s="22">
        <f t="shared" si="12"/>
        <v>59.23</v>
      </c>
      <c r="DL6" s="22">
        <f t="shared" si="12"/>
        <v>61.86</v>
      </c>
      <c r="DM6" s="22">
        <f t="shared" si="12"/>
        <v>54.09</v>
      </c>
      <c r="DN6" s="22">
        <f t="shared" si="12"/>
        <v>52.73</v>
      </c>
      <c r="DO6" s="22">
        <f t="shared" si="12"/>
        <v>53.25</v>
      </c>
      <c r="DP6" s="22">
        <f t="shared" si="12"/>
        <v>53.4</v>
      </c>
      <c r="DQ6" s="22">
        <f t="shared" si="12"/>
        <v>52.14</v>
      </c>
      <c r="DR6" s="21" t="str">
        <f>IF(DR7="","",IF(DR7="-","【-】","【"&amp;SUBSTITUTE(TEXT(DR7,"#,##0.00"),"-","△")&amp;"】"))</f>
        <v>【51.51】</v>
      </c>
      <c r="DS6" s="22">
        <f>IF(DS7="",NA(),DS7)</f>
        <v>9.27</v>
      </c>
      <c r="DT6" s="22">
        <f t="shared" ref="DT6:EB6" si="13">IF(DT7="",NA(),DT7)</f>
        <v>9.27</v>
      </c>
      <c r="DU6" s="22">
        <f t="shared" si="13"/>
        <v>14.84</v>
      </c>
      <c r="DV6" s="22">
        <f t="shared" si="13"/>
        <v>15.94</v>
      </c>
      <c r="DW6" s="22">
        <f t="shared" si="13"/>
        <v>15.94</v>
      </c>
      <c r="DX6" s="22">
        <f t="shared" si="13"/>
        <v>18.68</v>
      </c>
      <c r="DY6" s="22">
        <f t="shared" si="13"/>
        <v>19.91</v>
      </c>
      <c r="DZ6" s="22">
        <f t="shared" si="13"/>
        <v>23.02</v>
      </c>
      <c r="EA6" s="22">
        <f t="shared" si="13"/>
        <v>21.86</v>
      </c>
      <c r="EB6" s="22">
        <f t="shared" si="13"/>
        <v>21.01</v>
      </c>
      <c r="EC6" s="21" t="str">
        <f>IF(EC7="","",IF(EC7="-","【-】","【"&amp;SUBSTITUTE(TEXT(EC7,"#,##0.00"),"-","△")&amp;"】"))</f>
        <v>【23.75】</v>
      </c>
      <c r="ED6" s="21">
        <f>IF(ED7="",NA(),ED7)</f>
        <v>0</v>
      </c>
      <c r="EE6" s="21">
        <f t="shared" ref="EE6:EM6" si="14">IF(EE7="",NA(),EE7)</f>
        <v>0</v>
      </c>
      <c r="EF6" s="21">
        <f t="shared" si="14"/>
        <v>0</v>
      </c>
      <c r="EG6" s="21">
        <f t="shared" si="14"/>
        <v>0</v>
      </c>
      <c r="EH6" s="21">
        <f t="shared" si="14"/>
        <v>0</v>
      </c>
      <c r="EI6" s="22">
        <f t="shared" si="14"/>
        <v>0.32</v>
      </c>
      <c r="EJ6" s="22">
        <f t="shared" si="14"/>
        <v>0.81</v>
      </c>
      <c r="EK6" s="22">
        <f t="shared" si="14"/>
        <v>0.38</v>
      </c>
      <c r="EL6" s="22">
        <f t="shared" si="14"/>
        <v>0.51</v>
      </c>
      <c r="EM6" s="22">
        <f t="shared" si="14"/>
        <v>0.35</v>
      </c>
      <c r="EN6" s="21" t="str">
        <f>IF(EN7="","",IF(EN7="-","【-】","【"&amp;SUBSTITUTE(TEXT(EN7,"#,##0.00"),"-","△")&amp;"】"))</f>
        <v>【0.67】</v>
      </c>
    </row>
    <row r="7" spans="1:144" s="23" customFormat="1" x14ac:dyDescent="0.2">
      <c r="A7" s="15"/>
      <c r="B7" s="24">
        <v>2022</v>
      </c>
      <c r="C7" s="24">
        <v>313289</v>
      </c>
      <c r="D7" s="24">
        <v>46</v>
      </c>
      <c r="E7" s="24">
        <v>1</v>
      </c>
      <c r="F7" s="24">
        <v>0</v>
      </c>
      <c r="G7" s="24">
        <v>1</v>
      </c>
      <c r="H7" s="24" t="s">
        <v>93</v>
      </c>
      <c r="I7" s="24" t="s">
        <v>94</v>
      </c>
      <c r="J7" s="24" t="s">
        <v>95</v>
      </c>
      <c r="K7" s="24" t="s">
        <v>96</v>
      </c>
      <c r="L7" s="24" t="s">
        <v>97</v>
      </c>
      <c r="M7" s="24" t="s">
        <v>98</v>
      </c>
      <c r="N7" s="25" t="s">
        <v>99</v>
      </c>
      <c r="O7" s="25">
        <v>99.04</v>
      </c>
      <c r="P7" s="25">
        <v>35.450000000000003</v>
      </c>
      <c r="Q7" s="25">
        <v>3850</v>
      </c>
      <c r="R7" s="25">
        <v>6420</v>
      </c>
      <c r="S7" s="25">
        <v>224.7</v>
      </c>
      <c r="T7" s="25">
        <v>28.57</v>
      </c>
      <c r="U7" s="25">
        <v>2252</v>
      </c>
      <c r="V7" s="25">
        <v>2.0099999999999998</v>
      </c>
      <c r="W7" s="25">
        <v>1120.4000000000001</v>
      </c>
      <c r="X7" s="25">
        <v>103.13</v>
      </c>
      <c r="Y7" s="25">
        <v>116.77</v>
      </c>
      <c r="Z7" s="25">
        <v>106.22</v>
      </c>
      <c r="AA7" s="25">
        <v>115.58</v>
      </c>
      <c r="AB7" s="25">
        <v>105.94</v>
      </c>
      <c r="AC7" s="25">
        <v>107.64</v>
      </c>
      <c r="AD7" s="25">
        <v>108.22</v>
      </c>
      <c r="AE7" s="25">
        <v>114.22</v>
      </c>
      <c r="AF7" s="25">
        <v>108.19</v>
      </c>
      <c r="AG7" s="25">
        <v>106.93</v>
      </c>
      <c r="AH7" s="25">
        <v>108.7</v>
      </c>
      <c r="AI7" s="25">
        <v>0</v>
      </c>
      <c r="AJ7" s="25">
        <v>0</v>
      </c>
      <c r="AK7" s="25">
        <v>0</v>
      </c>
      <c r="AL7" s="25">
        <v>0</v>
      </c>
      <c r="AM7" s="25">
        <v>0</v>
      </c>
      <c r="AN7" s="25">
        <v>30.84</v>
      </c>
      <c r="AO7" s="25">
        <v>25.29</v>
      </c>
      <c r="AP7" s="25">
        <v>22.71</v>
      </c>
      <c r="AQ7" s="25">
        <v>6.17</v>
      </c>
      <c r="AR7" s="25">
        <v>20.41</v>
      </c>
      <c r="AS7" s="25">
        <v>1.34</v>
      </c>
      <c r="AT7" s="25">
        <v>2288.65</v>
      </c>
      <c r="AU7" s="25">
        <v>2391.0300000000002</v>
      </c>
      <c r="AV7" s="25">
        <v>2372.4699999999998</v>
      </c>
      <c r="AW7" s="25">
        <v>2782.43</v>
      </c>
      <c r="AX7" s="25">
        <v>4976.32</v>
      </c>
      <c r="AY7" s="25">
        <v>450.54</v>
      </c>
      <c r="AZ7" s="25">
        <v>348.88</v>
      </c>
      <c r="BA7" s="25">
        <v>381.07</v>
      </c>
      <c r="BB7" s="25">
        <v>367.4</v>
      </c>
      <c r="BC7" s="25">
        <v>345.42</v>
      </c>
      <c r="BD7" s="25">
        <v>252.29</v>
      </c>
      <c r="BE7" s="25">
        <v>55.68</v>
      </c>
      <c r="BF7" s="25">
        <v>41.93</v>
      </c>
      <c r="BG7" s="25">
        <v>27.62</v>
      </c>
      <c r="BH7" s="25">
        <v>16.84</v>
      </c>
      <c r="BI7" s="25">
        <v>8.08</v>
      </c>
      <c r="BJ7" s="25">
        <v>496.56</v>
      </c>
      <c r="BK7" s="25">
        <v>540.38</v>
      </c>
      <c r="BL7" s="25">
        <v>556.47</v>
      </c>
      <c r="BM7" s="25">
        <v>564.99</v>
      </c>
      <c r="BN7" s="25">
        <v>631.39</v>
      </c>
      <c r="BO7" s="25">
        <v>268.07</v>
      </c>
      <c r="BP7" s="25">
        <v>102.74</v>
      </c>
      <c r="BQ7" s="25">
        <v>121.77</v>
      </c>
      <c r="BR7" s="25">
        <v>104.7</v>
      </c>
      <c r="BS7" s="25">
        <v>119.51</v>
      </c>
      <c r="BT7" s="25">
        <v>106.97</v>
      </c>
      <c r="BU7" s="25">
        <v>84.9</v>
      </c>
      <c r="BV7" s="25">
        <v>83.22</v>
      </c>
      <c r="BW7" s="25">
        <v>78.67</v>
      </c>
      <c r="BX7" s="25">
        <v>80.56</v>
      </c>
      <c r="BY7" s="25">
        <v>76.55</v>
      </c>
      <c r="BZ7" s="25">
        <v>97.47</v>
      </c>
      <c r="CA7" s="25">
        <v>225.89</v>
      </c>
      <c r="CB7" s="25">
        <v>191.09</v>
      </c>
      <c r="CC7" s="25">
        <v>214.82</v>
      </c>
      <c r="CD7" s="25">
        <v>196.59</v>
      </c>
      <c r="CE7" s="25">
        <v>221.25</v>
      </c>
      <c r="CF7" s="25">
        <v>231.9</v>
      </c>
      <c r="CG7" s="25">
        <v>234.17</v>
      </c>
      <c r="CH7" s="25">
        <v>257.95</v>
      </c>
      <c r="CI7" s="25">
        <v>260.87</v>
      </c>
      <c r="CJ7" s="25">
        <v>269.25</v>
      </c>
      <c r="CK7" s="25">
        <v>174.75</v>
      </c>
      <c r="CL7" s="25">
        <v>46.97</v>
      </c>
      <c r="CM7" s="25">
        <v>37.659999999999997</v>
      </c>
      <c r="CN7" s="25">
        <v>40.28</v>
      </c>
      <c r="CO7" s="25">
        <v>44.54</v>
      </c>
      <c r="CP7" s="25">
        <v>45</v>
      </c>
      <c r="CQ7" s="25">
        <v>39.61</v>
      </c>
      <c r="CR7" s="25">
        <v>41.06</v>
      </c>
      <c r="CS7" s="25">
        <v>39.94</v>
      </c>
      <c r="CT7" s="25">
        <v>40.19</v>
      </c>
      <c r="CU7" s="25">
        <v>41.14</v>
      </c>
      <c r="CV7" s="25">
        <v>59.97</v>
      </c>
      <c r="CW7" s="25">
        <v>59.9</v>
      </c>
      <c r="CX7" s="25">
        <v>73.27</v>
      </c>
      <c r="CY7" s="25">
        <v>71.790000000000006</v>
      </c>
      <c r="CZ7" s="25">
        <v>61.45</v>
      </c>
      <c r="DA7" s="25">
        <v>59.55</v>
      </c>
      <c r="DB7" s="25">
        <v>72.959999999999994</v>
      </c>
      <c r="DC7" s="25">
        <v>72.42</v>
      </c>
      <c r="DD7" s="25">
        <v>69.41</v>
      </c>
      <c r="DE7" s="25">
        <v>71.52</v>
      </c>
      <c r="DF7" s="25">
        <v>70.42</v>
      </c>
      <c r="DG7" s="25">
        <v>89.76</v>
      </c>
      <c r="DH7" s="25">
        <v>51.28</v>
      </c>
      <c r="DI7" s="25">
        <v>53.7</v>
      </c>
      <c r="DJ7" s="25">
        <v>56.67</v>
      </c>
      <c r="DK7" s="25">
        <v>59.23</v>
      </c>
      <c r="DL7" s="25">
        <v>61.86</v>
      </c>
      <c r="DM7" s="25">
        <v>54.09</v>
      </c>
      <c r="DN7" s="25">
        <v>52.73</v>
      </c>
      <c r="DO7" s="25">
        <v>53.25</v>
      </c>
      <c r="DP7" s="25">
        <v>53.4</v>
      </c>
      <c r="DQ7" s="25">
        <v>52.14</v>
      </c>
      <c r="DR7" s="25">
        <v>51.51</v>
      </c>
      <c r="DS7" s="25">
        <v>9.27</v>
      </c>
      <c r="DT7" s="25">
        <v>9.27</v>
      </c>
      <c r="DU7" s="25">
        <v>14.84</v>
      </c>
      <c r="DV7" s="25">
        <v>15.94</v>
      </c>
      <c r="DW7" s="25">
        <v>15.94</v>
      </c>
      <c r="DX7" s="25">
        <v>18.68</v>
      </c>
      <c r="DY7" s="25">
        <v>19.91</v>
      </c>
      <c r="DZ7" s="25">
        <v>23.02</v>
      </c>
      <c r="EA7" s="25">
        <v>21.86</v>
      </c>
      <c r="EB7" s="25">
        <v>21.01</v>
      </c>
      <c r="EC7" s="25">
        <v>23.75</v>
      </c>
      <c r="ED7" s="25">
        <v>0</v>
      </c>
      <c r="EE7" s="25">
        <v>0</v>
      </c>
      <c r="EF7" s="25">
        <v>0</v>
      </c>
      <c r="EG7" s="25">
        <v>0</v>
      </c>
      <c r="EH7" s="25">
        <v>0</v>
      </c>
      <c r="EI7" s="25">
        <v>0.32</v>
      </c>
      <c r="EJ7" s="25">
        <v>0.81</v>
      </c>
      <c r="EK7" s="25">
        <v>0.38</v>
      </c>
      <c r="EL7" s="25">
        <v>0.51</v>
      </c>
      <c r="EM7" s="25">
        <v>0.35</v>
      </c>
      <c r="EN7" s="25">
        <v>0.67</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2">
      <c r="B11">
        <v>4</v>
      </c>
      <c r="C11">
        <v>3</v>
      </c>
      <c r="D11">
        <v>2</v>
      </c>
      <c r="E11">
        <v>1</v>
      </c>
      <c r="F11">
        <v>0</v>
      </c>
      <c r="G11" t="s">
        <v>105</v>
      </c>
    </row>
    <row r="12" spans="1:144" x14ac:dyDescent="0.2">
      <c r="B12">
        <v>1</v>
      </c>
      <c r="C12">
        <v>1</v>
      </c>
      <c r="D12">
        <v>2</v>
      </c>
      <c r="E12">
        <v>3</v>
      </c>
      <c r="F12">
        <v>4</v>
      </c>
      <c r="G12" t="s">
        <v>106</v>
      </c>
    </row>
    <row r="13" spans="1:144" x14ac:dyDescent="0.2">
      <c r="B13" t="s">
        <v>107</v>
      </c>
      <c r="C13" t="s">
        <v>108</v>
      </c>
      <c r="D13" t="s">
        <v>108</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2024-01-18T23:34:36Z</cp:lastPrinted>
  <dcterms:created xsi:type="dcterms:W3CDTF">2023-12-05T00:58:35Z</dcterms:created>
  <dcterms:modified xsi:type="dcterms:W3CDTF">2024-02-07T06:18:23Z</dcterms:modified>
  <cp:category/>
</cp:coreProperties>
</file>