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7_智頭町\"/>
    </mc:Choice>
  </mc:AlternateContent>
  <workbookProtection workbookAlgorithmName="SHA-512" workbookHashValue="aNV9z7jhdbX8Skd+NRlzmkUoEHcaZXUP9nkFwCbdS2fmAui7zgpV3xxv86jQmKTjAozVWCKGbYhFkI3GDmfP+g==" workbookSaltValue="jAPK3q+aUx8ydDndYUPftg==" workbookSpinCount="100000" lockStructure="1"/>
  <bookViews>
    <workbookView xWindow="0" yWindow="0" windowWidth="20496" windowHeight="753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<sst xmlns="http://schemas.openxmlformats.org/spreadsheetml/2006/main" count="228" uniqueCount="113">
  <si>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</si>
  <si>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</si>
  <si>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</si>
  <si>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</si>
  <si>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</si>
  <si>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</si>
  <si>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</si>
  <si>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</si>
  <si>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</si>
  <si>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</si>
  <si>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</si>
  <si>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</si>
  <si>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</si>
  <si>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</si>
  <si>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</si>
  <si>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</si>
  <si>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</si>
  <si>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</si>
  <si>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</si>
  <si>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</si>
  <si>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</si>
  <si>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</si>
  <si>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</si>
  <si>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</si>
  <si>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</si>
  <si>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</si>
  <si>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</si>
  <si>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</si>
  <si>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</si>
  <si>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</si>
  <si>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</si>
  <si>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</si>
  <si>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</si>
  <si>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</si>
  <si>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</si>
  <si>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</si>
  <si>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</si>
  <si>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</si>
  <si>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</si>
  <si>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</si>
  <si>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</si>
  <si>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</si>
  <si>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</si>
  <si>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</si>
  <si>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</si>
  <si>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</si>
  <si>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</si>
  <si>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</si>
  <si>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</si>
  <si>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</si>
  <si>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</si>
  <si>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</si>
  <si>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</si>
  <si>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</si>
  <si>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</si>
  <si>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</si>
  <si>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</si>
  <si>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</si>
  <si>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</si>
  <si>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</si>
  <si>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</si>
  <si>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</si>
  <si>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</si>
  <si>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</si>
  <si>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</si>
  <si>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</si>
  <si>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</si>
  <si>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</si>
  <si>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</si>
  <si>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</si>
  <si>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</si>
  <si>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</si>
  <si>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</si>
  <si>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</si>
  <si>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</si>
  <si>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</si>
  <si>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</si>
  <si>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</si>
  <si>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</si>
  <si>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</si>
  <si>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</si>
  <si>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</si>
  <si>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</si>
  <si>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</si>
  <si>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</si>
  <si>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</si>
  <si>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</si>
  <si>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</si>
  <si>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</si>
  <si>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</si>
  <si>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</si>
  <si>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</si>
  <si>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</si>
  <si>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</si>
  <si>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</si>
  <si>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</si>
  <si>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</si>
  <si>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</si>
  <si>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</si>
  <si>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</si>
  <si>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</si>
  <si>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</si>
  <si>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</si>
  <si>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</si>
  <si>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</si>
  <si>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</si>
  <si>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</si>
  <si>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</si>
  <si>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</si>
  <si>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</si>
  <si>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昨年度と比較して減少しており、類似団体平均や全国平均と同程度の数値となっている。予定外の支出がなければ累積欠損金もなく例年は黒字であり、収入と支出のバランスは取れていると思われる。
　短期の支払能力についても、ここ数年は増加傾向にあり、今年度も昨年度同様に高く、類似団体と比較しても十分な支払能力を持っている。
　負債については、近年新たな企業債を借りることなく償還のみのであるため、企業債残高は毎年減少している。料金回収率は、類似団体や全国平均と比較しても十分である。
　給水原価については、類似団体平均値より低い額となっている。
　有収率については、毎年漏水を発見し、対処はいているものの、期待した数値にはほど遠く、近年は減少傾向にある。今後は早期発見、修理することで漏水を減少させ、有収率を向上させていきたい。
</t>
    <rPh sb="16" eb="18">
      <t>ゲンショウ</t>
    </rPh>
    <rPh sb="35" eb="38">
      <t>ドウテイド</t>
    </rPh>
    <rPh sb="285" eb="287">
      <t>マイトシ</t>
    </rPh>
    <rPh sb="305" eb="307">
      <t>キタイ</t>
    </rPh>
    <rPh sb="309" eb="311">
      <t>スウチ</t>
    </rPh>
    <rPh sb="315" eb="316">
      <t>トオ</t>
    </rPh>
    <rPh sb="318" eb="320">
      <t>キンネン</t>
    </rPh>
    <phoneticPr fontId="4"/>
  </si>
  <si>
    <t>　老朽管更新、耐震化、老朽施設更新には多額の費用がかかるため、自己財源のみではなく、企業債、補助金、繰入金等を十分に考慮し、令和４年度策定の基本計画（短期更新計画）を基に経営に負担をかけないよう、バランスの取れた更新を行っていきたい。</t>
    <rPh sb="67" eb="69">
      <t>サクテイ</t>
    </rPh>
    <rPh sb="70" eb="72">
      <t>キホン</t>
    </rPh>
    <rPh sb="72" eb="74">
      <t>ケイカク</t>
    </rPh>
    <phoneticPr fontId="4"/>
  </si>
  <si>
    <t>　近年は老朽管更新工事を実施していないため年々経年化率が増加している。
　平成10年度頃から下水道工事に併せて管路更新を行っていたが、近年はペースダウンしているため、早急に老朽化、耐震化に対応する必要がある。令和４年度策定の基本計画（短期更新計画）を基に令和6年度から順次、老朽管更新工事を発注していく予定。</t>
    <rPh sb="98" eb="100">
      <t>ヒツヨウ</t>
    </rPh>
    <rPh sb="104" eb="106">
      <t>レイワ</t>
    </rPh>
    <rPh sb="107" eb="109">
      <t>ネンド</t>
    </rPh>
    <rPh sb="109" eb="111">
      <t>サクテイ</t>
    </rPh>
    <rPh sb="112" eb="114">
      <t>キホン</t>
    </rPh>
    <rPh sb="114" eb="116">
      <t>ケイカク</t>
    </rPh>
    <rPh sb="117" eb="119">
      <t>タンキ</t>
    </rPh>
    <rPh sb="119" eb="121">
      <t>コウシン</t>
    </rPh>
    <rPh sb="121" eb="123">
      <t>ケイカク</t>
    </rPh>
    <rPh sb="125" eb="126">
      <t>モト</t>
    </rPh>
    <rPh sb="127" eb="129">
      <t>レイワ</t>
    </rPh>
    <rPh sb="130" eb="132">
      <t>ネンド</t>
    </rPh>
    <rPh sb="134" eb="136">
      <t>ジュンジ</t>
    </rPh>
    <rPh sb="137" eb="140">
      <t>ロウキュウカン</t>
    </rPh>
    <rPh sb="140" eb="142">
      <t>コウシン</t>
    </rPh>
    <rPh sb="142" eb="144">
      <t>コウジ</t>
    </rPh>
    <rPh sb="145" eb="147">
      <t>ハッチュウ</t>
    </rPh>
    <rPh sb="151" eb="15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</si>
</sst>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BA-4DF5-AA60-2FC66E7682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39BA-4DF5-AA60-2FC66E7682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46.97</c:v>
                </c:pt>
                <c:pt idx="1">
                  <c:v>37.659999999999997</c:v>
                </c:pt>
                <c:pt idx="2">
                  <c:v>40.28</c:v>
                </c:pt>
                <c:pt idx="3">
                  <c:v>44.54</c:v>
                </c:pt>
                <c:pt idx="4">
                  <c:v>45</c:v>
                </c:pt>
              </c:numCache>
            </c:numRef>
          </c:val>
          <c:extLst>
            <c:ext xmlns:c16="http://schemas.microsoft.com/office/drawing/2014/chart" uri="{C3380CC4-5D6E-409C-BE32-E72D297353CC}">
              <c16:uniqueId val="{00000000-E1A0-4264-91B2-B4EC0ED980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E1A0-4264-91B2-B4EC0ED980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59.9</c:v>
                </c:pt>
                <c:pt idx="1">
                  <c:v>73.27</c:v>
                </c:pt>
                <c:pt idx="2">
                  <c:v>71.790000000000006</c:v>
                </c:pt>
                <c:pt idx="3">
                  <c:v>61.45</c:v>
                </c:pt>
                <c:pt idx="4">
                  <c:v>59.55</c:v>
                </c:pt>
              </c:numCache>
            </c:numRef>
          </c:val>
          <c:extLst>
            <c:ext xmlns:c16="http://schemas.microsoft.com/office/drawing/2014/chart" uri="{C3380CC4-5D6E-409C-BE32-E72D297353CC}">
              <c16:uniqueId val="{00000000-6398-4CBD-9A87-5AC1F64540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6398-4CBD-9A87-5AC1F64540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103.13</c:v>
                </c:pt>
                <c:pt idx="1">
                  <c:v>116.77</c:v>
                </c:pt>
                <c:pt idx="2">
                  <c:v>106.22</c:v>
                </c:pt>
                <c:pt idx="3">
                  <c:v>115.58</c:v>
                </c:pt>
                <c:pt idx="4">
                  <c:v>105.94</c:v>
                </c:pt>
              </c:numCache>
            </c:numRef>
          </c:val>
          <c:extLst>
            <c:ext xmlns:c16="http://schemas.microsoft.com/office/drawing/2014/chart" uri="{C3380CC4-5D6E-409C-BE32-E72D297353CC}">
              <c16:uniqueId val="{00000000-0E66-4249-9F9F-DFAFF56C37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0E66-4249-9F9F-DFAFF56C37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51.28</c:v>
                </c:pt>
                <c:pt idx="1">
                  <c:v>53.7</c:v>
                </c:pt>
                <c:pt idx="2">
                  <c:v>56.67</c:v>
                </c:pt>
                <c:pt idx="3">
                  <c:v>59.23</c:v>
                </c:pt>
                <c:pt idx="4">
                  <c:v>61.86</c:v>
                </c:pt>
              </c:numCache>
            </c:numRef>
          </c:val>
          <c:extLst>
            <c:ext xmlns:c16="http://schemas.microsoft.com/office/drawing/2014/chart" uri="{C3380CC4-5D6E-409C-BE32-E72D297353CC}">
              <c16:uniqueId val="{00000000-E35E-44E7-9623-4DA9A9913D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E35E-44E7-9623-4DA9A9913D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9.27</c:v>
                </c:pt>
                <c:pt idx="1">
                  <c:v>9.27</c:v>
                </c:pt>
                <c:pt idx="2">
                  <c:v>14.84</c:v>
                </c:pt>
                <c:pt idx="3">
                  <c:v>15.94</c:v>
                </c:pt>
                <c:pt idx="4">
                  <c:v>15.94</c:v>
                </c:pt>
              </c:numCache>
            </c:numRef>
          </c:val>
          <c:extLst>
            <c:ext xmlns:c16="http://schemas.microsoft.com/office/drawing/2014/chart" uri="{C3380CC4-5D6E-409C-BE32-E72D297353CC}">
              <c16:uniqueId val="{00000000-1C35-4738-8785-8AB8066E95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1C35-4738-8785-8AB8066E95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AC-4C00-AF73-76ABD08E4C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04AC-4C00-AF73-76ABD08E4C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2288.65</c:v>
                </c:pt>
                <c:pt idx="1">
                  <c:v>2391.0300000000002</c:v>
                </c:pt>
                <c:pt idx="2">
                  <c:v>2372.4699999999998</c:v>
                </c:pt>
                <c:pt idx="3">
                  <c:v>2782.43</c:v>
                </c:pt>
                <c:pt idx="4">
                  <c:v>4976.32</c:v>
                </c:pt>
              </c:numCache>
            </c:numRef>
          </c:val>
          <c:extLst>
            <c:ext xmlns:c16="http://schemas.microsoft.com/office/drawing/2014/chart" uri="{C3380CC4-5D6E-409C-BE32-E72D297353CC}">
              <c16:uniqueId val="{00000000-4FE1-492F-AE9D-B4CFC2D464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4FE1-492F-AE9D-B4CFC2D464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55.68</c:v>
                </c:pt>
                <c:pt idx="1">
                  <c:v>41.93</c:v>
                </c:pt>
                <c:pt idx="2">
                  <c:v>27.62</c:v>
                </c:pt>
                <c:pt idx="3">
                  <c:v>16.84</c:v>
                </c:pt>
                <c:pt idx="4">
                  <c:v>8.08</c:v>
                </c:pt>
              </c:numCache>
            </c:numRef>
          </c:val>
          <c:extLst>
            <c:ext xmlns:c16="http://schemas.microsoft.com/office/drawing/2014/chart" uri="{C3380CC4-5D6E-409C-BE32-E72D297353CC}">
              <c16:uniqueId val="{00000000-E233-4914-8DCB-4B3F8775ED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E233-4914-8DCB-4B3F8775ED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102.74</c:v>
                </c:pt>
                <c:pt idx="1">
                  <c:v>121.77</c:v>
                </c:pt>
                <c:pt idx="2">
                  <c:v>104.7</c:v>
                </c:pt>
                <c:pt idx="3">
                  <c:v>119.51</c:v>
                </c:pt>
                <c:pt idx="4">
                  <c:v>106.97</c:v>
                </c:pt>
              </c:numCache>
            </c:numRef>
          </c:val>
          <c:extLst>
            <c:ext xmlns:c16="http://schemas.microsoft.com/office/drawing/2014/chart" uri="{C3380CC4-5D6E-409C-BE32-E72D297353CC}">
              <c16:uniqueId val="{00000000-47DA-4526-B152-9EC034021F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47DA-4526-B152-9EC034021F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225.89</c:v>
                </c:pt>
                <c:pt idx="1">
                  <c:v>191.09</c:v>
                </c:pt>
                <c:pt idx="2">
                  <c:v>214.82</c:v>
                </c:pt>
                <c:pt idx="3">
                  <c:v>196.59</c:v>
                </c:pt>
                <c:pt idx="4">
                  <c:v>221.25</c:v>
                </c:pt>
              </c:numCache>
            </c:numRef>
          </c:val>
          <c:extLst>
            <c:ext xmlns:c16="http://schemas.microsoft.com/office/drawing/2014/chart" uri="{C3380CC4-5D6E-409C-BE32-E72D297353CC}">
              <c16:uniqueId val="{00000000-F37E-412A-9365-7958BB5686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F37E-412A-9365-7958BB5686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鳥取県　智頭町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6420</v>
      </c>
      <c r="AM8" s="66"/>
      <c r="AN8" s="66"/>
      <c r="AO8" s="66"/>
      <c r="AP8" s="66"/>
      <c r="AQ8" s="66"/>
      <c r="AR8" s="66"/>
      <c r="AS8" s="66"/>
      <c r="AT8" s="37">
        <f>データ!$S$6</f>
        <v>224.7</v>
      </c>
      <c r="AU8" s="38"/>
      <c r="AV8" s="38"/>
      <c r="AW8" s="38"/>
      <c r="AX8" s="38"/>
      <c r="AY8" s="38"/>
      <c r="AZ8" s="38"/>
      <c r="BA8" s="38"/>
      <c r="BB8" s="55">
        <f>データ!$T$6</f>
        <v>28.57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99.04</v>
      </c>
      <c r="J10" s="38"/>
      <c r="K10" s="38"/>
      <c r="L10" s="38"/>
      <c r="M10" s="38"/>
      <c r="N10" s="38"/>
      <c r="O10" s="65"/>
      <c r="P10" s="55">
        <f>データ!$P$6</f>
        <v>35.450000000000003</v>
      </c>
      <c r="Q10" s="55"/>
      <c r="R10" s="55"/>
      <c r="S10" s="55"/>
      <c r="T10" s="55"/>
      <c r="U10" s="55"/>
      <c r="V10" s="55"/>
      <c r="W10" s="66">
        <f>データ!$Q$6</f>
        <v>3850</v>
      </c>
      <c r="X10" s="66"/>
      <c r="Y10" s="66"/>
      <c r="Z10" s="66"/>
      <c r="AA10" s="66"/>
      <c r="AB10" s="66"/>
      <c r="AC10" s="66"/>
      <c r="AD10" s="2"/>
      <c r="AE10" s="2"/>
      <c r="AF10" s="2"/>
      <c r="AG10" s="2"/>
      <c r="AH10" s="2"/>
      <c r="AI10" s="2"/>
      <c r="AJ10" s="2"/>
      <c r="AK10" s="2"/>
      <c r="AL10" s="66">
        <f>データ!$U$6</f>
        <v>2252</v>
      </c>
      <c r="AM10" s="66"/>
      <c r="AN10" s="66"/>
      <c r="AO10" s="66"/>
      <c r="AP10" s="66"/>
      <c r="AQ10" s="66"/>
      <c r="AR10" s="66"/>
      <c r="AS10" s="66"/>
      <c r="AT10" s="37">
        <f>データ!$V$6</f>
        <v>2.0099999999999998</v>
      </c>
      <c r="AU10" s="38"/>
      <c r="AV10" s="38"/>
      <c r="AW10" s="38"/>
      <c r="AX10" s="38"/>
      <c r="AY10" s="38"/>
      <c r="AZ10" s="38"/>
      <c r="BA10" s="38"/>
      <c r="BB10" s="55">
        <f>データ!$W$6</f>
        <v>1120.4000000000001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ipxJuCWxISdRc21aQfT4yssn5ZxrvAtSuP5KSa++FWNkSPaD1ZiDtKXKPFL+udTN4cwAivaLYQySRrIe7n/tQ==" saltValue="OKcbc25POaVkwQxRhhSf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313289</v>
      </c>
      <c r="D6" s="20">
        <f t="shared" si="3"/>
        <v>46</v>
      </c>
      <c r="E6" s="20">
        <f t="shared" si="3"/>
        <v>1</v>
      </c>
      <c r="F6" s="20">
        <f t="shared" si="3"/>
        <v>0</v>
      </c>
      <c r="G6" s="20">
        <f t="shared" si="3"/>
        <v>1</v>
      </c>
      <c r="H6" s="20" t="str">
        <f t="shared" si="3"/>
        <v>鳥取県　智頭町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99.04</v>
      </c>
      <c r="P6" s="21">
        <f t="shared" si="3"/>
        <v>35.450000000000003</v>
      </c>
      <c r="Q6" s="21">
        <f t="shared" si="3"/>
        <v>3850</v>
      </c>
      <c r="R6" s="21">
        <f t="shared" si="3"/>
        <v>6420</v>
      </c>
      <c r="S6" s="21">
        <f t="shared" si="3"/>
        <v>224.7</v>
      </c>
      <c r="T6" s="21">
        <f t="shared" si="3"/>
        <v>28.57</v>
      </c>
      <c r="U6" s="21">
        <f t="shared" si="3"/>
        <v>2252</v>
      </c>
      <c r="V6" s="21">
        <f t="shared" si="3"/>
        <v>2.0099999999999998</v>
      </c>
      <c r="W6" s="21">
        <f t="shared" si="3"/>
        <v>1120.4000000000001</v>
      </c>
      <c r="X6" s="22">
        <f>IF(X7="",NA(),X7)</f>
        <v>103.13</v>
      </c>
      <c r="Y6" s="22">
        <f t="shared" ref="Y6:AG6" si="4">IF(Y7="",NA(),Y7)</f>
        <v>116.77</v>
      </c>
      <c r="Z6" s="22">
        <f t="shared" si="4"/>
        <v>106.22</v>
      </c>
      <c r="AA6" s="22">
        <f t="shared" si="4"/>
        <v>115.58</v>
      </c>
      <c r="AB6" s="22">
        <f t="shared" si="4"/>
        <v>105.94</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2288.65</v>
      </c>
      <c r="AU6" s="22">
        <f t="shared" ref="AU6:BC6" si="6">IF(AU7="",NA(),AU7)</f>
        <v>2391.0300000000002</v>
      </c>
      <c r="AV6" s="22">
        <f t="shared" si="6"/>
        <v>2372.4699999999998</v>
      </c>
      <c r="AW6" s="22">
        <f t="shared" si="6"/>
        <v>2782.43</v>
      </c>
      <c r="AX6" s="22">
        <f t="shared" si="6"/>
        <v>4976.32</v>
      </c>
      <c r="AY6" s="22">
        <f t="shared" si="6"/>
        <v>450.54</v>
      </c>
      <c r="AZ6" s="22">
        <f t="shared" si="6"/>
        <v>348.88</v>
      </c>
      <c r="BA6" s="22">
        <f t="shared" si="6"/>
        <v>381.07</v>
      </c>
      <c r="BB6" s="22">
        <f t="shared" si="6"/>
        <v>367.4</v>
      </c>
      <c r="BC6" s="22">
        <f t="shared" si="6"/>
        <v>345.42</v>
      </c>
      <c r="BD6" s="21" t="str">
        <f>IF(BD7="","",IF(BD7="-","【-】","【"&amp;SUBSTITUTE(TEXT(BD7,"#,##0.00"),"-","△")&amp;"】"))</f>
        <v>【252.29】</v>
      </c>
      <c r="BE6" s="22">
        <f>IF(BE7="",NA(),BE7)</f>
        <v>55.68</v>
      </c>
      <c r="BF6" s="22">
        <f t="shared" ref="BF6:BN6" si="7">IF(BF7="",NA(),BF7)</f>
        <v>41.93</v>
      </c>
      <c r="BG6" s="22">
        <f t="shared" si="7"/>
        <v>27.62</v>
      </c>
      <c r="BH6" s="22">
        <f t="shared" si="7"/>
        <v>16.84</v>
      </c>
      <c r="BI6" s="22">
        <f t="shared" si="7"/>
        <v>8.08</v>
      </c>
      <c r="BJ6" s="22">
        <f t="shared" si="7"/>
        <v>496.56</v>
      </c>
      <c r="BK6" s="22">
        <f t="shared" si="7"/>
        <v>540.38</v>
      </c>
      <c r="BL6" s="22">
        <f t="shared" si="7"/>
        <v>556.47</v>
      </c>
      <c r="BM6" s="22">
        <f t="shared" si="7"/>
        <v>564.99</v>
      </c>
      <c r="BN6" s="22">
        <f t="shared" si="7"/>
        <v>631.39</v>
      </c>
      <c r="BO6" s="21" t="str">
        <f>IF(BO7="","",IF(BO7="-","【-】","【"&amp;SUBSTITUTE(TEXT(BO7,"#,##0.00"),"-","△")&amp;"】"))</f>
        <v>【268.07】</v>
      </c>
      <c r="BP6" s="22">
        <f>IF(BP7="",NA(),BP7)</f>
        <v>102.74</v>
      </c>
      <c r="BQ6" s="22">
        <f t="shared" ref="BQ6:BY6" si="8">IF(BQ7="",NA(),BQ7)</f>
        <v>121.77</v>
      </c>
      <c r="BR6" s="22">
        <f t="shared" si="8"/>
        <v>104.7</v>
      </c>
      <c r="BS6" s="22">
        <f t="shared" si="8"/>
        <v>119.51</v>
      </c>
      <c r="BT6" s="22">
        <f t="shared" si="8"/>
        <v>106.97</v>
      </c>
      <c r="BU6" s="22">
        <f t="shared" si="8"/>
        <v>84.9</v>
      </c>
      <c r="BV6" s="22">
        <f t="shared" si="8"/>
        <v>83.22</v>
      </c>
      <c r="BW6" s="22">
        <f t="shared" si="8"/>
        <v>78.67</v>
      </c>
      <c r="BX6" s="22">
        <f t="shared" si="8"/>
        <v>80.56</v>
      </c>
      <c r="BY6" s="22">
        <f t="shared" si="8"/>
        <v>76.55</v>
      </c>
      <c r="BZ6" s="21" t="str">
        <f>IF(BZ7="","",IF(BZ7="-","【-】","【"&amp;SUBSTITUTE(TEXT(BZ7,"#,##0.00"),"-","△")&amp;"】"))</f>
        <v>【97.47】</v>
      </c>
      <c r="CA6" s="22">
        <f>IF(CA7="",NA(),CA7)</f>
        <v>225.89</v>
      </c>
      <c r="CB6" s="22">
        <f t="shared" ref="CB6:CJ6" si="9">IF(CB7="",NA(),CB7)</f>
        <v>191.09</v>
      </c>
      <c r="CC6" s="22">
        <f t="shared" si="9"/>
        <v>214.82</v>
      </c>
      <c r="CD6" s="22">
        <f t="shared" si="9"/>
        <v>196.59</v>
      </c>
      <c r="CE6" s="22">
        <f t="shared" si="9"/>
        <v>221.25</v>
      </c>
      <c r="CF6" s="22">
        <f t="shared" si="9"/>
        <v>231.9</v>
      </c>
      <c r="CG6" s="22">
        <f t="shared" si="9"/>
        <v>234.17</v>
      </c>
      <c r="CH6" s="22">
        <f t="shared" si="9"/>
        <v>257.95</v>
      </c>
      <c r="CI6" s="22">
        <f t="shared" si="9"/>
        <v>260.87</v>
      </c>
      <c r="CJ6" s="22">
        <f t="shared" si="9"/>
        <v>269.25</v>
      </c>
      <c r="CK6" s="21" t="str">
        <f>IF(CK7="","",IF(CK7="-","【-】","【"&amp;SUBSTITUTE(TEXT(CK7,"#,##0.00"),"-","△")&amp;"】"))</f>
        <v>【174.75】</v>
      </c>
      <c r="CL6" s="22">
        <f>IF(CL7="",NA(),CL7)</f>
        <v>46.97</v>
      </c>
      <c r="CM6" s="22">
        <f t="shared" ref="CM6:CU6" si="10">IF(CM7="",NA(),CM7)</f>
        <v>37.659999999999997</v>
      </c>
      <c r="CN6" s="22">
        <f t="shared" si="10"/>
        <v>40.28</v>
      </c>
      <c r="CO6" s="22">
        <f t="shared" si="10"/>
        <v>44.54</v>
      </c>
      <c r="CP6" s="22">
        <f t="shared" si="10"/>
        <v>45</v>
      </c>
      <c r="CQ6" s="22">
        <f t="shared" si="10"/>
        <v>39.61</v>
      </c>
      <c r="CR6" s="22">
        <f t="shared" si="10"/>
        <v>41.06</v>
      </c>
      <c r="CS6" s="22">
        <f t="shared" si="10"/>
        <v>39.94</v>
      </c>
      <c r="CT6" s="22">
        <f t="shared" si="10"/>
        <v>40.19</v>
      </c>
      <c r="CU6" s="22">
        <f t="shared" si="10"/>
        <v>41.14</v>
      </c>
      <c r="CV6" s="21" t="str">
        <f>IF(CV7="","",IF(CV7="-","【-】","【"&amp;SUBSTITUTE(TEXT(CV7,"#,##0.00"),"-","△")&amp;"】"))</f>
        <v>【59.97】</v>
      </c>
      <c r="CW6" s="22">
        <f>IF(CW7="",NA(),CW7)</f>
        <v>59.9</v>
      </c>
      <c r="CX6" s="22">
        <f t="shared" ref="CX6:DF6" si="11">IF(CX7="",NA(),CX7)</f>
        <v>73.27</v>
      </c>
      <c r="CY6" s="22">
        <f t="shared" si="11"/>
        <v>71.790000000000006</v>
      </c>
      <c r="CZ6" s="22">
        <f t="shared" si="11"/>
        <v>61.45</v>
      </c>
      <c r="DA6" s="22">
        <f t="shared" si="11"/>
        <v>59.55</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51.28</v>
      </c>
      <c r="DI6" s="22">
        <f t="shared" ref="DI6:DQ6" si="12">IF(DI7="",NA(),DI7)</f>
        <v>53.7</v>
      </c>
      <c r="DJ6" s="22">
        <f t="shared" si="12"/>
        <v>56.67</v>
      </c>
      <c r="DK6" s="22">
        <f t="shared" si="12"/>
        <v>59.23</v>
      </c>
      <c r="DL6" s="22">
        <f t="shared" si="12"/>
        <v>61.86</v>
      </c>
      <c r="DM6" s="22">
        <f t="shared" si="12"/>
        <v>54.09</v>
      </c>
      <c r="DN6" s="22">
        <f t="shared" si="12"/>
        <v>52.73</v>
      </c>
      <c r="DO6" s="22">
        <f t="shared" si="12"/>
        <v>53.25</v>
      </c>
      <c r="DP6" s="22">
        <f t="shared" si="12"/>
        <v>53.4</v>
      </c>
      <c r="DQ6" s="22">
        <f t="shared" si="12"/>
        <v>52.14</v>
      </c>
      <c r="DR6" s="21" t="str">
        <f>IF(DR7="","",IF(DR7="-","【-】","【"&amp;SUBSTITUTE(TEXT(DR7,"#,##0.00"),"-","△")&amp;"】"))</f>
        <v>【51.51】</v>
      </c>
      <c r="DS6" s="22">
        <f>IF(DS7="",NA(),DS7)</f>
        <v>9.27</v>
      </c>
      <c r="DT6" s="22">
        <f t="shared" ref="DT6:EB6" si="13">IF(DT7="",NA(),DT7)</f>
        <v>9.27</v>
      </c>
      <c r="DU6" s="22">
        <f t="shared" si="13"/>
        <v>14.84</v>
      </c>
      <c r="DV6" s="22">
        <f t="shared" si="13"/>
        <v>15.94</v>
      </c>
      <c r="DW6" s="22">
        <f t="shared" si="13"/>
        <v>15.94</v>
      </c>
      <c r="DX6" s="22">
        <f t="shared" si="13"/>
        <v>18.68</v>
      </c>
      <c r="DY6" s="22">
        <f t="shared" si="13"/>
        <v>19.91</v>
      </c>
      <c r="DZ6" s="22">
        <f t="shared" si="13"/>
        <v>23.02</v>
      </c>
      <c r="EA6" s="22">
        <f t="shared" si="13"/>
        <v>21.86</v>
      </c>
      <c r="EB6" s="22">
        <f t="shared" si="13"/>
        <v>21.01</v>
      </c>
      <c r="EC6" s="21" t="str">
        <f>IF(EC7="","",IF(EC7="-","【-】","【"&amp;SUBSTITUTE(TEXT(EC7,"#,##0.00"),"-","△")&amp;"】"))</f>
        <v>【23.75】</v>
      </c>
      <c r="ED6" s="21">
        <f>IF(ED7="",NA(),ED7)</f>
        <v>0</v>
      </c>
      <c r="EE6" s="21">
        <f t="shared" ref="EE6:EM6" si="14">IF(EE7="",NA(),EE7)</f>
        <v>0</v>
      </c>
      <c r="EF6" s="21">
        <f t="shared" si="14"/>
        <v>0</v>
      </c>
      <c r="EG6" s="21">
        <f t="shared" si="14"/>
        <v>0</v>
      </c>
      <c r="EH6" s="21">
        <f t="shared" si="14"/>
        <v>0</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2">
      <c r="A7" s="15"/>
      <c r="B7" s="24">
        <v>2022</v>
      </c>
      <c r="C7" s="24">
        <v>313289</v>
      </c>
      <c r="D7" s="24">
        <v>46</v>
      </c>
      <c r="E7" s="24">
        <v>1</v>
      </c>
      <c r="F7" s="24">
        <v>0</v>
      </c>
      <c r="G7" s="24">
        <v>1</v>
      </c>
      <c r="H7" s="24" t="s">
        <v>93</v>
      </c>
      <c r="I7" s="24" t="s">
        <v>94</v>
      </c>
      <c r="J7" s="24" t="s">
        <v>95</v>
      </c>
      <c r="K7" s="24" t="s">
        <v>96</v>
      </c>
      <c r="L7" s="24" t="s">
        <v>97</v>
      </c>
      <c r="M7" s="24" t="s">
        <v>98</v>
      </c>
      <c r="N7" s="25" t="s">
        <v>99</v>
      </c>
      <c r="O7" s="25">
        <v>99.04</v>
      </c>
      <c r="P7" s="25">
        <v>35.450000000000003</v>
      </c>
      <c r="Q7" s="25">
        <v>3850</v>
      </c>
      <c r="R7" s="25">
        <v>6420</v>
      </c>
      <c r="S7" s="25">
        <v>224.7</v>
      </c>
      <c r="T7" s="25">
        <v>28.57</v>
      </c>
      <c r="U7" s="25">
        <v>2252</v>
      </c>
      <c r="V7" s="25">
        <v>2.0099999999999998</v>
      </c>
      <c r="W7" s="25">
        <v>1120.4000000000001</v>
      </c>
      <c r="X7" s="25">
        <v>103.13</v>
      </c>
      <c r="Y7" s="25">
        <v>116.77</v>
      </c>
      <c r="Z7" s="25">
        <v>106.22</v>
      </c>
      <c r="AA7" s="25">
        <v>115.58</v>
      </c>
      <c r="AB7" s="25">
        <v>105.94</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2288.65</v>
      </c>
      <c r="AU7" s="25">
        <v>2391.0300000000002</v>
      </c>
      <c r="AV7" s="25">
        <v>2372.4699999999998</v>
      </c>
      <c r="AW7" s="25">
        <v>2782.43</v>
      </c>
      <c r="AX7" s="25">
        <v>4976.32</v>
      </c>
      <c r="AY7" s="25">
        <v>450.54</v>
      </c>
      <c r="AZ7" s="25">
        <v>348.88</v>
      </c>
      <c r="BA7" s="25">
        <v>381.07</v>
      </c>
      <c r="BB7" s="25">
        <v>367.4</v>
      </c>
      <c r="BC7" s="25">
        <v>345.42</v>
      </c>
      <c r="BD7" s="25">
        <v>252.29</v>
      </c>
      <c r="BE7" s="25">
        <v>55.68</v>
      </c>
      <c r="BF7" s="25">
        <v>41.93</v>
      </c>
      <c r="BG7" s="25">
        <v>27.62</v>
      </c>
      <c r="BH7" s="25">
        <v>16.84</v>
      </c>
      <c r="BI7" s="25">
        <v>8.08</v>
      </c>
      <c r="BJ7" s="25">
        <v>496.56</v>
      </c>
      <c r="BK7" s="25">
        <v>540.38</v>
      </c>
      <c r="BL7" s="25">
        <v>556.47</v>
      </c>
      <c r="BM7" s="25">
        <v>564.99</v>
      </c>
      <c r="BN7" s="25">
        <v>631.39</v>
      </c>
      <c r="BO7" s="25">
        <v>268.07</v>
      </c>
      <c r="BP7" s="25">
        <v>102.74</v>
      </c>
      <c r="BQ7" s="25">
        <v>121.77</v>
      </c>
      <c r="BR7" s="25">
        <v>104.7</v>
      </c>
      <c r="BS7" s="25">
        <v>119.51</v>
      </c>
      <c r="BT7" s="25">
        <v>106.97</v>
      </c>
      <c r="BU7" s="25">
        <v>84.9</v>
      </c>
      <c r="BV7" s="25">
        <v>83.22</v>
      </c>
      <c r="BW7" s="25">
        <v>78.67</v>
      </c>
      <c r="BX7" s="25">
        <v>80.56</v>
      </c>
      <c r="BY7" s="25">
        <v>76.55</v>
      </c>
      <c r="BZ7" s="25">
        <v>97.47</v>
      </c>
      <c r="CA7" s="25">
        <v>225.89</v>
      </c>
      <c r="CB7" s="25">
        <v>191.09</v>
      </c>
      <c r="CC7" s="25">
        <v>214.82</v>
      </c>
      <c r="CD7" s="25">
        <v>196.59</v>
      </c>
      <c r="CE7" s="25">
        <v>221.25</v>
      </c>
      <c r="CF7" s="25">
        <v>231.9</v>
      </c>
      <c r="CG7" s="25">
        <v>234.17</v>
      </c>
      <c r="CH7" s="25">
        <v>257.95</v>
      </c>
      <c r="CI7" s="25">
        <v>260.87</v>
      </c>
      <c r="CJ7" s="25">
        <v>269.25</v>
      </c>
      <c r="CK7" s="25">
        <v>174.75</v>
      </c>
      <c r="CL7" s="25">
        <v>46.97</v>
      </c>
      <c r="CM7" s="25">
        <v>37.659999999999997</v>
      </c>
      <c r="CN7" s="25">
        <v>40.28</v>
      </c>
      <c r="CO7" s="25">
        <v>44.54</v>
      </c>
      <c r="CP7" s="25">
        <v>45</v>
      </c>
      <c r="CQ7" s="25">
        <v>39.61</v>
      </c>
      <c r="CR7" s="25">
        <v>41.06</v>
      </c>
      <c r="CS7" s="25">
        <v>39.94</v>
      </c>
      <c r="CT7" s="25">
        <v>40.19</v>
      </c>
      <c r="CU7" s="25">
        <v>41.14</v>
      </c>
      <c r="CV7" s="25">
        <v>59.97</v>
      </c>
      <c r="CW7" s="25">
        <v>59.9</v>
      </c>
      <c r="CX7" s="25">
        <v>73.27</v>
      </c>
      <c r="CY7" s="25">
        <v>71.790000000000006</v>
      </c>
      <c r="CZ7" s="25">
        <v>61.45</v>
      </c>
      <c r="DA7" s="25">
        <v>59.55</v>
      </c>
      <c r="DB7" s="25">
        <v>72.959999999999994</v>
      </c>
      <c r="DC7" s="25">
        <v>72.42</v>
      </c>
      <c r="DD7" s="25">
        <v>69.41</v>
      </c>
      <c r="DE7" s="25">
        <v>71.52</v>
      </c>
      <c r="DF7" s="25">
        <v>70.42</v>
      </c>
      <c r="DG7" s="25">
        <v>89.76</v>
      </c>
      <c r="DH7" s="25">
        <v>51.28</v>
      </c>
      <c r="DI7" s="25">
        <v>53.7</v>
      </c>
      <c r="DJ7" s="25">
        <v>56.67</v>
      </c>
      <c r="DK7" s="25">
        <v>59.23</v>
      </c>
      <c r="DL7" s="25">
        <v>61.86</v>
      </c>
      <c r="DM7" s="25">
        <v>54.09</v>
      </c>
      <c r="DN7" s="25">
        <v>52.73</v>
      </c>
      <c r="DO7" s="25">
        <v>53.25</v>
      </c>
      <c r="DP7" s="25">
        <v>53.4</v>
      </c>
      <c r="DQ7" s="25">
        <v>52.14</v>
      </c>
      <c r="DR7" s="25">
        <v>51.51</v>
      </c>
      <c r="DS7" s="25">
        <v>9.27</v>
      </c>
      <c r="DT7" s="25">
        <v>9.27</v>
      </c>
      <c r="DU7" s="25">
        <v>14.84</v>
      </c>
      <c r="DV7" s="25">
        <v>15.94</v>
      </c>
      <c r="DW7" s="25">
        <v>15.94</v>
      </c>
      <c r="DX7" s="25">
        <v>18.68</v>
      </c>
      <c r="DY7" s="25">
        <v>19.91</v>
      </c>
      <c r="DZ7" s="25">
        <v>23.02</v>
      </c>
      <c r="EA7" s="25">
        <v>21.86</v>
      </c>
      <c r="EB7" s="25">
        <v>21.01</v>
      </c>
      <c r="EC7" s="25">
        <v>23.75</v>
      </c>
      <c r="ED7" s="25">
        <v>0</v>
      </c>
      <c r="EE7" s="25">
        <v>0</v>
      </c>
      <c r="EF7" s="25">
        <v>0</v>
      </c>
      <c r="EG7" s="25">
        <v>0</v>
      </c>
      <c r="EH7" s="25">
        <v>0</v>
      </c>
      <c r="EI7" s="25">
        <v>0.32</v>
      </c>
      <c r="EJ7" s="25">
        <v>0.81</v>
      </c>
      <c r="EK7" s="25">
        <v>0.38</v>
      </c>
      <c r="EL7" s="25">
        <v>0.51</v>
      </c>
      <c r="EM7" s="25">
        <v>0.35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2024-01-18T23:34:36Z</cp:lastPrinted>
  <dcterms:created xsi:type="dcterms:W3CDTF">2023-12-05T00:58:35Z</dcterms:created>
  <dcterms:modified xsi:type="dcterms:W3CDTF">2024-02-07T06:18:23Z</dcterms:modified>
  <cp:category/>
</cp:coreProperties>
</file>