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ofNw9c4EPww9KoFgoKoVGcOANMcrHsXZsIwpMBLDgDkWIA+7/1A9MYMvxewX1LJrhHznQfqxM9fPg9OX77FPhA==" workbookSaltValue="KaTw8JRLKEMotojoE1QvC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<sst xmlns="http://schemas.openxmlformats.org/spreadsheetml/2006/main" count="231" uniqueCount="117">
  <si>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</si>
  <si>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</si>
  <si>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</si>
  <si>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</si>
  <si>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</si>
  <si>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</si>
  <si>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</si>
  <si>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</si>
  <si>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</si>
  <si>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</si>
  <si>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</si>
  <si>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</si>
  <si>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</si>
  <si>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</si>
  <si>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</si>
  <si>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</si>
  <si>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</si>
  <si>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</si>
  <si>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</si>
  <si>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</si>
  <si>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</si>
  <si>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</si>
  <si>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</si>
  <si>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</si>
  <si>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</si>
  <si>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</si>
  <si>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</si>
  <si>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</si>
  <si>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</si>
  <si>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</si>
  <si>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</si>
  <si>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</si>
  <si>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</si>
  <si>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</si>
  <si>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</si>
  <si>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</si>
  <si>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</si>
  <si>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</si>
  <si>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</si>
  <si>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</si>
  <si>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</si>
  <si>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</si>
  <si>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</si>
  <si>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</si>
  <si>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</si>
  <si>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</si>
  <si>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</si>
  <si>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</si>
  <si>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</si>
  <si>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</si>
  <si>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</si>
  <si>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</si>
  <si>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</si>
  <si>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</si>
  <si>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</si>
  <si>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</si>
  <si>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</si>
  <si>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</si>
  <si>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</si>
  <si>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</si>
  <si>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</si>
  <si>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</si>
  <si>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</si>
  <si>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</si>
  <si>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</si>
  <si>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</si>
  <si>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</si>
  <si>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</si>
  <si>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</si>
  <si>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</si>
  <si>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</si>
  <si>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</si>
  <si>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</si>
  <si>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</si>
  <si>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</si>
  <si>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</si>
  <si>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</si>
  <si>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</si>
  <si>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</si>
  <si>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</si>
  <si>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</si>
  <si>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</si>
  <si>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</si>
  <si>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</si>
  <si>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</si>
  <si>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</si>
  <si>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</si>
  <si>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</si>
  <si>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</si>
  <si>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</si>
  <si>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</si>
  <si>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</si>
  <si>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</si>
  <si>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</si>
  <si>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</si>
  <si>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</si>
  <si>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</si>
  <si>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</si>
  <si>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</si>
  <si>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</si>
  <si>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</si>
  <si>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</si>
  <si>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</si>
  <si>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</si>
  <si>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</si>
  <si>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</si>
  <si>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</si>
  <si>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</si>
  <si>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</si>
  <si>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</si>
  <si>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</si>
  <si>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</si>
  <si>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</si>
  <si>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</si>
  <si>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①一般会計からの繰入金により経常収支比率が100％を上回っている。
②累積欠損は発生していないものの、総収益の大部分を一般会計からの繰入金で賄っている事業である。
③流動比率は、繰入金等により現金預金を確保しており、支払い能力は確保されている。
④企業債残高は減少しているが、人口減少等により使用料収入も減少しているため、数値は悪化した。
⑤経費回収率は、料金収入の減少及び維持管理費に係る汚水処理費が増加したことにより低下した。
⑥有収水量の減少及び汚水処理費が増加したことにより、汚水処理原価は増加した。
⑦施設利用率は、全国並びに類似団体の平均値と比べても高い水準にある。
⑧水洗化率は100％を達成している。</t>
    <rPh sb="85" eb="87">
      <t>リュウドウ</t>
    </rPh>
    <rPh sb="87" eb="89">
      <t>ヒリツ</t>
    </rPh>
    <rPh sb="91" eb="94">
      <t>クリイレキン</t>
    </rPh>
    <rPh sb="94" eb="95">
      <t>トウ</t>
    </rPh>
    <rPh sb="103" eb="105">
      <t>カクホ</t>
    </rPh>
    <rPh sb="110" eb="112">
      <t>シハラ</t>
    </rPh>
    <rPh sb="113" eb="115">
      <t>ノウリョク</t>
    </rPh>
    <rPh sb="116" eb="118">
      <t>カクホ</t>
    </rPh>
    <rPh sb="133" eb="135">
      <t>ゲンショウ</t>
    </rPh>
    <rPh sb="141" eb="145">
      <t>ジンコウゲンショウ</t>
    </rPh>
    <rPh sb="145" eb="146">
      <t>トウ</t>
    </rPh>
    <rPh sb="149" eb="152">
      <t>シヨウリョウ</t>
    </rPh>
    <rPh sb="152" eb="154">
      <t>シュウニュウ</t>
    </rPh>
    <rPh sb="155" eb="157">
      <t>ゲンショウ</t>
    </rPh>
    <rPh sb="164" eb="166">
      <t>スウチ</t>
    </rPh>
    <rPh sb="167" eb="169">
      <t>アッカ</t>
    </rPh>
    <rPh sb="182" eb="186">
      <t>リョウキンシュウニュウ</t>
    </rPh>
    <rPh sb="187" eb="189">
      <t>ゲンショウ</t>
    </rPh>
    <rPh sb="189" eb="190">
      <t>オヨ</t>
    </rPh>
    <rPh sb="222" eb="226">
      <t>ユウシュウスイリョウ</t>
    </rPh>
    <rPh sb="227" eb="229">
      <t>ゲンショウ</t>
    </rPh>
    <rPh sb="229" eb="230">
      <t>オヨ</t>
    </rPh>
    <rPh sb="298" eb="302">
      <t>スイセンカリツ</t>
    </rPh>
    <rPh sb="308" eb="310">
      <t>タッセイ</t>
    </rPh>
    <phoneticPr fontId="4"/>
  </si>
  <si>
    <t>本事業は、対象人口27名の小規模な事業である。したがって、使用料収入だけでは維持管理費や資本費を賄うことができない状況にあり、一般会計からの繰入金や公共下水道事業との一体的な運営が前提となっている。
施設の状況については、今後、老朽化の状況や地域の将来像を踏まえ、統廃合やダウンサイジングによる効率的な管理を行っていく必要がある。
こうした課題に対し、本市では「鳥取市下水道等事業経営戦略」のPDCAサイクルに基づく定期的な見直しを行い、各種目標の達成を通じて、経営の健全化や施設の効率的な管理、機能の維持に取り組んでいる。</t>
    <phoneticPr fontId="4"/>
  </si>
  <si>
    <t>①小規模な事業であるが、他事業と同様、減価償却率は上昇傾向にあり注視が必要。
②平成12年度に整備を開始したことから、法定耐用年数を超える管渠はない。</t>
    <rPh sb="12" eb="15">
      <t>タジギョウ</t>
    </rPh>
    <rPh sb="16" eb="18">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</si>
</sst>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99-4D41-A075-ADC1900DD4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99-4D41-A075-ADC1900DD4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71.430000000000007</c:v>
                </c:pt>
                <c:pt idx="1">
                  <c:v>57.14</c:v>
                </c:pt>
                <c:pt idx="2">
                  <c:v>57.14</c:v>
                </c:pt>
                <c:pt idx="3">
                  <c:v>57.14</c:v>
                </c:pt>
                <c:pt idx="4">
                  <c:v>50</c:v>
                </c:pt>
              </c:numCache>
            </c:numRef>
          </c:val>
          <c:extLst>
            <c:ext xmlns:c16="http://schemas.microsoft.com/office/drawing/2014/chart" uri="{C3380CC4-5D6E-409C-BE32-E72D297353CC}">
              <c16:uniqueId val="{00000000-A789-40D0-837A-2A55748AE5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A789-40D0-837A-2A55748AE5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6AA-4FF3-92D1-939525F013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26AA-4FF3-92D1-939525F013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103.42</c:v>
                </c:pt>
                <c:pt idx="1">
                  <c:v>101.58</c:v>
                </c:pt>
                <c:pt idx="2">
                  <c:v>102.33</c:v>
                </c:pt>
                <c:pt idx="3">
                  <c:v>102.45</c:v>
                </c:pt>
                <c:pt idx="4">
                  <c:v>105.55</c:v>
                </c:pt>
              </c:numCache>
            </c:numRef>
          </c:val>
          <c:extLst>
            <c:ext xmlns:c16="http://schemas.microsoft.com/office/drawing/2014/chart" uri="{C3380CC4-5D6E-409C-BE32-E72D297353CC}">
              <c16:uniqueId val="{00000000-1D67-4717-91EC-168B7119A3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1D67-4717-91EC-168B7119A3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28.77</c:v>
                </c:pt>
                <c:pt idx="1">
                  <c:v>33</c:v>
                </c:pt>
                <c:pt idx="2">
                  <c:v>37.24</c:v>
                </c:pt>
                <c:pt idx="3">
                  <c:v>41.47</c:v>
                </c:pt>
                <c:pt idx="4">
                  <c:v>44.62</c:v>
                </c:pt>
              </c:numCache>
            </c:numRef>
          </c:val>
          <c:extLst>
            <c:ext xmlns:c16="http://schemas.microsoft.com/office/drawing/2014/chart" uri="{C3380CC4-5D6E-409C-BE32-E72D297353CC}">
              <c16:uniqueId val="{00000000-8A3C-4374-B1BC-8B176F269A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8A3C-4374-B1BC-8B176F269A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45-4F14-998D-7E3AD25F61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45-4F14-998D-7E3AD25F61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C-45EE-B7AD-CD6E067B97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660C-45EE-B7AD-CD6E067B97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111.68</c:v>
                </c:pt>
                <c:pt idx="1">
                  <c:v>141.1</c:v>
                </c:pt>
                <c:pt idx="2">
                  <c:v>151.85</c:v>
                </c:pt>
                <c:pt idx="3">
                  <c:v>173.66</c:v>
                </c:pt>
                <c:pt idx="4">
                  <c:v>166.21</c:v>
                </c:pt>
              </c:numCache>
            </c:numRef>
          </c:val>
          <c:extLst>
            <c:ext xmlns:c16="http://schemas.microsoft.com/office/drawing/2014/chart" uri="{C3380CC4-5D6E-409C-BE32-E72D297353CC}">
              <c16:uniqueId val="{00000000-6516-4EA2-8D9A-D0F1A618E3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6516-4EA2-8D9A-D0F1A618E3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7928.67</c:v>
                </c:pt>
                <c:pt idx="1">
                  <c:v>7714.46</c:v>
                </c:pt>
                <c:pt idx="2">
                  <c:v>7906.8</c:v>
                </c:pt>
                <c:pt idx="3">
                  <c:v>2285.08</c:v>
                </c:pt>
                <c:pt idx="4">
                  <c:v>2319.46</c:v>
                </c:pt>
              </c:numCache>
            </c:numRef>
          </c:val>
          <c:extLst>
            <c:ext xmlns:c16="http://schemas.microsoft.com/office/drawing/2014/chart" uri="{C3380CC4-5D6E-409C-BE32-E72D297353CC}">
              <c16:uniqueId val="{00000000-E222-48A5-AF12-A64E2B4089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E222-48A5-AF12-A64E2B4089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33.56</c:v>
                </c:pt>
                <c:pt idx="1">
                  <c:v>29.81</c:v>
                </c:pt>
                <c:pt idx="2">
                  <c:v>21.26</c:v>
                </c:pt>
                <c:pt idx="3">
                  <c:v>20.02</c:v>
                </c:pt>
                <c:pt idx="4">
                  <c:v>14.49</c:v>
                </c:pt>
              </c:numCache>
            </c:numRef>
          </c:val>
          <c:extLst>
            <c:ext xmlns:c16="http://schemas.microsoft.com/office/drawing/2014/chart" uri="{C3380CC4-5D6E-409C-BE32-E72D297353CC}">
              <c16:uniqueId val="{00000000-07CD-4340-B759-FD4A2D18DB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07CD-4340-B759-FD4A2D18DB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431.65</c:v>
                </c:pt>
                <c:pt idx="1">
                  <c:v>490.49</c:v>
                </c:pt>
                <c:pt idx="2">
                  <c:v>679.16</c:v>
                </c:pt>
                <c:pt idx="3">
                  <c:v>718.6</c:v>
                </c:pt>
                <c:pt idx="4">
                  <c:v>1014.08</c:v>
                </c:pt>
              </c:numCache>
            </c:numRef>
          </c:val>
          <c:extLst>
            <c:ext xmlns:c16="http://schemas.microsoft.com/office/drawing/2014/chart" uri="{C3380CC4-5D6E-409C-BE32-E72D297353CC}">
              <c16:uniqueId val="{00000000-7C44-4B18-AEFD-2831479546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7C44-4B18-AEFD-2831479546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鳥取市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183269</v>
      </c>
      <c r="AM8" s="42"/>
      <c r="AN8" s="42"/>
      <c r="AO8" s="42"/>
      <c r="AP8" s="42"/>
      <c r="AQ8" s="42"/>
      <c r="AR8" s="42"/>
      <c r="AS8" s="42"/>
      <c r="AT8" s="35">
        <f>データ!T6</f>
        <v>765.31</v>
      </c>
      <c r="AU8" s="35"/>
      <c r="AV8" s="35"/>
      <c r="AW8" s="35"/>
      <c r="AX8" s="35"/>
      <c r="AY8" s="35"/>
      <c r="AZ8" s="35"/>
      <c r="BA8" s="35"/>
      <c r="BB8" s="35">
        <f>データ!U6</f>
        <v>239.47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27.45</v>
      </c>
      <c r="J10" s="35"/>
      <c r="K10" s="35"/>
      <c r="L10" s="35"/>
      <c r="M10" s="35"/>
      <c r="N10" s="35"/>
      <c r="O10" s="35"/>
      <c r="P10" s="35">
        <f>データ!P6</f>
        <v>0.01</v>
      </c>
      <c r="Q10" s="35"/>
      <c r="R10" s="35"/>
      <c r="S10" s="35"/>
      <c r="T10" s="35"/>
      <c r="U10" s="35"/>
      <c r="V10" s="35"/>
      <c r="W10" s="35">
        <f>データ!Q6</f>
        <v>89.74</v>
      </c>
      <c r="X10" s="35"/>
      <c r="Y10" s="35"/>
      <c r="Z10" s="35"/>
      <c r="AA10" s="35"/>
      <c r="AB10" s="35"/>
      <c r="AC10" s="35"/>
      <c r="AD10" s="42">
        <f>データ!R6</f>
        <v>2767</v>
      </c>
      <c r="AE10" s="42"/>
      <c r="AF10" s="42"/>
      <c r="AG10" s="42"/>
      <c r="AH10" s="42"/>
      <c r="AI10" s="42"/>
      <c r="AJ10" s="42"/>
      <c r="AK10" s="2"/>
      <c r="AL10" s="42">
        <f>データ!V6</f>
        <v>27</v>
      </c>
      <c r="AM10" s="42"/>
      <c r="AN10" s="42"/>
      <c r="AO10" s="42"/>
      <c r="AP10" s="42"/>
      <c r="AQ10" s="42"/>
      <c r="AR10" s="42"/>
      <c r="AS10" s="42"/>
      <c r="AT10" s="35">
        <f>データ!W6</f>
        <v>0.02</v>
      </c>
      <c r="AU10" s="35"/>
      <c r="AV10" s="35"/>
      <c r="AW10" s="35"/>
      <c r="AX10" s="35"/>
      <c r="AY10" s="35"/>
      <c r="AZ10" s="35"/>
      <c r="BA10" s="35"/>
      <c r="BB10" s="35">
        <f>データ!X6</f>
        <v>1350</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lTj1GCKjyk8QjkANwubZTytLgjhsRzdz6FCPrJRspQP+hjIAjycGETVUmfHm9RtgWZjykJS3P/ksi4HPOPNVIg==" saltValue="A3bMFVfhGzaFpQsoCwj4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312011</v>
      </c>
      <c r="D6" s="19">
        <f t="shared" si="3"/>
        <v>46</v>
      </c>
      <c r="E6" s="19">
        <f t="shared" si="3"/>
        <v>17</v>
      </c>
      <c r="F6" s="19">
        <f t="shared" si="3"/>
        <v>9</v>
      </c>
      <c r="G6" s="19">
        <f t="shared" si="3"/>
        <v>0</v>
      </c>
      <c r="H6" s="19" t="str">
        <f t="shared" si="3"/>
        <v>鳥取県　鳥取市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27.45</v>
      </c>
      <c r="P6" s="20">
        <f t="shared" si="3"/>
        <v>0.01</v>
      </c>
      <c r="Q6" s="20">
        <f t="shared" si="3"/>
        <v>89.74</v>
      </c>
      <c r="R6" s="20">
        <f t="shared" si="3"/>
        <v>2767</v>
      </c>
      <c r="S6" s="20">
        <f t="shared" si="3"/>
        <v>183269</v>
      </c>
      <c r="T6" s="20">
        <f t="shared" si="3"/>
        <v>765.31</v>
      </c>
      <c r="U6" s="20">
        <f t="shared" si="3"/>
        <v>239.47</v>
      </c>
      <c r="V6" s="20">
        <f t="shared" si="3"/>
        <v>27</v>
      </c>
      <c r="W6" s="20">
        <f t="shared" si="3"/>
        <v>0.02</v>
      </c>
      <c r="X6" s="20">
        <f t="shared" si="3"/>
        <v>1350</v>
      </c>
      <c r="Y6" s="21">
        <f>IF(Y7="",NA(),Y7)</f>
        <v>103.42</v>
      </c>
      <c r="Z6" s="21">
        <f t="shared" ref="Z6:AH6" si="4">IF(Z7="",NA(),Z7)</f>
        <v>101.58</v>
      </c>
      <c r="AA6" s="21">
        <f t="shared" si="4"/>
        <v>102.33</v>
      </c>
      <c r="AB6" s="21">
        <f t="shared" si="4"/>
        <v>102.45</v>
      </c>
      <c r="AC6" s="21">
        <f t="shared" si="4"/>
        <v>105.55</v>
      </c>
      <c r="AD6" s="21">
        <f t="shared" si="4"/>
        <v>91.26</v>
      </c>
      <c r="AE6" s="21">
        <f t="shared" si="4"/>
        <v>99.2</v>
      </c>
      <c r="AF6" s="21">
        <f t="shared" si="4"/>
        <v>100.42</v>
      </c>
      <c r="AG6" s="21">
        <f t="shared" si="4"/>
        <v>98.03</v>
      </c>
      <c r="AH6" s="21">
        <f t="shared" si="4"/>
        <v>105.46</v>
      </c>
      <c r="AI6" s="20" t="str">
        <f>IF(AI7="","",IF(AI7="-","【-】","【"&amp;SUBSTITUTE(TEXT(AI7,"#,##0.00"),"-","△")&amp;"】"))</f>
        <v>【105.41】</v>
      </c>
      <c r="AJ6" s="20">
        <f>IF(AJ7="",NA(),AJ7)</f>
        <v>0</v>
      </c>
      <c r="AK6" s="20">
        <f t="shared" ref="AK6:AS6" si="5">IF(AK7="",NA(),AK7)</f>
        <v>0</v>
      </c>
      <c r="AL6" s="20">
        <f t="shared" si="5"/>
        <v>0</v>
      </c>
      <c r="AM6" s="20">
        <f t="shared" si="5"/>
        <v>0</v>
      </c>
      <c r="AN6" s="20">
        <f t="shared" si="5"/>
        <v>0</v>
      </c>
      <c r="AO6" s="21">
        <f t="shared" si="5"/>
        <v>1597.09</v>
      </c>
      <c r="AP6" s="21">
        <f t="shared" si="5"/>
        <v>1500.46</v>
      </c>
      <c r="AQ6" s="21">
        <f t="shared" si="5"/>
        <v>762.05</v>
      </c>
      <c r="AR6" s="21">
        <f t="shared" si="5"/>
        <v>755.68</v>
      </c>
      <c r="AS6" s="21">
        <f t="shared" si="5"/>
        <v>806.39</v>
      </c>
      <c r="AT6" s="20" t="str">
        <f>IF(AT7="","",IF(AT7="-","【-】","【"&amp;SUBSTITUTE(TEXT(AT7,"#,##0.00"),"-","△")&amp;"】"))</f>
        <v>【787.78】</v>
      </c>
      <c r="AU6" s="21">
        <f>IF(AU7="",NA(),AU7)</f>
        <v>111.68</v>
      </c>
      <c r="AV6" s="21">
        <f t="shared" ref="AV6:BD6" si="6">IF(AV7="",NA(),AV7)</f>
        <v>141.1</v>
      </c>
      <c r="AW6" s="21">
        <f t="shared" si="6"/>
        <v>151.85</v>
      </c>
      <c r="AX6" s="21">
        <f t="shared" si="6"/>
        <v>173.66</v>
      </c>
      <c r="AY6" s="21">
        <f t="shared" si="6"/>
        <v>166.21</v>
      </c>
      <c r="AZ6" s="21">
        <f t="shared" si="6"/>
        <v>88.56</v>
      </c>
      <c r="BA6" s="21">
        <f t="shared" si="6"/>
        <v>81.260000000000005</v>
      </c>
      <c r="BB6" s="21">
        <f t="shared" si="6"/>
        <v>92.61</v>
      </c>
      <c r="BC6" s="21">
        <f t="shared" si="6"/>
        <v>91.41</v>
      </c>
      <c r="BD6" s="21">
        <f t="shared" si="6"/>
        <v>96.26</v>
      </c>
      <c r="BE6" s="20" t="str">
        <f>IF(BE7="","",IF(BE7="-","【-】","【"&amp;SUBSTITUTE(TEXT(BE7,"#,##0.00"),"-","△")&amp;"】"))</f>
        <v>【96.87】</v>
      </c>
      <c r="BF6" s="21">
        <f>IF(BF7="",NA(),BF7)</f>
        <v>7928.67</v>
      </c>
      <c r="BG6" s="21">
        <f t="shared" ref="BG6:BO6" si="7">IF(BG7="",NA(),BG7)</f>
        <v>7714.46</v>
      </c>
      <c r="BH6" s="21">
        <f t="shared" si="7"/>
        <v>7906.8</v>
      </c>
      <c r="BI6" s="21">
        <f t="shared" si="7"/>
        <v>2285.08</v>
      </c>
      <c r="BJ6" s="21">
        <f t="shared" si="7"/>
        <v>2319.46</v>
      </c>
      <c r="BK6" s="21">
        <f t="shared" si="7"/>
        <v>1837.88</v>
      </c>
      <c r="BL6" s="21">
        <f t="shared" si="7"/>
        <v>1748.51</v>
      </c>
      <c r="BM6" s="21">
        <f t="shared" si="7"/>
        <v>1640.16</v>
      </c>
      <c r="BN6" s="21">
        <f t="shared" si="7"/>
        <v>1521.05</v>
      </c>
      <c r="BO6" s="21">
        <f t="shared" si="7"/>
        <v>1490.65</v>
      </c>
      <c r="BP6" s="20" t="str">
        <f>IF(BP7="","",IF(BP7="-","【-】","【"&amp;SUBSTITUTE(TEXT(BP7,"#,##0.00"),"-","△")&amp;"】"))</f>
        <v>【1,496.36】</v>
      </c>
      <c r="BQ6" s="21">
        <f>IF(BQ7="",NA(),BQ7)</f>
        <v>33.56</v>
      </c>
      <c r="BR6" s="21">
        <f t="shared" ref="BR6:BZ6" si="8">IF(BR7="",NA(),BR7)</f>
        <v>29.81</v>
      </c>
      <c r="BS6" s="21">
        <f t="shared" si="8"/>
        <v>21.26</v>
      </c>
      <c r="BT6" s="21">
        <f t="shared" si="8"/>
        <v>20.02</v>
      </c>
      <c r="BU6" s="21">
        <f t="shared" si="8"/>
        <v>14.49</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431.65</v>
      </c>
      <c r="CC6" s="21">
        <f t="shared" ref="CC6:CK6" si="9">IF(CC7="",NA(),CC7)</f>
        <v>490.49</v>
      </c>
      <c r="CD6" s="21">
        <f t="shared" si="9"/>
        <v>679.16</v>
      </c>
      <c r="CE6" s="21">
        <f t="shared" si="9"/>
        <v>718.6</v>
      </c>
      <c r="CF6" s="21">
        <f t="shared" si="9"/>
        <v>1014.08</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71.430000000000007</v>
      </c>
      <c r="CN6" s="21">
        <f t="shared" ref="CN6:CV6" si="10">IF(CN7="",NA(),CN7)</f>
        <v>57.14</v>
      </c>
      <c r="CO6" s="21">
        <f t="shared" si="10"/>
        <v>57.14</v>
      </c>
      <c r="CP6" s="21">
        <f t="shared" si="10"/>
        <v>57.14</v>
      </c>
      <c r="CQ6" s="21">
        <f t="shared" si="10"/>
        <v>50</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91.52</v>
      </c>
      <c r="DD6" s="21">
        <f t="shared" si="11"/>
        <v>90.33</v>
      </c>
      <c r="DE6" s="21">
        <f t="shared" si="11"/>
        <v>90.04</v>
      </c>
      <c r="DF6" s="21">
        <f t="shared" si="11"/>
        <v>90.58</v>
      </c>
      <c r="DG6" s="21">
        <f t="shared" si="11"/>
        <v>90.11</v>
      </c>
      <c r="DH6" s="20" t="str">
        <f>IF(DH7="","",IF(DH7="-","【-】","【"&amp;SUBSTITUTE(TEXT(DH7,"#,##0.00"),"-","△")&amp;"】"))</f>
        <v>【89.98】</v>
      </c>
      <c r="DI6" s="21">
        <f>IF(DI7="",NA(),DI7)</f>
        <v>28.77</v>
      </c>
      <c r="DJ6" s="21">
        <f t="shared" ref="DJ6:DR6" si="12">IF(DJ7="",NA(),DJ7)</f>
        <v>33</v>
      </c>
      <c r="DK6" s="21">
        <f t="shared" si="12"/>
        <v>37.24</v>
      </c>
      <c r="DL6" s="21">
        <f t="shared" si="12"/>
        <v>41.47</v>
      </c>
      <c r="DM6" s="21">
        <f t="shared" si="12"/>
        <v>44.62</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2022</v>
      </c>
      <c r="C7" s="23">
        <v>312011</v>
      </c>
      <c r="D7" s="23">
        <v>46</v>
      </c>
      <c r="E7" s="23">
        <v>17</v>
      </c>
      <c r="F7" s="23">
        <v>9</v>
      </c>
      <c r="G7" s="23">
        <v>0</v>
      </c>
      <c r="H7" s="23" t="s">
        <v>96</v>
      </c>
      <c r="I7" s="23" t="s">
        <v>97</v>
      </c>
      <c r="J7" s="23" t="s">
        <v>98</v>
      </c>
      <c r="K7" s="23" t="s">
        <v>99</v>
      </c>
      <c r="L7" s="23" t="s">
        <v>100</v>
      </c>
      <c r="M7" s="23" t="s">
        <v>101</v>
      </c>
      <c r="N7" s="24" t="s">
        <v>102</v>
      </c>
      <c r="O7" s="24">
        <v>27.45</v>
      </c>
      <c r="P7" s="24">
        <v>0.01</v>
      </c>
      <c r="Q7" s="24">
        <v>89.74</v>
      </c>
      <c r="R7" s="24">
        <v>2767</v>
      </c>
      <c r="S7" s="24">
        <v>183269</v>
      </c>
      <c r="T7" s="24">
        <v>765.31</v>
      </c>
      <c r="U7" s="24">
        <v>239.47</v>
      </c>
      <c r="V7" s="24">
        <v>27</v>
      </c>
      <c r="W7" s="24">
        <v>0.02</v>
      </c>
      <c r="X7" s="24">
        <v>1350</v>
      </c>
      <c r="Y7" s="24">
        <v>103.42</v>
      </c>
      <c r="Z7" s="24">
        <v>101.58</v>
      </c>
      <c r="AA7" s="24">
        <v>102.33</v>
      </c>
      <c r="AB7" s="24">
        <v>102.45</v>
      </c>
      <c r="AC7" s="24">
        <v>105.55</v>
      </c>
      <c r="AD7" s="24">
        <v>91.26</v>
      </c>
      <c r="AE7" s="24">
        <v>99.2</v>
      </c>
      <c r="AF7" s="24">
        <v>100.42</v>
      </c>
      <c r="AG7" s="24">
        <v>98.03</v>
      </c>
      <c r="AH7" s="24">
        <v>105.46</v>
      </c>
      <c r="AI7" s="24">
        <v>105.41</v>
      </c>
      <c r="AJ7" s="24">
        <v>0</v>
      </c>
      <c r="AK7" s="24">
        <v>0</v>
      </c>
      <c r="AL7" s="24">
        <v>0</v>
      </c>
      <c r="AM7" s="24">
        <v>0</v>
      </c>
      <c r="AN7" s="24">
        <v>0</v>
      </c>
      <c r="AO7" s="24">
        <v>1597.09</v>
      </c>
      <c r="AP7" s="24">
        <v>1500.46</v>
      </c>
      <c r="AQ7" s="24">
        <v>762.05</v>
      </c>
      <c r="AR7" s="24">
        <v>755.68</v>
      </c>
      <c r="AS7" s="24">
        <v>806.39</v>
      </c>
      <c r="AT7" s="24">
        <v>787.78</v>
      </c>
      <c r="AU7" s="24">
        <v>111.68</v>
      </c>
      <c r="AV7" s="24">
        <v>141.1</v>
      </c>
      <c r="AW7" s="24">
        <v>151.85</v>
      </c>
      <c r="AX7" s="24">
        <v>173.66</v>
      </c>
      <c r="AY7" s="24">
        <v>166.21</v>
      </c>
      <c r="AZ7" s="24">
        <v>88.56</v>
      </c>
      <c r="BA7" s="24">
        <v>81.260000000000005</v>
      </c>
      <c r="BB7" s="24">
        <v>92.61</v>
      </c>
      <c r="BC7" s="24">
        <v>91.41</v>
      </c>
      <c r="BD7" s="24">
        <v>96.26</v>
      </c>
      <c r="BE7" s="24">
        <v>96.87</v>
      </c>
      <c r="BF7" s="24">
        <v>7928.67</v>
      </c>
      <c r="BG7" s="24">
        <v>7714.46</v>
      </c>
      <c r="BH7" s="24">
        <v>7906.8</v>
      </c>
      <c r="BI7" s="24">
        <v>2285.08</v>
      </c>
      <c r="BJ7" s="24">
        <v>2319.46</v>
      </c>
      <c r="BK7" s="24">
        <v>1837.88</v>
      </c>
      <c r="BL7" s="24">
        <v>1748.51</v>
      </c>
      <c r="BM7" s="24">
        <v>1640.16</v>
      </c>
      <c r="BN7" s="24">
        <v>1521.05</v>
      </c>
      <c r="BO7" s="24">
        <v>1490.65</v>
      </c>
      <c r="BP7" s="24">
        <v>1496.36</v>
      </c>
      <c r="BQ7" s="24">
        <v>33.56</v>
      </c>
      <c r="BR7" s="24">
        <v>29.81</v>
      </c>
      <c r="BS7" s="24">
        <v>21.26</v>
      </c>
      <c r="BT7" s="24">
        <v>20.02</v>
      </c>
      <c r="BU7" s="24">
        <v>14.49</v>
      </c>
      <c r="BV7" s="24">
        <v>35.03</v>
      </c>
      <c r="BW7" s="24">
        <v>34.99</v>
      </c>
      <c r="BX7" s="24">
        <v>38.270000000000003</v>
      </c>
      <c r="BY7" s="24">
        <v>37.520000000000003</v>
      </c>
      <c r="BZ7" s="24">
        <v>34.96</v>
      </c>
      <c r="CA7" s="24">
        <v>35.159999999999997</v>
      </c>
      <c r="CB7" s="24">
        <v>431.65</v>
      </c>
      <c r="CC7" s="24">
        <v>490.49</v>
      </c>
      <c r="CD7" s="24">
        <v>679.16</v>
      </c>
      <c r="CE7" s="24">
        <v>718.6</v>
      </c>
      <c r="CF7" s="24">
        <v>1014.08</v>
      </c>
      <c r="CG7" s="24">
        <v>525.22</v>
      </c>
      <c r="CH7" s="24">
        <v>520.91999999999996</v>
      </c>
      <c r="CI7" s="24">
        <v>486.77</v>
      </c>
      <c r="CJ7" s="24">
        <v>502.1</v>
      </c>
      <c r="CK7" s="24">
        <v>539.07000000000005</v>
      </c>
      <c r="CL7" s="24">
        <v>534.98</v>
      </c>
      <c r="CM7" s="24">
        <v>71.430000000000007</v>
      </c>
      <c r="CN7" s="24">
        <v>57.14</v>
      </c>
      <c r="CO7" s="24">
        <v>57.14</v>
      </c>
      <c r="CP7" s="24">
        <v>57.14</v>
      </c>
      <c r="CQ7" s="24">
        <v>50</v>
      </c>
      <c r="CR7" s="24">
        <v>35.340000000000003</v>
      </c>
      <c r="CS7" s="24">
        <v>34.68</v>
      </c>
      <c r="CT7" s="24">
        <v>34.700000000000003</v>
      </c>
      <c r="CU7" s="24">
        <v>46.83</v>
      </c>
      <c r="CV7" s="24">
        <v>33.74</v>
      </c>
      <c r="CW7" s="24">
        <v>33.840000000000003</v>
      </c>
      <c r="CX7" s="24">
        <v>100</v>
      </c>
      <c r="CY7" s="24">
        <v>100</v>
      </c>
      <c r="CZ7" s="24">
        <v>100</v>
      </c>
      <c r="DA7" s="24">
        <v>100</v>
      </c>
      <c r="DB7" s="24">
        <v>100</v>
      </c>
      <c r="DC7" s="24">
        <v>91.52</v>
      </c>
      <c r="DD7" s="24">
        <v>90.33</v>
      </c>
      <c r="DE7" s="24">
        <v>90.04</v>
      </c>
      <c r="DF7" s="24">
        <v>90.58</v>
      </c>
      <c r="DG7" s="24">
        <v>90.11</v>
      </c>
      <c r="DH7" s="24">
        <v>89.98</v>
      </c>
      <c r="DI7" s="24">
        <v>28.77</v>
      </c>
      <c r="DJ7" s="24">
        <v>33</v>
      </c>
      <c r="DK7" s="24">
        <v>37.24</v>
      </c>
      <c r="DL7" s="24">
        <v>41.47</v>
      </c>
      <c r="DM7" s="24">
        <v>44.62</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2024-01-25T05:18:54Z</cp:lastPrinted>
  <dcterms:created xsi:type="dcterms:W3CDTF">2023-12-12T01:06:40Z</dcterms:created>
  <dcterms:modified xsi:type="dcterms:W3CDTF">2024-02-07T05:04:31Z</dcterms:modified>
  <cp:category/>
</cp:coreProperties>
</file>