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1_鳥取市\"/>
    </mc:Choice>
  </mc:AlternateContent>
  <workbookProtection workbookAlgorithmName="SHA-512" workbookHashValue="CULtif//XysH/jnkm4zW2u0mEahh2V0Yomfm2sm3bXWv71BqIhuNNvMCmVuUey4p/ThOxMX3jPvLCrGQVJ3bdw==" workbookSaltValue="1OeAz5VOO2WnSCynKsySO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<sst xmlns="http://schemas.openxmlformats.org/spreadsheetml/2006/main" count="231" uniqueCount="117">
  <si>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</si>
  <si>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</si>
  <si>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</si>
  <si>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</si>
  <si>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</si>
  <si>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</si>
  <si>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</si>
  <si>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</si>
  <si>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</si>
  <si>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</si>
  <si>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</si>
  <si>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</si>
  <si>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</si>
  <si>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</si>
  <si>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</si>
  <si>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</si>
  <si>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</si>
  <si>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</si>
  <si>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</si>
  <si>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</si>
  <si>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</si>
  <si>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</si>
  <si>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</si>
  <si>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</si>
  <si>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</si>
  <si>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</si>
  <si>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</si>
  <si>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</si>
  <si>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</si>
  <si>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</si>
  <si>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</si>
  <si>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</si>
  <si>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</si>
  <si>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</si>
  <si>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</si>
  <si>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</si>
  <si>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</si>
  <si>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</si>
  <si>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</si>
  <si>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</si>
  <si>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</si>
  <si>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</si>
  <si>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</si>
  <si>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</si>
  <si>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</si>
  <si>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</si>
  <si>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</si>
  <si>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</si>
  <si>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</si>
  <si>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</si>
  <si>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</si>
  <si>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</si>
  <si>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</si>
  <si>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</si>
  <si>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</si>
  <si>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</si>
  <si>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</si>
  <si>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</si>
  <si>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</si>
  <si>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</si>
  <si>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</si>
  <si>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</si>
  <si>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</si>
  <si>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</si>
  <si>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</si>
  <si>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</si>
  <si>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</si>
  <si>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</si>
  <si>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</si>
  <si>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</si>
  <si>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</si>
  <si>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</si>
  <si>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</si>
  <si>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</si>
  <si>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</si>
  <si>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</si>
  <si>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</si>
  <si>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</si>
  <si>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</si>
  <si>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</si>
  <si>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</si>
  <si>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</si>
  <si>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</si>
  <si>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</si>
  <si>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</si>
  <si>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</si>
  <si>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</si>
  <si>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</si>
  <si>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</si>
  <si>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</si>
  <si>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</si>
  <si>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</si>
  <si>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</si>
  <si>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</si>
  <si>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</si>
  <si>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</si>
  <si>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</si>
  <si>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</si>
  <si>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</si>
  <si>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</si>
  <si>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</si>
  <si>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</si>
  <si>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</si>
  <si>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</si>
  <si>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</si>
  <si>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</si>
  <si>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</si>
  <si>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</si>
  <si>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</si>
  <si>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</si>
  <si>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</si>
  <si>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</si>
  <si>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</si>
  <si>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</si>
  <si>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経営の健全性・効率性を表す指標は、概ね良好であるが、本事業は、一般会計からの繰入が前提となっている事業である。
施設の老朽化は、深刻な状況ではないが、更新時期の到来に際しては、他の事業と同様、地域の将来像と投資需要を適切に把握し、施設の統廃合やダウンサイジングといった効率的な施設管理に取組むことが必要である。
こうした課題に対し、本市では「鳥取市下水道等事業経営戦略」のPDCAサイクルに基づく定期的な見直しを行い、各種目標の達成を通じて、経営の健全化や施設の効率的な管理、機能の維持に取り組んでいる。</t>
    <phoneticPr fontId="4"/>
  </si>
  <si>
    <t>①有形固定資産減価償却率は、類似団体等の平均値と比べて高い水準で推移している。本事業は、比較的老朽化の進行度合いが高いと言える。
②供用開始が平成6年度であり、法定耐用年数を超える管渠はない。</t>
    <rPh sb="1" eb="3">
      <t>ユウケイ</t>
    </rPh>
    <rPh sb="3" eb="7">
      <t>コテイシサン</t>
    </rPh>
    <rPh sb="39" eb="42">
      <t>ホンジギョウ</t>
    </rPh>
    <rPh sb="44" eb="46">
      <t>ヒカク</t>
    </rPh>
    <rPh sb="46" eb="47">
      <t>テキ</t>
    </rPh>
    <rPh sb="47" eb="49">
      <t>ロウキュウ</t>
    </rPh>
    <rPh sb="67" eb="69">
      <t>キョウヨウ</t>
    </rPh>
    <rPh sb="69" eb="71">
      <t>カイシ</t>
    </rPh>
    <rPh sb="72" eb="74">
      <t>ヘイセイ</t>
    </rPh>
    <rPh sb="75" eb="77">
      <t>ネンド</t>
    </rPh>
    <rPh sb="81" eb="83">
      <t>ホウテイ</t>
    </rPh>
    <rPh sb="83" eb="85">
      <t>タイヨウ</t>
    </rPh>
    <rPh sb="85" eb="87">
      <t>ネンスウ</t>
    </rPh>
    <rPh sb="88" eb="89">
      <t>コ</t>
    </rPh>
    <rPh sb="91" eb="93">
      <t>カンキョ</t>
    </rPh>
    <phoneticPr fontId="4"/>
  </si>
  <si>
    <t>①経常収支は100％を超え、また、②累積欠損金も発生していないことから、両比率とも良好な値を示している。
③流動比率は、目安となる100％の水準を大きく下回っているものの、使用料収入や一般会計からの繰入等により支払い能力は確保されている。
④企業債残高対事業規模比率は、既存の企業債の償還に伴い低下傾向にある。
⑤経費回収率は、前年同様良好な水準であった。100％の水準を維持していることから、本事業における使用料は適正な水準と言える。
⑥有収水量は減少し、汚水処理費が増加したことにより、汚水処理原価は増加した。今後も同様の傾向が見込まれるため、汚水処理経費抑制の取組みが必要である。
⑦施設利用率は、類似団体の平均値と比較すると高い準水準となっているが、減少傾向にある。これは下水道需要に対し供給側の処理場能力が大きいのが要因で、人口減少が進む中では今後も低下が避けられない。このため、下水道等事業経営戦略と最適整備構想の知見を活用して、施設の統廃合や縮小を進め効率化を図る必要がある。
⑧水洗化率は、類似団体や全国の平均値より高い水準で推移しており良好な値と言える。</t>
    <rPh sb="55" eb="59">
      <t>リュウドウヒリツ</t>
    </rPh>
    <rPh sb="149" eb="151">
      <t>テイカ</t>
    </rPh>
    <rPh sb="151" eb="153">
      <t>ケイコウ</t>
    </rPh>
    <rPh sb="229" eb="231">
      <t>ゲンショウ</t>
    </rPh>
    <rPh sb="256" eb="258">
      <t>ゾウカ</t>
    </rPh>
    <rPh sb="261" eb="263">
      <t>コンゴ</t>
    </rPh>
    <rPh sb="264" eb="266">
      <t>ドウヨウ</t>
    </rPh>
    <rPh sb="267" eb="269">
      <t>ケイコウ</t>
    </rPh>
    <rPh sb="270" eb="272">
      <t>ミコ</t>
    </rPh>
    <rPh sb="278" eb="282">
      <t>オスイショリ</t>
    </rPh>
    <rPh sb="282" eb="284">
      <t>ケイヒ</t>
    </rPh>
    <rPh sb="321" eb="322">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</si>
</sst>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01-49CC-835C-CC1DE1CE3F3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4D01-49CC-835C-CC1DE1CE3F3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7.83</c:v>
                </c:pt>
                <c:pt idx="1">
                  <c:v>7.55</c:v>
                </c:pt>
                <c:pt idx="2">
                  <c:v>47.79</c:v>
                </c:pt>
                <c:pt idx="3">
                  <c:v>48.67</c:v>
                </c:pt>
                <c:pt idx="4">
                  <c:v>44.25</c:v>
                </c:pt>
              </c:numCache>
            </c:numRef>
          </c:val>
          <c:extLst>
            <c:ext xmlns:c16="http://schemas.microsoft.com/office/drawing/2014/chart" uri="{C3380CC4-5D6E-409C-BE32-E72D297353CC}">
              <c16:uniqueId val="{00000000-2FE7-4E7C-98E1-A4E5B2F4AB4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2FE7-4E7C-98E1-A4E5B2F4AB4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98.71</c:v>
                </c:pt>
                <c:pt idx="1">
                  <c:v>96.87</c:v>
                </c:pt>
                <c:pt idx="2">
                  <c:v>96.64</c:v>
                </c:pt>
                <c:pt idx="3">
                  <c:v>96.86</c:v>
                </c:pt>
                <c:pt idx="4">
                  <c:v>96.84</c:v>
                </c:pt>
              </c:numCache>
            </c:numRef>
          </c:val>
          <c:extLst>
            <c:ext xmlns:c16="http://schemas.microsoft.com/office/drawing/2014/chart" uri="{C3380CC4-5D6E-409C-BE32-E72D297353CC}">
              <c16:uniqueId val="{00000000-F805-4CE6-8621-C342C8785F0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F805-4CE6-8621-C342C8785F0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123.59</c:v>
                </c:pt>
                <c:pt idx="1">
                  <c:v>127.51</c:v>
                </c:pt>
                <c:pt idx="2">
                  <c:v>130.07</c:v>
                </c:pt>
                <c:pt idx="3">
                  <c:v>130.41</c:v>
                </c:pt>
                <c:pt idx="4">
                  <c:v>126.04</c:v>
                </c:pt>
              </c:numCache>
            </c:numRef>
          </c:val>
          <c:extLst>
            <c:ext xmlns:c16="http://schemas.microsoft.com/office/drawing/2014/chart" uri="{C3380CC4-5D6E-409C-BE32-E72D297353CC}">
              <c16:uniqueId val="{00000000-93C8-46CE-A75C-F0B170AEE66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101.36</c:v>
                </c:pt>
                <c:pt idx="1">
                  <c:v>99.33</c:v>
                </c:pt>
                <c:pt idx="2">
                  <c:v>101.18</c:v>
                </c:pt>
                <c:pt idx="3">
                  <c:v>99.89</c:v>
                </c:pt>
                <c:pt idx="4">
                  <c:v>104.12</c:v>
                </c:pt>
              </c:numCache>
            </c:numRef>
          </c:val>
          <c:smooth val="0"/>
          <c:extLst>
            <c:ext xmlns:c16="http://schemas.microsoft.com/office/drawing/2014/chart" uri="{C3380CC4-5D6E-409C-BE32-E72D297353CC}">
              <c16:uniqueId val="{00000001-93C8-46CE-A75C-F0B170AEE66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23.56</c:v>
                </c:pt>
                <c:pt idx="1">
                  <c:v>26.2</c:v>
                </c:pt>
                <c:pt idx="2">
                  <c:v>28.82</c:v>
                </c:pt>
                <c:pt idx="3">
                  <c:v>31.44</c:v>
                </c:pt>
                <c:pt idx="4">
                  <c:v>34.049999999999997</c:v>
                </c:pt>
              </c:numCache>
            </c:numRef>
          </c:val>
          <c:extLst>
            <c:ext xmlns:c16="http://schemas.microsoft.com/office/drawing/2014/chart" uri="{C3380CC4-5D6E-409C-BE32-E72D297353CC}">
              <c16:uniqueId val="{00000000-BCF4-4372-981C-84423276D6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30.26</c:v>
                </c:pt>
                <c:pt idx="1">
                  <c:v>28.97</c:v>
                </c:pt>
                <c:pt idx="2">
                  <c:v>20.14</c:v>
                </c:pt>
                <c:pt idx="3">
                  <c:v>23.17</c:v>
                </c:pt>
                <c:pt idx="4">
                  <c:v>25.29</c:v>
                </c:pt>
              </c:numCache>
            </c:numRef>
          </c:val>
          <c:smooth val="0"/>
          <c:extLst>
            <c:ext xmlns:c16="http://schemas.microsoft.com/office/drawing/2014/chart" uri="{C3380CC4-5D6E-409C-BE32-E72D297353CC}">
              <c16:uniqueId val="{00000001-BCF4-4372-981C-84423276D6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0F-473C-9684-231B4D2E1F5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00F-473C-9684-231B4D2E1F5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AF-4F8F-A926-B525949496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221.05</c:v>
                </c:pt>
                <c:pt idx="1">
                  <c:v>210</c:v>
                </c:pt>
                <c:pt idx="2">
                  <c:v>140.63</c:v>
                </c:pt>
                <c:pt idx="3">
                  <c:v>163.84</c:v>
                </c:pt>
                <c:pt idx="4">
                  <c:v>176.46</c:v>
                </c:pt>
              </c:numCache>
            </c:numRef>
          </c:val>
          <c:smooth val="0"/>
          <c:extLst>
            <c:ext xmlns:c16="http://schemas.microsoft.com/office/drawing/2014/chart" uri="{C3380CC4-5D6E-409C-BE32-E72D297353CC}">
              <c16:uniqueId val="{00000001-08AF-4F8F-A926-B525949496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84.5</c:v>
                </c:pt>
                <c:pt idx="1">
                  <c:v>79.760000000000005</c:v>
                </c:pt>
                <c:pt idx="2">
                  <c:v>71.66</c:v>
                </c:pt>
                <c:pt idx="3">
                  <c:v>64.72</c:v>
                </c:pt>
                <c:pt idx="4">
                  <c:v>53.47</c:v>
                </c:pt>
              </c:numCache>
            </c:numRef>
          </c:val>
          <c:extLst>
            <c:ext xmlns:c16="http://schemas.microsoft.com/office/drawing/2014/chart" uri="{C3380CC4-5D6E-409C-BE32-E72D297353CC}">
              <c16:uniqueId val="{00000000-D69E-4BF6-8D9D-4532A9ED52E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80.95</c:v>
                </c:pt>
                <c:pt idx="1">
                  <c:v>62.55</c:v>
                </c:pt>
                <c:pt idx="2">
                  <c:v>56.53</c:v>
                </c:pt>
                <c:pt idx="3">
                  <c:v>59.66</c:v>
                </c:pt>
                <c:pt idx="4">
                  <c:v>61.64</c:v>
                </c:pt>
              </c:numCache>
            </c:numRef>
          </c:val>
          <c:smooth val="0"/>
          <c:extLst>
            <c:ext xmlns:c16="http://schemas.microsoft.com/office/drawing/2014/chart" uri="{C3380CC4-5D6E-409C-BE32-E72D297353CC}">
              <c16:uniqueId val="{00000001-D69E-4BF6-8D9D-4532A9ED52E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1560.31</c:v>
                </c:pt>
                <c:pt idx="1">
                  <c:v>1430.1</c:v>
                </c:pt>
                <c:pt idx="2">
                  <c:v>1264.56</c:v>
                </c:pt>
                <c:pt idx="3">
                  <c:v>335.5</c:v>
                </c:pt>
                <c:pt idx="4">
                  <c:v>295.88</c:v>
                </c:pt>
              </c:numCache>
            </c:numRef>
          </c:val>
          <c:extLst>
            <c:ext xmlns:c16="http://schemas.microsoft.com/office/drawing/2014/chart" uri="{C3380CC4-5D6E-409C-BE32-E72D297353CC}">
              <c16:uniqueId val="{00000000-6F0C-472E-8111-289A93133AE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6F0C-472E-8111-289A93133AE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167.63</c:v>
                </c:pt>
                <c:pt idx="1">
                  <c:v>164.19</c:v>
                </c:pt>
                <c:pt idx="2">
                  <c:v>164.77</c:v>
                </c:pt>
                <c:pt idx="3">
                  <c:v>158.08000000000001</c:v>
                </c:pt>
                <c:pt idx="4">
                  <c:v>130.78</c:v>
                </c:pt>
              </c:numCache>
            </c:numRef>
          </c:val>
          <c:extLst>
            <c:ext xmlns:c16="http://schemas.microsoft.com/office/drawing/2014/chart" uri="{C3380CC4-5D6E-409C-BE32-E72D297353CC}">
              <c16:uniqueId val="{00000000-58B1-4144-8F59-C535856F02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58B1-4144-8F59-C535856F02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88</c:v>
                </c:pt>
                <c:pt idx="1">
                  <c:v>89.99</c:v>
                </c:pt>
                <c:pt idx="2">
                  <c:v>90.13</c:v>
                </c:pt>
                <c:pt idx="3">
                  <c:v>93.97</c:v>
                </c:pt>
                <c:pt idx="4">
                  <c:v>112.91</c:v>
                </c:pt>
              </c:numCache>
            </c:numRef>
          </c:val>
          <c:extLst>
            <c:ext xmlns:c16="http://schemas.microsoft.com/office/drawing/2014/chart" uri="{C3380CC4-5D6E-409C-BE32-E72D297353CC}">
              <c16:uniqueId val="{00000000-8297-4A9F-AD18-EBFDD4CFA7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8297-4A9F-AD18-EBFDD4CFA7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鳥取市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183269</v>
      </c>
      <c r="AM8" s="42"/>
      <c r="AN8" s="42"/>
      <c r="AO8" s="42"/>
      <c r="AP8" s="42"/>
      <c r="AQ8" s="42"/>
      <c r="AR8" s="42"/>
      <c r="AS8" s="42"/>
      <c r="AT8" s="35">
        <f>データ!T6</f>
        <v>765.31</v>
      </c>
      <c r="AU8" s="35"/>
      <c r="AV8" s="35"/>
      <c r="AW8" s="35"/>
      <c r="AX8" s="35"/>
      <c r="AY8" s="35"/>
      <c r="AZ8" s="35"/>
      <c r="BA8" s="35"/>
      <c r="BB8" s="35">
        <f>データ!U6</f>
        <v>239.47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79.19</v>
      </c>
      <c r="J10" s="35"/>
      <c r="K10" s="35"/>
      <c r="L10" s="35"/>
      <c r="M10" s="35"/>
      <c r="N10" s="35"/>
      <c r="O10" s="35"/>
      <c r="P10" s="35">
        <f>データ!P6</f>
        <v>0.75</v>
      </c>
      <c r="Q10" s="35"/>
      <c r="R10" s="35"/>
      <c r="S10" s="35"/>
      <c r="T10" s="35"/>
      <c r="U10" s="35"/>
      <c r="V10" s="35"/>
      <c r="W10" s="35">
        <f>データ!Q6</f>
        <v>96.28</v>
      </c>
      <c r="X10" s="35"/>
      <c r="Y10" s="35"/>
      <c r="Z10" s="35"/>
      <c r="AA10" s="35"/>
      <c r="AB10" s="35"/>
      <c r="AC10" s="35"/>
      <c r="AD10" s="42">
        <f>データ!R6</f>
        <v>2767</v>
      </c>
      <c r="AE10" s="42"/>
      <c r="AF10" s="42"/>
      <c r="AG10" s="42"/>
      <c r="AH10" s="42"/>
      <c r="AI10" s="42"/>
      <c r="AJ10" s="42"/>
      <c r="AK10" s="2"/>
      <c r="AL10" s="42">
        <f>データ!V6</f>
        <v>1359</v>
      </c>
      <c r="AM10" s="42"/>
      <c r="AN10" s="42"/>
      <c r="AO10" s="42"/>
      <c r="AP10" s="42"/>
      <c r="AQ10" s="42"/>
      <c r="AR10" s="42"/>
      <c r="AS10" s="42"/>
      <c r="AT10" s="35">
        <f>データ!W6</f>
        <v>0.45</v>
      </c>
      <c r="AU10" s="35"/>
      <c r="AV10" s="35"/>
      <c r="AW10" s="35"/>
      <c r="AX10" s="35"/>
      <c r="AY10" s="35"/>
      <c r="AZ10" s="35"/>
      <c r="BA10" s="35"/>
      <c r="BB10" s="35">
        <f>データ!X6</f>
        <v>3020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194E9uCYSt5bIFEmNRd4iMlpLmc1MpMXTSwPBx3alEGyKHOsfFEzhusjhAh8zwhlI5Ea/NhjbuhKoPE1Q7g9Lw==" saltValue="KANSQTe/cYDzzoQxylVt7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312011</v>
      </c>
      <c r="D6" s="19">
        <f t="shared" si="3"/>
        <v>46</v>
      </c>
      <c r="E6" s="19">
        <f t="shared" si="3"/>
        <v>17</v>
      </c>
      <c r="F6" s="19">
        <f t="shared" si="3"/>
        <v>6</v>
      </c>
      <c r="G6" s="19">
        <f t="shared" si="3"/>
        <v>0</v>
      </c>
      <c r="H6" s="19" t="str">
        <f t="shared" si="3"/>
        <v>鳥取県　鳥取市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79.19</v>
      </c>
      <c r="P6" s="20">
        <f t="shared" si="3"/>
        <v>0.75</v>
      </c>
      <c r="Q6" s="20">
        <f t="shared" si="3"/>
        <v>96.28</v>
      </c>
      <c r="R6" s="20">
        <f t="shared" si="3"/>
        <v>2767</v>
      </c>
      <c r="S6" s="20">
        <f t="shared" si="3"/>
        <v>183269</v>
      </c>
      <c r="T6" s="20">
        <f t="shared" si="3"/>
        <v>765.31</v>
      </c>
      <c r="U6" s="20">
        <f t="shared" si="3"/>
        <v>239.47</v>
      </c>
      <c r="V6" s="20">
        <f t="shared" si="3"/>
        <v>1359</v>
      </c>
      <c r="W6" s="20">
        <f t="shared" si="3"/>
        <v>0.45</v>
      </c>
      <c r="X6" s="20">
        <f t="shared" si="3"/>
        <v>3020</v>
      </c>
      <c r="Y6" s="21">
        <f>IF(Y7="",NA(),Y7)</f>
        <v>123.59</v>
      </c>
      <c r="Z6" s="21">
        <f t="shared" ref="Z6:AH6" si="4">IF(Z7="",NA(),Z7)</f>
        <v>127.51</v>
      </c>
      <c r="AA6" s="21">
        <f t="shared" si="4"/>
        <v>130.07</v>
      </c>
      <c r="AB6" s="21">
        <f t="shared" si="4"/>
        <v>130.41</v>
      </c>
      <c r="AC6" s="21">
        <f t="shared" si="4"/>
        <v>126.04</v>
      </c>
      <c r="AD6" s="21">
        <f t="shared" si="4"/>
        <v>101.36</v>
      </c>
      <c r="AE6" s="21">
        <f t="shared" si="4"/>
        <v>99.33</v>
      </c>
      <c r="AF6" s="21">
        <f t="shared" si="4"/>
        <v>101.18</v>
      </c>
      <c r="AG6" s="21">
        <f t="shared" si="4"/>
        <v>99.89</v>
      </c>
      <c r="AH6" s="21">
        <f t="shared" si="4"/>
        <v>104.12</v>
      </c>
      <c r="AI6" s="20" t="str">
        <f>IF(AI7="","",IF(AI7="-","【-】","【"&amp;SUBSTITUTE(TEXT(AI7,"#,##0.00"),"-","△")&amp;"】"))</f>
        <v>【101.46】</v>
      </c>
      <c r="AJ6" s="20">
        <f>IF(AJ7="",NA(),AJ7)</f>
        <v>0</v>
      </c>
      <c r="AK6" s="20">
        <f t="shared" ref="AK6:AS6" si="5">IF(AK7="",NA(),AK7)</f>
        <v>0</v>
      </c>
      <c r="AL6" s="20">
        <f t="shared" si="5"/>
        <v>0</v>
      </c>
      <c r="AM6" s="20">
        <f t="shared" si="5"/>
        <v>0</v>
      </c>
      <c r="AN6" s="20">
        <f t="shared" si="5"/>
        <v>0</v>
      </c>
      <c r="AO6" s="21">
        <f t="shared" si="5"/>
        <v>221.05</v>
      </c>
      <c r="AP6" s="21">
        <f t="shared" si="5"/>
        <v>210</v>
      </c>
      <c r="AQ6" s="21">
        <f t="shared" si="5"/>
        <v>140.63</v>
      </c>
      <c r="AR6" s="21">
        <f t="shared" si="5"/>
        <v>163.84</v>
      </c>
      <c r="AS6" s="21">
        <f t="shared" si="5"/>
        <v>176.46</v>
      </c>
      <c r="AT6" s="20" t="str">
        <f>IF(AT7="","",IF(AT7="-","【-】","【"&amp;SUBSTITUTE(TEXT(AT7,"#,##0.00"),"-","△")&amp;"】"))</f>
        <v>【104.91】</v>
      </c>
      <c r="AU6" s="21">
        <f>IF(AU7="",NA(),AU7)</f>
        <v>84.5</v>
      </c>
      <c r="AV6" s="21">
        <f t="shared" ref="AV6:BD6" si="6">IF(AV7="",NA(),AV7)</f>
        <v>79.760000000000005</v>
      </c>
      <c r="AW6" s="21">
        <f t="shared" si="6"/>
        <v>71.66</v>
      </c>
      <c r="AX6" s="21">
        <f t="shared" si="6"/>
        <v>64.72</v>
      </c>
      <c r="AY6" s="21">
        <f t="shared" si="6"/>
        <v>53.47</v>
      </c>
      <c r="AZ6" s="21">
        <f t="shared" si="6"/>
        <v>80.95</v>
      </c>
      <c r="BA6" s="21">
        <f t="shared" si="6"/>
        <v>62.55</v>
      </c>
      <c r="BB6" s="21">
        <f t="shared" si="6"/>
        <v>56.53</v>
      </c>
      <c r="BC6" s="21">
        <f t="shared" si="6"/>
        <v>59.66</v>
      </c>
      <c r="BD6" s="21">
        <f t="shared" si="6"/>
        <v>61.64</v>
      </c>
      <c r="BE6" s="20" t="str">
        <f>IF(BE7="","",IF(BE7="-","【-】","【"&amp;SUBSTITUTE(TEXT(BE7,"#,##0.00"),"-","△")&amp;"】"))</f>
        <v>【61.34】</v>
      </c>
      <c r="BF6" s="21">
        <f>IF(BF7="",NA(),BF7)</f>
        <v>1560.31</v>
      </c>
      <c r="BG6" s="21">
        <f t="shared" ref="BG6:BO6" si="7">IF(BG7="",NA(),BG7)</f>
        <v>1430.1</v>
      </c>
      <c r="BH6" s="21">
        <f t="shared" si="7"/>
        <v>1264.56</v>
      </c>
      <c r="BI6" s="21">
        <f t="shared" si="7"/>
        <v>335.5</v>
      </c>
      <c r="BJ6" s="21">
        <f t="shared" si="7"/>
        <v>295.88</v>
      </c>
      <c r="BK6" s="21">
        <f t="shared" si="7"/>
        <v>1006.65</v>
      </c>
      <c r="BL6" s="21">
        <f t="shared" si="7"/>
        <v>998.42</v>
      </c>
      <c r="BM6" s="21">
        <f t="shared" si="7"/>
        <v>1095.52</v>
      </c>
      <c r="BN6" s="21">
        <f t="shared" si="7"/>
        <v>1056.55</v>
      </c>
      <c r="BO6" s="21">
        <f t="shared" si="7"/>
        <v>1278.54</v>
      </c>
      <c r="BP6" s="20" t="str">
        <f>IF(BP7="","",IF(BP7="-","【-】","【"&amp;SUBSTITUTE(TEXT(BP7,"#,##0.00"),"-","△")&amp;"】"))</f>
        <v>【1,078.44】</v>
      </c>
      <c r="BQ6" s="21">
        <f>IF(BQ7="",NA(),BQ7)</f>
        <v>167.63</v>
      </c>
      <c r="BR6" s="21">
        <f t="shared" ref="BR6:BZ6" si="8">IF(BR7="",NA(),BR7)</f>
        <v>164.19</v>
      </c>
      <c r="BS6" s="21">
        <f t="shared" si="8"/>
        <v>164.77</v>
      </c>
      <c r="BT6" s="21">
        <f t="shared" si="8"/>
        <v>158.08000000000001</v>
      </c>
      <c r="BU6" s="21">
        <f t="shared" si="8"/>
        <v>130.78</v>
      </c>
      <c r="BV6" s="21">
        <f t="shared" si="8"/>
        <v>43.43</v>
      </c>
      <c r="BW6" s="21">
        <f t="shared" si="8"/>
        <v>41.41</v>
      </c>
      <c r="BX6" s="21">
        <f t="shared" si="8"/>
        <v>39.64</v>
      </c>
      <c r="BY6" s="21">
        <f t="shared" si="8"/>
        <v>40</v>
      </c>
      <c r="BZ6" s="21">
        <f t="shared" si="8"/>
        <v>38.74</v>
      </c>
      <c r="CA6" s="20" t="str">
        <f>IF(CA7="","",IF(CA7="-","【-】","【"&amp;SUBSTITUTE(TEXT(CA7,"#,##0.00"),"-","△")&amp;"】"))</f>
        <v>【41.91】</v>
      </c>
      <c r="CB6" s="21">
        <f>IF(CB7="",NA(),CB7)</f>
        <v>88</v>
      </c>
      <c r="CC6" s="21">
        <f t="shared" ref="CC6:CK6" si="9">IF(CC7="",NA(),CC7)</f>
        <v>89.99</v>
      </c>
      <c r="CD6" s="21">
        <f t="shared" si="9"/>
        <v>90.13</v>
      </c>
      <c r="CE6" s="21">
        <f t="shared" si="9"/>
        <v>93.97</v>
      </c>
      <c r="CF6" s="21">
        <f t="shared" si="9"/>
        <v>112.91</v>
      </c>
      <c r="CG6" s="21">
        <f t="shared" si="9"/>
        <v>400.44</v>
      </c>
      <c r="CH6" s="21">
        <f t="shared" si="9"/>
        <v>417.56</v>
      </c>
      <c r="CI6" s="21">
        <f t="shared" si="9"/>
        <v>449.72</v>
      </c>
      <c r="CJ6" s="21">
        <f t="shared" si="9"/>
        <v>437.27</v>
      </c>
      <c r="CK6" s="21">
        <f t="shared" si="9"/>
        <v>456.72</v>
      </c>
      <c r="CL6" s="20" t="str">
        <f>IF(CL7="","",IF(CL7="-","【-】","【"&amp;SUBSTITUTE(TEXT(CL7,"#,##0.00"),"-","△")&amp;"】"))</f>
        <v>【420.17】</v>
      </c>
      <c r="CM6" s="21">
        <f>IF(CM7="",NA(),CM7)</f>
        <v>7.83</v>
      </c>
      <c r="CN6" s="21">
        <f t="shared" ref="CN6:CV6" si="10">IF(CN7="",NA(),CN7)</f>
        <v>7.55</v>
      </c>
      <c r="CO6" s="21">
        <f t="shared" si="10"/>
        <v>47.79</v>
      </c>
      <c r="CP6" s="21">
        <f t="shared" si="10"/>
        <v>48.67</v>
      </c>
      <c r="CQ6" s="21">
        <f t="shared" si="10"/>
        <v>44.25</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98.71</v>
      </c>
      <c r="CY6" s="21">
        <f t="shared" ref="CY6:DG6" si="11">IF(CY7="",NA(),CY7)</f>
        <v>96.87</v>
      </c>
      <c r="CZ6" s="21">
        <f t="shared" si="11"/>
        <v>96.64</v>
      </c>
      <c r="DA6" s="21">
        <f t="shared" si="11"/>
        <v>96.86</v>
      </c>
      <c r="DB6" s="21">
        <f t="shared" si="11"/>
        <v>96.84</v>
      </c>
      <c r="DC6" s="21">
        <f t="shared" si="11"/>
        <v>80.8</v>
      </c>
      <c r="DD6" s="21">
        <f t="shared" si="11"/>
        <v>79.2</v>
      </c>
      <c r="DE6" s="21">
        <f t="shared" si="11"/>
        <v>79.09</v>
      </c>
      <c r="DF6" s="21">
        <f t="shared" si="11"/>
        <v>78.900000000000006</v>
      </c>
      <c r="DG6" s="21">
        <f t="shared" si="11"/>
        <v>78.03</v>
      </c>
      <c r="DH6" s="20" t="str">
        <f>IF(DH7="","",IF(DH7="-","【-】","【"&amp;SUBSTITUTE(TEXT(DH7,"#,##0.00"),"-","△")&amp;"】"))</f>
        <v>【80.39】</v>
      </c>
      <c r="DI6" s="21">
        <f>IF(DI7="",NA(),DI7)</f>
        <v>23.56</v>
      </c>
      <c r="DJ6" s="21">
        <f t="shared" ref="DJ6:DR6" si="12">IF(DJ7="",NA(),DJ7)</f>
        <v>26.2</v>
      </c>
      <c r="DK6" s="21">
        <f t="shared" si="12"/>
        <v>28.82</v>
      </c>
      <c r="DL6" s="21">
        <f t="shared" si="12"/>
        <v>31.44</v>
      </c>
      <c r="DM6" s="21">
        <f t="shared" si="12"/>
        <v>34.049999999999997</v>
      </c>
      <c r="DN6" s="21">
        <f t="shared" si="12"/>
        <v>30.26</v>
      </c>
      <c r="DO6" s="21">
        <f t="shared" si="12"/>
        <v>28.97</v>
      </c>
      <c r="DP6" s="21">
        <f t="shared" si="12"/>
        <v>20.14</v>
      </c>
      <c r="DQ6" s="21">
        <f t="shared" si="12"/>
        <v>23.17</v>
      </c>
      <c r="DR6" s="21">
        <f t="shared" si="12"/>
        <v>25.29</v>
      </c>
      <c r="DS6" s="20" t="str">
        <f>IF(DS7="","",IF(DS7="-","【-】","【"&amp;SUBSTITUTE(TEXT(DS7,"#,##0.00"),"-","△")&amp;"】"))</f>
        <v>【29.81】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8" s="22" customFormat="1" x14ac:dyDescent="0.2">
      <c r="A7" s="14"/>
      <c r="B7" s="23">
        <v>2022</v>
      </c>
      <c r="C7" s="23">
        <v>312011</v>
      </c>
      <c r="D7" s="23">
        <v>46</v>
      </c>
      <c r="E7" s="23">
        <v>17</v>
      </c>
      <c r="F7" s="23">
        <v>6</v>
      </c>
      <c r="G7" s="23">
        <v>0</v>
      </c>
      <c r="H7" s="23" t="s">
        <v>96</v>
      </c>
      <c r="I7" s="23" t="s">
        <v>97</v>
      </c>
      <c r="J7" s="23" t="s">
        <v>98</v>
      </c>
      <c r="K7" s="23" t="s">
        <v>99</v>
      </c>
      <c r="L7" s="23" t="s">
        <v>100</v>
      </c>
      <c r="M7" s="23" t="s">
        <v>101</v>
      </c>
      <c r="N7" s="24" t="s">
        <v>102</v>
      </c>
      <c r="O7" s="24">
        <v>79.19</v>
      </c>
      <c r="P7" s="24">
        <v>0.75</v>
      </c>
      <c r="Q7" s="24">
        <v>96.28</v>
      </c>
      <c r="R7" s="24">
        <v>2767</v>
      </c>
      <c r="S7" s="24">
        <v>183269</v>
      </c>
      <c r="T7" s="24">
        <v>765.31</v>
      </c>
      <c r="U7" s="24">
        <v>239.47</v>
      </c>
      <c r="V7" s="24">
        <v>1359</v>
      </c>
      <c r="W7" s="24">
        <v>0.45</v>
      </c>
      <c r="X7" s="24">
        <v>3020</v>
      </c>
      <c r="Y7" s="24">
        <v>123.59</v>
      </c>
      <c r="Z7" s="24">
        <v>127.51</v>
      </c>
      <c r="AA7" s="24">
        <v>130.07</v>
      </c>
      <c r="AB7" s="24">
        <v>130.41</v>
      </c>
      <c r="AC7" s="24">
        <v>126.04</v>
      </c>
      <c r="AD7" s="24">
        <v>101.36</v>
      </c>
      <c r="AE7" s="24">
        <v>99.33</v>
      </c>
      <c r="AF7" s="24">
        <v>101.18</v>
      </c>
      <c r="AG7" s="24">
        <v>99.89</v>
      </c>
      <c r="AH7" s="24">
        <v>104.12</v>
      </c>
      <c r="AI7" s="24">
        <v>101.46</v>
      </c>
      <c r="AJ7" s="24">
        <v>0</v>
      </c>
      <c r="AK7" s="24">
        <v>0</v>
      </c>
      <c r="AL7" s="24">
        <v>0</v>
      </c>
      <c r="AM7" s="24">
        <v>0</v>
      </c>
      <c r="AN7" s="24">
        <v>0</v>
      </c>
      <c r="AO7" s="24">
        <v>221.05</v>
      </c>
      <c r="AP7" s="24">
        <v>210</v>
      </c>
      <c r="AQ7" s="24">
        <v>140.63</v>
      </c>
      <c r="AR7" s="24">
        <v>163.84</v>
      </c>
      <c r="AS7" s="24">
        <v>176.46</v>
      </c>
      <c r="AT7" s="24">
        <v>104.91</v>
      </c>
      <c r="AU7" s="24">
        <v>84.5</v>
      </c>
      <c r="AV7" s="24">
        <v>79.760000000000005</v>
      </c>
      <c r="AW7" s="24">
        <v>71.66</v>
      </c>
      <c r="AX7" s="24">
        <v>64.72</v>
      </c>
      <c r="AY7" s="24">
        <v>53.47</v>
      </c>
      <c r="AZ7" s="24">
        <v>80.95</v>
      </c>
      <c r="BA7" s="24">
        <v>62.55</v>
      </c>
      <c r="BB7" s="24">
        <v>56.53</v>
      </c>
      <c r="BC7" s="24">
        <v>59.66</v>
      </c>
      <c r="BD7" s="24">
        <v>61.64</v>
      </c>
      <c r="BE7" s="24">
        <v>61.34</v>
      </c>
      <c r="BF7" s="24">
        <v>1560.31</v>
      </c>
      <c r="BG7" s="24">
        <v>1430.1</v>
      </c>
      <c r="BH7" s="24">
        <v>1264.56</v>
      </c>
      <c r="BI7" s="24">
        <v>335.5</v>
      </c>
      <c r="BJ7" s="24">
        <v>295.88</v>
      </c>
      <c r="BK7" s="24">
        <v>1006.65</v>
      </c>
      <c r="BL7" s="24">
        <v>998.42</v>
      </c>
      <c r="BM7" s="24">
        <v>1095.52</v>
      </c>
      <c r="BN7" s="24">
        <v>1056.55</v>
      </c>
      <c r="BO7" s="24">
        <v>1278.54</v>
      </c>
      <c r="BP7" s="24">
        <v>1078.44</v>
      </c>
      <c r="BQ7" s="24">
        <v>167.63</v>
      </c>
      <c r="BR7" s="24">
        <v>164.19</v>
      </c>
      <c r="BS7" s="24">
        <v>164.77</v>
      </c>
      <c r="BT7" s="24">
        <v>158.08000000000001</v>
      </c>
      <c r="BU7" s="24">
        <v>130.78</v>
      </c>
      <c r="BV7" s="24">
        <v>43.43</v>
      </c>
      <c r="BW7" s="24">
        <v>41.41</v>
      </c>
      <c r="BX7" s="24">
        <v>39.64</v>
      </c>
      <c r="BY7" s="24">
        <v>40</v>
      </c>
      <c r="BZ7" s="24">
        <v>38.74</v>
      </c>
      <c r="CA7" s="24">
        <v>41.91</v>
      </c>
      <c r="CB7" s="24">
        <v>88</v>
      </c>
      <c r="CC7" s="24">
        <v>89.99</v>
      </c>
      <c r="CD7" s="24">
        <v>90.13</v>
      </c>
      <c r="CE7" s="24">
        <v>93.97</v>
      </c>
      <c r="CF7" s="24">
        <v>112.91</v>
      </c>
      <c r="CG7" s="24">
        <v>400.44</v>
      </c>
      <c r="CH7" s="24">
        <v>417.56</v>
      </c>
      <c r="CI7" s="24">
        <v>449.72</v>
      </c>
      <c r="CJ7" s="24">
        <v>437.27</v>
      </c>
      <c r="CK7" s="24">
        <v>456.72</v>
      </c>
      <c r="CL7" s="24">
        <v>420.17</v>
      </c>
      <c r="CM7" s="24">
        <v>7.83</v>
      </c>
      <c r="CN7" s="24">
        <v>7.55</v>
      </c>
      <c r="CO7" s="24">
        <v>47.79</v>
      </c>
      <c r="CP7" s="24">
        <v>48.67</v>
      </c>
      <c r="CQ7" s="24">
        <v>44.25</v>
      </c>
      <c r="CR7" s="24">
        <v>32.229999999999997</v>
      </c>
      <c r="CS7" s="24">
        <v>32.479999999999997</v>
      </c>
      <c r="CT7" s="24">
        <v>30.19</v>
      </c>
      <c r="CU7" s="24">
        <v>28.77</v>
      </c>
      <c r="CV7" s="24">
        <v>26.22</v>
      </c>
      <c r="CW7" s="24">
        <v>29.92</v>
      </c>
      <c r="CX7" s="24">
        <v>98.71</v>
      </c>
      <c r="CY7" s="24">
        <v>96.87</v>
      </c>
      <c r="CZ7" s="24">
        <v>96.64</v>
      </c>
      <c r="DA7" s="24">
        <v>96.86</v>
      </c>
      <c r="DB7" s="24">
        <v>96.84</v>
      </c>
      <c r="DC7" s="24">
        <v>80.8</v>
      </c>
      <c r="DD7" s="24">
        <v>79.2</v>
      </c>
      <c r="DE7" s="24">
        <v>79.09</v>
      </c>
      <c r="DF7" s="24">
        <v>78.900000000000006</v>
      </c>
      <c r="DG7" s="24">
        <v>78.03</v>
      </c>
      <c r="DH7" s="24">
        <v>80.39</v>
      </c>
      <c r="DI7" s="24">
        <v>23.56</v>
      </c>
      <c r="DJ7" s="24">
        <v>26.2</v>
      </c>
      <c r="DK7" s="24">
        <v>28.82</v>
      </c>
      <c r="DL7" s="24">
        <v>31.44</v>
      </c>
      <c r="DM7" s="24">
        <v>34.049999999999997</v>
      </c>
      <c r="DN7" s="24">
        <v>30.26</v>
      </c>
      <c r="DO7" s="24">
        <v>28.97</v>
      </c>
      <c r="DP7" s="24">
        <v>20.14</v>
      </c>
      <c r="DQ7" s="24">
        <v>23.17</v>
      </c>
      <c r="DR7" s="24">
        <v>25.29</v>
      </c>
      <c r="DS7" s="24">
        <v>29.81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0.02</v>
      </c>
      <c r="EK7" s="24">
        <v>0.01</v>
      </c>
      <c r="EL7" s="24">
        <v>1.6</v>
      </c>
      <c r="EM7" s="24">
        <v>0.01</v>
      </c>
      <c r="EN7" s="24">
        <v>0.01</v>
      </c>
      <c r="EO7" s="24">
        <v>0.01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2024-01-25T05:17:57Z</cp:lastPrinted>
  <dcterms:created xsi:type="dcterms:W3CDTF">2023-12-12T01:05:33Z</dcterms:created>
  <dcterms:modified xsi:type="dcterms:W3CDTF">2024-02-07T05:04:45Z</dcterms:modified>
  <cp:category/>
</cp:coreProperties>
</file>