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b5m1qKZEun58Mp4GCI/QTzlPYqQO86yGNc1dBA1Dvw/aQ8FM2MeArkKcWbGDHpiKPKheGQuwup0q26LM/yI69Q==" workbookSaltValue="Qp9/SKnavXWaRfgXJuqTBA==" workbookSpinCount="100000" lockStructure="1"/>
  <bookViews>
    <workbookView xWindow="0" yWindow="0" windowWidth="19200" windowHeight="115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<sst xmlns="http://schemas.openxmlformats.org/spreadsheetml/2006/main" count="228" uniqueCount="114">
  <si>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</si>
  <si>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</si>
  <si>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</si>
  <si>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</si>
  <si>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</si>
  <si>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</si>
  <si>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</si>
  <si>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</si>
  <si>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</si>
  <si>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</si>
  <si>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</si>
  <si>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</si>
  <si>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</si>
  <si>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</si>
  <si>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</si>
  <si>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</si>
  <si>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</si>
  <si>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</si>
  <si>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</si>
  <si>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</si>
  <si>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</si>
  <si>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</si>
  <si>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</si>
  <si>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</si>
  <si>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</si>
  <si>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</si>
  <si>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</si>
  <si>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</si>
  <si>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</si>
  <si>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</si>
  <si>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</si>
  <si>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</si>
  <si>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</si>
  <si>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</si>
  <si>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</si>
  <si>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</si>
  <si>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</si>
  <si>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</si>
  <si>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</si>
  <si>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</si>
  <si>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</si>
  <si>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</si>
  <si>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</si>
  <si>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</si>
  <si>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</si>
  <si>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</si>
  <si>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</si>
  <si>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</si>
  <si>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</si>
  <si>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</si>
  <si>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</si>
  <si>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</si>
  <si>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</si>
  <si>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</si>
  <si>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</si>
  <si>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</si>
  <si>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</si>
  <si>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</si>
  <si>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</si>
  <si>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</si>
  <si>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</si>
  <si>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</si>
  <si>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</si>
  <si>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</si>
  <si>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</si>
  <si>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</si>
  <si>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</si>
  <si>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</si>
  <si>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</si>
  <si>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</si>
  <si>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</si>
  <si>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</si>
  <si>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</si>
  <si>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</si>
  <si>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</si>
  <si>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</si>
  <si>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</si>
  <si>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</si>
  <si>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</si>
  <si>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</si>
  <si>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</si>
  <si>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</si>
  <si>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</si>
  <si>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</si>
  <si>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</si>
  <si>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</si>
  <si>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</si>
  <si>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</si>
  <si>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</si>
  <si>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</si>
  <si>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</si>
  <si>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</si>
  <si>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</si>
  <si>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</si>
  <si>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</si>
  <si>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</si>
  <si>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</si>
  <si>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</si>
  <si>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</si>
  <si>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</si>
  <si>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</si>
  <si>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</si>
  <si>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</si>
  <si>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</si>
  <si>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</si>
  <si>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</si>
  <si>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</si>
  <si>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</si>
  <si>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</si>
  <si>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</si>
  <si>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</si>
  <si>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rFont val="ＭＳ ゴシック"/>
        <family val="3"/>
        <charset val="128"/>
      </rPr>
      <t>①有形固定資産減価償却率：</t>
    </r>
    <r>
      <rPr>
        <sz val="10"/>
        <rFont val="ＭＳ ゴシック"/>
        <family val="3"/>
        <charset val="128"/>
      </rPr>
      <t xml:space="preserve">類似団体平均値に比べて低い水準で推移しているが、償却が進んでいる資産もあり、今後、修繕及び更新費が増えていくことが想定される。
</t>
    </r>
    <r>
      <rPr>
        <b/>
        <sz val="10"/>
        <rFont val="ＭＳ ゴシック"/>
        <family val="3"/>
        <charset val="128"/>
      </rPr>
      <t>②管路経年化率：</t>
    </r>
    <r>
      <rPr>
        <sz val="10"/>
        <rFont val="ＭＳ ゴシック"/>
        <family val="3"/>
        <charset val="128"/>
      </rPr>
      <t xml:space="preserve">令和4年度は類似団体平均値を下回った。引き続き本市独自の更新基準年数の設定に基づき管路の長寿命化を図るとともに、年度ごとの更新費用を平準化し、計画的な管路更新を実施する。
</t>
    </r>
    <r>
      <rPr>
        <b/>
        <sz val="10"/>
        <rFont val="ＭＳ ゴシック"/>
        <family val="3"/>
        <charset val="128"/>
      </rPr>
      <t>③管路更新率：</t>
    </r>
    <r>
      <rPr>
        <sz val="10"/>
        <rFont val="ＭＳ ゴシック"/>
        <family val="3"/>
        <charset val="128"/>
      </rPr>
      <t>令和4年度も送・配水管の更新を進め類似団体平均値を上回った。今後も財源を確保し整備計画に基づいた管路更新を行っていく。</t>
    </r>
    <phoneticPr fontId="4"/>
  </si>
  <si>
    <r>
      <rPr>
        <b/>
        <sz val="10"/>
        <rFont val="ＭＳ ゴシック"/>
        <family val="3"/>
        <charset val="128"/>
      </rPr>
      <t>①経常収支比率：</t>
    </r>
    <r>
      <rPr>
        <sz val="10"/>
        <rFont val="ＭＳ ゴシック"/>
        <family val="3"/>
        <charset val="128"/>
      </rPr>
      <t xml:space="preserve">類似団体平均値を下回っているものの100％以上を維持している。給水収益の減少、動力費等の経費の増加により低下している。
</t>
    </r>
    <r>
      <rPr>
        <b/>
        <sz val="10"/>
        <rFont val="ＭＳ ゴシック"/>
        <family val="3"/>
        <charset val="128"/>
      </rPr>
      <t>②累積欠損金比率：</t>
    </r>
    <r>
      <rPr>
        <sz val="10"/>
        <rFont val="ＭＳ ゴシック"/>
        <family val="3"/>
        <charset val="128"/>
      </rPr>
      <t xml:space="preserve">累積欠損金は生じていない。
</t>
    </r>
    <r>
      <rPr>
        <b/>
        <sz val="10"/>
        <rFont val="ＭＳ ゴシック"/>
        <family val="3"/>
        <charset val="128"/>
      </rPr>
      <t>③流動比率：</t>
    </r>
    <r>
      <rPr>
        <sz val="10"/>
        <rFont val="ＭＳ ゴシック"/>
        <family val="3"/>
        <charset val="128"/>
      </rPr>
      <t xml:space="preserve">類似団体平均値を下回っているものの100％を超えて維持しており、短期的な債務に対する支払い能力は確保している。
</t>
    </r>
    <r>
      <rPr>
        <b/>
        <sz val="10"/>
        <rFont val="ＭＳ ゴシック"/>
        <family val="3"/>
        <charset val="128"/>
      </rPr>
      <t>➃企業債残高対給水収益比率：</t>
    </r>
    <r>
      <rPr>
        <sz val="10"/>
        <rFont val="ＭＳ ゴシック"/>
        <family val="3"/>
        <charset val="128"/>
      </rPr>
      <t xml:space="preserve">借入の抑制に努めているものの、類似団体平均値と乖離している。状況等の違いはあるが、引き続き計画的に改善を図る。
</t>
    </r>
    <r>
      <rPr>
        <b/>
        <sz val="10"/>
        <rFont val="ＭＳ ゴシック"/>
        <family val="3"/>
        <charset val="128"/>
      </rPr>
      <t>⑤料金回収率：</t>
    </r>
    <r>
      <rPr>
        <sz val="10"/>
        <rFont val="ＭＳ ゴシック"/>
        <family val="3"/>
        <charset val="128"/>
      </rPr>
      <t xml:space="preserve">平成29年度の簡易水道事業の統合によって、給水収益よりも維持管理費や減価償却費等の増加の割合が大きく100％を下回っている。
</t>
    </r>
    <r>
      <rPr>
        <b/>
        <sz val="10"/>
        <rFont val="ＭＳ ゴシック"/>
        <family val="3"/>
        <charset val="128"/>
      </rPr>
      <t>⑥給水原価：</t>
    </r>
    <r>
      <rPr>
        <sz val="10"/>
        <rFont val="ＭＳ ゴシック"/>
        <family val="3"/>
        <charset val="128"/>
      </rPr>
      <t xml:space="preserve">簡易水道事業の統合による減価償却費の増などに加え、電気料金の高騰による動力費の上昇などの要因により原価の上昇が続いている。今後の物価動向などを注視していく必要がある。
</t>
    </r>
    <r>
      <rPr>
        <b/>
        <sz val="10"/>
        <rFont val="ＭＳ ゴシック"/>
        <family val="3"/>
        <charset val="128"/>
      </rPr>
      <t>⑦施設利用率：</t>
    </r>
    <r>
      <rPr>
        <sz val="10"/>
        <rFont val="ＭＳ ゴシック"/>
        <family val="3"/>
        <charset val="128"/>
      </rPr>
      <t xml:space="preserve">統合前簡易水道区域の施設の統廃合等を進めていることにより60％前半を維持しているが、今後も使用水量の減少に伴い減少傾向が見込まれるため、引き続き施設の統廃合やダウンサイジング等を行っていく。なお、令和2年度は寒波による水道管の凍結破裂などにより一時的に回復している。
</t>
    </r>
    <r>
      <rPr>
        <b/>
        <sz val="10"/>
        <rFont val="ＭＳ ゴシック"/>
        <family val="3"/>
        <charset val="128"/>
      </rPr>
      <t>⑧有収率：</t>
    </r>
    <r>
      <rPr>
        <sz val="10"/>
        <rFont val="ＭＳ ゴシック"/>
        <family val="3"/>
        <charset val="128"/>
      </rPr>
      <t>90％以上を維持し、類似団体平均値を上回っている。引き続き、有収率の向上に努める。</t>
    </r>
    <rPh sb="105" eb="107">
      <t>シタマワ</t>
    </rPh>
    <rPh sb="230" eb="232">
      <t>ヘイセイ</t>
    </rPh>
    <rPh sb="234" eb="236">
      <t>ネンド</t>
    </rPh>
    <rPh sb="237" eb="239">
      <t>カンイ</t>
    </rPh>
    <rPh sb="239" eb="241">
      <t>スイドウ</t>
    </rPh>
    <rPh sb="241" eb="243">
      <t>ジギョウ</t>
    </rPh>
    <rPh sb="244" eb="246">
      <t>トウゴウ</t>
    </rPh>
    <rPh sb="251" eb="253">
      <t>キュウスイ</t>
    </rPh>
    <rPh sb="253" eb="255">
      <t>シュウエキ</t>
    </rPh>
    <rPh sb="258" eb="260">
      <t>イジ</t>
    </rPh>
    <rPh sb="260" eb="263">
      <t>カンリヒ</t>
    </rPh>
    <rPh sb="264" eb="266">
      <t>ゲンカ</t>
    </rPh>
    <rPh sb="266" eb="268">
      <t>ショウキャク</t>
    </rPh>
    <rPh sb="268" eb="269">
      <t>ヒ</t>
    </rPh>
    <rPh sb="269" eb="270">
      <t>トウ</t>
    </rPh>
    <rPh sb="271" eb="273">
      <t>ゾウカ</t>
    </rPh>
    <rPh sb="274" eb="276">
      <t>ワリアイ</t>
    </rPh>
    <rPh sb="277" eb="278">
      <t>オオ</t>
    </rPh>
    <rPh sb="285" eb="287">
      <t>シタマワ</t>
    </rPh>
    <rPh sb="516" eb="518">
      <t>カイフク</t>
    </rPh>
    <phoneticPr fontId="4"/>
  </si>
  <si>
    <r>
      <t>　水需要の減少などにより水道料金収入が減収する一方、高度成長期以降に整備した施設の老朽化に伴う更新や再構築、地震などの災害対策に多額の費用が必要である。</t>
    </r>
    <r>
      <rPr>
        <sz val="10"/>
        <rFont val="ＭＳ ゴシック"/>
        <family val="3"/>
        <charset val="128"/>
      </rPr>
      <t>本市水道事業の具体的施策を示した「鳥取市水道事業長期経営構想」基づき、見直しも行いながら効果的な施策を推進し、今後も健全な経営に努める。
　また、統合した簡易水道施設の整備計画により、引き続き施設の統廃合やダウンサイジングなど、効率的な投資を行っていく。</t>
    </r>
    <rPh sb="89" eb="90">
      <t>シメ</t>
    </rPh>
    <rPh sb="107" eb="108">
      <t>モト</t>
    </rPh>
    <rPh sb="131" eb="1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</si>
</sst>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c:v>
                </c:pt>
                <c:pt idx="1">
                  <c:v>0.79</c:v>
                </c:pt>
                <c:pt idx="2">
                  <c:v>0.8</c:v>
                </c:pt>
                <c:pt idx="3">
                  <c:v>0.87</c:v>
                </c:pt>
                <c:pt idx="4">
                  <c:v>0.88</c:v>
                </c:pt>
              </c:numCache>
            </c:numRef>
          </c:val>
          <c:extLst>
            <c:ext xmlns:c16="http://schemas.microsoft.com/office/drawing/2014/chart" uri="{C3380CC4-5D6E-409C-BE32-E72D297353CC}">
              <c16:uniqueId val="{00000000-EAC8-4D32-BC97-8631A5B7FA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EAC8-4D32-BC97-8631A5B7FA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62.07</c:v>
                </c:pt>
                <c:pt idx="1">
                  <c:v>60.07</c:v>
                </c:pt>
                <c:pt idx="2">
                  <c:v>62.42</c:v>
                </c:pt>
                <c:pt idx="3">
                  <c:v>61.69</c:v>
                </c:pt>
                <c:pt idx="4">
                  <c:v>61.03</c:v>
                </c:pt>
              </c:numCache>
            </c:numRef>
          </c:val>
          <c:extLst>
            <c:ext xmlns:c16="http://schemas.microsoft.com/office/drawing/2014/chart" uri="{C3380CC4-5D6E-409C-BE32-E72D297353CC}">
              <c16:uniqueId val="{00000000-E4D7-4BC2-B1C4-0C48E281A1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E4D7-4BC2-B1C4-0C48E281A1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91.66</c:v>
                </c:pt>
                <c:pt idx="1">
                  <c:v>92.32</c:v>
                </c:pt>
                <c:pt idx="2">
                  <c:v>90.65</c:v>
                </c:pt>
                <c:pt idx="3">
                  <c:v>90.83</c:v>
                </c:pt>
                <c:pt idx="4">
                  <c:v>90.53</c:v>
                </c:pt>
              </c:numCache>
            </c:numRef>
          </c:val>
          <c:extLst>
            <c:ext xmlns:c16="http://schemas.microsoft.com/office/drawing/2014/chart" uri="{C3380CC4-5D6E-409C-BE32-E72D297353CC}">
              <c16:uniqueId val="{00000000-19FA-4DA0-B45A-E369ED75D1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19FA-4DA0-B45A-E369ED75D1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107.34</c:v>
                </c:pt>
                <c:pt idx="1">
                  <c:v>107.27</c:v>
                </c:pt>
                <c:pt idx="2">
                  <c:v>107.08</c:v>
                </c:pt>
                <c:pt idx="3">
                  <c:v>107.48</c:v>
                </c:pt>
                <c:pt idx="4">
                  <c:v>103.94</c:v>
                </c:pt>
              </c:numCache>
            </c:numRef>
          </c:val>
          <c:extLst>
            <c:ext xmlns:c16="http://schemas.microsoft.com/office/drawing/2014/chart" uri="{C3380CC4-5D6E-409C-BE32-E72D297353CC}">
              <c16:uniqueId val="{00000000-1A41-417E-AE4A-52F37FBB84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1A41-417E-AE4A-52F37FBB84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41.9</c:v>
                </c:pt>
                <c:pt idx="1">
                  <c:v>43.08</c:v>
                </c:pt>
                <c:pt idx="2">
                  <c:v>44.5</c:v>
                </c:pt>
                <c:pt idx="3">
                  <c:v>45.85</c:v>
                </c:pt>
                <c:pt idx="4">
                  <c:v>47.29</c:v>
                </c:pt>
              </c:numCache>
            </c:numRef>
          </c:val>
          <c:extLst>
            <c:ext xmlns:c16="http://schemas.microsoft.com/office/drawing/2014/chart" uri="{C3380CC4-5D6E-409C-BE32-E72D297353CC}">
              <c16:uniqueId val="{00000000-2A5E-41A1-9EF8-2A41813477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2A5E-41A1-9EF8-2A41813477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16.649999999999999</c:v>
                </c:pt>
                <c:pt idx="1">
                  <c:v>19.68</c:v>
                </c:pt>
                <c:pt idx="2">
                  <c:v>21.95</c:v>
                </c:pt>
                <c:pt idx="3">
                  <c:v>22.58</c:v>
                </c:pt>
                <c:pt idx="4">
                  <c:v>21.97</c:v>
                </c:pt>
              </c:numCache>
            </c:numRef>
          </c:val>
          <c:extLst>
            <c:ext xmlns:c16="http://schemas.microsoft.com/office/drawing/2014/chart" uri="{C3380CC4-5D6E-409C-BE32-E72D297353CC}">
              <c16:uniqueId val="{00000000-87F6-484F-BDEF-3E47728085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87F6-484F-BDEF-3E47728085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34-4F2F-936B-44D4BF5D60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6634-4F2F-936B-44D4BF5D60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150.62</c:v>
                </c:pt>
                <c:pt idx="1">
                  <c:v>136.41999999999999</c:v>
                </c:pt>
                <c:pt idx="2">
                  <c:v>136.59</c:v>
                </c:pt>
                <c:pt idx="3">
                  <c:v>144.52000000000001</c:v>
                </c:pt>
                <c:pt idx="4">
                  <c:v>147.04</c:v>
                </c:pt>
              </c:numCache>
            </c:numRef>
          </c:val>
          <c:extLst>
            <c:ext xmlns:c16="http://schemas.microsoft.com/office/drawing/2014/chart" uri="{C3380CC4-5D6E-409C-BE32-E72D297353CC}">
              <c16:uniqueId val="{00000000-3C7A-4507-AC1D-46689A02D7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3C7A-4507-AC1D-46689A02D7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646.96</c:v>
                </c:pt>
                <c:pt idx="1">
                  <c:v>624.20000000000005</c:v>
                </c:pt>
                <c:pt idx="2">
                  <c:v>603.17999999999995</c:v>
                </c:pt>
                <c:pt idx="3">
                  <c:v>591.35</c:v>
                </c:pt>
                <c:pt idx="4">
                  <c:v>585.33000000000004</c:v>
                </c:pt>
              </c:numCache>
            </c:numRef>
          </c:val>
          <c:extLst>
            <c:ext xmlns:c16="http://schemas.microsoft.com/office/drawing/2014/chart" uri="{C3380CC4-5D6E-409C-BE32-E72D297353CC}">
              <c16:uniqueId val="{00000000-7F29-4777-85D1-FB21EA6CCD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7F29-4777-85D1-FB21EA6CCD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87.34</c:v>
                </c:pt>
                <c:pt idx="1">
                  <c:v>87.79</c:v>
                </c:pt>
                <c:pt idx="2">
                  <c:v>88.5</c:v>
                </c:pt>
                <c:pt idx="3">
                  <c:v>88.55</c:v>
                </c:pt>
                <c:pt idx="4">
                  <c:v>84.86</c:v>
                </c:pt>
              </c:numCache>
            </c:numRef>
          </c:val>
          <c:extLst>
            <c:ext xmlns:c16="http://schemas.microsoft.com/office/drawing/2014/chart" uri="{C3380CC4-5D6E-409C-BE32-E72D297353CC}">
              <c16:uniqueId val="{00000000-E84D-40BA-A728-E9BBA07232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84D-40BA-A728-E9BBA07232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179.05</c:v>
                </c:pt>
                <c:pt idx="1">
                  <c:v>186.55</c:v>
                </c:pt>
                <c:pt idx="2">
                  <c:v>187.36</c:v>
                </c:pt>
                <c:pt idx="3">
                  <c:v>188.96</c:v>
                </c:pt>
                <c:pt idx="4">
                  <c:v>198.06</c:v>
                </c:pt>
              </c:numCache>
            </c:numRef>
          </c:val>
          <c:extLst>
            <c:ext xmlns:c16="http://schemas.microsoft.com/office/drawing/2014/chart" uri="{C3380CC4-5D6E-409C-BE32-E72D297353CC}">
              <c16:uniqueId val="{00000000-3715-4CC5-9D87-25C21DEDA5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3715-4CC5-9D87-25C21DEDA5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鳥取市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183269</v>
      </c>
      <c r="AM8" s="45"/>
      <c r="AN8" s="45"/>
      <c r="AO8" s="45"/>
      <c r="AP8" s="45"/>
      <c r="AQ8" s="45"/>
      <c r="AR8" s="45"/>
      <c r="AS8" s="45"/>
      <c r="AT8" s="46">
        <f>データ!$S$6</f>
        <v>765.31</v>
      </c>
      <c r="AU8" s="47"/>
      <c r="AV8" s="47"/>
      <c r="AW8" s="47"/>
      <c r="AX8" s="47"/>
      <c r="AY8" s="47"/>
      <c r="AZ8" s="47"/>
      <c r="BA8" s="47"/>
      <c r="BB8" s="48">
        <f>データ!$T$6</f>
        <v>239.47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62.92</v>
      </c>
      <c r="J10" s="47"/>
      <c r="K10" s="47"/>
      <c r="L10" s="47"/>
      <c r="M10" s="47"/>
      <c r="N10" s="47"/>
      <c r="O10" s="81"/>
      <c r="P10" s="48">
        <f>データ!$P$6</f>
        <v>99.13</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180586</v>
      </c>
      <c r="AM10" s="45"/>
      <c r="AN10" s="45"/>
      <c r="AO10" s="45"/>
      <c r="AP10" s="45"/>
      <c r="AQ10" s="45"/>
      <c r="AR10" s="45"/>
      <c r="AS10" s="45"/>
      <c r="AT10" s="46">
        <f>データ!$V$6</f>
        <v>188.32</v>
      </c>
      <c r="AU10" s="47"/>
      <c r="AV10" s="47"/>
      <c r="AW10" s="47"/>
      <c r="AX10" s="47"/>
      <c r="AY10" s="47"/>
      <c r="AZ10" s="47"/>
      <c r="BA10" s="47"/>
      <c r="BB10" s="48">
        <f>データ!$W$6</f>
        <v>958.93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p5JRfye7+hpKebfVa8/pye6gfoy5/L5g2QOsHVBzzPd8n7m/inQxVbioiYcVpBYvUWK1zV3pdRQCaCLgZXgvg==" saltValue="MTzF/ENbmuCC7U+5psQW7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312011</v>
      </c>
      <c r="D6" s="20">
        <f t="shared" si="3"/>
        <v>46</v>
      </c>
      <c r="E6" s="20">
        <f t="shared" si="3"/>
        <v>1</v>
      </c>
      <c r="F6" s="20">
        <f t="shared" si="3"/>
        <v>0</v>
      </c>
      <c r="G6" s="20">
        <f t="shared" si="3"/>
        <v>1</v>
      </c>
      <c r="H6" s="20" t="str">
        <f t="shared" si="3"/>
        <v>鳥取県　鳥取市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62.92</v>
      </c>
      <c r="P6" s="21">
        <f t="shared" si="3"/>
        <v>99.13</v>
      </c>
      <c r="Q6" s="21">
        <f t="shared" si="3"/>
        <v>2640</v>
      </c>
      <c r="R6" s="21">
        <f t="shared" si="3"/>
        <v>183269</v>
      </c>
      <c r="S6" s="21">
        <f t="shared" si="3"/>
        <v>765.31</v>
      </c>
      <c r="T6" s="21">
        <f t="shared" si="3"/>
        <v>239.47</v>
      </c>
      <c r="U6" s="21">
        <f t="shared" si="3"/>
        <v>180586</v>
      </c>
      <c r="V6" s="21">
        <f t="shared" si="3"/>
        <v>188.32</v>
      </c>
      <c r="W6" s="21">
        <f t="shared" si="3"/>
        <v>958.93</v>
      </c>
      <c r="X6" s="22">
        <f>IF(X7="",NA(),X7)</f>
        <v>107.34</v>
      </c>
      <c r="Y6" s="22">
        <f t="shared" ref="Y6:AG6" si="4">IF(Y7="",NA(),Y7)</f>
        <v>107.27</v>
      </c>
      <c r="Z6" s="22">
        <f t="shared" si="4"/>
        <v>107.08</v>
      </c>
      <c r="AA6" s="22">
        <f t="shared" si="4"/>
        <v>107.48</v>
      </c>
      <c r="AB6" s="22">
        <f t="shared" si="4"/>
        <v>103.94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150.62</v>
      </c>
      <c r="AU6" s="22">
        <f t="shared" ref="AU6:BC6" si="6">IF(AU7="",NA(),AU7)</f>
        <v>136.41999999999999</v>
      </c>
      <c r="AV6" s="22">
        <f t="shared" si="6"/>
        <v>136.59</v>
      </c>
      <c r="AW6" s="22">
        <f t="shared" si="6"/>
        <v>144.52000000000001</v>
      </c>
      <c r="AX6" s="22">
        <f t="shared" si="6"/>
        <v>147.04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646.96</v>
      </c>
      <c r="BF6" s="22">
        <f t="shared" ref="BF6:BN6" si="7">IF(BF7="",NA(),BF7)</f>
        <v>624.20000000000005</v>
      </c>
      <c r="BG6" s="22">
        <f t="shared" si="7"/>
        <v>603.17999999999995</v>
      </c>
      <c r="BH6" s="22">
        <f t="shared" si="7"/>
        <v>591.35</v>
      </c>
      <c r="BI6" s="22">
        <f t="shared" si="7"/>
        <v>585.33000000000004</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87.34</v>
      </c>
      <c r="BQ6" s="22">
        <f t="shared" ref="BQ6:BY6" si="8">IF(BQ7="",NA(),BQ7)</f>
        <v>87.79</v>
      </c>
      <c r="BR6" s="22">
        <f t="shared" si="8"/>
        <v>88.5</v>
      </c>
      <c r="BS6" s="22">
        <f t="shared" si="8"/>
        <v>88.55</v>
      </c>
      <c r="BT6" s="22">
        <f t="shared" si="8"/>
        <v>84.86</v>
      </c>
      <c r="BU6" s="22">
        <f t="shared" si="8"/>
        <v>104.84</v>
      </c>
      <c r="BV6" s="22">
        <f t="shared" si="8"/>
        <v>106.11</v>
      </c>
      <c r="BW6" s="22">
        <f t="shared" si="8"/>
        <v>103.75</v>
      </c>
      <c r="BX6" s="22">
        <f t="shared" si="8"/>
        <v>105.3</v>
      </c>
      <c r="BY6" s="22">
        <f t="shared" si="8"/>
        <v>99.41</v>
      </c>
      <c r="BZ6" s="21" t="str">
        <f>IF(BZ7="","",IF(BZ7="-","【-】","【"&amp;SUBSTITUTE(TEXT(BZ7,"#,##0.00"),"-","△")&amp;"】"))</f>
        <v>【97.47】</v>
      </c>
      <c r="CA6" s="22">
        <f>IF(CA7="",NA(),CA7)</f>
        <v>179.05</v>
      </c>
      <c r="CB6" s="22">
        <f t="shared" ref="CB6:CJ6" si="9">IF(CB7="",NA(),CB7)</f>
        <v>186.55</v>
      </c>
      <c r="CC6" s="22">
        <f t="shared" si="9"/>
        <v>187.36</v>
      </c>
      <c r="CD6" s="22">
        <f t="shared" si="9"/>
        <v>188.96</v>
      </c>
      <c r="CE6" s="22">
        <f t="shared" si="9"/>
        <v>198.06</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62.07</v>
      </c>
      <c r="CM6" s="22">
        <f t="shared" ref="CM6:CU6" si="10">IF(CM7="",NA(),CM7)</f>
        <v>60.07</v>
      </c>
      <c r="CN6" s="22">
        <f t="shared" si="10"/>
        <v>62.42</v>
      </c>
      <c r="CO6" s="22">
        <f t="shared" si="10"/>
        <v>61.69</v>
      </c>
      <c r="CP6" s="22">
        <f t="shared" si="10"/>
        <v>61.03</v>
      </c>
      <c r="CQ6" s="22">
        <f t="shared" si="10"/>
        <v>62.32</v>
      </c>
      <c r="CR6" s="22">
        <f t="shared" si="10"/>
        <v>61.71</v>
      </c>
      <c r="CS6" s="22">
        <f t="shared" si="10"/>
        <v>63.12</v>
      </c>
      <c r="CT6" s="22">
        <f t="shared" si="10"/>
        <v>62.57</v>
      </c>
      <c r="CU6" s="22">
        <f t="shared" si="10"/>
        <v>61.56</v>
      </c>
      <c r="CV6" s="21" t="str">
        <f>IF(CV7="","",IF(CV7="-","【-】","【"&amp;SUBSTITUTE(TEXT(CV7,"#,##0.00"),"-","△")&amp;"】"))</f>
        <v>【59.97】</v>
      </c>
      <c r="CW6" s="22">
        <f>IF(CW7="",NA(),CW7)</f>
        <v>91.66</v>
      </c>
      <c r="CX6" s="22">
        <f t="shared" ref="CX6:DF6" si="11">IF(CX7="",NA(),CX7)</f>
        <v>92.32</v>
      </c>
      <c r="CY6" s="22">
        <f t="shared" si="11"/>
        <v>90.65</v>
      </c>
      <c r="CZ6" s="22">
        <f t="shared" si="11"/>
        <v>90.83</v>
      </c>
      <c r="DA6" s="22">
        <f t="shared" si="11"/>
        <v>90.53</v>
      </c>
      <c r="DB6" s="22">
        <f t="shared" si="11"/>
        <v>90.19</v>
      </c>
      <c r="DC6" s="22">
        <f t="shared" si="11"/>
        <v>90.03</v>
      </c>
      <c r="DD6" s="22">
        <f t="shared" si="11"/>
        <v>90.09</v>
      </c>
      <c r="DE6" s="22">
        <f t="shared" si="11"/>
        <v>90.21</v>
      </c>
      <c r="DF6" s="22">
        <f t="shared" si="11"/>
        <v>90.11</v>
      </c>
      <c r="DG6" s="21" t="str">
        <f>IF(DG7="","",IF(DG7="-","【-】","【"&amp;SUBSTITUTE(TEXT(DG7,"#,##0.00"),"-","△")&amp;"】"))</f>
        <v>【89.76】</v>
      </c>
      <c r="DH6" s="22">
        <f>IF(DH7="",NA(),DH7)</f>
        <v>41.9</v>
      </c>
      <c r="DI6" s="22">
        <f t="shared" ref="DI6:DQ6" si="12">IF(DI7="",NA(),DI7)</f>
        <v>43.08</v>
      </c>
      <c r="DJ6" s="22">
        <f t="shared" si="12"/>
        <v>44.5</v>
      </c>
      <c r="DK6" s="22">
        <f t="shared" si="12"/>
        <v>45.85</v>
      </c>
      <c r="DL6" s="22">
        <f t="shared" si="12"/>
        <v>47.29</v>
      </c>
      <c r="DM6" s="22">
        <f t="shared" si="12"/>
        <v>48.86</v>
      </c>
      <c r="DN6" s="22">
        <f t="shared" si="12"/>
        <v>49.6</v>
      </c>
      <c r="DO6" s="22">
        <f t="shared" si="12"/>
        <v>50.31</v>
      </c>
      <c r="DP6" s="22">
        <f t="shared" si="12"/>
        <v>50.74</v>
      </c>
      <c r="DQ6" s="22">
        <f t="shared" si="12"/>
        <v>51.49</v>
      </c>
      <c r="DR6" s="21" t="str">
        <f>IF(DR7="","",IF(DR7="-","【-】","【"&amp;SUBSTITUTE(TEXT(DR7,"#,##0.00"),"-","△")&amp;"】"))</f>
        <v>【51.51】</v>
      </c>
      <c r="DS6" s="22">
        <f>IF(DS7="",NA(),DS7)</f>
        <v>16.649999999999999</v>
      </c>
      <c r="DT6" s="22">
        <f t="shared" ref="DT6:EB6" si="13">IF(DT7="",NA(),DT7)</f>
        <v>19.68</v>
      </c>
      <c r="DU6" s="22">
        <f t="shared" si="13"/>
        <v>21.95</v>
      </c>
      <c r="DV6" s="22">
        <f t="shared" si="13"/>
        <v>22.58</v>
      </c>
      <c r="DW6" s="22">
        <f t="shared" si="13"/>
        <v>21.97</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v>
      </c>
      <c r="EE6" s="22">
        <f t="shared" ref="EE6:EM6" si="14">IF(EE7="",NA(),EE7)</f>
        <v>0.79</v>
      </c>
      <c r="EF6" s="22">
        <f t="shared" si="14"/>
        <v>0.8</v>
      </c>
      <c r="EG6" s="22">
        <f t="shared" si="14"/>
        <v>0.87</v>
      </c>
      <c r="EH6" s="22">
        <f t="shared" si="14"/>
        <v>0.88</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312011</v>
      </c>
      <c r="D7" s="24">
        <v>46</v>
      </c>
      <c r="E7" s="24">
        <v>1</v>
      </c>
      <c r="F7" s="24">
        <v>0</v>
      </c>
      <c r="G7" s="24">
        <v>1</v>
      </c>
      <c r="H7" s="24" t="s">
        <v>93</v>
      </c>
      <c r="I7" s="24" t="s">
        <v>94</v>
      </c>
      <c r="J7" s="24" t="s">
        <v>95</v>
      </c>
      <c r="K7" s="24" t="s">
        <v>96</v>
      </c>
      <c r="L7" s="24" t="s">
        <v>97</v>
      </c>
      <c r="M7" s="24" t="s">
        <v>98</v>
      </c>
      <c r="N7" s="25" t="s">
        <v>99</v>
      </c>
      <c r="O7" s="25">
        <v>62.92</v>
      </c>
      <c r="P7" s="25">
        <v>99.13</v>
      </c>
      <c r="Q7" s="25">
        <v>2640</v>
      </c>
      <c r="R7" s="25">
        <v>183269</v>
      </c>
      <c r="S7" s="25">
        <v>765.31</v>
      </c>
      <c r="T7" s="25">
        <v>239.47</v>
      </c>
      <c r="U7" s="25">
        <v>180586</v>
      </c>
      <c r="V7" s="25">
        <v>188.32</v>
      </c>
      <c r="W7" s="25">
        <v>958.93</v>
      </c>
      <c r="X7" s="25">
        <v>107.34</v>
      </c>
      <c r="Y7" s="25">
        <v>107.27</v>
      </c>
      <c r="Z7" s="25">
        <v>107.08</v>
      </c>
      <c r="AA7" s="25">
        <v>107.48</v>
      </c>
      <c r="AB7" s="25">
        <v>103.94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150.62</v>
      </c>
      <c r="AU7" s="25">
        <v>136.41999999999999</v>
      </c>
      <c r="AV7" s="25">
        <v>136.59</v>
      </c>
      <c r="AW7" s="25">
        <v>144.52000000000001</v>
      </c>
      <c r="AX7" s="25">
        <v>147.04</v>
      </c>
      <c r="AY7" s="25">
        <v>318.89</v>
      </c>
      <c r="AZ7" s="25">
        <v>309.10000000000002</v>
      </c>
      <c r="BA7" s="25">
        <v>306.08</v>
      </c>
      <c r="BB7" s="25">
        <v>306.14999999999998</v>
      </c>
      <c r="BC7" s="25">
        <v>297.54000000000002</v>
      </c>
      <c r="BD7" s="25">
        <v>252.29</v>
      </c>
      <c r="BE7" s="25">
        <v>646.96</v>
      </c>
      <c r="BF7" s="25">
        <v>624.20000000000005</v>
      </c>
      <c r="BG7" s="25">
        <v>603.17999999999995</v>
      </c>
      <c r="BH7" s="25">
        <v>591.35</v>
      </c>
      <c r="BI7" s="25">
        <v>585.33000000000004</v>
      </c>
      <c r="BJ7" s="25">
        <v>290.07</v>
      </c>
      <c r="BK7" s="25">
        <v>290.42</v>
      </c>
      <c r="BL7" s="25">
        <v>294.66000000000003</v>
      </c>
      <c r="BM7" s="25">
        <v>285.27</v>
      </c>
      <c r="BN7" s="25">
        <v>294.73</v>
      </c>
      <c r="BO7" s="25">
        <v>268.07</v>
      </c>
      <c r="BP7" s="25">
        <v>87.34</v>
      </c>
      <c r="BQ7" s="25">
        <v>87.79</v>
      </c>
      <c r="BR7" s="25">
        <v>88.5</v>
      </c>
      <c r="BS7" s="25">
        <v>88.55</v>
      </c>
      <c r="BT7" s="25">
        <v>84.86</v>
      </c>
      <c r="BU7" s="25">
        <v>104.84</v>
      </c>
      <c r="BV7" s="25">
        <v>106.11</v>
      </c>
      <c r="BW7" s="25">
        <v>103.75</v>
      </c>
      <c r="BX7" s="25">
        <v>105.3</v>
      </c>
      <c r="BY7" s="25">
        <v>99.41</v>
      </c>
      <c r="BZ7" s="25">
        <v>97.47</v>
      </c>
      <c r="CA7" s="25">
        <v>179.05</v>
      </c>
      <c r="CB7" s="25">
        <v>186.55</v>
      </c>
      <c r="CC7" s="25">
        <v>187.36</v>
      </c>
      <c r="CD7" s="25">
        <v>188.96</v>
      </c>
      <c r="CE7" s="25">
        <v>198.06</v>
      </c>
      <c r="CF7" s="25">
        <v>161.82</v>
      </c>
      <c r="CG7" s="25">
        <v>161.03</v>
      </c>
      <c r="CH7" s="25">
        <v>159.93</v>
      </c>
      <c r="CI7" s="25">
        <v>162.77000000000001</v>
      </c>
      <c r="CJ7" s="25">
        <v>170.87</v>
      </c>
      <c r="CK7" s="25">
        <v>174.75</v>
      </c>
      <c r="CL7" s="25">
        <v>62.07</v>
      </c>
      <c r="CM7" s="25">
        <v>60.07</v>
      </c>
      <c r="CN7" s="25">
        <v>62.42</v>
      </c>
      <c r="CO7" s="25">
        <v>61.69</v>
      </c>
      <c r="CP7" s="25">
        <v>61.03</v>
      </c>
      <c r="CQ7" s="25">
        <v>62.32</v>
      </c>
      <c r="CR7" s="25">
        <v>61.71</v>
      </c>
      <c r="CS7" s="25">
        <v>63.12</v>
      </c>
      <c r="CT7" s="25">
        <v>62.57</v>
      </c>
      <c r="CU7" s="25">
        <v>61.56</v>
      </c>
      <c r="CV7" s="25">
        <v>59.97</v>
      </c>
      <c r="CW7" s="25">
        <v>91.66</v>
      </c>
      <c r="CX7" s="25">
        <v>92.32</v>
      </c>
      <c r="CY7" s="25">
        <v>90.65</v>
      </c>
      <c r="CZ7" s="25">
        <v>90.83</v>
      </c>
      <c r="DA7" s="25">
        <v>90.53</v>
      </c>
      <c r="DB7" s="25">
        <v>90.19</v>
      </c>
      <c r="DC7" s="25">
        <v>90.03</v>
      </c>
      <c r="DD7" s="25">
        <v>90.09</v>
      </c>
      <c r="DE7" s="25">
        <v>90.21</v>
      </c>
      <c r="DF7" s="25">
        <v>90.11</v>
      </c>
      <c r="DG7" s="25">
        <v>89.76</v>
      </c>
      <c r="DH7" s="25">
        <v>41.9</v>
      </c>
      <c r="DI7" s="25">
        <v>43.08</v>
      </c>
      <c r="DJ7" s="25">
        <v>44.5</v>
      </c>
      <c r="DK7" s="25">
        <v>45.85</v>
      </c>
      <c r="DL7" s="25">
        <v>47.29</v>
      </c>
      <c r="DM7" s="25">
        <v>48.86</v>
      </c>
      <c r="DN7" s="25">
        <v>49.6</v>
      </c>
      <c r="DO7" s="25">
        <v>50.31</v>
      </c>
      <c r="DP7" s="25">
        <v>50.74</v>
      </c>
      <c r="DQ7" s="25">
        <v>51.49</v>
      </c>
      <c r="DR7" s="25">
        <v>51.51</v>
      </c>
      <c r="DS7" s="25">
        <v>16.649999999999999</v>
      </c>
      <c r="DT7" s="25">
        <v>19.68</v>
      </c>
      <c r="DU7" s="25">
        <v>21.95</v>
      </c>
      <c r="DV7" s="25">
        <v>22.58</v>
      </c>
      <c r="DW7" s="25">
        <v>21.97</v>
      </c>
      <c r="DX7" s="25">
        <v>18.510000000000002</v>
      </c>
      <c r="DY7" s="25">
        <v>20.49</v>
      </c>
      <c r="DZ7" s="25">
        <v>21.34</v>
      </c>
      <c r="EA7" s="25">
        <v>23.27</v>
      </c>
      <c r="EB7" s="25">
        <v>25.18</v>
      </c>
      <c r="EC7" s="25">
        <v>23.75</v>
      </c>
      <c r="ED7" s="25">
        <v>0.6</v>
      </c>
      <c r="EE7" s="25">
        <v>0.79</v>
      </c>
      <c r="EF7" s="25">
        <v>0.8</v>
      </c>
      <c r="EG7" s="25">
        <v>0.87</v>
      </c>
      <c r="EH7" s="25">
        <v>0.88</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2024-02-02T04:30:55Z</cp:lastPrinted>
  <dcterms:created xsi:type="dcterms:W3CDTF">2023-12-05T00:58:32Z</dcterms:created>
  <dcterms:modified xsi:type="dcterms:W3CDTF">2024-02-07T05:05:24Z</dcterms:modified>
  <cp:category/>
</cp:coreProperties>
</file>