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５年\年報（10月～９月）\HPのみ掲載の参考統計表\"/>
    </mc:Choice>
  </mc:AlternateContent>
  <bookViews>
    <workbookView xWindow="600" yWindow="120" windowWidth="19400" windowHeight="7830"/>
  </bookViews>
  <sheets>
    <sheet name="男女計" sheetId="1" r:id="rId1"/>
    <sheet name="男計" sheetId="4" r:id="rId2"/>
    <sheet name="女計" sheetId="5" r:id="rId3"/>
  </sheets>
  <definedNames>
    <definedName name="_xlnm.Print_Area" localSheetId="2">女計!$A$1:$X$40</definedName>
    <definedName name="_xlnm.Print_Area" localSheetId="1">男計!$A$1:$X$40</definedName>
    <definedName name="_xlnm.Print_Area" localSheetId="0">男女計!$A$1:$X$40</definedName>
  </definedNames>
  <calcPr calcId="162913" forceFullCalc="1"/>
</workbook>
</file>

<file path=xl/calcChain.xml><?xml version="1.0" encoding="utf-8"?>
<calcChain xmlns="http://schemas.openxmlformats.org/spreadsheetml/2006/main">
  <c r="E30" i="4" l="1"/>
  <c r="E20" i="4"/>
  <c r="E25" i="4"/>
  <c r="E29" i="1"/>
  <c r="T25" i="1"/>
  <c r="P22" i="1"/>
  <c r="E20" i="1"/>
  <c r="E25" i="1" l="1"/>
  <c r="T38" i="5" l="1"/>
  <c r="P38" i="5"/>
  <c r="O38" i="5"/>
  <c r="M38" i="5"/>
  <c r="L38" i="5"/>
  <c r="F38" i="5"/>
  <c r="E38" i="5"/>
  <c r="T37" i="5"/>
  <c r="P37" i="5"/>
  <c r="O37" i="5"/>
  <c r="M37" i="5"/>
  <c r="L37" i="5"/>
  <c r="F37" i="5"/>
  <c r="E37" i="5"/>
  <c r="T36" i="5"/>
  <c r="P36" i="5"/>
  <c r="O36" i="5"/>
  <c r="M36" i="5"/>
  <c r="L36" i="5"/>
  <c r="F36" i="5"/>
  <c r="E36" i="5"/>
  <c r="T35" i="5"/>
  <c r="P35" i="5"/>
  <c r="O35" i="5"/>
  <c r="M35" i="5"/>
  <c r="L35" i="5"/>
  <c r="F35" i="5"/>
  <c r="E35" i="5"/>
  <c r="T34" i="5"/>
  <c r="P34" i="5"/>
  <c r="O34" i="5"/>
  <c r="M34" i="5"/>
  <c r="L34" i="5"/>
  <c r="F34" i="5"/>
  <c r="E34" i="5"/>
  <c r="T33" i="5"/>
  <c r="P33" i="5"/>
  <c r="O33" i="5"/>
  <c r="M33" i="5"/>
  <c r="L33" i="5"/>
  <c r="F33" i="5"/>
  <c r="E33" i="5"/>
  <c r="T32" i="5"/>
  <c r="P32" i="5"/>
  <c r="O32" i="5"/>
  <c r="M32" i="5"/>
  <c r="L32" i="5"/>
  <c r="F32" i="5"/>
  <c r="E32" i="5"/>
  <c r="T31" i="5"/>
  <c r="P31" i="5"/>
  <c r="O31" i="5"/>
  <c r="M31" i="5"/>
  <c r="L31" i="5"/>
  <c r="F31" i="5"/>
  <c r="E31" i="5"/>
  <c r="T30" i="5"/>
  <c r="P30" i="5"/>
  <c r="O30" i="5"/>
  <c r="M30" i="5"/>
  <c r="L30" i="5"/>
  <c r="F30" i="5"/>
  <c r="E30" i="5"/>
  <c r="T29" i="5"/>
  <c r="P29" i="5"/>
  <c r="O29" i="5"/>
  <c r="M29" i="5"/>
  <c r="L29" i="5"/>
  <c r="F29" i="5"/>
  <c r="E29" i="5"/>
  <c r="T28" i="5"/>
  <c r="P28" i="5"/>
  <c r="O28" i="5"/>
  <c r="M28" i="5"/>
  <c r="L28" i="5"/>
  <c r="F28" i="5"/>
  <c r="E28" i="5"/>
  <c r="T27" i="5"/>
  <c r="P27" i="5"/>
  <c r="O27" i="5"/>
  <c r="M27" i="5"/>
  <c r="L27" i="5"/>
  <c r="F27" i="5"/>
  <c r="E27" i="5"/>
  <c r="T26" i="5"/>
  <c r="P26" i="5"/>
  <c r="O26" i="5"/>
  <c r="M26" i="5"/>
  <c r="L26" i="5"/>
  <c r="F26" i="5"/>
  <c r="E26" i="5"/>
  <c r="T25" i="5"/>
  <c r="P25" i="5"/>
  <c r="O25" i="5"/>
  <c r="M25" i="5"/>
  <c r="L25" i="5"/>
  <c r="F25" i="5"/>
  <c r="E25" i="5"/>
  <c r="T24" i="5"/>
  <c r="T12" i="5" s="1"/>
  <c r="P24" i="5"/>
  <c r="P12" i="5" s="1"/>
  <c r="O24" i="5"/>
  <c r="O12" i="5" s="1"/>
  <c r="M24" i="5"/>
  <c r="L24" i="5"/>
  <c r="F24" i="5"/>
  <c r="F12" i="5" s="1"/>
  <c r="E24" i="5"/>
  <c r="T23" i="5"/>
  <c r="P23" i="5"/>
  <c r="O23" i="5"/>
  <c r="M23" i="5"/>
  <c r="L23" i="5"/>
  <c r="F23" i="5"/>
  <c r="E23" i="5"/>
  <c r="T22" i="5"/>
  <c r="P22" i="5"/>
  <c r="O22" i="5"/>
  <c r="M22" i="5"/>
  <c r="L22" i="5"/>
  <c r="F22" i="5"/>
  <c r="E22" i="5"/>
  <c r="T21" i="5"/>
  <c r="P21" i="5"/>
  <c r="O21" i="5"/>
  <c r="M21" i="5"/>
  <c r="L21" i="5"/>
  <c r="F21" i="5"/>
  <c r="E21" i="5"/>
  <c r="T20" i="5"/>
  <c r="P20" i="5"/>
  <c r="O20" i="5"/>
  <c r="M20" i="5"/>
  <c r="L20" i="5"/>
  <c r="F20" i="5"/>
  <c r="E20" i="5"/>
  <c r="W16" i="5"/>
  <c r="V16" i="5"/>
  <c r="U16" i="5"/>
  <c r="S16" i="5"/>
  <c r="R16" i="5"/>
  <c r="Q16" i="5"/>
  <c r="J16" i="5"/>
  <c r="I16" i="5"/>
  <c r="H16" i="5"/>
  <c r="G16" i="5"/>
  <c r="C16" i="5"/>
  <c r="W15" i="5"/>
  <c r="V15" i="5"/>
  <c r="U15" i="5"/>
  <c r="S15" i="5"/>
  <c r="R15" i="5"/>
  <c r="Q15" i="5"/>
  <c r="J15" i="5"/>
  <c r="I15" i="5"/>
  <c r="H15" i="5"/>
  <c r="G15" i="5"/>
  <c r="C15" i="5"/>
  <c r="W14" i="5"/>
  <c r="W18" i="5" s="1"/>
  <c r="V14" i="5"/>
  <c r="V18" i="5" s="1"/>
  <c r="U14" i="5"/>
  <c r="U18" i="5" s="1"/>
  <c r="S14" i="5"/>
  <c r="S18" i="5" s="1"/>
  <c r="R14" i="5"/>
  <c r="R18" i="5" s="1"/>
  <c r="Q14" i="5"/>
  <c r="Q18" i="5" s="1"/>
  <c r="J14" i="5"/>
  <c r="J18" i="5" s="1"/>
  <c r="I14" i="5"/>
  <c r="I18" i="5" s="1"/>
  <c r="H14" i="5"/>
  <c r="H18" i="5" s="1"/>
  <c r="G14" i="5"/>
  <c r="G18" i="5" s="1"/>
  <c r="C14" i="5"/>
  <c r="C18" i="5" s="1"/>
  <c r="W13" i="5"/>
  <c r="V13" i="5"/>
  <c r="U13" i="5"/>
  <c r="S13" i="5"/>
  <c r="R13" i="5"/>
  <c r="Q13" i="5"/>
  <c r="J13" i="5"/>
  <c r="I13" i="5"/>
  <c r="H13" i="5"/>
  <c r="G13" i="5"/>
  <c r="C13" i="5"/>
  <c r="W12" i="5"/>
  <c r="V12" i="5"/>
  <c r="U12" i="5"/>
  <c r="S12" i="5"/>
  <c r="R12" i="5"/>
  <c r="Q12" i="5"/>
  <c r="J12" i="5"/>
  <c r="I12" i="5"/>
  <c r="H12" i="5"/>
  <c r="G12" i="5"/>
  <c r="C12" i="5"/>
  <c r="W10" i="5"/>
  <c r="V10" i="5"/>
  <c r="U10" i="5"/>
  <c r="S10" i="5"/>
  <c r="R10" i="5"/>
  <c r="Q10" i="5"/>
  <c r="J10" i="5"/>
  <c r="I10" i="5"/>
  <c r="H10" i="5"/>
  <c r="G10" i="5"/>
  <c r="C10" i="5"/>
  <c r="T38" i="4"/>
  <c r="P38" i="4"/>
  <c r="O38" i="4"/>
  <c r="M38" i="4"/>
  <c r="L38" i="4"/>
  <c r="F38" i="4"/>
  <c r="E38" i="4"/>
  <c r="T37" i="4"/>
  <c r="P37" i="4"/>
  <c r="O37" i="4"/>
  <c r="M37" i="4"/>
  <c r="L37" i="4"/>
  <c r="F37" i="4"/>
  <c r="E37" i="4"/>
  <c r="T36" i="4"/>
  <c r="P36" i="4"/>
  <c r="O36" i="4"/>
  <c r="M36" i="4"/>
  <c r="L36" i="4"/>
  <c r="F36" i="4"/>
  <c r="E36" i="4"/>
  <c r="T35" i="4"/>
  <c r="P35" i="4"/>
  <c r="O35" i="4"/>
  <c r="M35" i="4"/>
  <c r="L35" i="4"/>
  <c r="F35" i="4"/>
  <c r="E35" i="4"/>
  <c r="T34" i="4"/>
  <c r="P34" i="4"/>
  <c r="O34" i="4"/>
  <c r="M34" i="4"/>
  <c r="L34" i="4"/>
  <c r="F34" i="4"/>
  <c r="E34" i="4"/>
  <c r="T33" i="4"/>
  <c r="P33" i="4"/>
  <c r="O33" i="4"/>
  <c r="M33" i="4"/>
  <c r="L33" i="4"/>
  <c r="F33" i="4"/>
  <c r="E33" i="4"/>
  <c r="T32" i="4"/>
  <c r="P32" i="4"/>
  <c r="O32" i="4"/>
  <c r="M32" i="4"/>
  <c r="L32" i="4"/>
  <c r="F32" i="4"/>
  <c r="E32" i="4"/>
  <c r="T31" i="4"/>
  <c r="P31" i="4"/>
  <c r="O31" i="4"/>
  <c r="M31" i="4"/>
  <c r="L31" i="4"/>
  <c r="F31" i="4"/>
  <c r="E31" i="4"/>
  <c r="T30" i="4"/>
  <c r="P30" i="4"/>
  <c r="O30" i="4"/>
  <c r="M30" i="4"/>
  <c r="L30" i="4"/>
  <c r="F30" i="4"/>
  <c r="T29" i="4"/>
  <c r="P29" i="4"/>
  <c r="O29" i="4"/>
  <c r="M29" i="4"/>
  <c r="L29" i="4"/>
  <c r="F29" i="4"/>
  <c r="E29" i="4"/>
  <c r="T28" i="4"/>
  <c r="P28" i="4"/>
  <c r="O28" i="4"/>
  <c r="M28" i="4"/>
  <c r="L28" i="4"/>
  <c r="F28" i="4"/>
  <c r="E28" i="4"/>
  <c r="T27" i="4"/>
  <c r="P27" i="4"/>
  <c r="O27" i="4"/>
  <c r="M27" i="4"/>
  <c r="L27" i="4"/>
  <c r="F27" i="4"/>
  <c r="E27" i="4"/>
  <c r="T26" i="4"/>
  <c r="P26" i="4"/>
  <c r="O26" i="4"/>
  <c r="M26" i="4"/>
  <c r="L26" i="4"/>
  <c r="F26" i="4"/>
  <c r="E26" i="4"/>
  <c r="T25" i="4"/>
  <c r="P25" i="4"/>
  <c r="O25" i="4"/>
  <c r="M25" i="4"/>
  <c r="L25" i="4"/>
  <c r="F25" i="4"/>
  <c r="T24" i="4"/>
  <c r="T12" i="4" s="1"/>
  <c r="P24" i="4"/>
  <c r="O24" i="4"/>
  <c r="O12" i="4" s="1"/>
  <c r="M24" i="4"/>
  <c r="L24" i="4"/>
  <c r="F24" i="4"/>
  <c r="F12" i="4" s="1"/>
  <c r="E24" i="4"/>
  <c r="T23" i="4"/>
  <c r="P23" i="4"/>
  <c r="O23" i="4"/>
  <c r="M23" i="4"/>
  <c r="L23" i="4"/>
  <c r="F23" i="4"/>
  <c r="E23" i="4"/>
  <c r="T22" i="4"/>
  <c r="P22" i="4"/>
  <c r="O22" i="4"/>
  <c r="M22" i="4"/>
  <c r="L22" i="4"/>
  <c r="F22" i="4"/>
  <c r="E22" i="4"/>
  <c r="T21" i="4"/>
  <c r="P21" i="4"/>
  <c r="O21" i="4"/>
  <c r="M21" i="4"/>
  <c r="L21" i="4"/>
  <c r="F21" i="4"/>
  <c r="E21" i="4"/>
  <c r="T20" i="4"/>
  <c r="P20" i="4"/>
  <c r="O20" i="4"/>
  <c r="M20" i="4"/>
  <c r="L20" i="4"/>
  <c r="F20" i="4"/>
  <c r="W16" i="4"/>
  <c r="V16" i="4"/>
  <c r="U16" i="4"/>
  <c r="S16" i="4"/>
  <c r="R16" i="4"/>
  <c r="Q16" i="4"/>
  <c r="J16" i="4"/>
  <c r="I16" i="4"/>
  <c r="H16" i="4"/>
  <c r="G16" i="4"/>
  <c r="C16" i="4"/>
  <c r="W15" i="4"/>
  <c r="V15" i="4"/>
  <c r="U15" i="4"/>
  <c r="S15" i="4"/>
  <c r="R15" i="4"/>
  <c r="Q15" i="4"/>
  <c r="J15" i="4"/>
  <c r="I15" i="4"/>
  <c r="H15" i="4"/>
  <c r="G15" i="4"/>
  <c r="C15" i="4"/>
  <c r="W14" i="4"/>
  <c r="W18" i="4" s="1"/>
  <c r="V14" i="4"/>
  <c r="V18" i="4" s="1"/>
  <c r="U14" i="4"/>
  <c r="U18" i="4" s="1"/>
  <c r="S14" i="4"/>
  <c r="S18" i="4" s="1"/>
  <c r="R14" i="4"/>
  <c r="R18" i="4" s="1"/>
  <c r="Q14" i="4"/>
  <c r="J14" i="4"/>
  <c r="J18" i="4" s="1"/>
  <c r="I14" i="4"/>
  <c r="H14" i="4"/>
  <c r="H18" i="4" s="1"/>
  <c r="G14" i="4"/>
  <c r="G18" i="4" s="1"/>
  <c r="C14" i="4"/>
  <c r="C18" i="4" s="1"/>
  <c r="W13" i="4"/>
  <c r="V13" i="4"/>
  <c r="U13" i="4"/>
  <c r="S13" i="4"/>
  <c r="R13" i="4"/>
  <c r="Q13" i="4"/>
  <c r="J13" i="4"/>
  <c r="I13" i="4"/>
  <c r="H13" i="4"/>
  <c r="G13" i="4"/>
  <c r="C13" i="4"/>
  <c r="W12" i="4"/>
  <c r="V12" i="4"/>
  <c r="U12" i="4"/>
  <c r="S12" i="4"/>
  <c r="R12" i="4"/>
  <c r="Q12" i="4"/>
  <c r="J12" i="4"/>
  <c r="I12" i="4"/>
  <c r="H12" i="4"/>
  <c r="G12" i="4"/>
  <c r="C12" i="4"/>
  <c r="W10" i="4"/>
  <c r="V10" i="4"/>
  <c r="U10" i="4"/>
  <c r="S10" i="4"/>
  <c r="R10" i="4"/>
  <c r="Q10" i="4"/>
  <c r="J10" i="4"/>
  <c r="I10" i="4"/>
  <c r="H10" i="4"/>
  <c r="G10" i="4"/>
  <c r="C10" i="4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0" i="1"/>
  <c r="G17" i="4" l="1"/>
  <c r="E12" i="4"/>
  <c r="K28" i="4"/>
  <c r="K36" i="4"/>
  <c r="K23" i="5"/>
  <c r="K27" i="5"/>
  <c r="K31" i="5"/>
  <c r="K35" i="5"/>
  <c r="K23" i="4"/>
  <c r="K31" i="4"/>
  <c r="K35" i="4"/>
  <c r="C19" i="5"/>
  <c r="U19" i="5"/>
  <c r="K22" i="5"/>
  <c r="K26" i="5"/>
  <c r="K30" i="5"/>
  <c r="K34" i="5"/>
  <c r="P15" i="5"/>
  <c r="K38" i="5"/>
  <c r="K22" i="4"/>
  <c r="K26" i="4"/>
  <c r="K30" i="4"/>
  <c r="K34" i="4"/>
  <c r="K38" i="4"/>
  <c r="K21" i="5"/>
  <c r="K25" i="5"/>
  <c r="K29" i="5"/>
  <c r="K33" i="5"/>
  <c r="K37" i="5"/>
  <c r="K21" i="4"/>
  <c r="K25" i="4"/>
  <c r="K29" i="4"/>
  <c r="K33" i="4"/>
  <c r="K37" i="4"/>
  <c r="K32" i="5"/>
  <c r="K20" i="4"/>
  <c r="F16" i="5"/>
  <c r="V17" i="4"/>
  <c r="C19" i="4"/>
  <c r="V19" i="5"/>
  <c r="R19" i="4"/>
  <c r="U17" i="5"/>
  <c r="H19" i="4"/>
  <c r="W19" i="5"/>
  <c r="G19" i="4"/>
  <c r="Q19" i="4"/>
  <c r="V19" i="4"/>
  <c r="T10" i="4"/>
  <c r="F16" i="4"/>
  <c r="P10" i="5"/>
  <c r="F13" i="5"/>
  <c r="P13" i="5"/>
  <c r="P17" i="5" s="1"/>
  <c r="T16" i="5"/>
  <c r="S17" i="5"/>
  <c r="N28" i="4"/>
  <c r="B28" i="4" s="1"/>
  <c r="N32" i="4"/>
  <c r="B32" i="4" s="1"/>
  <c r="N36" i="4"/>
  <c r="B36" i="4" s="1"/>
  <c r="E13" i="5"/>
  <c r="E16" i="5"/>
  <c r="P16" i="5"/>
  <c r="P14" i="5"/>
  <c r="P18" i="5" s="1"/>
  <c r="J11" i="4"/>
  <c r="J9" i="4" s="1"/>
  <c r="N27" i="4"/>
  <c r="B27" i="4" s="1"/>
  <c r="T14" i="4"/>
  <c r="T18" i="4" s="1"/>
  <c r="N31" i="4"/>
  <c r="I11" i="5"/>
  <c r="I9" i="5" s="1"/>
  <c r="W17" i="5"/>
  <c r="S19" i="5"/>
  <c r="F10" i="5"/>
  <c r="F14" i="5"/>
  <c r="F18" i="5" s="1"/>
  <c r="N33" i="5"/>
  <c r="B33" i="5" s="1"/>
  <c r="I19" i="4"/>
  <c r="F13" i="4"/>
  <c r="F17" i="4" s="1"/>
  <c r="N37" i="4"/>
  <c r="B37" i="4" s="1"/>
  <c r="T16" i="4"/>
  <c r="H19" i="5"/>
  <c r="Q19" i="5"/>
  <c r="N27" i="5"/>
  <c r="B27" i="5" s="1"/>
  <c r="N28" i="5"/>
  <c r="B28" i="5" s="1"/>
  <c r="N29" i="5"/>
  <c r="B29" i="5" s="1"/>
  <c r="N30" i="5"/>
  <c r="B30" i="5" s="1"/>
  <c r="F15" i="5"/>
  <c r="O15" i="5"/>
  <c r="N38" i="5"/>
  <c r="B38" i="5" s="1"/>
  <c r="T13" i="4"/>
  <c r="T17" i="4" s="1"/>
  <c r="F15" i="4"/>
  <c r="U11" i="5"/>
  <c r="U9" i="5" s="1"/>
  <c r="W11" i="5"/>
  <c r="W9" i="5" s="1"/>
  <c r="I17" i="5"/>
  <c r="N22" i="5"/>
  <c r="B22" i="5" s="1"/>
  <c r="O13" i="5"/>
  <c r="O17" i="5" s="1"/>
  <c r="N31" i="5"/>
  <c r="B31" i="5" s="1"/>
  <c r="N34" i="5"/>
  <c r="B34" i="5" s="1"/>
  <c r="P14" i="4"/>
  <c r="P18" i="4" s="1"/>
  <c r="N20" i="4"/>
  <c r="B20" i="4" s="1"/>
  <c r="N21" i="4"/>
  <c r="B21" i="4" s="1"/>
  <c r="N22" i="4"/>
  <c r="B22" i="4" s="1"/>
  <c r="K24" i="4"/>
  <c r="P13" i="4"/>
  <c r="N26" i="4"/>
  <c r="B26" i="4" s="1"/>
  <c r="F14" i="4"/>
  <c r="N35" i="4"/>
  <c r="B35" i="4" s="1"/>
  <c r="N23" i="5"/>
  <c r="B23" i="5" s="1"/>
  <c r="N24" i="5"/>
  <c r="B24" i="5" s="1"/>
  <c r="N26" i="5"/>
  <c r="B26" i="5" s="1"/>
  <c r="N35" i="5"/>
  <c r="B35" i="5" s="1"/>
  <c r="N36" i="5"/>
  <c r="B36" i="5" s="1"/>
  <c r="N37" i="5"/>
  <c r="B37" i="5" s="1"/>
  <c r="T15" i="4"/>
  <c r="N20" i="5"/>
  <c r="B20" i="5" s="1"/>
  <c r="U19" i="4"/>
  <c r="E16" i="4"/>
  <c r="N29" i="4"/>
  <c r="B29" i="4" s="1"/>
  <c r="N33" i="4"/>
  <c r="B33" i="4" s="1"/>
  <c r="C17" i="5"/>
  <c r="G11" i="5"/>
  <c r="G17" i="5"/>
  <c r="E14" i="4"/>
  <c r="E18" i="4" s="1"/>
  <c r="E10" i="4"/>
  <c r="R17" i="4"/>
  <c r="R11" i="4"/>
  <c r="R9" i="4" s="1"/>
  <c r="E13" i="4"/>
  <c r="K27" i="4"/>
  <c r="E15" i="4"/>
  <c r="K32" i="4"/>
  <c r="Q11" i="5"/>
  <c r="Q9" i="5" s="1"/>
  <c r="G19" i="5"/>
  <c r="P10" i="4"/>
  <c r="J17" i="4"/>
  <c r="H11" i="4"/>
  <c r="H9" i="4" s="1"/>
  <c r="J19" i="4"/>
  <c r="F10" i="4"/>
  <c r="T14" i="5"/>
  <c r="T18" i="5" s="1"/>
  <c r="Q17" i="5"/>
  <c r="E10" i="5"/>
  <c r="K20" i="5"/>
  <c r="N25" i="5"/>
  <c r="B25" i="5" s="1"/>
  <c r="T13" i="5"/>
  <c r="E14" i="5"/>
  <c r="K28" i="5"/>
  <c r="I18" i="4"/>
  <c r="I11" i="4"/>
  <c r="I9" i="4" s="1"/>
  <c r="C11" i="4"/>
  <c r="C9" i="4" s="1"/>
  <c r="N21" i="5"/>
  <c r="B21" i="5" s="1"/>
  <c r="T10" i="5"/>
  <c r="E12" i="5"/>
  <c r="K24" i="5"/>
  <c r="R17" i="5"/>
  <c r="R11" i="5"/>
  <c r="R9" i="5" s="1"/>
  <c r="V17" i="5"/>
  <c r="V11" i="5"/>
  <c r="V9" i="5" s="1"/>
  <c r="E15" i="5"/>
  <c r="K36" i="5"/>
  <c r="S11" i="4"/>
  <c r="S9" i="4" s="1"/>
  <c r="W11" i="4"/>
  <c r="W9" i="4" s="1"/>
  <c r="Q11" i="4"/>
  <c r="Q9" i="4" s="1"/>
  <c r="S19" i="4"/>
  <c r="W19" i="4"/>
  <c r="O10" i="4"/>
  <c r="C11" i="5"/>
  <c r="C9" i="5" s="1"/>
  <c r="S11" i="5"/>
  <c r="S9" i="5" s="1"/>
  <c r="H11" i="5"/>
  <c r="H9" i="5" s="1"/>
  <c r="H17" i="5"/>
  <c r="J19" i="5"/>
  <c r="I19" i="5"/>
  <c r="N32" i="5"/>
  <c r="B32" i="5" s="1"/>
  <c r="T15" i="5"/>
  <c r="Q17" i="4"/>
  <c r="U17" i="4"/>
  <c r="N23" i="4"/>
  <c r="B23" i="4" s="1"/>
  <c r="N24" i="4"/>
  <c r="B24" i="4" s="1"/>
  <c r="N25" i="4"/>
  <c r="B25" i="4" s="1"/>
  <c r="J17" i="5"/>
  <c r="J11" i="5"/>
  <c r="J9" i="5" s="1"/>
  <c r="R19" i="5"/>
  <c r="O10" i="5"/>
  <c r="O14" i="5"/>
  <c r="O18" i="5" s="1"/>
  <c r="O16" i="5"/>
  <c r="O13" i="4"/>
  <c r="O17" i="4" s="1"/>
  <c r="N30" i="4"/>
  <c r="B30" i="4" s="1"/>
  <c r="N38" i="4"/>
  <c r="B38" i="4" s="1"/>
  <c r="N34" i="4"/>
  <c r="B34" i="4" s="1"/>
  <c r="O16" i="4"/>
  <c r="U11" i="4"/>
  <c r="U9" i="4" s="1"/>
  <c r="W17" i="4"/>
  <c r="V11" i="4"/>
  <c r="V9" i="4" s="1"/>
  <c r="H17" i="4"/>
  <c r="Q18" i="4"/>
  <c r="G11" i="4"/>
  <c r="C17" i="4"/>
  <c r="S17" i="4"/>
  <c r="O14" i="4"/>
  <c r="O18" i="4" s="1"/>
  <c r="O15" i="4"/>
  <c r="P12" i="4"/>
  <c r="P16" i="4"/>
  <c r="I17" i="4"/>
  <c r="P15" i="4"/>
  <c r="B31" i="4" l="1"/>
  <c r="D31" i="4" s="1"/>
  <c r="F19" i="5"/>
  <c r="X33" i="4"/>
  <c r="D33" i="4"/>
  <c r="X29" i="4"/>
  <c r="D29" i="4"/>
  <c r="X31" i="4"/>
  <c r="X26" i="4"/>
  <c r="D26" i="4"/>
  <c r="X21" i="4"/>
  <c r="D21" i="4"/>
  <c r="P19" i="5"/>
  <c r="X33" i="5"/>
  <c r="D33" i="5"/>
  <c r="X27" i="4"/>
  <c r="D27" i="4"/>
  <c r="X37" i="4"/>
  <c r="D37" i="4"/>
  <c r="X36" i="4"/>
  <c r="D36" i="4"/>
  <c r="X32" i="4"/>
  <c r="D32" i="4"/>
  <c r="D29" i="5"/>
  <c r="D35" i="4"/>
  <c r="D20" i="4"/>
  <c r="P11" i="5"/>
  <c r="P9" i="5" s="1"/>
  <c r="X35" i="4"/>
  <c r="F11" i="5"/>
  <c r="F9" i="5" s="1"/>
  <c r="N16" i="4"/>
  <c r="X25" i="4"/>
  <c r="T19" i="5"/>
  <c r="F19" i="4"/>
  <c r="N16" i="5"/>
  <c r="X28" i="4"/>
  <c r="X29" i="5"/>
  <c r="F17" i="5"/>
  <c r="E11" i="4"/>
  <c r="E9" i="4" s="1"/>
  <c r="T19" i="4"/>
  <c r="F11" i="4"/>
  <c r="F9" i="4" s="1"/>
  <c r="X20" i="4"/>
  <c r="O19" i="5"/>
  <c r="N13" i="4"/>
  <c r="O11" i="5"/>
  <c r="O9" i="5" s="1"/>
  <c r="X38" i="5"/>
  <c r="D38" i="5"/>
  <c r="X28" i="5"/>
  <c r="D28" i="5"/>
  <c r="X27" i="5"/>
  <c r="D27" i="5"/>
  <c r="N14" i="5"/>
  <c r="N18" i="5" s="1"/>
  <c r="X30" i="5"/>
  <c r="D30" i="5"/>
  <c r="X26" i="5"/>
  <c r="D26" i="5"/>
  <c r="X22" i="4"/>
  <c r="D22" i="4"/>
  <c r="X34" i="5"/>
  <c r="D34" i="5"/>
  <c r="X37" i="5"/>
  <c r="D37" i="5"/>
  <c r="X24" i="5"/>
  <c r="N12" i="5"/>
  <c r="O19" i="4"/>
  <c r="N14" i="4"/>
  <c r="N18" i="4" s="1"/>
  <c r="N15" i="4"/>
  <c r="F18" i="4"/>
  <c r="E19" i="4"/>
  <c r="X20" i="5"/>
  <c r="D20" i="5"/>
  <c r="X36" i="5"/>
  <c r="X23" i="5"/>
  <c r="D23" i="5"/>
  <c r="X31" i="5"/>
  <c r="X22" i="5"/>
  <c r="D22" i="5"/>
  <c r="T11" i="4"/>
  <c r="T9" i="4" s="1"/>
  <c r="T11" i="5"/>
  <c r="T9" i="5" s="1"/>
  <c r="X35" i="5"/>
  <c r="D35" i="5"/>
  <c r="X23" i="4"/>
  <c r="D23" i="4"/>
  <c r="N10" i="4"/>
  <c r="X38" i="4"/>
  <c r="D38" i="4"/>
  <c r="X32" i="5"/>
  <c r="N15" i="5"/>
  <c r="T17" i="5"/>
  <c r="X25" i="5"/>
  <c r="N13" i="5"/>
  <c r="P19" i="4"/>
  <c r="X30" i="4"/>
  <c r="D30" i="4"/>
  <c r="X24" i="4"/>
  <c r="N12" i="4"/>
  <c r="E17" i="4"/>
  <c r="E19" i="5"/>
  <c r="E17" i="5"/>
  <c r="E11" i="5"/>
  <c r="E18" i="5"/>
  <c r="X34" i="4"/>
  <c r="D34" i="4"/>
  <c r="X21" i="5"/>
  <c r="N10" i="5"/>
  <c r="G9" i="5"/>
  <c r="D25" i="4"/>
  <c r="D24" i="4"/>
  <c r="B12" i="4"/>
  <c r="O11" i="4"/>
  <c r="O9" i="4" s="1"/>
  <c r="P11" i="4"/>
  <c r="P9" i="4" s="1"/>
  <c r="P17" i="4"/>
  <c r="D28" i="4"/>
  <c r="G9" i="4"/>
  <c r="N19" i="4" l="1"/>
  <c r="B13" i="4"/>
  <c r="D13" i="4" s="1"/>
  <c r="B15" i="4"/>
  <c r="D15" i="4" s="1"/>
  <c r="N17" i="4"/>
  <c r="B16" i="4"/>
  <c r="D16" i="4" s="1"/>
  <c r="D31" i="5"/>
  <c r="B14" i="5"/>
  <c r="D36" i="5"/>
  <c r="B16" i="5"/>
  <c r="D16" i="5" s="1"/>
  <c r="N11" i="4"/>
  <c r="N9" i="4" s="1"/>
  <c r="B10" i="4"/>
  <c r="D10" i="4" s="1"/>
  <c r="D24" i="5"/>
  <c r="B12" i="5"/>
  <c r="D12" i="5" s="1"/>
  <c r="N19" i="5"/>
  <c r="D21" i="5"/>
  <c r="B10" i="5"/>
  <c r="B13" i="5"/>
  <c r="D25" i="5"/>
  <c r="D32" i="5"/>
  <c r="B15" i="5"/>
  <c r="N17" i="5"/>
  <c r="N11" i="5"/>
  <c r="B14" i="4"/>
  <c r="B18" i="4" s="1"/>
  <c r="D18" i="4" s="1"/>
  <c r="E9" i="5"/>
  <c r="D12" i="4"/>
  <c r="B17" i="4" l="1"/>
  <c r="D17" i="4" s="1"/>
  <c r="B19" i="4"/>
  <c r="D19" i="4" s="1"/>
  <c r="B11" i="4"/>
  <c r="D11" i="4" s="1"/>
  <c r="D14" i="4"/>
  <c r="B18" i="5"/>
  <c r="D18" i="5" s="1"/>
  <c r="D14" i="5"/>
  <c r="D15" i="5"/>
  <c r="B19" i="5"/>
  <c r="D19" i="5" s="1"/>
  <c r="D13" i="5"/>
  <c r="B17" i="5"/>
  <c r="D17" i="5" s="1"/>
  <c r="B11" i="5"/>
  <c r="D11" i="5" s="1"/>
  <c r="D10" i="5"/>
  <c r="N9" i="5"/>
  <c r="B9" i="4" l="1"/>
  <c r="D9" i="4" s="1"/>
  <c r="B9" i="5"/>
  <c r="D9" i="5" s="1"/>
  <c r="Z16" i="5" l="1"/>
  <c r="Z15" i="5"/>
  <c r="Z14" i="5"/>
  <c r="Z13" i="5"/>
  <c r="Z12" i="5"/>
  <c r="Z10" i="5"/>
  <c r="Z16" i="4"/>
  <c r="Z15" i="4"/>
  <c r="Z14" i="4"/>
  <c r="Z13" i="4"/>
  <c r="Z12" i="4"/>
  <c r="Z10" i="4"/>
  <c r="Z10" i="1"/>
  <c r="Z12" i="1"/>
  <c r="Z13" i="1"/>
  <c r="Z14" i="1"/>
  <c r="Z18" i="1" s="1"/>
  <c r="Z15" i="1"/>
  <c r="Z16" i="1"/>
  <c r="L12" i="5" l="1"/>
  <c r="X12" i="5"/>
  <c r="M12" i="5"/>
  <c r="K12" i="5"/>
  <c r="L16" i="5"/>
  <c r="K16" i="5"/>
  <c r="M16" i="5"/>
  <c r="X16" i="5"/>
  <c r="K13" i="5"/>
  <c r="M13" i="5"/>
  <c r="L13" i="5"/>
  <c r="X13" i="5"/>
  <c r="L14" i="5"/>
  <c r="M14" i="5"/>
  <c r="K14" i="5"/>
  <c r="X14" i="5"/>
  <c r="L10" i="5"/>
  <c r="M10" i="5"/>
  <c r="K10" i="5"/>
  <c r="X10" i="5"/>
  <c r="M15" i="5"/>
  <c r="L15" i="5"/>
  <c r="K15" i="5"/>
  <c r="X15" i="5"/>
  <c r="L10" i="4"/>
  <c r="K10" i="4"/>
  <c r="M10" i="4"/>
  <c r="X10" i="4"/>
  <c r="K16" i="4"/>
  <c r="L16" i="4"/>
  <c r="M16" i="4"/>
  <c r="X16" i="4"/>
  <c r="K13" i="4"/>
  <c r="L13" i="4"/>
  <c r="M13" i="4"/>
  <c r="X13" i="4"/>
  <c r="Z19" i="4"/>
  <c r="L15" i="4"/>
  <c r="M15" i="4"/>
  <c r="K15" i="4"/>
  <c r="X15" i="4"/>
  <c r="K12" i="4"/>
  <c r="M12" i="4"/>
  <c r="X12" i="4"/>
  <c r="L12" i="4"/>
  <c r="L14" i="4"/>
  <c r="M14" i="4"/>
  <c r="K14" i="4"/>
  <c r="X14" i="4"/>
  <c r="Z17" i="1"/>
  <c r="Z17" i="4"/>
  <c r="Z11" i="5"/>
  <c r="Z19" i="5"/>
  <c r="Z11" i="4"/>
  <c r="Z17" i="5"/>
  <c r="Z18" i="5"/>
  <c r="Z18" i="4"/>
  <c r="Z19" i="1"/>
  <c r="Z11" i="1"/>
  <c r="Z9" i="1" s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M18" i="5" l="1"/>
  <c r="L18" i="5"/>
  <c r="K18" i="5"/>
  <c r="X18" i="5"/>
  <c r="M17" i="5"/>
  <c r="L17" i="5"/>
  <c r="K17" i="5"/>
  <c r="X17" i="5"/>
  <c r="Z9" i="5"/>
  <c r="M11" i="5"/>
  <c r="L11" i="5"/>
  <c r="K11" i="5"/>
  <c r="X11" i="5"/>
  <c r="L19" i="5"/>
  <c r="M19" i="5"/>
  <c r="K19" i="5"/>
  <c r="X19" i="5"/>
  <c r="K17" i="4"/>
  <c r="L17" i="4"/>
  <c r="X17" i="4"/>
  <c r="M17" i="4"/>
  <c r="Z9" i="4"/>
  <c r="M11" i="4"/>
  <c r="K11" i="4"/>
  <c r="L11" i="4"/>
  <c r="X11" i="4"/>
  <c r="L18" i="4"/>
  <c r="M18" i="4"/>
  <c r="K18" i="4"/>
  <c r="X18" i="4"/>
  <c r="M19" i="4"/>
  <c r="K19" i="4"/>
  <c r="L19" i="4"/>
  <c r="X19" i="4"/>
  <c r="M9" i="5" l="1"/>
  <c r="L9" i="5"/>
  <c r="K9" i="5"/>
  <c r="X9" i="5"/>
  <c r="M9" i="4"/>
  <c r="K9" i="4"/>
  <c r="X9" i="4"/>
  <c r="L9" i="4"/>
  <c r="K20" i="1" l="1"/>
  <c r="U16" i="1"/>
  <c r="U15" i="1"/>
  <c r="U14" i="1"/>
  <c r="U18" i="1" s="1"/>
  <c r="U13" i="1"/>
  <c r="U12" i="1"/>
  <c r="U10" i="1"/>
  <c r="Q16" i="1"/>
  <c r="Q15" i="1"/>
  <c r="Q14" i="1"/>
  <c r="Q18" i="1" s="1"/>
  <c r="Q13" i="1"/>
  <c r="Q12" i="1"/>
  <c r="Q10" i="1"/>
  <c r="T29" i="1"/>
  <c r="T38" i="1"/>
  <c r="T37" i="1"/>
  <c r="T36" i="1"/>
  <c r="T35" i="1"/>
  <c r="T34" i="1"/>
  <c r="T33" i="1"/>
  <c r="T32" i="1"/>
  <c r="T31" i="1"/>
  <c r="T30" i="1"/>
  <c r="T28" i="1"/>
  <c r="T27" i="1"/>
  <c r="T26" i="1"/>
  <c r="T24" i="1"/>
  <c r="T12" i="1" s="1"/>
  <c r="T23" i="1"/>
  <c r="T22" i="1"/>
  <c r="T21" i="1"/>
  <c r="T20" i="1"/>
  <c r="P29" i="1"/>
  <c r="P21" i="1"/>
  <c r="P23" i="1"/>
  <c r="P24" i="1"/>
  <c r="P12" i="1" s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20" i="1"/>
  <c r="W16" i="1"/>
  <c r="V16" i="1"/>
  <c r="W15" i="1"/>
  <c r="V15" i="1"/>
  <c r="W14" i="1"/>
  <c r="W18" i="1" s="1"/>
  <c r="V14" i="1"/>
  <c r="V18" i="1" s="1"/>
  <c r="W13" i="1"/>
  <c r="V13" i="1"/>
  <c r="W12" i="1"/>
  <c r="V12" i="1"/>
  <c r="W10" i="1"/>
  <c r="V10" i="1"/>
  <c r="S16" i="1"/>
  <c r="R16" i="1"/>
  <c r="S15" i="1"/>
  <c r="R15" i="1"/>
  <c r="S14" i="1"/>
  <c r="S18" i="1" s="1"/>
  <c r="R14" i="1"/>
  <c r="R18" i="1" s="1"/>
  <c r="S13" i="1"/>
  <c r="R13" i="1"/>
  <c r="S12" i="1"/>
  <c r="R12" i="1"/>
  <c r="S10" i="1"/>
  <c r="R10" i="1"/>
  <c r="O16" i="1"/>
  <c r="O15" i="1"/>
  <c r="O14" i="1"/>
  <c r="O18" i="1" s="1"/>
  <c r="O13" i="1"/>
  <c r="O12" i="1"/>
  <c r="O10" i="1"/>
  <c r="J16" i="1"/>
  <c r="J15" i="1"/>
  <c r="J14" i="1"/>
  <c r="J18" i="1" s="1"/>
  <c r="J13" i="1"/>
  <c r="J12" i="1"/>
  <c r="J10" i="1"/>
  <c r="H16" i="1"/>
  <c r="H15" i="1"/>
  <c r="H14" i="1"/>
  <c r="H18" i="1" s="1"/>
  <c r="H13" i="1"/>
  <c r="H12" i="1"/>
  <c r="H10" i="1"/>
  <c r="I16" i="1"/>
  <c r="M16" i="1" s="1"/>
  <c r="I15" i="1"/>
  <c r="M15" i="1" s="1"/>
  <c r="I14" i="1"/>
  <c r="M14" i="1" s="1"/>
  <c r="I13" i="1"/>
  <c r="M13" i="1" s="1"/>
  <c r="I12" i="1"/>
  <c r="M12" i="1" s="1"/>
  <c r="I10" i="1"/>
  <c r="M10" i="1" s="1"/>
  <c r="G16" i="1"/>
  <c r="L16" i="1" s="1"/>
  <c r="G15" i="1"/>
  <c r="L15" i="1" s="1"/>
  <c r="G14" i="1"/>
  <c r="L14" i="1" s="1"/>
  <c r="G13" i="1"/>
  <c r="L13" i="1" s="1"/>
  <c r="G12" i="1"/>
  <c r="L12" i="1" s="1"/>
  <c r="G10" i="1"/>
  <c r="L10" i="1" s="1"/>
  <c r="E23" i="1"/>
  <c r="E21" i="1"/>
  <c r="E22" i="1"/>
  <c r="E24" i="1"/>
  <c r="E26" i="1"/>
  <c r="E27" i="1"/>
  <c r="E28" i="1"/>
  <c r="E30" i="1"/>
  <c r="E31" i="1"/>
  <c r="E32" i="1"/>
  <c r="E33" i="1"/>
  <c r="E34" i="1"/>
  <c r="E35" i="1"/>
  <c r="E36" i="1"/>
  <c r="E37" i="1"/>
  <c r="E38" i="1"/>
  <c r="F16" i="1"/>
  <c r="F15" i="1"/>
  <c r="F14" i="1"/>
  <c r="F18" i="1" s="1"/>
  <c r="F13" i="1"/>
  <c r="F12" i="1"/>
  <c r="F10" i="1"/>
  <c r="C16" i="1"/>
  <c r="C15" i="1"/>
  <c r="C14" i="1"/>
  <c r="C18" i="1" s="1"/>
  <c r="C13" i="1"/>
  <c r="C12" i="1"/>
  <c r="C10" i="1"/>
  <c r="N20" i="1" l="1"/>
  <c r="B20" i="1" s="1"/>
  <c r="E16" i="1"/>
  <c r="K16" i="1" s="1"/>
  <c r="K31" i="1"/>
  <c r="K27" i="1"/>
  <c r="K22" i="1"/>
  <c r="K38" i="1"/>
  <c r="K34" i="1"/>
  <c r="K30" i="1"/>
  <c r="K26" i="1"/>
  <c r="K21" i="1"/>
  <c r="K37" i="1"/>
  <c r="K33" i="1"/>
  <c r="K29" i="1"/>
  <c r="K25" i="1"/>
  <c r="K23" i="1"/>
  <c r="K35" i="1"/>
  <c r="K36" i="1"/>
  <c r="K32" i="1"/>
  <c r="K28" i="1"/>
  <c r="K24" i="1"/>
  <c r="E12" i="1"/>
  <c r="K12" i="1" s="1"/>
  <c r="I18" i="1"/>
  <c r="M18" i="1" s="1"/>
  <c r="G18" i="1"/>
  <c r="L18" i="1" s="1"/>
  <c r="N38" i="1"/>
  <c r="B38" i="1" s="1"/>
  <c r="N34" i="1"/>
  <c r="B34" i="1" s="1"/>
  <c r="N30" i="1"/>
  <c r="B30" i="1" s="1"/>
  <c r="N25" i="1"/>
  <c r="B25" i="1" s="1"/>
  <c r="N21" i="1"/>
  <c r="B21" i="1" s="1"/>
  <c r="N26" i="1"/>
  <c r="B26" i="1" s="1"/>
  <c r="U11" i="1"/>
  <c r="U9" i="1" s="1"/>
  <c r="U19" i="1"/>
  <c r="Q11" i="1"/>
  <c r="Q9" i="1" s="1"/>
  <c r="U17" i="1"/>
  <c r="N37" i="1"/>
  <c r="B37" i="1" s="1"/>
  <c r="N33" i="1"/>
  <c r="B33" i="1" s="1"/>
  <c r="T16" i="1"/>
  <c r="Q19" i="1"/>
  <c r="N29" i="1"/>
  <c r="B29" i="1" s="1"/>
  <c r="T15" i="1"/>
  <c r="Q17" i="1"/>
  <c r="T14" i="1"/>
  <c r="T18" i="1" s="1"/>
  <c r="N22" i="1"/>
  <c r="B22" i="1" s="1"/>
  <c r="T10" i="1"/>
  <c r="T13" i="1"/>
  <c r="N24" i="1"/>
  <c r="B24" i="1" s="1"/>
  <c r="N36" i="1"/>
  <c r="B36" i="1" s="1"/>
  <c r="P15" i="1"/>
  <c r="P13" i="1"/>
  <c r="P17" i="1" s="1"/>
  <c r="N23" i="1"/>
  <c r="B23" i="1" s="1"/>
  <c r="N35" i="1"/>
  <c r="B35" i="1" s="1"/>
  <c r="N31" i="1"/>
  <c r="B31" i="1" s="1"/>
  <c r="P16" i="1"/>
  <c r="P10" i="1"/>
  <c r="P14" i="1"/>
  <c r="P18" i="1" s="1"/>
  <c r="N32" i="1"/>
  <c r="B32" i="1" s="1"/>
  <c r="N28" i="1"/>
  <c r="B28" i="1" s="1"/>
  <c r="N27" i="1"/>
  <c r="B27" i="1" s="1"/>
  <c r="O19" i="1"/>
  <c r="R17" i="1"/>
  <c r="V17" i="1"/>
  <c r="W19" i="1"/>
  <c r="S17" i="1"/>
  <c r="W17" i="1"/>
  <c r="V19" i="1"/>
  <c r="R19" i="1"/>
  <c r="V11" i="1"/>
  <c r="V9" i="1" s="1"/>
  <c r="S19" i="1"/>
  <c r="W11" i="1"/>
  <c r="W9" i="1" s="1"/>
  <c r="O11" i="1"/>
  <c r="O9" i="1" s="1"/>
  <c r="R11" i="1"/>
  <c r="R9" i="1" s="1"/>
  <c r="S11" i="1"/>
  <c r="S9" i="1" s="1"/>
  <c r="O17" i="1"/>
  <c r="J19" i="1"/>
  <c r="J11" i="1"/>
  <c r="J9" i="1" s="1"/>
  <c r="H11" i="1"/>
  <c r="H9" i="1" s="1"/>
  <c r="J17" i="1"/>
  <c r="I11" i="1"/>
  <c r="M11" i="1" s="1"/>
  <c r="H19" i="1"/>
  <c r="G11" i="1"/>
  <c r="L11" i="1" s="1"/>
  <c r="H17" i="1"/>
  <c r="I19" i="1"/>
  <c r="M19" i="1" s="1"/>
  <c r="I17" i="1"/>
  <c r="M17" i="1" s="1"/>
  <c r="G19" i="1"/>
  <c r="L19" i="1" s="1"/>
  <c r="G17" i="1"/>
  <c r="L17" i="1" s="1"/>
  <c r="F19" i="1"/>
  <c r="F11" i="1"/>
  <c r="F9" i="1" s="1"/>
  <c r="E13" i="1"/>
  <c r="K13" i="1" s="1"/>
  <c r="C17" i="1"/>
  <c r="F17" i="1"/>
  <c r="E10" i="1"/>
  <c r="K10" i="1" s="1"/>
  <c r="E14" i="1"/>
  <c r="K14" i="1" s="1"/>
  <c r="E15" i="1"/>
  <c r="K15" i="1" s="1"/>
  <c r="C19" i="1"/>
  <c r="C11" i="1"/>
  <c r="C9" i="1" s="1"/>
  <c r="X28" i="1" l="1"/>
  <c r="X31" i="1"/>
  <c r="X33" i="1"/>
  <c r="X27" i="1"/>
  <c r="X23" i="1"/>
  <c r="X24" i="1"/>
  <c r="X26" i="1"/>
  <c r="X34" i="1"/>
  <c r="X38" i="1"/>
  <c r="X25" i="1"/>
  <c r="X21" i="1"/>
  <c r="X32" i="1"/>
  <c r="X35" i="1"/>
  <c r="X36" i="1"/>
  <c r="X22" i="1"/>
  <c r="X29" i="1"/>
  <c r="X37" i="1"/>
  <c r="X30" i="1"/>
  <c r="X20" i="1"/>
  <c r="E18" i="1"/>
  <c r="K18" i="1" s="1"/>
  <c r="E17" i="1"/>
  <c r="K17" i="1" s="1"/>
  <c r="I9" i="1"/>
  <c r="M9" i="1" s="1"/>
  <c r="G9" i="1"/>
  <c r="L9" i="1" s="1"/>
  <c r="N12" i="1"/>
  <c r="X12" i="1" s="1"/>
  <c r="N16" i="1"/>
  <c r="X16" i="1" s="1"/>
  <c r="N13" i="1"/>
  <c r="X13" i="1" s="1"/>
  <c r="N15" i="1"/>
  <c r="X15" i="1" s="1"/>
  <c r="T19" i="1"/>
  <c r="T11" i="1"/>
  <c r="T9" i="1" s="1"/>
  <c r="N10" i="1"/>
  <c r="X10" i="1" s="1"/>
  <c r="T17" i="1"/>
  <c r="N14" i="1"/>
  <c r="X14" i="1" s="1"/>
  <c r="P19" i="1"/>
  <c r="P11" i="1"/>
  <c r="P9" i="1" s="1"/>
  <c r="E19" i="1"/>
  <c r="K19" i="1" s="1"/>
  <c r="E11" i="1"/>
  <c r="K11" i="1" s="1"/>
  <c r="D20" i="1" l="1"/>
  <c r="N18" i="1"/>
  <c r="X18" i="1" s="1"/>
  <c r="E9" i="1"/>
  <c r="K9" i="1" s="1"/>
  <c r="D34" i="1"/>
  <c r="D28" i="1"/>
  <c r="D30" i="1"/>
  <c r="D36" i="1"/>
  <c r="D23" i="1"/>
  <c r="D32" i="1"/>
  <c r="D26" i="1"/>
  <c r="D35" i="1"/>
  <c r="D38" i="1"/>
  <c r="D22" i="1"/>
  <c r="D31" i="1"/>
  <c r="D29" i="1"/>
  <c r="D27" i="1"/>
  <c r="D33" i="1"/>
  <c r="D21" i="1"/>
  <c r="B16" i="1"/>
  <c r="B13" i="1"/>
  <c r="B14" i="1"/>
  <c r="B10" i="1"/>
  <c r="D37" i="1"/>
  <c r="D25" i="1"/>
  <c r="B15" i="1"/>
  <c r="N17" i="1"/>
  <c r="X17" i="1" s="1"/>
  <c r="D24" i="1"/>
  <c r="B12" i="1"/>
  <c r="N19" i="1"/>
  <c r="X19" i="1" s="1"/>
  <c r="N11" i="1"/>
  <c r="X11" i="1" s="1"/>
  <c r="N9" i="1" l="1"/>
  <c r="X9" i="1" s="1"/>
  <c r="D13" i="1"/>
  <c r="D10" i="1"/>
  <c r="D16" i="1"/>
  <c r="D15" i="1"/>
  <c r="B18" i="1"/>
  <c r="D14" i="1"/>
  <c r="B19" i="1"/>
  <c r="D12" i="1"/>
  <c r="B11" i="1"/>
  <c r="B17" i="1"/>
  <c r="D19" i="1" l="1"/>
  <c r="D17" i="1"/>
  <c r="D18" i="1"/>
  <c r="D11" i="1"/>
  <c r="B9" i="1"/>
  <c r="D9" i="1" l="1"/>
</calcChain>
</file>

<file path=xl/sharedStrings.xml><?xml version="1.0" encoding="utf-8"?>
<sst xmlns="http://schemas.openxmlformats.org/spreadsheetml/2006/main" count="201" uniqueCount="59">
  <si>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</si>
  <si>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</si>
  <si>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</si>
  <si>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</si>
  <si>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</si>
  <si>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</si>
  <si>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</si>
  <si>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</si>
  <si>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</si>
  <si>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</si>
  <si>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</si>
  <si>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</si>
  <si>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</si>
  <si>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</si>
  <si>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</si>
  <si>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</si>
  <si>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</si>
  <si>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</si>
  <si>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</si>
  <si>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</si>
  <si>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</si>
  <si>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</si>
  <si>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</si>
  <si>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</si>
  <si>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</si>
  <si>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</si>
  <si>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</si>
  <si>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</si>
  <si>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</si>
  <si>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</si>
  <si>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</si>
  <si>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</si>
  <si>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</si>
  <si>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</si>
  <si>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</si>
  <si>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</si>
  <si>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</si>
  <si>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</si>
  <si>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</si>
  <si>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</si>
  <si>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</si>
  <si>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</si>
  <si>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</si>
  <si>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</si>
  <si>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</si>
  <si>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</si>
  <si>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</si>
  <si>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</si>
  <si>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</si>
  <si>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</si>
  <si>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</si>
  <si>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2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</si>
  <si>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</si>
  <si>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</si>
  <si>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期首人口</t>
    <rPh sb="0" eb="2">
      <t>キシュ</t>
    </rPh>
    <rPh sb="2" eb="4">
      <t>ジンコウ</t>
    </rPh>
    <phoneticPr fontId="1"/>
  </si>
  <si>
    <t>　　   ２　「率」は、「実数」を期首人口で除したもの。</t>
    <rPh sb="8" eb="9">
      <t>リツ</t>
    </rPh>
    <rPh sb="13" eb="15">
      <t>ジッスウ</t>
    </rPh>
    <rPh sb="17" eb="21">
      <t>キシュジンコウ</t>
    </rPh>
    <rPh sb="22" eb="23">
      <t>ジョ</t>
    </rPh>
    <phoneticPr fontId="2"/>
  </si>
  <si>
    <t>（注）１　自然増減率、出生率、死亡率、社会増減率については、少数第三位以下を四捨五入して算出。</t>
    <rPh sb="5" eb="7">
      <t>シゼン</t>
    </rPh>
    <rPh sb="7" eb="10">
      <t>ゾウゲンリツ</t>
    </rPh>
    <rPh sb="11" eb="14">
      <t>シュッショウリツ</t>
    </rPh>
    <rPh sb="15" eb="18">
      <t>シボウリツ</t>
    </rPh>
    <rPh sb="19" eb="21">
      <t>シャカイ</t>
    </rPh>
    <rPh sb="21" eb="24">
      <t>ゾウゲンリツ</t>
    </rPh>
    <rPh sb="30" eb="32">
      <t>ショウスウ</t>
    </rPh>
    <rPh sb="32" eb="33">
      <t>ダイ</t>
    </rPh>
    <rPh sb="33" eb="34">
      <t>3</t>
    </rPh>
    <rPh sb="34" eb="35">
      <t>イ</t>
    </rPh>
    <rPh sb="35" eb="37">
      <t>イカ</t>
    </rPh>
    <rPh sb="38" eb="42">
      <t>シシャゴニュウ</t>
    </rPh>
    <rPh sb="44" eb="46">
      <t>サンシュツ</t>
    </rPh>
    <phoneticPr fontId="1"/>
  </si>
  <si>
    <t>第4表　市町村別、男女別人口増減</t>
    <rPh sb="0" eb="1">
      <t>ダイ</t>
    </rPh>
    <rPh sb="2" eb="3">
      <t>ヒョウ</t>
    </rPh>
    <rPh sb="4" eb="7">
      <t>シチョウソン</t>
    </rPh>
    <rPh sb="7" eb="8">
      <t>ベツ</t>
    </rPh>
    <rPh sb="9" eb="12">
      <t>ダンジョベツ</t>
    </rPh>
    <rPh sb="12" eb="14">
      <t>ジンコウ</t>
    </rPh>
    <rPh sb="14" eb="16">
      <t>ゾウゲン</t>
    </rPh>
    <phoneticPr fontId="2"/>
  </si>
  <si>
    <t>（R4.10.1～R5.9.30）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</si>
</sst>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 "/>
    <numFmt numFmtId="178" formatCode="#,##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 applyAlignment="1">
      <alignment horizontal="right"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 applyAlignment="1">
      <alignment horizontal="right"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7" fontId="0" fillId="0" borderId="3" xfId="0" applyNumberFormat="1" applyFont="1" applyBorder="1" applyAlignment="1">
      <alignment horizontal="right" vertical="center"/>
    </xf>
    <xf numFmtId="176" fontId="0" fillId="0" borderId="5" xfId="0" applyNumberFormat="1" applyFont="1" applyBorder="1">
      <alignment vertical="center"/>
    </xf>
    <xf numFmtId="176" fontId="0" fillId="0" borderId="2" xfId="0" applyNumberFormat="1" applyFont="1" applyBorder="1">
      <alignment vertical="center"/>
    </xf>
    <xf numFmtId="177" fontId="0" fillId="0" borderId="2" xfId="0" applyNumberFormat="1" applyFont="1" applyBorder="1" applyAlignment="1">
      <alignment horizontal="right" vertical="center"/>
    </xf>
    <xf numFmtId="176" fontId="0" fillId="0" borderId="1" xfId="0" applyNumberFormat="1" applyFont="1" applyBorder="1">
      <alignment vertical="center"/>
    </xf>
    <xf numFmtId="177" fontId="0" fillId="0" borderId="1" xfId="0" applyNumberFormat="1" applyFont="1" applyBorder="1" applyAlignment="1">
      <alignment horizontal="right" vertical="center"/>
    </xf>
    <xf numFmtId="176" fontId="0" fillId="0" borderId="7" xfId="0" applyNumberFormat="1" applyFont="1" applyBorder="1">
      <alignment vertical="center"/>
    </xf>
    <xf numFmtId="176" fontId="0" fillId="0" borderId="6" xfId="0" applyNumberFormat="1" applyFont="1" applyBorder="1">
      <alignment vertical="center"/>
    </xf>
    <xf numFmtId="177" fontId="0" fillId="0" borderId="6" xfId="0" applyNumberFormat="1" applyFont="1" applyBorder="1" applyAlignment="1">
      <alignment horizontal="right" vertical="center"/>
    </xf>
    <xf numFmtId="176" fontId="0" fillId="0" borderId="4" xfId="0" applyNumberFormat="1" applyFont="1" applyBorder="1">
      <alignment vertical="center"/>
    </xf>
    <xf numFmtId="178" fontId="0" fillId="0" borderId="6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4" xfId="0" applyNumberFormat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0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40"/>
  <sheetViews>
    <sheetView tabSelected="1" view="pageBreakPreview" zoomScale="80" zoomScaleNormal="100" zoomScaleSheetLayoutView="80" workbookViewId="0"/>
  </sheetViews>
  <sheetFormatPr defaultRowHeight="13" x14ac:dyDescent="0.2"/>
  <cols>
    <col min="1" max="2" width="8.6328125" customWidth="1"/>
    <col min="3" max="10" width="6.6328125" customWidth="1"/>
    <col min="11" max="13" width="7.6328125" customWidth="1"/>
    <col min="14" max="23" width="6.6328125" customWidth="1"/>
    <col min="24" max="24" width="11.7265625" customWidth="1"/>
  </cols>
  <sheetData>
    <row r="2" spans="1:26" x14ac:dyDescent="0.2">
      <c r="A2" t="s">
        <v>57</v>
      </c>
      <c r="C2" s="16"/>
      <c r="D2" s="16"/>
    </row>
    <row r="3" spans="1:26" x14ac:dyDescent="0.2">
      <c r="C3" s="16"/>
      <c r="D3" s="16"/>
    </row>
    <row r="4" spans="1:26" x14ac:dyDescent="0.2">
      <c r="A4" t="s">
        <v>42</v>
      </c>
      <c r="C4" s="16"/>
      <c r="D4" s="16"/>
      <c r="X4" s="76" t="s">
        <v>58</v>
      </c>
    </row>
    <row r="5" spans="1:26" ht="13.5" customHeight="1" x14ac:dyDescent="0.2">
      <c r="A5" s="70" t="s">
        <v>37</v>
      </c>
      <c r="B5" s="61" t="s">
        <v>40</v>
      </c>
      <c r="C5" s="62"/>
      <c r="D5" s="62"/>
      <c r="E5" s="64" t="s">
        <v>39</v>
      </c>
      <c r="F5" s="65"/>
      <c r="G5" s="65"/>
      <c r="H5" s="65"/>
      <c r="I5" s="65"/>
      <c r="J5" s="65"/>
      <c r="K5" s="65"/>
      <c r="L5" s="65"/>
      <c r="M5" s="66"/>
      <c r="N5" s="61" t="s">
        <v>38</v>
      </c>
      <c r="O5" s="62"/>
      <c r="P5" s="62"/>
      <c r="Q5" s="62"/>
      <c r="R5" s="62"/>
      <c r="S5" s="62"/>
      <c r="T5" s="62"/>
      <c r="U5" s="62"/>
      <c r="V5" s="62"/>
      <c r="W5" s="62"/>
      <c r="X5" s="63"/>
    </row>
    <row r="6" spans="1:26" ht="13.5" customHeight="1" x14ac:dyDescent="0.2">
      <c r="A6" s="71"/>
      <c r="B6" s="20"/>
      <c r="C6" s="73" t="s">
        <v>51</v>
      </c>
      <c r="D6" s="73" t="s">
        <v>52</v>
      </c>
      <c r="E6" s="15"/>
      <c r="F6" s="67" t="s">
        <v>53</v>
      </c>
      <c r="G6" s="20"/>
      <c r="H6" s="67" t="s">
        <v>53</v>
      </c>
      <c r="I6" s="20"/>
      <c r="J6" s="67" t="s">
        <v>53</v>
      </c>
      <c r="K6" s="61" t="s">
        <v>46</v>
      </c>
      <c r="L6" s="62"/>
      <c r="M6" s="63"/>
      <c r="N6" s="14"/>
      <c r="O6" s="67" t="s">
        <v>53</v>
      </c>
      <c r="P6" s="64" t="s">
        <v>36</v>
      </c>
      <c r="Q6" s="65"/>
      <c r="R6" s="65"/>
      <c r="S6" s="66"/>
      <c r="T6" s="64" t="s">
        <v>35</v>
      </c>
      <c r="U6" s="65"/>
      <c r="V6" s="65"/>
      <c r="W6" s="66"/>
      <c r="X6" s="23" t="s">
        <v>46</v>
      </c>
    </row>
    <row r="7" spans="1:26" ht="13.5" customHeight="1" x14ac:dyDescent="0.2">
      <c r="A7" s="71"/>
      <c r="B7" s="18" t="s">
        <v>41</v>
      </c>
      <c r="C7" s="74"/>
      <c r="D7" s="74"/>
      <c r="E7" s="11" t="s">
        <v>32</v>
      </c>
      <c r="F7" s="68"/>
      <c r="G7" s="12" t="s">
        <v>34</v>
      </c>
      <c r="H7" s="68"/>
      <c r="I7" s="18" t="s">
        <v>33</v>
      </c>
      <c r="J7" s="68"/>
      <c r="K7" s="67" t="s">
        <v>43</v>
      </c>
      <c r="L7" s="17" t="s">
        <v>44</v>
      </c>
      <c r="M7" s="17" t="s">
        <v>45</v>
      </c>
      <c r="N7" s="12" t="s">
        <v>32</v>
      </c>
      <c r="O7" s="68"/>
      <c r="P7" s="14" t="s">
        <v>32</v>
      </c>
      <c r="Q7" s="67" t="s">
        <v>53</v>
      </c>
      <c r="R7" s="67" t="s">
        <v>31</v>
      </c>
      <c r="S7" s="13" t="s">
        <v>30</v>
      </c>
      <c r="T7" s="12" t="s">
        <v>32</v>
      </c>
      <c r="U7" s="67" t="s">
        <v>53</v>
      </c>
      <c r="V7" s="68" t="s">
        <v>31</v>
      </c>
      <c r="W7" s="21" t="s">
        <v>47</v>
      </c>
      <c r="X7" s="67" t="s">
        <v>48</v>
      </c>
    </row>
    <row r="8" spans="1:26" ht="30.75" customHeight="1" x14ac:dyDescent="0.2">
      <c r="A8" s="72"/>
      <c r="B8" s="19"/>
      <c r="C8" s="75"/>
      <c r="D8" s="75"/>
      <c r="E8" s="11"/>
      <c r="F8" s="69"/>
      <c r="G8" s="10"/>
      <c r="H8" s="69"/>
      <c r="I8" s="19"/>
      <c r="J8" s="69"/>
      <c r="K8" s="69"/>
      <c r="L8" s="19"/>
      <c r="M8" s="19"/>
      <c r="N8" s="10"/>
      <c r="O8" s="69"/>
      <c r="P8" s="10"/>
      <c r="Q8" s="69"/>
      <c r="R8" s="69"/>
      <c r="S8" s="9"/>
      <c r="T8" s="10"/>
      <c r="U8" s="69"/>
      <c r="V8" s="69"/>
      <c r="W8" s="22"/>
      <c r="X8" s="69"/>
      <c r="Z8" s="8" t="s">
        <v>54</v>
      </c>
    </row>
    <row r="9" spans="1:26" ht="18.75" customHeight="1" x14ac:dyDescent="0.2">
      <c r="A9" s="8" t="s">
        <v>29</v>
      </c>
      <c r="B9" s="31">
        <f>B10+B11</f>
        <v>-6297</v>
      </c>
      <c r="C9" s="31">
        <f>C10+C11</f>
        <v>-1350</v>
      </c>
      <c r="D9" s="32">
        <f>IF(B9-C9=0,"-",(1-(B9/(B9-C9)))*-1)</f>
        <v>0.2728926622195269</v>
      </c>
      <c r="E9" s="31">
        <f t="shared" ref="E9:J9" si="0">E10+E11</f>
        <v>-4919</v>
      </c>
      <c r="F9" s="31">
        <f t="shared" si="0"/>
        <v>-764</v>
      </c>
      <c r="G9" s="31">
        <f t="shared" si="0"/>
        <v>3462</v>
      </c>
      <c r="H9" s="31">
        <f t="shared" si="0"/>
        <v>-274</v>
      </c>
      <c r="I9" s="31">
        <f t="shared" si="0"/>
        <v>8381</v>
      </c>
      <c r="J9" s="31">
        <f t="shared" si="0"/>
        <v>490</v>
      </c>
      <c r="K9" s="52">
        <f>E9/Z9*1000</f>
        <v>-9.0486833512688207</v>
      </c>
      <c r="L9" s="52">
        <f>G9/Z9*1000</f>
        <v>6.3684776910129415</v>
      </c>
      <c r="M9" s="52">
        <f>I9/Z9*1000</f>
        <v>15.417161042281762</v>
      </c>
      <c r="N9" s="31">
        <f>N10+N11</f>
        <v>-1378</v>
      </c>
      <c r="O9" s="31">
        <f t="shared" ref="O9:Q9" si="1">O10+O11</f>
        <v>-586</v>
      </c>
      <c r="P9" s="31">
        <f t="shared" si="1"/>
        <v>15154</v>
      </c>
      <c r="Q9" s="31">
        <f t="shared" si="1"/>
        <v>-489</v>
      </c>
      <c r="R9" s="31">
        <f t="shared" ref="R9:U9" si="2">R10+R11</f>
        <v>9612</v>
      </c>
      <c r="S9" s="31">
        <f t="shared" si="2"/>
        <v>5542</v>
      </c>
      <c r="T9" s="31">
        <f t="shared" si="2"/>
        <v>16532</v>
      </c>
      <c r="U9" s="31">
        <f t="shared" si="2"/>
        <v>97</v>
      </c>
      <c r="V9" s="31">
        <f t="shared" ref="V9:W9" si="3">V10+V11</f>
        <v>10990</v>
      </c>
      <c r="W9" s="31">
        <f t="shared" si="3"/>
        <v>5542</v>
      </c>
      <c r="X9" s="52">
        <f>N9/Z9*1000</f>
        <v>-2.5348822236325339</v>
      </c>
      <c r="Z9" s="31">
        <f t="shared" ref="Z9" si="4">Z10+Z11</f>
        <v>543615</v>
      </c>
    </row>
    <row r="10" spans="1:26" ht="18.75" customHeight="1" x14ac:dyDescent="0.2">
      <c r="A10" s="6" t="s">
        <v>28</v>
      </c>
      <c r="B10" s="33">
        <f>B20+B21+B22+B23</f>
        <v>-4036</v>
      </c>
      <c r="C10" s="33">
        <f>C20+C21+C22+C23</f>
        <v>-1355</v>
      </c>
      <c r="D10" s="34">
        <f t="shared" ref="D10:D38" si="5">IF(B10-C10=0,"-",(1-(B10/(B10-C10)))*-1)</f>
        <v>0.505408429690414</v>
      </c>
      <c r="E10" s="33">
        <f t="shared" ref="E10:J10" si="6">E20+E21+E22+E23</f>
        <v>-3000</v>
      </c>
      <c r="F10" s="33">
        <f t="shared" si="6"/>
        <v>-546</v>
      </c>
      <c r="G10" s="33">
        <f t="shared" si="6"/>
        <v>2772</v>
      </c>
      <c r="H10" s="33">
        <f t="shared" si="6"/>
        <v>-187</v>
      </c>
      <c r="I10" s="33">
        <f t="shared" si="6"/>
        <v>5772</v>
      </c>
      <c r="J10" s="33">
        <f t="shared" si="6"/>
        <v>359</v>
      </c>
      <c r="K10" s="53">
        <f t="shared" ref="K10:K38" si="7">E10/Z10*1000</f>
        <v>-7.3253096774666151</v>
      </c>
      <c r="L10" s="53">
        <f t="shared" ref="L10:L38" si="8">G10/Z10*1000</f>
        <v>6.7685861419791529</v>
      </c>
      <c r="M10" s="53">
        <f t="shared" ref="M10:M38" si="9">I10/Z10*1000</f>
        <v>14.093895819445766</v>
      </c>
      <c r="N10" s="33">
        <f t="shared" ref="N10:Q10" si="10">N20+N21+N22+N23</f>
        <v>-1036</v>
      </c>
      <c r="O10" s="33">
        <f t="shared" si="10"/>
        <v>-809</v>
      </c>
      <c r="P10" s="33">
        <f t="shared" si="10"/>
        <v>11627</v>
      </c>
      <c r="Q10" s="33">
        <f t="shared" si="10"/>
        <v>-439</v>
      </c>
      <c r="R10" s="33">
        <f t="shared" ref="R10:U10" si="11">R20+R21+R22+R23</f>
        <v>7966</v>
      </c>
      <c r="S10" s="33">
        <f t="shared" si="11"/>
        <v>3661</v>
      </c>
      <c r="T10" s="33">
        <f t="shared" si="11"/>
        <v>12663</v>
      </c>
      <c r="U10" s="33">
        <f t="shared" si="11"/>
        <v>370</v>
      </c>
      <c r="V10" s="33">
        <f t="shared" ref="V10:W10" si="12">V20+V21+V22+V23</f>
        <v>9190</v>
      </c>
      <c r="W10" s="33">
        <f t="shared" si="12"/>
        <v>3473</v>
      </c>
      <c r="X10" s="53">
        <f>N10/Z10*1000</f>
        <v>-2.529673608618471</v>
      </c>
      <c r="Z10" s="31">
        <f t="shared" ref="Z10" si="13">Z20+Z21+Z22+Z23</f>
        <v>409539</v>
      </c>
    </row>
    <row r="11" spans="1:26" ht="18.75" customHeight="1" x14ac:dyDescent="0.2">
      <c r="A11" s="2" t="s">
        <v>27</v>
      </c>
      <c r="B11" s="35">
        <f>B12+B13+B14+B15+B16</f>
        <v>-2261</v>
      </c>
      <c r="C11" s="35">
        <f>C12+C13+C14+C15+C16</f>
        <v>5</v>
      </c>
      <c r="D11" s="36">
        <f t="shared" si="5"/>
        <v>-2.2065313327449543E-3</v>
      </c>
      <c r="E11" s="35">
        <f t="shared" ref="E11:J11" si="14">E12+E13+E14+E15+E16</f>
        <v>-1919</v>
      </c>
      <c r="F11" s="35">
        <f t="shared" si="14"/>
        <v>-218</v>
      </c>
      <c r="G11" s="35">
        <f t="shared" si="14"/>
        <v>690</v>
      </c>
      <c r="H11" s="35">
        <f t="shared" si="14"/>
        <v>-87</v>
      </c>
      <c r="I11" s="35">
        <f t="shared" si="14"/>
        <v>2609</v>
      </c>
      <c r="J11" s="35">
        <f t="shared" si="14"/>
        <v>131</v>
      </c>
      <c r="K11" s="54">
        <f t="shared" si="7"/>
        <v>-14.31277782750082</v>
      </c>
      <c r="L11" s="54">
        <f t="shared" si="8"/>
        <v>5.1463349145260899</v>
      </c>
      <c r="M11" s="54">
        <f t="shared" si="9"/>
        <v>19.45911274202691</v>
      </c>
      <c r="N11" s="35">
        <f t="shared" ref="N11:Q11" si="15">N12+N13+N14+N15+N16</f>
        <v>-342</v>
      </c>
      <c r="O11" s="35">
        <f t="shared" si="15"/>
        <v>223</v>
      </c>
      <c r="P11" s="35">
        <f t="shared" si="15"/>
        <v>3527</v>
      </c>
      <c r="Q11" s="35">
        <f t="shared" si="15"/>
        <v>-50</v>
      </c>
      <c r="R11" s="35">
        <f t="shared" ref="R11:U11" si="16">R12+R13+R14+R15+R16</f>
        <v>1646</v>
      </c>
      <c r="S11" s="35">
        <f t="shared" si="16"/>
        <v>1881</v>
      </c>
      <c r="T11" s="35">
        <f t="shared" si="16"/>
        <v>3869</v>
      </c>
      <c r="U11" s="35">
        <f t="shared" si="16"/>
        <v>-273</v>
      </c>
      <c r="V11" s="35">
        <f t="shared" ref="V11:W11" si="17">V12+V13+V14+V15+V16</f>
        <v>1800</v>
      </c>
      <c r="W11" s="35">
        <f t="shared" si="17"/>
        <v>2069</v>
      </c>
      <c r="X11" s="57">
        <f t="shared" ref="X10:X38" si="18">N11/Z11*1000</f>
        <v>-2.5507920880694535</v>
      </c>
      <c r="Z11" s="31">
        <f t="shared" ref="Z11" si="19">Z12+Z13+Z14+Z15+Z16</f>
        <v>134076</v>
      </c>
    </row>
    <row r="12" spans="1:26" ht="18.75" customHeight="1" x14ac:dyDescent="0.2">
      <c r="A12" s="6" t="s">
        <v>26</v>
      </c>
      <c r="B12" s="33">
        <f>B24</f>
        <v>-137</v>
      </c>
      <c r="C12" s="33">
        <f>C24</f>
        <v>-13</v>
      </c>
      <c r="D12" s="34">
        <f t="shared" si="5"/>
        <v>0.10483870967741926</v>
      </c>
      <c r="E12" s="33">
        <f t="shared" ref="E12:J12" si="20">E24</f>
        <v>-138</v>
      </c>
      <c r="F12" s="33">
        <f t="shared" si="20"/>
        <v>-24</v>
      </c>
      <c r="G12" s="33">
        <f t="shared" si="20"/>
        <v>61</v>
      </c>
      <c r="H12" s="33">
        <f t="shared" si="20"/>
        <v>-15</v>
      </c>
      <c r="I12" s="33">
        <f t="shared" si="20"/>
        <v>199</v>
      </c>
      <c r="J12" s="33">
        <f t="shared" si="20"/>
        <v>9</v>
      </c>
      <c r="K12" s="53">
        <f t="shared" si="7"/>
        <v>-13.104168644952997</v>
      </c>
      <c r="L12" s="53">
        <f t="shared" si="8"/>
        <v>5.7924223720444408</v>
      </c>
      <c r="M12" s="53">
        <f t="shared" si="9"/>
        <v>18.896591016997437</v>
      </c>
      <c r="N12" s="33">
        <f t="shared" ref="N12:Q12" si="21">N24</f>
        <v>1</v>
      </c>
      <c r="O12" s="33">
        <f t="shared" si="21"/>
        <v>11</v>
      </c>
      <c r="P12" s="33">
        <f t="shared" si="21"/>
        <v>311</v>
      </c>
      <c r="Q12" s="33">
        <f t="shared" si="21"/>
        <v>10</v>
      </c>
      <c r="R12" s="33">
        <f t="shared" ref="R12:U12" si="22">R24</f>
        <v>146</v>
      </c>
      <c r="S12" s="33">
        <f t="shared" si="22"/>
        <v>165</v>
      </c>
      <c r="T12" s="33">
        <f t="shared" si="22"/>
        <v>310</v>
      </c>
      <c r="U12" s="33">
        <f t="shared" si="22"/>
        <v>-1</v>
      </c>
      <c r="V12" s="33">
        <f t="shared" ref="V12:W12" si="23">V24</f>
        <v>158</v>
      </c>
      <c r="W12" s="33">
        <f t="shared" si="23"/>
        <v>152</v>
      </c>
      <c r="X12" s="53">
        <f t="shared" si="18"/>
        <v>9.4957743804007219E-2</v>
      </c>
      <c r="Z12" s="31">
        <f t="shared" ref="Z12" si="24">Z24</f>
        <v>10531</v>
      </c>
    </row>
    <row r="13" spans="1:26" ht="18.75" customHeight="1" x14ac:dyDescent="0.2">
      <c r="A13" s="4" t="s">
        <v>25</v>
      </c>
      <c r="B13" s="37">
        <f>B25+B26+B27</f>
        <v>-623</v>
      </c>
      <c r="C13" s="37">
        <f>C25+C26+C27</f>
        <v>-120</v>
      </c>
      <c r="D13" s="38">
        <f t="shared" si="5"/>
        <v>0.23856858846918483</v>
      </c>
      <c r="E13" s="37">
        <f t="shared" ref="E13:J13" si="25">E25+E26+E27</f>
        <v>-400</v>
      </c>
      <c r="F13" s="37">
        <f t="shared" si="25"/>
        <v>-80</v>
      </c>
      <c r="G13" s="37">
        <f t="shared" si="25"/>
        <v>103</v>
      </c>
      <c r="H13" s="37">
        <f t="shared" si="25"/>
        <v>-23</v>
      </c>
      <c r="I13" s="37">
        <f t="shared" si="25"/>
        <v>503</v>
      </c>
      <c r="J13" s="37">
        <f t="shared" si="25"/>
        <v>57</v>
      </c>
      <c r="K13" s="55">
        <f t="shared" si="7"/>
        <v>-16.574814569262006</v>
      </c>
      <c r="L13" s="55">
        <f t="shared" si="8"/>
        <v>4.2680147515849667</v>
      </c>
      <c r="M13" s="55">
        <f t="shared" si="9"/>
        <v>20.842829320846974</v>
      </c>
      <c r="N13" s="37">
        <f t="shared" ref="N13:Q13" si="26">N25+N26+N27</f>
        <v>-223</v>
      </c>
      <c r="O13" s="37">
        <f t="shared" si="26"/>
        <v>-40</v>
      </c>
      <c r="P13" s="37">
        <f t="shared" si="26"/>
        <v>463</v>
      </c>
      <c r="Q13" s="37">
        <f t="shared" si="26"/>
        <v>-104</v>
      </c>
      <c r="R13" s="37">
        <f t="shared" ref="R13:U13" si="27">R25+R26+R27</f>
        <v>230</v>
      </c>
      <c r="S13" s="37">
        <f t="shared" si="27"/>
        <v>233</v>
      </c>
      <c r="T13" s="37">
        <f t="shared" si="27"/>
        <v>686</v>
      </c>
      <c r="U13" s="37">
        <f t="shared" si="27"/>
        <v>-64</v>
      </c>
      <c r="V13" s="37">
        <f t="shared" ref="V13:W13" si="28">V25+V26+V27</f>
        <v>278</v>
      </c>
      <c r="W13" s="37">
        <f t="shared" si="28"/>
        <v>408</v>
      </c>
      <c r="X13" s="55">
        <f t="shared" si="18"/>
        <v>-9.2404591223635677</v>
      </c>
      <c r="Z13" s="31">
        <f t="shared" ref="Z13" si="29">Z25+Z26+Z27</f>
        <v>24133</v>
      </c>
    </row>
    <row r="14" spans="1:26" ht="18.75" customHeight="1" x14ac:dyDescent="0.2">
      <c r="A14" s="4" t="s">
        <v>24</v>
      </c>
      <c r="B14" s="37">
        <f>B28+B29+B30+B31</f>
        <v>-709</v>
      </c>
      <c r="C14" s="37">
        <f>C28+C29+C30+C31</f>
        <v>-9</v>
      </c>
      <c r="D14" s="38">
        <f t="shared" si="5"/>
        <v>1.28571428571429E-2</v>
      </c>
      <c r="E14" s="37">
        <f t="shared" ref="E14:J14" si="30">E28+E29+E30+E31</f>
        <v>-637</v>
      </c>
      <c r="F14" s="37">
        <f t="shared" si="30"/>
        <v>-68</v>
      </c>
      <c r="G14" s="37">
        <f t="shared" si="30"/>
        <v>309</v>
      </c>
      <c r="H14" s="37">
        <f t="shared" si="30"/>
        <v>-32</v>
      </c>
      <c r="I14" s="37">
        <f t="shared" si="30"/>
        <v>946</v>
      </c>
      <c r="J14" s="37">
        <f t="shared" si="30"/>
        <v>36</v>
      </c>
      <c r="K14" s="55">
        <f t="shared" si="7"/>
        <v>-12.392031748502061</v>
      </c>
      <c r="L14" s="55">
        <f t="shared" si="8"/>
        <v>6.0112053536689753</v>
      </c>
      <c r="M14" s="55">
        <f t="shared" si="9"/>
        <v>18.403237102171037</v>
      </c>
      <c r="N14" s="37">
        <f t="shared" ref="N14:Q14" si="31">N28+N29+N30+N31</f>
        <v>-72</v>
      </c>
      <c r="O14" s="37">
        <f t="shared" si="31"/>
        <v>59</v>
      </c>
      <c r="P14" s="37">
        <f t="shared" si="31"/>
        <v>1423</v>
      </c>
      <c r="Q14" s="37">
        <f t="shared" si="31"/>
        <v>13</v>
      </c>
      <c r="R14" s="37">
        <f t="shared" ref="R14:U14" si="32">R28+R29+R30+R31</f>
        <v>666</v>
      </c>
      <c r="S14" s="37">
        <f t="shared" si="32"/>
        <v>757</v>
      </c>
      <c r="T14" s="37">
        <f t="shared" si="32"/>
        <v>1495</v>
      </c>
      <c r="U14" s="37">
        <f t="shared" si="32"/>
        <v>-46</v>
      </c>
      <c r="V14" s="37">
        <f t="shared" ref="V14:W14" si="33">V28+V29+V30+V31</f>
        <v>727</v>
      </c>
      <c r="W14" s="37">
        <f t="shared" si="33"/>
        <v>768</v>
      </c>
      <c r="X14" s="55">
        <f t="shared" si="18"/>
        <v>-1.400669208621897</v>
      </c>
      <c r="Z14" s="31">
        <f t="shared" ref="Z14" si="34">Z28+Z29+Z30+Z31</f>
        <v>51404</v>
      </c>
    </row>
    <row r="15" spans="1:26" ht="18.75" customHeight="1" x14ac:dyDescent="0.2">
      <c r="A15" s="4" t="s">
        <v>23</v>
      </c>
      <c r="B15" s="37">
        <f>B32+B33+B34+B35</f>
        <v>-441</v>
      </c>
      <c r="C15" s="37">
        <f>C32+C33+C34+C35</f>
        <v>262</v>
      </c>
      <c r="D15" s="38">
        <f t="shared" si="5"/>
        <v>-0.37268847795163584</v>
      </c>
      <c r="E15" s="37">
        <f t="shared" ref="E15:J15" si="35">E32+E33+E34+E35</f>
        <v>-508</v>
      </c>
      <c r="F15" s="37">
        <f t="shared" si="35"/>
        <v>-4</v>
      </c>
      <c r="G15" s="37">
        <f t="shared" si="35"/>
        <v>187</v>
      </c>
      <c r="H15" s="37">
        <f t="shared" si="35"/>
        <v>-5</v>
      </c>
      <c r="I15" s="37">
        <f t="shared" si="35"/>
        <v>695</v>
      </c>
      <c r="J15" s="37">
        <f t="shared" si="35"/>
        <v>-1</v>
      </c>
      <c r="K15" s="55">
        <f t="shared" si="7"/>
        <v>-13.11407698066448</v>
      </c>
      <c r="L15" s="55">
        <f t="shared" si="8"/>
        <v>4.8274259751658617</v>
      </c>
      <c r="M15" s="55">
        <f t="shared" si="9"/>
        <v>17.941502955830344</v>
      </c>
      <c r="N15" s="39">
        <f t="shared" ref="N15:Q15" si="36">N32+N33+N34+N35</f>
        <v>67</v>
      </c>
      <c r="O15" s="37">
        <f t="shared" si="36"/>
        <v>266</v>
      </c>
      <c r="P15" s="37">
        <f t="shared" si="36"/>
        <v>1153</v>
      </c>
      <c r="Q15" s="37">
        <f t="shared" si="36"/>
        <v>85</v>
      </c>
      <c r="R15" s="37">
        <f t="shared" ref="R15:U15" si="37">R32+R33+R34+R35</f>
        <v>515</v>
      </c>
      <c r="S15" s="37">
        <f t="shared" si="37"/>
        <v>638</v>
      </c>
      <c r="T15" s="37">
        <f t="shared" si="37"/>
        <v>1086</v>
      </c>
      <c r="U15" s="37">
        <f t="shared" si="37"/>
        <v>-181</v>
      </c>
      <c r="V15" s="37">
        <f t="shared" ref="V15:W15" si="38">V32+V33+V34+V35</f>
        <v>501</v>
      </c>
      <c r="W15" s="37">
        <f t="shared" si="38"/>
        <v>585</v>
      </c>
      <c r="X15" s="55">
        <f t="shared" si="18"/>
        <v>1.7296125151663784</v>
      </c>
      <c r="Z15" s="31">
        <f t="shared" ref="Z15" si="39">Z32+Z33+Z34+Z35</f>
        <v>38737</v>
      </c>
    </row>
    <row r="16" spans="1:26" ht="18.75" customHeight="1" x14ac:dyDescent="0.2">
      <c r="A16" s="2" t="s">
        <v>22</v>
      </c>
      <c r="B16" s="35">
        <f>B36+B37+B38</f>
        <v>-351</v>
      </c>
      <c r="C16" s="35">
        <f>C36+C37+C38</f>
        <v>-115</v>
      </c>
      <c r="D16" s="36">
        <f t="shared" si="5"/>
        <v>0.48728813559322037</v>
      </c>
      <c r="E16" s="35">
        <f>E36+E37+E38</f>
        <v>-236</v>
      </c>
      <c r="F16" s="35">
        <f t="shared" ref="F16:J16" si="40">F36+F37+F38</f>
        <v>-42</v>
      </c>
      <c r="G16" s="35">
        <f t="shared" si="40"/>
        <v>30</v>
      </c>
      <c r="H16" s="35">
        <f t="shared" si="40"/>
        <v>-12</v>
      </c>
      <c r="I16" s="35">
        <f t="shared" si="40"/>
        <v>266</v>
      </c>
      <c r="J16" s="35">
        <f t="shared" si="40"/>
        <v>30</v>
      </c>
      <c r="K16" s="54">
        <f t="shared" si="7"/>
        <v>-25.455722144321001</v>
      </c>
      <c r="L16" s="54">
        <f t="shared" si="8"/>
        <v>3.23589688275267</v>
      </c>
      <c r="M16" s="54">
        <f t="shared" si="9"/>
        <v>28.691619027073671</v>
      </c>
      <c r="N16" s="35">
        <f t="shared" ref="N16:Q16" si="41">N36+N37+N38</f>
        <v>-115</v>
      </c>
      <c r="O16" s="35">
        <f t="shared" si="41"/>
        <v>-73</v>
      </c>
      <c r="P16" s="35">
        <f t="shared" si="41"/>
        <v>177</v>
      </c>
      <c r="Q16" s="35">
        <f t="shared" si="41"/>
        <v>-54</v>
      </c>
      <c r="R16" s="35">
        <f t="shared" ref="R16:U16" si="42">R36+R37+R38</f>
        <v>89</v>
      </c>
      <c r="S16" s="35">
        <f t="shared" si="42"/>
        <v>88</v>
      </c>
      <c r="T16" s="35">
        <f t="shared" si="42"/>
        <v>292</v>
      </c>
      <c r="U16" s="35">
        <f t="shared" si="42"/>
        <v>19</v>
      </c>
      <c r="V16" s="35">
        <f t="shared" ref="V16:W16" si="43">V36+V37+V38</f>
        <v>136</v>
      </c>
      <c r="W16" s="35">
        <f t="shared" si="43"/>
        <v>156</v>
      </c>
      <c r="X16" s="57">
        <f t="shared" si="18"/>
        <v>-12.404271383885234</v>
      </c>
      <c r="Z16" s="31">
        <f t="shared" ref="Z16" si="44">Z36+Z37+Z38</f>
        <v>9271</v>
      </c>
    </row>
    <row r="17" spans="1:26" ht="18.75" customHeight="1" x14ac:dyDescent="0.2">
      <c r="A17" s="6" t="s">
        <v>21</v>
      </c>
      <c r="B17" s="33">
        <f>B12+B13+B20</f>
        <v>-2673</v>
      </c>
      <c r="C17" s="33">
        <f>C12+C13+C20</f>
        <v>-853</v>
      </c>
      <c r="D17" s="34">
        <f t="shared" si="5"/>
        <v>0.46868131868131857</v>
      </c>
      <c r="E17" s="33">
        <f t="shared" ref="E17:J17" si="45">E12+E13+E20</f>
        <v>-1896</v>
      </c>
      <c r="F17" s="33">
        <f t="shared" si="45"/>
        <v>-398</v>
      </c>
      <c r="G17" s="33">
        <f t="shared" si="45"/>
        <v>1386</v>
      </c>
      <c r="H17" s="33">
        <f t="shared" si="45"/>
        <v>-101</v>
      </c>
      <c r="I17" s="33">
        <f t="shared" si="45"/>
        <v>3282</v>
      </c>
      <c r="J17" s="33">
        <f t="shared" si="45"/>
        <v>297</v>
      </c>
      <c r="K17" s="53">
        <f t="shared" si="7"/>
        <v>-8.5904969892482868</v>
      </c>
      <c r="L17" s="53">
        <f t="shared" si="8"/>
        <v>6.2797620396087162</v>
      </c>
      <c r="M17" s="53">
        <f t="shared" si="9"/>
        <v>14.870259028857003</v>
      </c>
      <c r="N17" s="33">
        <f t="shared" ref="N17:Q17" si="46">N12+N13+N20</f>
        <v>-777</v>
      </c>
      <c r="O17" s="33">
        <f t="shared" si="46"/>
        <v>-455</v>
      </c>
      <c r="P17" s="33">
        <f t="shared" si="46"/>
        <v>5207</v>
      </c>
      <c r="Q17" s="33">
        <f t="shared" si="46"/>
        <v>-261</v>
      </c>
      <c r="R17" s="33">
        <f t="shared" ref="R17:U17" si="47">R12+R13+R20</f>
        <v>3621</v>
      </c>
      <c r="S17" s="33">
        <f t="shared" si="47"/>
        <v>1586</v>
      </c>
      <c r="T17" s="33">
        <f t="shared" si="47"/>
        <v>5984</v>
      </c>
      <c r="U17" s="33">
        <f t="shared" si="47"/>
        <v>194</v>
      </c>
      <c r="V17" s="33">
        <f t="shared" ref="V17:W17" si="48">V12+V13+V20</f>
        <v>4296</v>
      </c>
      <c r="W17" s="33">
        <f t="shared" si="48"/>
        <v>1688</v>
      </c>
      <c r="X17" s="53">
        <f t="shared" si="18"/>
        <v>-3.5204726585685222</v>
      </c>
      <c r="Z17" s="31">
        <f t="shared" ref="Z17" si="49">Z12+Z13+Z20</f>
        <v>220709</v>
      </c>
    </row>
    <row r="18" spans="1:26" ht="18.75" customHeight="1" x14ac:dyDescent="0.2">
      <c r="A18" s="4" t="s">
        <v>20</v>
      </c>
      <c r="B18" s="37">
        <f>B14+B22</f>
        <v>-1456</v>
      </c>
      <c r="C18" s="37">
        <f>C14+C22</f>
        <v>-155</v>
      </c>
      <c r="D18" s="38">
        <f t="shared" si="5"/>
        <v>0.1191391237509607</v>
      </c>
      <c r="E18" s="37">
        <f t="shared" ref="E18:J18" si="50">E14+E22</f>
        <v>-1116</v>
      </c>
      <c r="F18" s="37">
        <f t="shared" si="50"/>
        <v>-105</v>
      </c>
      <c r="G18" s="37">
        <f t="shared" si="50"/>
        <v>589</v>
      </c>
      <c r="H18" s="37">
        <f t="shared" si="50"/>
        <v>-53</v>
      </c>
      <c r="I18" s="37">
        <f t="shared" si="50"/>
        <v>1705</v>
      </c>
      <c r="J18" s="37">
        <f t="shared" si="50"/>
        <v>52</v>
      </c>
      <c r="K18" s="55">
        <f t="shared" si="7"/>
        <v>-11.549088801730294</v>
      </c>
      <c r="L18" s="55">
        <f t="shared" si="8"/>
        <v>6.0953524231354326</v>
      </c>
      <c r="M18" s="55">
        <f t="shared" si="9"/>
        <v>17.644441224865727</v>
      </c>
      <c r="N18" s="37">
        <f t="shared" ref="N18:Q18" si="51">N14+N22</f>
        <v>-340</v>
      </c>
      <c r="O18" s="37">
        <f t="shared" si="51"/>
        <v>-50</v>
      </c>
      <c r="P18" s="37">
        <f t="shared" si="51"/>
        <v>2701</v>
      </c>
      <c r="Q18" s="37">
        <f t="shared" si="51"/>
        <v>1</v>
      </c>
      <c r="R18" s="37">
        <f t="shared" ref="R18:U18" si="52">R14+R22</f>
        <v>1328</v>
      </c>
      <c r="S18" s="37">
        <f t="shared" si="52"/>
        <v>1373</v>
      </c>
      <c r="T18" s="37">
        <f t="shared" si="52"/>
        <v>3041</v>
      </c>
      <c r="U18" s="37">
        <f t="shared" si="52"/>
        <v>51</v>
      </c>
      <c r="V18" s="37">
        <f t="shared" ref="V18:W18" si="53">V14+V22</f>
        <v>1568</v>
      </c>
      <c r="W18" s="37">
        <f t="shared" si="53"/>
        <v>1473</v>
      </c>
      <c r="X18" s="55">
        <f t="shared" si="18"/>
        <v>-3.5185395990934585</v>
      </c>
      <c r="Z18" s="31">
        <f t="shared" ref="Z18" si="54">Z14+Z22</f>
        <v>96631</v>
      </c>
    </row>
    <row r="19" spans="1:26" ht="18.75" customHeight="1" x14ac:dyDescent="0.2">
      <c r="A19" s="2" t="s">
        <v>19</v>
      </c>
      <c r="B19" s="35">
        <f>B15+B16+B21+B23</f>
        <v>-2168</v>
      </c>
      <c r="C19" s="35">
        <f>C15+C16+C21+C23</f>
        <v>-342</v>
      </c>
      <c r="D19" s="36">
        <f t="shared" si="5"/>
        <v>0.18729463307776562</v>
      </c>
      <c r="E19" s="35">
        <f t="shared" ref="E19:J19" si="55">E15+E16+E21+E23</f>
        <v>-1907</v>
      </c>
      <c r="F19" s="35">
        <f t="shared" si="55"/>
        <v>-261</v>
      </c>
      <c r="G19" s="35">
        <f t="shared" si="55"/>
        <v>1487</v>
      </c>
      <c r="H19" s="35">
        <f t="shared" si="55"/>
        <v>-120</v>
      </c>
      <c r="I19" s="35">
        <f t="shared" si="55"/>
        <v>3394</v>
      </c>
      <c r="J19" s="35">
        <f t="shared" si="55"/>
        <v>141</v>
      </c>
      <c r="K19" s="54">
        <f t="shared" si="7"/>
        <v>-8.4277980333664786</v>
      </c>
      <c r="L19" s="54">
        <f t="shared" si="8"/>
        <v>6.5716495414871279</v>
      </c>
      <c r="M19" s="54">
        <f t="shared" si="9"/>
        <v>14.999447574853606</v>
      </c>
      <c r="N19" s="40">
        <f t="shared" ref="N19:O19" si="56">N15+N16+N21+N23</f>
        <v>-261</v>
      </c>
      <c r="O19" s="35">
        <f t="shared" si="56"/>
        <v>-81</v>
      </c>
      <c r="P19" s="40">
        <f>P15+P16+P21+P23</f>
        <v>7246</v>
      </c>
      <c r="Q19" s="35">
        <f t="shared" ref="Q19" si="57">Q15+Q16+Q21+Q23</f>
        <v>-229</v>
      </c>
      <c r="R19" s="35">
        <f t="shared" ref="R19:S19" si="58">R15+R16+R21+R23</f>
        <v>4663</v>
      </c>
      <c r="S19" s="35">
        <f t="shared" si="58"/>
        <v>2583</v>
      </c>
      <c r="T19" s="40">
        <f>T15+T16+T21+T23</f>
        <v>7507</v>
      </c>
      <c r="U19" s="35">
        <f t="shared" ref="U19" si="59">U15+U16+U21+U23</f>
        <v>-148</v>
      </c>
      <c r="V19" s="35">
        <f t="shared" ref="V19:W19" si="60">V15+V16+V21+V23</f>
        <v>5126</v>
      </c>
      <c r="W19" s="35">
        <f t="shared" si="60"/>
        <v>2381</v>
      </c>
      <c r="X19" s="57">
        <f t="shared" si="18"/>
        <v>-1.153463705667882</v>
      </c>
      <c r="Z19" s="31">
        <f>Z15+Z16+Z21+Z23</f>
        <v>226275</v>
      </c>
    </row>
    <row r="20" spans="1:26" ht="18.75" customHeight="1" x14ac:dyDescent="0.2">
      <c r="A20" s="5" t="s">
        <v>18</v>
      </c>
      <c r="B20" s="41">
        <f>E20+N20</f>
        <v>-1913</v>
      </c>
      <c r="C20" s="41">
        <v>-720</v>
      </c>
      <c r="D20" s="42">
        <f t="shared" si="5"/>
        <v>0.60352053646269899</v>
      </c>
      <c r="E20" s="41">
        <f>G20-I20</f>
        <v>-1358</v>
      </c>
      <c r="F20" s="41">
        <f>H20-J20</f>
        <v>-294</v>
      </c>
      <c r="G20" s="41">
        <v>1222</v>
      </c>
      <c r="H20" s="41">
        <v>-63</v>
      </c>
      <c r="I20" s="41">
        <v>2580</v>
      </c>
      <c r="J20" s="41">
        <v>231</v>
      </c>
      <c r="K20" s="53">
        <f t="shared" si="7"/>
        <v>-7.2993093068881185</v>
      </c>
      <c r="L20" s="53">
        <f t="shared" si="8"/>
        <v>6.5683033674648605</v>
      </c>
      <c r="M20" s="53">
        <f t="shared" si="9"/>
        <v>13.86761267435298</v>
      </c>
      <c r="N20" s="41">
        <f>P20-T20</f>
        <v>-555</v>
      </c>
      <c r="O20" s="43">
        <f>Q20-U20</f>
        <v>-426</v>
      </c>
      <c r="P20" s="41">
        <f>R20+S20</f>
        <v>4433</v>
      </c>
      <c r="Q20" s="43">
        <v>-167</v>
      </c>
      <c r="R20" s="43">
        <v>3245</v>
      </c>
      <c r="S20" s="43">
        <v>1188</v>
      </c>
      <c r="T20" s="41">
        <f>V20+W20</f>
        <v>4988</v>
      </c>
      <c r="U20" s="43">
        <v>259</v>
      </c>
      <c r="V20" s="43">
        <v>3860</v>
      </c>
      <c r="W20" s="43">
        <v>1128</v>
      </c>
      <c r="X20" s="56">
        <f t="shared" si="18"/>
        <v>-2.9831492380875591</v>
      </c>
      <c r="Z20" s="8">
        <v>186045</v>
      </c>
    </row>
    <row r="21" spans="1:26" ht="18.75" customHeight="1" x14ac:dyDescent="0.2">
      <c r="A21" s="3" t="s">
        <v>17</v>
      </c>
      <c r="B21" s="44">
        <f t="shared" ref="B21:B38" si="61">E21+N21</f>
        <v>-1027</v>
      </c>
      <c r="C21" s="44">
        <v>-422</v>
      </c>
      <c r="D21" s="45">
        <f t="shared" si="5"/>
        <v>0.69752066115702482</v>
      </c>
      <c r="E21" s="44">
        <f t="shared" ref="E21:E38" si="62">G21-I21</f>
        <v>-823</v>
      </c>
      <c r="F21" s="44">
        <f t="shared" ref="F21:F38" si="63">H21-J21</f>
        <v>-127</v>
      </c>
      <c r="G21" s="44">
        <v>1106</v>
      </c>
      <c r="H21" s="44">
        <v>-66</v>
      </c>
      <c r="I21" s="44">
        <v>1929</v>
      </c>
      <c r="J21" s="44">
        <v>61</v>
      </c>
      <c r="K21" s="55">
        <f t="shared" si="7"/>
        <v>-5.6312778826942553</v>
      </c>
      <c r="L21" s="55">
        <f t="shared" si="8"/>
        <v>7.5676711278977473</v>
      </c>
      <c r="M21" s="55">
        <f t="shared" si="9"/>
        <v>13.198949010592003</v>
      </c>
      <c r="N21" s="44">
        <f t="shared" ref="N21:N38" si="64">P21-T21</f>
        <v>-204</v>
      </c>
      <c r="O21" s="44">
        <f t="shared" ref="O21:O38" si="65">Q21-U21</f>
        <v>-295</v>
      </c>
      <c r="P21" s="44">
        <f t="shared" ref="P21:P38" si="66">R21+S21</f>
        <v>4719</v>
      </c>
      <c r="Q21" s="44">
        <v>-191</v>
      </c>
      <c r="R21" s="44">
        <v>3201</v>
      </c>
      <c r="S21" s="44">
        <v>1518</v>
      </c>
      <c r="T21" s="44">
        <f t="shared" ref="T21:T38" si="67">V21+W21</f>
        <v>4923</v>
      </c>
      <c r="U21" s="44">
        <v>104</v>
      </c>
      <c r="V21" s="44">
        <v>3656</v>
      </c>
      <c r="W21" s="44">
        <v>1267</v>
      </c>
      <c r="X21" s="55">
        <f t="shared" si="18"/>
        <v>-1.3958453074965105</v>
      </c>
      <c r="Z21" s="8">
        <v>146148</v>
      </c>
    </row>
    <row r="22" spans="1:26" ht="18.75" customHeight="1" x14ac:dyDescent="0.2">
      <c r="A22" s="3" t="s">
        <v>16</v>
      </c>
      <c r="B22" s="44">
        <f t="shared" si="61"/>
        <v>-747</v>
      </c>
      <c r="C22" s="44">
        <v>-146</v>
      </c>
      <c r="D22" s="45">
        <f t="shared" si="5"/>
        <v>0.24292845257903495</v>
      </c>
      <c r="E22" s="44">
        <f t="shared" si="62"/>
        <v>-479</v>
      </c>
      <c r="F22" s="44">
        <f t="shared" si="63"/>
        <v>-37</v>
      </c>
      <c r="G22" s="44">
        <v>280</v>
      </c>
      <c r="H22" s="44">
        <v>-21</v>
      </c>
      <c r="I22" s="44">
        <v>759</v>
      </c>
      <c r="J22" s="44">
        <v>16</v>
      </c>
      <c r="K22" s="55">
        <f t="shared" si="7"/>
        <v>-10.591018639308377</v>
      </c>
      <c r="L22" s="55">
        <f t="shared" si="8"/>
        <v>6.1909921064850639</v>
      </c>
      <c r="M22" s="55">
        <f t="shared" si="9"/>
        <v>16.782010745793443</v>
      </c>
      <c r="N22" s="44">
        <f t="shared" si="64"/>
        <v>-268</v>
      </c>
      <c r="O22" s="44">
        <f t="shared" si="65"/>
        <v>-109</v>
      </c>
      <c r="P22" s="44">
        <f>R22+S22</f>
        <v>1278</v>
      </c>
      <c r="Q22" s="44">
        <v>-12</v>
      </c>
      <c r="R22" s="44">
        <v>662</v>
      </c>
      <c r="S22" s="44">
        <v>616</v>
      </c>
      <c r="T22" s="44">
        <f t="shared" si="67"/>
        <v>1546</v>
      </c>
      <c r="U22" s="44">
        <v>97</v>
      </c>
      <c r="V22" s="44">
        <v>841</v>
      </c>
      <c r="W22" s="44">
        <v>705</v>
      </c>
      <c r="X22" s="55">
        <f t="shared" si="18"/>
        <v>-5.9256638733499898</v>
      </c>
      <c r="Z22" s="8">
        <v>45227</v>
      </c>
    </row>
    <row r="23" spans="1:26" ht="18.75" customHeight="1" x14ac:dyDescent="0.2">
      <c r="A23" s="1" t="s">
        <v>15</v>
      </c>
      <c r="B23" s="46">
        <f t="shared" si="61"/>
        <v>-349</v>
      </c>
      <c r="C23" s="46">
        <v>-67</v>
      </c>
      <c r="D23" s="47">
        <f t="shared" si="5"/>
        <v>0.23758865248226946</v>
      </c>
      <c r="E23" s="46">
        <f>G23-I23</f>
        <v>-340</v>
      </c>
      <c r="F23" s="46">
        <f t="shared" si="63"/>
        <v>-88</v>
      </c>
      <c r="G23" s="46">
        <v>164</v>
      </c>
      <c r="H23" s="46">
        <v>-37</v>
      </c>
      <c r="I23" s="46">
        <v>504</v>
      </c>
      <c r="J23" s="46">
        <v>51</v>
      </c>
      <c r="K23" s="54">
        <f t="shared" si="7"/>
        <v>-10.58563467106697</v>
      </c>
      <c r="L23" s="54">
        <f t="shared" si="8"/>
        <v>5.1060120178087738</v>
      </c>
      <c r="M23" s="54">
        <f t="shared" si="9"/>
        <v>15.691646688875744</v>
      </c>
      <c r="N23" s="48">
        <f t="shared" si="64"/>
        <v>-9</v>
      </c>
      <c r="O23" s="46">
        <f t="shared" si="65"/>
        <v>21</v>
      </c>
      <c r="P23" s="48">
        <f t="shared" si="66"/>
        <v>1197</v>
      </c>
      <c r="Q23" s="46">
        <v>-69</v>
      </c>
      <c r="R23" s="46">
        <v>858</v>
      </c>
      <c r="S23" s="46">
        <v>339</v>
      </c>
      <c r="T23" s="48">
        <f t="shared" si="67"/>
        <v>1206</v>
      </c>
      <c r="U23" s="46">
        <v>-90</v>
      </c>
      <c r="V23" s="46">
        <v>833</v>
      </c>
      <c r="W23" s="46">
        <v>373</v>
      </c>
      <c r="X23" s="58">
        <f t="shared" si="18"/>
        <v>-0.28020797658706686</v>
      </c>
      <c r="Z23" s="8">
        <v>32119</v>
      </c>
    </row>
    <row r="24" spans="1:26" ht="18.75" customHeight="1" x14ac:dyDescent="0.2">
      <c r="A24" s="7" t="s">
        <v>14</v>
      </c>
      <c r="B24" s="49">
        <f t="shared" si="61"/>
        <v>-137</v>
      </c>
      <c r="C24" s="49">
        <v>-13</v>
      </c>
      <c r="D24" s="50">
        <f t="shared" si="5"/>
        <v>0.10483870967741926</v>
      </c>
      <c r="E24" s="41">
        <f t="shared" si="62"/>
        <v>-138</v>
      </c>
      <c r="F24" s="49">
        <f t="shared" si="63"/>
        <v>-24</v>
      </c>
      <c r="G24" s="49">
        <v>61</v>
      </c>
      <c r="H24" s="49">
        <v>-15</v>
      </c>
      <c r="I24" s="49">
        <v>199</v>
      </c>
      <c r="J24" s="49">
        <v>9</v>
      </c>
      <c r="K24" s="52">
        <f t="shared" si="7"/>
        <v>-13.104168644952997</v>
      </c>
      <c r="L24" s="52">
        <f t="shared" si="8"/>
        <v>5.7924223720444408</v>
      </c>
      <c r="M24" s="52">
        <f t="shared" si="9"/>
        <v>18.896591016997437</v>
      </c>
      <c r="N24" s="41">
        <f t="shared" si="64"/>
        <v>1</v>
      </c>
      <c r="O24" s="49">
        <f t="shared" si="65"/>
        <v>11</v>
      </c>
      <c r="P24" s="49">
        <f t="shared" si="66"/>
        <v>311</v>
      </c>
      <c r="Q24" s="49">
        <v>10</v>
      </c>
      <c r="R24" s="49">
        <v>146</v>
      </c>
      <c r="S24" s="49">
        <v>165</v>
      </c>
      <c r="T24" s="49">
        <f t="shared" si="67"/>
        <v>310</v>
      </c>
      <c r="U24" s="49">
        <v>-1</v>
      </c>
      <c r="V24" s="49">
        <v>158</v>
      </c>
      <c r="W24" s="49">
        <v>152</v>
      </c>
      <c r="X24" s="52">
        <f t="shared" si="18"/>
        <v>9.4957743804007219E-2</v>
      </c>
      <c r="Z24" s="8">
        <v>10531</v>
      </c>
    </row>
    <row r="25" spans="1:26" ht="18.75" customHeight="1" x14ac:dyDescent="0.2">
      <c r="A25" s="5" t="s">
        <v>13</v>
      </c>
      <c r="B25" s="41">
        <f t="shared" si="61"/>
        <v>-103</v>
      </c>
      <c r="C25" s="41">
        <v>3</v>
      </c>
      <c r="D25" s="42">
        <f t="shared" si="5"/>
        <v>-2.8301886792452824E-2</v>
      </c>
      <c r="E25" s="41">
        <f>G25-I25</f>
        <v>-56</v>
      </c>
      <c r="F25" s="41">
        <f t="shared" si="63"/>
        <v>2</v>
      </c>
      <c r="G25" s="41">
        <v>11</v>
      </c>
      <c r="H25" s="41">
        <v>4</v>
      </c>
      <c r="I25" s="41">
        <v>67</v>
      </c>
      <c r="J25" s="41">
        <v>2</v>
      </c>
      <c r="K25" s="53">
        <f t="shared" si="7"/>
        <v>-21.044720030063885</v>
      </c>
      <c r="L25" s="53">
        <f t="shared" si="8"/>
        <v>4.1337842916196914</v>
      </c>
      <c r="M25" s="53">
        <f t="shared" si="9"/>
        <v>25.178504321683576</v>
      </c>
      <c r="N25" s="41">
        <f>P25-T25</f>
        <v>-47</v>
      </c>
      <c r="O25" s="41">
        <f t="shared" si="65"/>
        <v>1</v>
      </c>
      <c r="P25" s="41">
        <f t="shared" si="66"/>
        <v>41</v>
      </c>
      <c r="Q25" s="41">
        <v>0</v>
      </c>
      <c r="R25" s="41">
        <v>22</v>
      </c>
      <c r="S25" s="41">
        <v>19</v>
      </c>
      <c r="T25" s="41">
        <f>V25+W25</f>
        <v>88</v>
      </c>
      <c r="U25" s="41">
        <v>-1</v>
      </c>
      <c r="V25" s="41">
        <v>23</v>
      </c>
      <c r="W25" s="41">
        <v>65</v>
      </c>
      <c r="X25" s="56">
        <f t="shared" si="18"/>
        <v>-17.662532882375046</v>
      </c>
      <c r="Z25" s="8">
        <v>2661</v>
      </c>
    </row>
    <row r="26" spans="1:26" ht="18.75" customHeight="1" x14ac:dyDescent="0.2">
      <c r="A26" s="3" t="s">
        <v>12</v>
      </c>
      <c r="B26" s="44">
        <f t="shared" si="61"/>
        <v>-177</v>
      </c>
      <c r="C26" s="44">
        <v>-42</v>
      </c>
      <c r="D26" s="45">
        <f t="shared" si="5"/>
        <v>0.31111111111111112</v>
      </c>
      <c r="E26" s="44">
        <f t="shared" si="62"/>
        <v>-131</v>
      </c>
      <c r="F26" s="44">
        <f t="shared" si="63"/>
        <v>-29</v>
      </c>
      <c r="G26" s="44">
        <v>21</v>
      </c>
      <c r="H26" s="44">
        <v>2</v>
      </c>
      <c r="I26" s="44">
        <v>152</v>
      </c>
      <c r="J26" s="44">
        <v>31</v>
      </c>
      <c r="K26" s="55">
        <f t="shared" si="7"/>
        <v>-21.419228253760629</v>
      </c>
      <c r="L26" s="55">
        <f t="shared" si="8"/>
        <v>3.4336167429692606</v>
      </c>
      <c r="M26" s="55">
        <f t="shared" si="9"/>
        <v>24.852844996729889</v>
      </c>
      <c r="N26" s="44">
        <f t="shared" si="64"/>
        <v>-46</v>
      </c>
      <c r="O26" s="44">
        <f t="shared" si="65"/>
        <v>-13</v>
      </c>
      <c r="P26" s="44">
        <f t="shared" si="66"/>
        <v>157</v>
      </c>
      <c r="Q26" s="44">
        <v>-40</v>
      </c>
      <c r="R26" s="44">
        <v>102</v>
      </c>
      <c r="S26" s="44">
        <v>55</v>
      </c>
      <c r="T26" s="44">
        <f t="shared" si="67"/>
        <v>203</v>
      </c>
      <c r="U26" s="44">
        <v>-27</v>
      </c>
      <c r="V26" s="44">
        <v>104</v>
      </c>
      <c r="W26" s="44">
        <v>99</v>
      </c>
      <c r="X26" s="55">
        <f t="shared" si="18"/>
        <v>-7.5212557226945718</v>
      </c>
      <c r="Z26" s="8">
        <v>6116</v>
      </c>
    </row>
    <row r="27" spans="1:26" ht="18.75" customHeight="1" x14ac:dyDescent="0.2">
      <c r="A27" s="1" t="s">
        <v>11</v>
      </c>
      <c r="B27" s="46">
        <f t="shared" si="61"/>
        <v>-343</v>
      </c>
      <c r="C27" s="46">
        <v>-81</v>
      </c>
      <c r="D27" s="47">
        <f t="shared" si="5"/>
        <v>0.30916030534351147</v>
      </c>
      <c r="E27" s="46">
        <f t="shared" si="62"/>
        <v>-213</v>
      </c>
      <c r="F27" s="46">
        <f t="shared" si="63"/>
        <v>-53</v>
      </c>
      <c r="G27" s="46">
        <v>71</v>
      </c>
      <c r="H27" s="46">
        <v>-29</v>
      </c>
      <c r="I27" s="46">
        <v>284</v>
      </c>
      <c r="J27" s="46">
        <v>24</v>
      </c>
      <c r="K27" s="54">
        <f t="shared" si="7"/>
        <v>-13.870799687418598</v>
      </c>
      <c r="L27" s="54">
        <f t="shared" si="8"/>
        <v>4.6235998958061995</v>
      </c>
      <c r="M27" s="54">
        <f t="shared" si="9"/>
        <v>18.494399583224798</v>
      </c>
      <c r="N27" s="48">
        <f t="shared" si="64"/>
        <v>-130</v>
      </c>
      <c r="O27" s="51">
        <f t="shared" si="65"/>
        <v>-28</v>
      </c>
      <c r="P27" s="48">
        <f t="shared" si="66"/>
        <v>265</v>
      </c>
      <c r="Q27" s="51">
        <v>-64</v>
      </c>
      <c r="R27" s="51">
        <v>106</v>
      </c>
      <c r="S27" s="51">
        <v>159</v>
      </c>
      <c r="T27" s="48">
        <f t="shared" si="67"/>
        <v>395</v>
      </c>
      <c r="U27" s="51">
        <v>-36</v>
      </c>
      <c r="V27" s="51">
        <v>151</v>
      </c>
      <c r="W27" s="51">
        <v>244</v>
      </c>
      <c r="X27" s="58">
        <f t="shared" si="18"/>
        <v>-8.4657462880958576</v>
      </c>
      <c r="Z27" s="8">
        <v>15356</v>
      </c>
    </row>
    <row r="28" spans="1:26" ht="18.75" customHeight="1" x14ac:dyDescent="0.2">
      <c r="A28" s="5" t="s">
        <v>10</v>
      </c>
      <c r="B28" s="41">
        <f t="shared" si="61"/>
        <v>-120</v>
      </c>
      <c r="C28" s="41">
        <v>18</v>
      </c>
      <c r="D28" s="42">
        <f t="shared" si="5"/>
        <v>-0.13043478260869568</v>
      </c>
      <c r="E28" s="41">
        <f t="shared" si="62"/>
        <v>-121</v>
      </c>
      <c r="F28" s="41">
        <f t="shared" si="63"/>
        <v>-16</v>
      </c>
      <c r="G28" s="41">
        <v>17</v>
      </c>
      <c r="H28" s="41">
        <v>-3</v>
      </c>
      <c r="I28" s="41">
        <v>138</v>
      </c>
      <c r="J28" s="41">
        <v>13</v>
      </c>
      <c r="K28" s="53">
        <f t="shared" si="7"/>
        <v>-20.945127228665395</v>
      </c>
      <c r="L28" s="53">
        <f t="shared" si="8"/>
        <v>2.9427038255149731</v>
      </c>
      <c r="M28" s="53">
        <f t="shared" si="9"/>
        <v>23.887831054180371</v>
      </c>
      <c r="N28" s="41">
        <f t="shared" si="64"/>
        <v>1</v>
      </c>
      <c r="O28" s="41">
        <f t="shared" si="65"/>
        <v>34</v>
      </c>
      <c r="P28" s="41">
        <f t="shared" si="66"/>
        <v>138</v>
      </c>
      <c r="Q28" s="41">
        <v>30</v>
      </c>
      <c r="R28" s="41">
        <v>81</v>
      </c>
      <c r="S28" s="41">
        <v>57</v>
      </c>
      <c r="T28" s="41">
        <f t="shared" si="67"/>
        <v>137</v>
      </c>
      <c r="U28" s="41">
        <v>-4</v>
      </c>
      <c r="V28" s="41">
        <v>81</v>
      </c>
      <c r="W28" s="41">
        <v>56</v>
      </c>
      <c r="X28" s="53">
        <f t="shared" si="18"/>
        <v>0.17310022503029254</v>
      </c>
      <c r="Z28" s="8">
        <v>5777</v>
      </c>
    </row>
    <row r="29" spans="1:26" ht="18.75" customHeight="1" x14ac:dyDescent="0.2">
      <c r="A29" s="3" t="s">
        <v>9</v>
      </c>
      <c r="B29" s="44">
        <f t="shared" si="61"/>
        <v>-175</v>
      </c>
      <c r="C29" s="44">
        <v>-110</v>
      </c>
      <c r="D29" s="45">
        <f t="shared" si="5"/>
        <v>1.6923076923076925</v>
      </c>
      <c r="E29" s="44">
        <f>G29-I29</f>
        <v>-155</v>
      </c>
      <c r="F29" s="44">
        <f t="shared" si="63"/>
        <v>3</v>
      </c>
      <c r="G29" s="44">
        <v>127</v>
      </c>
      <c r="H29" s="44">
        <v>-7</v>
      </c>
      <c r="I29" s="44">
        <v>282</v>
      </c>
      <c r="J29" s="44">
        <v>-10</v>
      </c>
      <c r="K29" s="55">
        <f t="shared" si="7"/>
        <v>-9.7607052896725435</v>
      </c>
      <c r="L29" s="55">
        <f t="shared" si="8"/>
        <v>7.9974811083123427</v>
      </c>
      <c r="M29" s="55">
        <f t="shared" si="9"/>
        <v>17.758186397984886</v>
      </c>
      <c r="N29" s="43">
        <f t="shared" si="64"/>
        <v>-20</v>
      </c>
      <c r="O29" s="44">
        <f t="shared" si="65"/>
        <v>-113</v>
      </c>
      <c r="P29" s="43">
        <f>R29+S29</f>
        <v>453</v>
      </c>
      <c r="Q29" s="44">
        <v>-116</v>
      </c>
      <c r="R29" s="44">
        <v>142</v>
      </c>
      <c r="S29" s="44">
        <v>311</v>
      </c>
      <c r="T29" s="43">
        <f>V29+W29</f>
        <v>473</v>
      </c>
      <c r="U29" s="44">
        <v>-3</v>
      </c>
      <c r="V29" s="44">
        <v>215</v>
      </c>
      <c r="W29" s="44">
        <v>258</v>
      </c>
      <c r="X29" s="55">
        <f t="shared" si="18"/>
        <v>-1.2594458438287153</v>
      </c>
      <c r="Z29" s="8">
        <v>15880</v>
      </c>
    </row>
    <row r="30" spans="1:26" ht="18.75" customHeight="1" x14ac:dyDescent="0.2">
      <c r="A30" s="3" t="s">
        <v>8</v>
      </c>
      <c r="B30" s="44">
        <f>E30+N30</f>
        <v>-250</v>
      </c>
      <c r="C30" s="44">
        <v>53</v>
      </c>
      <c r="D30" s="45">
        <f t="shared" si="5"/>
        <v>-0.17491749174917492</v>
      </c>
      <c r="E30" s="44">
        <f t="shared" si="62"/>
        <v>-236</v>
      </c>
      <c r="F30" s="44">
        <f t="shared" si="63"/>
        <v>-60</v>
      </c>
      <c r="G30" s="44">
        <v>83</v>
      </c>
      <c r="H30" s="44">
        <v>-12</v>
      </c>
      <c r="I30" s="44">
        <v>319</v>
      </c>
      <c r="J30" s="44">
        <v>48</v>
      </c>
      <c r="K30" s="56">
        <f t="shared" si="7"/>
        <v>-14.971769333248748</v>
      </c>
      <c r="L30" s="56">
        <f t="shared" si="8"/>
        <v>5.2654951468629063</v>
      </c>
      <c r="M30" s="56">
        <f t="shared" si="9"/>
        <v>20.237264480111651</v>
      </c>
      <c r="N30" s="44">
        <f t="shared" si="64"/>
        <v>-14</v>
      </c>
      <c r="O30" s="44">
        <f t="shared" si="65"/>
        <v>113</v>
      </c>
      <c r="P30" s="44">
        <f t="shared" si="66"/>
        <v>481</v>
      </c>
      <c r="Q30" s="44">
        <v>93</v>
      </c>
      <c r="R30" s="44">
        <v>305</v>
      </c>
      <c r="S30" s="44">
        <v>176</v>
      </c>
      <c r="T30" s="44">
        <f t="shared" si="67"/>
        <v>495</v>
      </c>
      <c r="U30" s="44">
        <v>-20</v>
      </c>
      <c r="V30" s="44">
        <v>254</v>
      </c>
      <c r="W30" s="44">
        <v>241</v>
      </c>
      <c r="X30" s="55">
        <f t="shared" si="18"/>
        <v>-0.8881558079045867</v>
      </c>
      <c r="Z30" s="8">
        <v>15763</v>
      </c>
    </row>
    <row r="31" spans="1:26" ht="18.75" customHeight="1" x14ac:dyDescent="0.2">
      <c r="A31" s="1" t="s">
        <v>7</v>
      </c>
      <c r="B31" s="46">
        <f t="shared" si="61"/>
        <v>-164</v>
      </c>
      <c r="C31" s="46">
        <v>30</v>
      </c>
      <c r="D31" s="47">
        <f t="shared" si="5"/>
        <v>-0.15463917525773196</v>
      </c>
      <c r="E31" s="46">
        <f t="shared" si="62"/>
        <v>-125</v>
      </c>
      <c r="F31" s="46">
        <f t="shared" si="63"/>
        <v>5</v>
      </c>
      <c r="G31" s="46">
        <v>82</v>
      </c>
      <c r="H31" s="46">
        <v>-10</v>
      </c>
      <c r="I31" s="46">
        <v>207</v>
      </c>
      <c r="J31" s="46">
        <v>-15</v>
      </c>
      <c r="K31" s="54">
        <f t="shared" si="7"/>
        <v>-8.9387871853546912</v>
      </c>
      <c r="L31" s="54">
        <f t="shared" si="8"/>
        <v>5.8638443935926778</v>
      </c>
      <c r="M31" s="54">
        <f t="shared" si="9"/>
        <v>14.802631578947368</v>
      </c>
      <c r="N31" s="46">
        <f t="shared" si="64"/>
        <v>-39</v>
      </c>
      <c r="O31" s="46">
        <f t="shared" si="65"/>
        <v>25</v>
      </c>
      <c r="P31" s="46">
        <f t="shared" si="66"/>
        <v>351</v>
      </c>
      <c r="Q31" s="46">
        <v>6</v>
      </c>
      <c r="R31" s="46">
        <v>138</v>
      </c>
      <c r="S31" s="46">
        <v>213</v>
      </c>
      <c r="T31" s="46">
        <f t="shared" si="67"/>
        <v>390</v>
      </c>
      <c r="U31" s="46">
        <v>-19</v>
      </c>
      <c r="V31" s="46">
        <v>177</v>
      </c>
      <c r="W31" s="46">
        <v>213</v>
      </c>
      <c r="X31" s="57">
        <f t="shared" si="18"/>
        <v>-2.7889016018306636</v>
      </c>
      <c r="Z31" s="8">
        <v>13984</v>
      </c>
    </row>
    <row r="32" spans="1:26" ht="18.75" customHeight="1" x14ac:dyDescent="0.2">
      <c r="A32" s="5" t="s">
        <v>6</v>
      </c>
      <c r="B32" s="41">
        <f t="shared" si="61"/>
        <v>45</v>
      </c>
      <c r="C32" s="41">
        <v>34</v>
      </c>
      <c r="D32" s="42">
        <f t="shared" si="5"/>
        <v>3.0909090909090908</v>
      </c>
      <c r="E32" s="41">
        <f t="shared" si="62"/>
        <v>-19</v>
      </c>
      <c r="F32" s="41">
        <f t="shared" si="63"/>
        <v>-6</v>
      </c>
      <c r="G32" s="41">
        <v>23</v>
      </c>
      <c r="H32" s="41">
        <v>-5</v>
      </c>
      <c r="I32" s="41">
        <v>42</v>
      </c>
      <c r="J32" s="41">
        <v>1</v>
      </c>
      <c r="K32" s="53">
        <f t="shared" si="7"/>
        <v>-5.3626869884278854</v>
      </c>
      <c r="L32" s="53">
        <f t="shared" si="8"/>
        <v>6.491673722833756</v>
      </c>
      <c r="M32" s="53">
        <f t="shared" si="9"/>
        <v>11.854360711261643</v>
      </c>
      <c r="N32" s="41">
        <f t="shared" si="64"/>
        <v>64</v>
      </c>
      <c r="O32" s="43">
        <f t="shared" si="65"/>
        <v>40</v>
      </c>
      <c r="P32" s="41">
        <f t="shared" si="66"/>
        <v>197</v>
      </c>
      <c r="Q32" s="43">
        <v>26</v>
      </c>
      <c r="R32" s="43">
        <v>63</v>
      </c>
      <c r="S32" s="43">
        <v>134</v>
      </c>
      <c r="T32" s="41">
        <f t="shared" si="67"/>
        <v>133</v>
      </c>
      <c r="U32" s="43">
        <v>-14</v>
      </c>
      <c r="V32" s="43">
        <v>61</v>
      </c>
      <c r="W32" s="43">
        <v>72</v>
      </c>
      <c r="X32" s="56">
        <f t="shared" si="18"/>
        <v>18.063787750493933</v>
      </c>
      <c r="Z32" s="8">
        <v>3543</v>
      </c>
    </row>
    <row r="33" spans="1:26" ht="18.75" customHeight="1" x14ac:dyDescent="0.2">
      <c r="A33" s="3" t="s">
        <v>5</v>
      </c>
      <c r="B33" s="44">
        <f t="shared" si="61"/>
        <v>-276</v>
      </c>
      <c r="C33" s="44">
        <v>60</v>
      </c>
      <c r="D33" s="45">
        <f t="shared" si="5"/>
        <v>-0.1785714285714286</v>
      </c>
      <c r="E33" s="44">
        <f t="shared" si="62"/>
        <v>-260</v>
      </c>
      <c r="F33" s="44">
        <f t="shared" si="63"/>
        <v>-29</v>
      </c>
      <c r="G33" s="44">
        <v>62</v>
      </c>
      <c r="H33" s="44">
        <v>-2</v>
      </c>
      <c r="I33" s="44">
        <v>322</v>
      </c>
      <c r="J33" s="44">
        <v>27</v>
      </c>
      <c r="K33" s="55">
        <f t="shared" si="7"/>
        <v>-17.598483822932177</v>
      </c>
      <c r="L33" s="55">
        <f t="shared" si="8"/>
        <v>4.1965615270069039</v>
      </c>
      <c r="M33" s="55">
        <f t="shared" si="9"/>
        <v>21.795045349939084</v>
      </c>
      <c r="N33" s="44">
        <f t="shared" si="64"/>
        <v>-16</v>
      </c>
      <c r="O33" s="44">
        <f t="shared" si="65"/>
        <v>89</v>
      </c>
      <c r="P33" s="44">
        <f t="shared" si="66"/>
        <v>382</v>
      </c>
      <c r="Q33" s="44">
        <v>7</v>
      </c>
      <c r="R33" s="44">
        <v>193</v>
      </c>
      <c r="S33" s="44">
        <v>189</v>
      </c>
      <c r="T33" s="44">
        <f t="shared" si="67"/>
        <v>398</v>
      </c>
      <c r="U33" s="44">
        <v>-82</v>
      </c>
      <c r="V33" s="44">
        <v>196</v>
      </c>
      <c r="W33" s="44">
        <v>202</v>
      </c>
      <c r="X33" s="55">
        <f t="shared" si="18"/>
        <v>-1.0829836198727496</v>
      </c>
      <c r="Z33" s="8">
        <v>14774</v>
      </c>
    </row>
    <row r="34" spans="1:26" ht="18.75" customHeight="1" x14ac:dyDescent="0.2">
      <c r="A34" s="3" t="s">
        <v>4</v>
      </c>
      <c r="B34" s="44">
        <f t="shared" si="61"/>
        <v>-77</v>
      </c>
      <c r="C34" s="44">
        <v>65</v>
      </c>
      <c r="D34" s="45">
        <f t="shared" si="5"/>
        <v>-0.45774647887323938</v>
      </c>
      <c r="E34" s="44">
        <f t="shared" si="62"/>
        <v>-112</v>
      </c>
      <c r="F34" s="44">
        <f t="shared" si="63"/>
        <v>3</v>
      </c>
      <c r="G34" s="44">
        <v>47</v>
      </c>
      <c r="H34" s="44">
        <v>2</v>
      </c>
      <c r="I34" s="44">
        <v>159</v>
      </c>
      <c r="J34" s="44">
        <v>-1</v>
      </c>
      <c r="K34" s="55">
        <f t="shared" si="7"/>
        <v>-11.126564673157162</v>
      </c>
      <c r="L34" s="55">
        <f t="shared" si="8"/>
        <v>4.6691833896284525</v>
      </c>
      <c r="M34" s="55">
        <f t="shared" si="9"/>
        <v>15.795748062785615</v>
      </c>
      <c r="N34" s="44">
        <f t="shared" si="64"/>
        <v>35</v>
      </c>
      <c r="O34" s="44">
        <f t="shared" si="65"/>
        <v>62</v>
      </c>
      <c r="P34" s="44">
        <f t="shared" si="66"/>
        <v>308</v>
      </c>
      <c r="Q34" s="44">
        <v>14</v>
      </c>
      <c r="R34" s="44">
        <v>144</v>
      </c>
      <c r="S34" s="44">
        <v>164</v>
      </c>
      <c r="T34" s="44">
        <f t="shared" si="67"/>
        <v>273</v>
      </c>
      <c r="U34" s="44">
        <v>-48</v>
      </c>
      <c r="V34" s="44">
        <v>123</v>
      </c>
      <c r="W34" s="44">
        <v>150</v>
      </c>
      <c r="X34" s="55">
        <f t="shared" si="18"/>
        <v>3.4770514603616136</v>
      </c>
      <c r="Z34" s="8">
        <v>10066</v>
      </c>
    </row>
    <row r="35" spans="1:26" ht="18.75" customHeight="1" x14ac:dyDescent="0.2">
      <c r="A35" s="1" t="s">
        <v>3</v>
      </c>
      <c r="B35" s="46">
        <f>E35+N35</f>
        <v>-133</v>
      </c>
      <c r="C35" s="46">
        <v>103</v>
      </c>
      <c r="D35" s="47">
        <f t="shared" si="5"/>
        <v>-0.43644067796610164</v>
      </c>
      <c r="E35" s="46">
        <f t="shared" si="62"/>
        <v>-117</v>
      </c>
      <c r="F35" s="46">
        <f t="shared" si="63"/>
        <v>28</v>
      </c>
      <c r="G35" s="46">
        <v>55</v>
      </c>
      <c r="H35" s="46">
        <v>0</v>
      </c>
      <c r="I35" s="46">
        <v>172</v>
      </c>
      <c r="J35" s="46">
        <v>-28</v>
      </c>
      <c r="K35" s="54">
        <f t="shared" si="7"/>
        <v>-11.299980683793704</v>
      </c>
      <c r="L35" s="54">
        <f t="shared" si="8"/>
        <v>5.3119567316978946</v>
      </c>
      <c r="M35" s="54">
        <f t="shared" si="9"/>
        <v>16.611937415491596</v>
      </c>
      <c r="N35" s="48">
        <f t="shared" si="64"/>
        <v>-16</v>
      </c>
      <c r="O35" s="51">
        <f t="shared" si="65"/>
        <v>75</v>
      </c>
      <c r="P35" s="48">
        <f t="shared" si="66"/>
        <v>266</v>
      </c>
      <c r="Q35" s="51">
        <v>38</v>
      </c>
      <c r="R35" s="51">
        <v>115</v>
      </c>
      <c r="S35" s="51">
        <v>151</v>
      </c>
      <c r="T35" s="48">
        <f t="shared" si="67"/>
        <v>282</v>
      </c>
      <c r="U35" s="51">
        <v>-37</v>
      </c>
      <c r="V35" s="51">
        <v>121</v>
      </c>
      <c r="W35" s="51">
        <v>161</v>
      </c>
      <c r="X35" s="58">
        <f t="shared" si="18"/>
        <v>-1.5452965037666602</v>
      </c>
      <c r="Z35" s="8">
        <v>10354</v>
      </c>
    </row>
    <row r="36" spans="1:26" ht="18.75" customHeight="1" x14ac:dyDescent="0.2">
      <c r="A36" s="5" t="s">
        <v>2</v>
      </c>
      <c r="B36" s="41">
        <f t="shared" si="61"/>
        <v>-146</v>
      </c>
      <c r="C36" s="41">
        <v>-30</v>
      </c>
      <c r="D36" s="42">
        <f t="shared" si="5"/>
        <v>0.25862068965517238</v>
      </c>
      <c r="E36" s="41">
        <f t="shared" si="62"/>
        <v>-99</v>
      </c>
      <c r="F36" s="41">
        <f t="shared" si="63"/>
        <v>-13</v>
      </c>
      <c r="G36" s="41">
        <v>13</v>
      </c>
      <c r="H36" s="41">
        <v>-4</v>
      </c>
      <c r="I36" s="41">
        <v>112</v>
      </c>
      <c r="J36" s="41">
        <v>9</v>
      </c>
      <c r="K36" s="53">
        <f t="shared" si="7"/>
        <v>-24.911927528938097</v>
      </c>
      <c r="L36" s="53">
        <f t="shared" si="8"/>
        <v>3.2712632108706594</v>
      </c>
      <c r="M36" s="53">
        <f t="shared" si="9"/>
        <v>28.183190739808758</v>
      </c>
      <c r="N36" s="41">
        <f t="shared" si="64"/>
        <v>-47</v>
      </c>
      <c r="O36" s="41">
        <f t="shared" si="65"/>
        <v>-17</v>
      </c>
      <c r="P36" s="41">
        <f t="shared" si="66"/>
        <v>70</v>
      </c>
      <c r="Q36" s="41">
        <v>-6</v>
      </c>
      <c r="R36" s="41">
        <v>34</v>
      </c>
      <c r="S36" s="41">
        <v>36</v>
      </c>
      <c r="T36" s="41">
        <f t="shared" si="67"/>
        <v>117</v>
      </c>
      <c r="U36" s="41">
        <v>11</v>
      </c>
      <c r="V36" s="41">
        <v>54</v>
      </c>
      <c r="W36" s="41">
        <v>63</v>
      </c>
      <c r="X36" s="53">
        <f t="shared" si="18"/>
        <v>-11.826874685455461</v>
      </c>
      <c r="Z36" s="8">
        <v>3974</v>
      </c>
    </row>
    <row r="37" spans="1:26" ht="18.75" customHeight="1" x14ac:dyDescent="0.2">
      <c r="A37" s="3" t="s">
        <v>1</v>
      </c>
      <c r="B37" s="44">
        <f t="shared" si="61"/>
        <v>-123</v>
      </c>
      <c r="C37" s="44">
        <v>-91</v>
      </c>
      <c r="D37" s="45">
        <f t="shared" si="5"/>
        <v>2.84375</v>
      </c>
      <c r="E37" s="44">
        <f t="shared" si="62"/>
        <v>-78</v>
      </c>
      <c r="F37" s="44">
        <f t="shared" si="63"/>
        <v>-26</v>
      </c>
      <c r="G37" s="44">
        <v>8</v>
      </c>
      <c r="H37" s="44">
        <v>-4</v>
      </c>
      <c r="I37" s="44">
        <v>86</v>
      </c>
      <c r="J37" s="44">
        <v>22</v>
      </c>
      <c r="K37" s="55">
        <f t="shared" si="7"/>
        <v>-27.956989247311828</v>
      </c>
      <c r="L37" s="55">
        <f t="shared" si="8"/>
        <v>2.8673835125448028</v>
      </c>
      <c r="M37" s="55">
        <f t="shared" si="9"/>
        <v>30.824372759856633</v>
      </c>
      <c r="N37" s="44">
        <f t="shared" si="64"/>
        <v>-45</v>
      </c>
      <c r="O37" s="44">
        <f t="shared" si="65"/>
        <v>-65</v>
      </c>
      <c r="P37" s="43">
        <f t="shared" si="66"/>
        <v>58</v>
      </c>
      <c r="Q37" s="44">
        <v>-58</v>
      </c>
      <c r="R37" s="44">
        <v>33</v>
      </c>
      <c r="S37" s="44">
        <v>25</v>
      </c>
      <c r="T37" s="43">
        <f t="shared" si="67"/>
        <v>103</v>
      </c>
      <c r="U37" s="44">
        <v>7</v>
      </c>
      <c r="V37" s="44">
        <v>43</v>
      </c>
      <c r="W37" s="44">
        <v>60</v>
      </c>
      <c r="X37" s="55">
        <f t="shared" si="18"/>
        <v>-16.129032258064516</v>
      </c>
      <c r="Z37" s="8">
        <v>2790</v>
      </c>
    </row>
    <row r="38" spans="1:26" ht="18.75" customHeight="1" x14ac:dyDescent="0.2">
      <c r="A38" s="1" t="s">
        <v>0</v>
      </c>
      <c r="B38" s="46">
        <f t="shared" si="61"/>
        <v>-82</v>
      </c>
      <c r="C38" s="46">
        <v>6</v>
      </c>
      <c r="D38" s="47">
        <f t="shared" si="5"/>
        <v>-6.8181818181818232E-2</v>
      </c>
      <c r="E38" s="46">
        <f t="shared" si="62"/>
        <v>-59</v>
      </c>
      <c r="F38" s="46">
        <f t="shared" si="63"/>
        <v>-3</v>
      </c>
      <c r="G38" s="46">
        <v>9</v>
      </c>
      <c r="H38" s="46">
        <v>-4</v>
      </c>
      <c r="I38" s="46">
        <v>68</v>
      </c>
      <c r="J38" s="46">
        <v>-1</v>
      </c>
      <c r="K38" s="54">
        <f t="shared" si="7"/>
        <v>-23.534104507379336</v>
      </c>
      <c r="L38" s="54">
        <f t="shared" si="8"/>
        <v>3.5899481451934583</v>
      </c>
      <c r="M38" s="54">
        <f t="shared" si="9"/>
        <v>27.124052652572797</v>
      </c>
      <c r="N38" s="48">
        <f t="shared" si="64"/>
        <v>-23</v>
      </c>
      <c r="O38" s="46">
        <f t="shared" si="65"/>
        <v>9</v>
      </c>
      <c r="P38" s="46">
        <f t="shared" si="66"/>
        <v>49</v>
      </c>
      <c r="Q38" s="46">
        <v>10</v>
      </c>
      <c r="R38" s="46">
        <v>22</v>
      </c>
      <c r="S38" s="46">
        <v>27</v>
      </c>
      <c r="T38" s="46">
        <f t="shared" si="67"/>
        <v>72</v>
      </c>
      <c r="U38" s="46">
        <v>1</v>
      </c>
      <c r="V38" s="46">
        <v>39</v>
      </c>
      <c r="W38" s="46">
        <v>33</v>
      </c>
      <c r="X38" s="57">
        <f t="shared" si="18"/>
        <v>-9.1743119266055047</v>
      </c>
      <c r="Z38" s="8">
        <v>2507</v>
      </c>
    </row>
    <row r="39" spans="1:26" x14ac:dyDescent="0.2">
      <c r="A39" s="59" t="s">
        <v>56</v>
      </c>
      <c r="Z39" s="8"/>
    </row>
    <row r="40" spans="1:26" x14ac:dyDescent="0.2">
      <c r="A40" s="60" t="s">
        <v>55</v>
      </c>
    </row>
  </sheetData>
  <mergeCells count="19">
    <mergeCell ref="X7:X8"/>
    <mergeCell ref="A5:A8"/>
    <mergeCell ref="C6:C8"/>
    <mergeCell ref="P6:S6"/>
    <mergeCell ref="V7:V8"/>
    <mergeCell ref="F6:F8"/>
    <mergeCell ref="R7:R8"/>
    <mergeCell ref="N5:X5"/>
    <mergeCell ref="D6:D8"/>
    <mergeCell ref="U7:U8"/>
    <mergeCell ref="T6:W6"/>
    <mergeCell ref="O6:O8"/>
    <mergeCell ref="B5:D5"/>
    <mergeCell ref="K6:M6"/>
    <mergeCell ref="E5:M5"/>
    <mergeCell ref="H6:H8"/>
    <mergeCell ref="J6:J8"/>
    <mergeCell ref="Q7:Q8"/>
    <mergeCell ref="K7:K8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2" manualBreakCount="2">
    <brk id="31" max="16383" man="1"/>
    <brk id="39" max="17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40"/>
  <sheetViews>
    <sheetView view="pageBreakPreview" zoomScale="80" zoomScaleNormal="100" zoomScaleSheetLayoutView="80" workbookViewId="0"/>
  </sheetViews>
  <sheetFormatPr defaultRowHeight="13" x14ac:dyDescent="0.2"/>
  <cols>
    <col min="1" max="2" width="8.6328125" customWidth="1"/>
    <col min="3" max="10" width="6.6328125" customWidth="1"/>
    <col min="11" max="13" width="7.6328125" customWidth="1"/>
    <col min="14" max="23" width="6.6328125" customWidth="1"/>
    <col min="24" max="24" width="11.7265625" customWidth="1"/>
  </cols>
  <sheetData>
    <row r="2" spans="1:26" x14ac:dyDescent="0.2">
      <c r="A2" t="s">
        <v>57</v>
      </c>
      <c r="C2" s="16"/>
      <c r="D2" s="16"/>
    </row>
    <row r="3" spans="1:26" x14ac:dyDescent="0.2">
      <c r="C3" s="16"/>
      <c r="D3" s="16"/>
    </row>
    <row r="4" spans="1:26" x14ac:dyDescent="0.2">
      <c r="A4" t="s">
        <v>50</v>
      </c>
      <c r="C4" s="16"/>
      <c r="D4" s="16"/>
      <c r="X4" s="76" t="s">
        <v>58</v>
      </c>
    </row>
    <row r="5" spans="1:26" ht="13.5" customHeight="1" x14ac:dyDescent="0.2">
      <c r="A5" s="70" t="s">
        <v>37</v>
      </c>
      <c r="B5" s="61" t="s">
        <v>40</v>
      </c>
      <c r="C5" s="62"/>
      <c r="D5" s="62"/>
      <c r="E5" s="64" t="s">
        <v>39</v>
      </c>
      <c r="F5" s="65"/>
      <c r="G5" s="65"/>
      <c r="H5" s="65"/>
      <c r="I5" s="65"/>
      <c r="J5" s="65"/>
      <c r="K5" s="65"/>
      <c r="L5" s="65"/>
      <c r="M5" s="66"/>
      <c r="N5" s="61" t="s">
        <v>38</v>
      </c>
      <c r="O5" s="62"/>
      <c r="P5" s="62"/>
      <c r="Q5" s="62"/>
      <c r="R5" s="62"/>
      <c r="S5" s="62"/>
      <c r="T5" s="62"/>
      <c r="U5" s="62"/>
      <c r="V5" s="62"/>
      <c r="W5" s="62"/>
      <c r="X5" s="63"/>
    </row>
    <row r="6" spans="1:26" ht="13.5" customHeight="1" x14ac:dyDescent="0.2">
      <c r="A6" s="71"/>
      <c r="B6" s="26"/>
      <c r="C6" s="73" t="s">
        <v>51</v>
      </c>
      <c r="D6" s="73" t="s">
        <v>52</v>
      </c>
      <c r="E6" s="26"/>
      <c r="F6" s="67" t="s">
        <v>53</v>
      </c>
      <c r="G6" s="26"/>
      <c r="H6" s="67" t="s">
        <v>53</v>
      </c>
      <c r="I6" s="26"/>
      <c r="J6" s="67" t="s">
        <v>53</v>
      </c>
      <c r="K6" s="61" t="s">
        <v>46</v>
      </c>
      <c r="L6" s="62"/>
      <c r="M6" s="63"/>
      <c r="N6" s="28"/>
      <c r="O6" s="67" t="s">
        <v>53</v>
      </c>
      <c r="P6" s="64" t="s">
        <v>36</v>
      </c>
      <c r="Q6" s="65"/>
      <c r="R6" s="65"/>
      <c r="S6" s="66"/>
      <c r="T6" s="64" t="s">
        <v>35</v>
      </c>
      <c r="U6" s="65"/>
      <c r="V6" s="65"/>
      <c r="W6" s="66"/>
      <c r="X6" s="23" t="s">
        <v>46</v>
      </c>
    </row>
    <row r="7" spans="1:26" ht="13.5" customHeight="1" x14ac:dyDescent="0.2">
      <c r="A7" s="71"/>
      <c r="B7" s="29" t="s">
        <v>41</v>
      </c>
      <c r="C7" s="74"/>
      <c r="D7" s="74"/>
      <c r="E7" s="11" t="s">
        <v>32</v>
      </c>
      <c r="F7" s="68"/>
      <c r="G7" s="29" t="s">
        <v>34</v>
      </c>
      <c r="H7" s="68"/>
      <c r="I7" s="29" t="s">
        <v>33</v>
      </c>
      <c r="J7" s="68"/>
      <c r="K7" s="67" t="s">
        <v>43</v>
      </c>
      <c r="L7" s="28" t="s">
        <v>44</v>
      </c>
      <c r="M7" s="28" t="s">
        <v>45</v>
      </c>
      <c r="N7" s="29" t="s">
        <v>32</v>
      </c>
      <c r="O7" s="68"/>
      <c r="P7" s="28" t="s">
        <v>32</v>
      </c>
      <c r="Q7" s="67" t="s">
        <v>53</v>
      </c>
      <c r="R7" s="67" t="s">
        <v>31</v>
      </c>
      <c r="S7" s="24" t="s">
        <v>30</v>
      </c>
      <c r="T7" s="29" t="s">
        <v>32</v>
      </c>
      <c r="U7" s="67" t="s">
        <v>53</v>
      </c>
      <c r="V7" s="68" t="s">
        <v>31</v>
      </c>
      <c r="W7" s="27" t="s">
        <v>47</v>
      </c>
      <c r="X7" s="67" t="s">
        <v>48</v>
      </c>
    </row>
    <row r="8" spans="1:26" ht="30.75" customHeight="1" x14ac:dyDescent="0.2">
      <c r="A8" s="72"/>
      <c r="B8" s="30"/>
      <c r="C8" s="75"/>
      <c r="D8" s="75"/>
      <c r="E8" s="11"/>
      <c r="F8" s="69"/>
      <c r="G8" s="30"/>
      <c r="H8" s="69"/>
      <c r="I8" s="30"/>
      <c r="J8" s="69"/>
      <c r="K8" s="69"/>
      <c r="L8" s="30"/>
      <c r="M8" s="30"/>
      <c r="N8" s="30"/>
      <c r="O8" s="69"/>
      <c r="P8" s="30"/>
      <c r="Q8" s="69"/>
      <c r="R8" s="69"/>
      <c r="S8" s="25"/>
      <c r="T8" s="30"/>
      <c r="U8" s="69"/>
      <c r="V8" s="69"/>
      <c r="W8" s="25"/>
      <c r="X8" s="69"/>
      <c r="Z8" s="8" t="s">
        <v>54</v>
      </c>
    </row>
    <row r="9" spans="1:26" ht="18.75" customHeight="1" x14ac:dyDescent="0.2">
      <c r="A9" s="8" t="s">
        <v>29</v>
      </c>
      <c r="B9" s="31">
        <f>B10+B11</f>
        <v>-2861</v>
      </c>
      <c r="C9" s="31">
        <f>C10+C11</f>
        <v>-660</v>
      </c>
      <c r="D9" s="32">
        <f>IF(B9-C9=0,"-",(1-(B9/(B9-C9)))*-1)</f>
        <v>0.29986369831894599</v>
      </c>
      <c r="E9" s="31">
        <f t="shared" ref="E9:J9" si="0">E10+E11</f>
        <v>-2306</v>
      </c>
      <c r="F9" s="31">
        <f t="shared" si="0"/>
        <v>-420</v>
      </c>
      <c r="G9" s="31">
        <f t="shared" si="0"/>
        <v>1745</v>
      </c>
      <c r="H9" s="31">
        <f t="shared" si="0"/>
        <v>-194</v>
      </c>
      <c r="I9" s="31">
        <f t="shared" si="0"/>
        <v>4051</v>
      </c>
      <c r="J9" s="31">
        <f t="shared" si="0"/>
        <v>226</v>
      </c>
      <c r="K9" s="52">
        <f>E9/Z9*1000</f>
        <v>-8.8683439348372843</v>
      </c>
      <c r="L9" s="52">
        <f>G9/Z9*1000</f>
        <v>6.7108673748009817</v>
      </c>
      <c r="M9" s="52">
        <f>I9/Z9*1000</f>
        <v>15.579211309638268</v>
      </c>
      <c r="N9" s="31">
        <f>N10+N11</f>
        <v>-555</v>
      </c>
      <c r="O9" s="31">
        <f t="shared" ref="O9:W9" si="1">O10+O11</f>
        <v>-240</v>
      </c>
      <c r="P9" s="31">
        <f t="shared" si="1"/>
        <v>8095</v>
      </c>
      <c r="Q9" s="31">
        <f t="shared" si="1"/>
        <v>-257</v>
      </c>
      <c r="R9" s="31">
        <f t="shared" si="1"/>
        <v>5316</v>
      </c>
      <c r="S9" s="31">
        <f t="shared" si="1"/>
        <v>2779</v>
      </c>
      <c r="T9" s="31">
        <f t="shared" si="1"/>
        <v>8650</v>
      </c>
      <c r="U9" s="31">
        <f t="shared" si="1"/>
        <v>-17</v>
      </c>
      <c r="V9" s="31">
        <f t="shared" si="1"/>
        <v>5871</v>
      </c>
      <c r="W9" s="31">
        <f t="shared" si="1"/>
        <v>2779</v>
      </c>
      <c r="X9" s="52">
        <f>N9/Z9*1000</f>
        <v>-2.1344019444209428</v>
      </c>
      <c r="Z9" s="31">
        <f t="shared" ref="Z9" si="2">Z10+Z11</f>
        <v>260026</v>
      </c>
    </row>
    <row r="10" spans="1:26" ht="18.75" customHeight="1" x14ac:dyDescent="0.2">
      <c r="A10" s="6" t="s">
        <v>28</v>
      </c>
      <c r="B10" s="33">
        <f>B20+B21+B22+B23</f>
        <v>-1795</v>
      </c>
      <c r="C10" s="33">
        <f>C20+C21+C22+C23</f>
        <v>-601</v>
      </c>
      <c r="D10" s="34">
        <f t="shared" ref="D10:D38" si="3">IF(B10-C10=0,"-",(1-(B10/(B10-C10)))*-1)</f>
        <v>0.50335008375209389</v>
      </c>
      <c r="E10" s="33">
        <f t="shared" ref="E10:J10" si="4">E20+E21+E22+E23</f>
        <v>-1404</v>
      </c>
      <c r="F10" s="33">
        <f t="shared" si="4"/>
        <v>-319</v>
      </c>
      <c r="G10" s="33">
        <f t="shared" si="4"/>
        <v>1413</v>
      </c>
      <c r="H10" s="33">
        <f t="shared" si="4"/>
        <v>-141</v>
      </c>
      <c r="I10" s="33">
        <f t="shared" si="4"/>
        <v>2817</v>
      </c>
      <c r="J10" s="33">
        <f t="shared" si="4"/>
        <v>178</v>
      </c>
      <c r="K10" s="53">
        <f t="shared" ref="K10:K38" si="5">E10/Z10*1000</f>
        <v>-7.1547963634881162</v>
      </c>
      <c r="L10" s="53">
        <f t="shared" ref="L10:L38" si="6">G10/Z10*1000</f>
        <v>7.2006604427412446</v>
      </c>
      <c r="M10" s="53">
        <f t="shared" ref="M10:M38" si="7">I10/Z10*1000</f>
        <v>14.355456806229363</v>
      </c>
      <c r="N10" s="33">
        <f t="shared" ref="N10:W10" si="8">N20+N21+N22+N23</f>
        <v>-391</v>
      </c>
      <c r="O10" s="33">
        <f t="shared" si="8"/>
        <v>-282</v>
      </c>
      <c r="P10" s="33">
        <f t="shared" si="8"/>
        <v>6350</v>
      </c>
      <c r="Q10" s="33">
        <f t="shared" si="8"/>
        <v>-213</v>
      </c>
      <c r="R10" s="33">
        <f t="shared" si="8"/>
        <v>4493</v>
      </c>
      <c r="S10" s="33">
        <f t="shared" si="8"/>
        <v>1857</v>
      </c>
      <c r="T10" s="33">
        <f t="shared" si="8"/>
        <v>6741</v>
      </c>
      <c r="U10" s="33">
        <f t="shared" si="8"/>
        <v>69</v>
      </c>
      <c r="V10" s="33">
        <f t="shared" si="8"/>
        <v>4965</v>
      </c>
      <c r="W10" s="33">
        <f t="shared" si="8"/>
        <v>1776</v>
      </c>
      <c r="X10" s="53">
        <f t="shared" ref="X10:X38" si="9">N10/Z10*1000</f>
        <v>-1.9925394431081576</v>
      </c>
      <c r="Z10" s="31">
        <f t="shared" ref="Z10" si="10">Z20+Z21+Z22+Z23</f>
        <v>196232</v>
      </c>
    </row>
    <row r="11" spans="1:26" ht="18.75" customHeight="1" x14ac:dyDescent="0.2">
      <c r="A11" s="2" t="s">
        <v>27</v>
      </c>
      <c r="B11" s="35">
        <f>B12+B13+B14+B15+B16</f>
        <v>-1066</v>
      </c>
      <c r="C11" s="35">
        <f>C12+C13+C14+C15+C16</f>
        <v>-59</v>
      </c>
      <c r="D11" s="36">
        <f t="shared" si="3"/>
        <v>5.858987090367429E-2</v>
      </c>
      <c r="E11" s="35">
        <f t="shared" ref="E11:J11" si="11">E12+E13+E14+E15+E16</f>
        <v>-902</v>
      </c>
      <c r="F11" s="35">
        <f t="shared" si="11"/>
        <v>-101</v>
      </c>
      <c r="G11" s="35">
        <f t="shared" si="11"/>
        <v>332</v>
      </c>
      <c r="H11" s="35">
        <f t="shared" si="11"/>
        <v>-53</v>
      </c>
      <c r="I11" s="35">
        <f t="shared" si="11"/>
        <v>1234</v>
      </c>
      <c r="J11" s="35">
        <f t="shared" si="11"/>
        <v>48</v>
      </c>
      <c r="K11" s="54">
        <f t="shared" si="5"/>
        <v>-14.139260745524659</v>
      </c>
      <c r="L11" s="54">
        <f t="shared" si="6"/>
        <v>5.204251183496881</v>
      </c>
      <c r="M11" s="54">
        <f t="shared" si="7"/>
        <v>19.343511929021538</v>
      </c>
      <c r="N11" s="35">
        <f t="shared" ref="N11:W11" si="12">N12+N13+N14+N15+N16</f>
        <v>-164</v>
      </c>
      <c r="O11" s="35">
        <f t="shared" si="12"/>
        <v>42</v>
      </c>
      <c r="P11" s="35">
        <f t="shared" si="12"/>
        <v>1745</v>
      </c>
      <c r="Q11" s="35">
        <f t="shared" si="12"/>
        <v>-44</v>
      </c>
      <c r="R11" s="35">
        <f t="shared" si="12"/>
        <v>823</v>
      </c>
      <c r="S11" s="35">
        <f t="shared" si="12"/>
        <v>922</v>
      </c>
      <c r="T11" s="35">
        <f t="shared" si="12"/>
        <v>1909</v>
      </c>
      <c r="U11" s="35">
        <f t="shared" si="12"/>
        <v>-86</v>
      </c>
      <c r="V11" s="35">
        <f t="shared" si="12"/>
        <v>906</v>
      </c>
      <c r="W11" s="35">
        <f t="shared" si="12"/>
        <v>1003</v>
      </c>
      <c r="X11" s="57">
        <f t="shared" si="9"/>
        <v>-2.5707746810044831</v>
      </c>
      <c r="Z11" s="31">
        <f t="shared" ref="Z11" si="13">Z12+Z13+Z14+Z15+Z16</f>
        <v>63794</v>
      </c>
    </row>
    <row r="12" spans="1:26" ht="18.75" customHeight="1" x14ac:dyDescent="0.2">
      <c r="A12" s="6" t="s">
        <v>26</v>
      </c>
      <c r="B12" s="33">
        <f>B24</f>
        <v>-61</v>
      </c>
      <c r="C12" s="33">
        <f>C24</f>
        <v>-5</v>
      </c>
      <c r="D12" s="34">
        <f t="shared" si="3"/>
        <v>8.9285714285714191E-2</v>
      </c>
      <c r="E12" s="33">
        <f t="shared" ref="E12:J12" si="14">E24</f>
        <v>-61</v>
      </c>
      <c r="F12" s="33">
        <f t="shared" si="14"/>
        <v>-1</v>
      </c>
      <c r="G12" s="33">
        <f t="shared" si="14"/>
        <v>27</v>
      </c>
      <c r="H12" s="33">
        <f t="shared" si="14"/>
        <v>-12</v>
      </c>
      <c r="I12" s="33">
        <f t="shared" si="14"/>
        <v>88</v>
      </c>
      <c r="J12" s="33">
        <f t="shared" si="14"/>
        <v>-11</v>
      </c>
      <c r="K12" s="53">
        <f t="shared" si="5"/>
        <v>-12.038681665679889</v>
      </c>
      <c r="L12" s="53">
        <f t="shared" si="6"/>
        <v>5.3285968028419184</v>
      </c>
      <c r="M12" s="53">
        <f t="shared" si="7"/>
        <v>17.367278468521807</v>
      </c>
      <c r="N12" s="33">
        <f t="shared" ref="N12:W12" si="15">N24</f>
        <v>0</v>
      </c>
      <c r="O12" s="33">
        <f t="shared" si="15"/>
        <v>-4</v>
      </c>
      <c r="P12" s="33">
        <f t="shared" si="15"/>
        <v>148</v>
      </c>
      <c r="Q12" s="33">
        <f t="shared" si="15"/>
        <v>-16</v>
      </c>
      <c r="R12" s="33">
        <f t="shared" si="15"/>
        <v>67</v>
      </c>
      <c r="S12" s="33">
        <f t="shared" si="15"/>
        <v>81</v>
      </c>
      <c r="T12" s="33">
        <f t="shared" si="15"/>
        <v>148</v>
      </c>
      <c r="U12" s="33">
        <f t="shared" si="15"/>
        <v>-12</v>
      </c>
      <c r="V12" s="33">
        <f t="shared" si="15"/>
        <v>75</v>
      </c>
      <c r="W12" s="33">
        <f t="shared" si="15"/>
        <v>73</v>
      </c>
      <c r="X12" s="53">
        <f t="shared" si="9"/>
        <v>0</v>
      </c>
      <c r="Z12" s="31">
        <f t="shared" ref="Z12" si="16">Z24</f>
        <v>5067</v>
      </c>
    </row>
    <row r="13" spans="1:26" ht="18.75" customHeight="1" x14ac:dyDescent="0.2">
      <c r="A13" s="4" t="s">
        <v>25</v>
      </c>
      <c r="B13" s="37">
        <f>B25+B26+B27</f>
        <v>-297</v>
      </c>
      <c r="C13" s="37">
        <f>C25+C26+C27</f>
        <v>-48</v>
      </c>
      <c r="D13" s="38">
        <f t="shared" si="3"/>
        <v>0.19277108433734935</v>
      </c>
      <c r="E13" s="37">
        <f t="shared" ref="E13:J13" si="17">E25+E26+E27</f>
        <v>-191</v>
      </c>
      <c r="F13" s="37">
        <f t="shared" si="17"/>
        <v>-39</v>
      </c>
      <c r="G13" s="37">
        <f t="shared" si="17"/>
        <v>43</v>
      </c>
      <c r="H13" s="37">
        <f t="shared" si="17"/>
        <v>-12</v>
      </c>
      <c r="I13" s="37">
        <f t="shared" si="17"/>
        <v>234</v>
      </c>
      <c r="J13" s="37">
        <f t="shared" si="17"/>
        <v>27</v>
      </c>
      <c r="K13" s="55">
        <f t="shared" si="5"/>
        <v>-16.719187675070028</v>
      </c>
      <c r="L13" s="55">
        <f t="shared" si="6"/>
        <v>3.7640056022408963</v>
      </c>
      <c r="M13" s="55">
        <f t="shared" si="7"/>
        <v>20.483193277310924</v>
      </c>
      <c r="N13" s="37">
        <f t="shared" ref="N13:W13" si="18">N25+N26+N27</f>
        <v>-106</v>
      </c>
      <c r="O13" s="37">
        <f t="shared" si="18"/>
        <v>-9</v>
      </c>
      <c r="P13" s="37">
        <f t="shared" si="18"/>
        <v>219</v>
      </c>
      <c r="Q13" s="37">
        <f t="shared" si="18"/>
        <v>-48</v>
      </c>
      <c r="R13" s="37">
        <f t="shared" si="18"/>
        <v>100</v>
      </c>
      <c r="S13" s="37">
        <f t="shared" si="18"/>
        <v>119</v>
      </c>
      <c r="T13" s="37">
        <f t="shared" si="18"/>
        <v>325</v>
      </c>
      <c r="U13" s="37">
        <f t="shared" si="18"/>
        <v>-39</v>
      </c>
      <c r="V13" s="37">
        <f t="shared" si="18"/>
        <v>127</v>
      </c>
      <c r="W13" s="37">
        <f t="shared" si="18"/>
        <v>198</v>
      </c>
      <c r="X13" s="55">
        <f t="shared" si="9"/>
        <v>-9.2787114845938383</v>
      </c>
      <c r="Z13" s="31">
        <f t="shared" ref="Z13" si="19">Z25+Z26+Z27</f>
        <v>11424</v>
      </c>
    </row>
    <row r="14" spans="1:26" ht="18.75" customHeight="1" x14ac:dyDescent="0.2">
      <c r="A14" s="4" t="s">
        <v>24</v>
      </c>
      <c r="B14" s="37">
        <f>B28+B29+B30+B31</f>
        <v>-301</v>
      </c>
      <c r="C14" s="37">
        <f>C28+C29+C30+C31</f>
        <v>-9</v>
      </c>
      <c r="D14" s="38">
        <f t="shared" si="3"/>
        <v>3.082191780821919E-2</v>
      </c>
      <c r="E14" s="37">
        <f t="shared" ref="E14:J14" si="20">E28+E29+E30+E31</f>
        <v>-292</v>
      </c>
      <c r="F14" s="37">
        <f t="shared" si="20"/>
        <v>-32</v>
      </c>
      <c r="G14" s="37">
        <f t="shared" si="20"/>
        <v>160</v>
      </c>
      <c r="H14" s="37">
        <f t="shared" si="20"/>
        <v>-15</v>
      </c>
      <c r="I14" s="37">
        <f t="shared" si="20"/>
        <v>452</v>
      </c>
      <c r="J14" s="37">
        <f t="shared" si="20"/>
        <v>17</v>
      </c>
      <c r="K14" s="55">
        <f t="shared" si="5"/>
        <v>-11.924207775236852</v>
      </c>
      <c r="L14" s="55">
        <f t="shared" si="6"/>
        <v>6.5338124795818358</v>
      </c>
      <c r="M14" s="55">
        <f t="shared" si="7"/>
        <v>18.458020254818685</v>
      </c>
      <c r="N14" s="37">
        <f t="shared" ref="N14:W14" si="21">N28+N29+N30+N31</f>
        <v>-9</v>
      </c>
      <c r="O14" s="37">
        <f t="shared" si="21"/>
        <v>23</v>
      </c>
      <c r="P14" s="37">
        <f t="shared" si="21"/>
        <v>695</v>
      </c>
      <c r="Q14" s="37">
        <f t="shared" si="21"/>
        <v>5</v>
      </c>
      <c r="R14" s="37">
        <f t="shared" si="21"/>
        <v>325</v>
      </c>
      <c r="S14" s="37">
        <f t="shared" si="21"/>
        <v>370</v>
      </c>
      <c r="T14" s="37">
        <f t="shared" si="21"/>
        <v>704</v>
      </c>
      <c r="U14" s="37">
        <f t="shared" si="21"/>
        <v>-18</v>
      </c>
      <c r="V14" s="37">
        <f t="shared" si="21"/>
        <v>347</v>
      </c>
      <c r="W14" s="37">
        <f t="shared" si="21"/>
        <v>357</v>
      </c>
      <c r="X14" s="55">
        <f t="shared" si="9"/>
        <v>-0.36752695197647828</v>
      </c>
      <c r="Z14" s="31">
        <f t="shared" ref="Z14" si="22">Z28+Z29+Z30+Z31</f>
        <v>24488</v>
      </c>
    </row>
    <row r="15" spans="1:26" ht="18.75" customHeight="1" x14ac:dyDescent="0.2">
      <c r="A15" s="4" t="s">
        <v>23</v>
      </c>
      <c r="B15" s="37">
        <f>B32+B33+B34+B35</f>
        <v>-225</v>
      </c>
      <c r="C15" s="37">
        <f>C32+C33+C34+C35</f>
        <v>85</v>
      </c>
      <c r="D15" s="38">
        <f t="shared" si="3"/>
        <v>-0.27419354838709675</v>
      </c>
      <c r="E15" s="37">
        <f t="shared" ref="E15:J15" si="23">E32+E33+E34+E35</f>
        <v>-242</v>
      </c>
      <c r="F15" s="37">
        <f t="shared" si="23"/>
        <v>-2</v>
      </c>
      <c r="G15" s="37">
        <f t="shared" si="23"/>
        <v>88</v>
      </c>
      <c r="H15" s="37">
        <f t="shared" si="23"/>
        <v>-8</v>
      </c>
      <c r="I15" s="37">
        <f t="shared" si="23"/>
        <v>330</v>
      </c>
      <c r="J15" s="37">
        <f t="shared" si="23"/>
        <v>-6</v>
      </c>
      <c r="K15" s="55">
        <f t="shared" si="5"/>
        <v>-13.091695969705166</v>
      </c>
      <c r="L15" s="55">
        <f t="shared" si="6"/>
        <v>4.7606167162564246</v>
      </c>
      <c r="M15" s="55">
        <f t="shared" si="7"/>
        <v>17.852312685961593</v>
      </c>
      <c r="N15" s="39">
        <f t="shared" ref="N15:W15" si="24">N32+N33+N34+N35</f>
        <v>17</v>
      </c>
      <c r="O15" s="37">
        <f t="shared" si="24"/>
        <v>87</v>
      </c>
      <c r="P15" s="37">
        <f t="shared" si="24"/>
        <v>590</v>
      </c>
      <c r="Q15" s="37">
        <f t="shared" si="24"/>
        <v>39</v>
      </c>
      <c r="R15" s="37">
        <f t="shared" si="24"/>
        <v>282</v>
      </c>
      <c r="S15" s="37">
        <f t="shared" si="24"/>
        <v>308</v>
      </c>
      <c r="T15" s="37">
        <f t="shared" si="24"/>
        <v>573</v>
      </c>
      <c r="U15" s="37">
        <f t="shared" si="24"/>
        <v>-48</v>
      </c>
      <c r="V15" s="37">
        <f t="shared" si="24"/>
        <v>284</v>
      </c>
      <c r="W15" s="37">
        <f t="shared" si="24"/>
        <v>289</v>
      </c>
      <c r="X15" s="55">
        <f t="shared" si="9"/>
        <v>0.91966459291317282</v>
      </c>
      <c r="Z15" s="31">
        <f t="shared" ref="Z15" si="25">Z32+Z33+Z34+Z35</f>
        <v>18485</v>
      </c>
    </row>
    <row r="16" spans="1:26" ht="18.75" customHeight="1" x14ac:dyDescent="0.2">
      <c r="A16" s="2" t="s">
        <v>22</v>
      </c>
      <c r="B16" s="35">
        <f>B36+B37+B38</f>
        <v>-182</v>
      </c>
      <c r="C16" s="35">
        <f>C36+C37+C38</f>
        <v>-82</v>
      </c>
      <c r="D16" s="36">
        <f t="shared" si="3"/>
        <v>0.82000000000000006</v>
      </c>
      <c r="E16" s="35">
        <f t="shared" ref="E16:J16" si="26">E36+E37+E38</f>
        <v>-116</v>
      </c>
      <c r="F16" s="35">
        <f t="shared" si="26"/>
        <v>-27</v>
      </c>
      <c r="G16" s="35">
        <f t="shared" si="26"/>
        <v>14</v>
      </c>
      <c r="H16" s="35">
        <f t="shared" si="26"/>
        <v>-6</v>
      </c>
      <c r="I16" s="35">
        <f t="shared" si="26"/>
        <v>130</v>
      </c>
      <c r="J16" s="35">
        <f t="shared" si="26"/>
        <v>21</v>
      </c>
      <c r="K16" s="54">
        <f t="shared" si="5"/>
        <v>-26.789838337182449</v>
      </c>
      <c r="L16" s="54">
        <f t="shared" si="6"/>
        <v>3.2332563510392611</v>
      </c>
      <c r="M16" s="54">
        <f t="shared" si="7"/>
        <v>30.023094688221708</v>
      </c>
      <c r="N16" s="35">
        <f t="shared" ref="N16:W16" si="27">N36+N37+N38</f>
        <v>-66</v>
      </c>
      <c r="O16" s="35">
        <f t="shared" si="27"/>
        <v>-55</v>
      </c>
      <c r="P16" s="35">
        <f t="shared" si="27"/>
        <v>93</v>
      </c>
      <c r="Q16" s="35">
        <f t="shared" si="27"/>
        <v>-24</v>
      </c>
      <c r="R16" s="35">
        <f t="shared" si="27"/>
        <v>49</v>
      </c>
      <c r="S16" s="35">
        <f t="shared" si="27"/>
        <v>44</v>
      </c>
      <c r="T16" s="35">
        <f t="shared" si="27"/>
        <v>159</v>
      </c>
      <c r="U16" s="35">
        <f t="shared" si="27"/>
        <v>31</v>
      </c>
      <c r="V16" s="35">
        <f t="shared" si="27"/>
        <v>73</v>
      </c>
      <c r="W16" s="35">
        <f t="shared" si="27"/>
        <v>86</v>
      </c>
      <c r="X16" s="57">
        <f t="shared" si="9"/>
        <v>-15.242494226327945</v>
      </c>
      <c r="Z16" s="31">
        <f t="shared" ref="Z16" si="28">Z36+Z37+Z38</f>
        <v>4330</v>
      </c>
    </row>
    <row r="17" spans="1:26" ht="18.75" customHeight="1" x14ac:dyDescent="0.2">
      <c r="A17" s="6" t="s">
        <v>21</v>
      </c>
      <c r="B17" s="33">
        <f>B12+B13+B20</f>
        <v>-1154</v>
      </c>
      <c r="C17" s="33">
        <f>C12+C13+C20</f>
        <v>-302</v>
      </c>
      <c r="D17" s="34">
        <f t="shared" si="3"/>
        <v>0.35446009389671351</v>
      </c>
      <c r="E17" s="33">
        <f t="shared" ref="E17:J17" si="29">E12+E13+E20</f>
        <v>-887</v>
      </c>
      <c r="F17" s="33">
        <f t="shared" si="29"/>
        <v>-176</v>
      </c>
      <c r="G17" s="33">
        <f t="shared" si="29"/>
        <v>690</v>
      </c>
      <c r="H17" s="33">
        <f t="shared" si="29"/>
        <v>-62</v>
      </c>
      <c r="I17" s="33">
        <f t="shared" si="29"/>
        <v>1577</v>
      </c>
      <c r="J17" s="33">
        <f t="shared" si="29"/>
        <v>114</v>
      </c>
      <c r="K17" s="53">
        <f t="shared" si="5"/>
        <v>-8.3121702542380831</v>
      </c>
      <c r="L17" s="53">
        <f t="shared" si="6"/>
        <v>6.4660625427556679</v>
      </c>
      <c r="M17" s="53">
        <f t="shared" si="7"/>
        <v>14.77823279699375</v>
      </c>
      <c r="N17" s="33">
        <f t="shared" ref="N17:W17" si="30">N12+N13+N20</f>
        <v>-267</v>
      </c>
      <c r="O17" s="33">
        <f t="shared" si="30"/>
        <v>-126</v>
      </c>
      <c r="P17" s="33">
        <f t="shared" si="30"/>
        <v>2868</v>
      </c>
      <c r="Q17" s="33">
        <f t="shared" si="30"/>
        <v>-111</v>
      </c>
      <c r="R17" s="33">
        <f t="shared" si="30"/>
        <v>2055</v>
      </c>
      <c r="S17" s="33">
        <f t="shared" si="30"/>
        <v>813</v>
      </c>
      <c r="T17" s="33">
        <f t="shared" si="30"/>
        <v>3135</v>
      </c>
      <c r="U17" s="33">
        <f t="shared" si="30"/>
        <v>15</v>
      </c>
      <c r="V17" s="33">
        <f t="shared" si="30"/>
        <v>2264</v>
      </c>
      <c r="W17" s="33">
        <f t="shared" si="30"/>
        <v>871</v>
      </c>
      <c r="X17" s="53">
        <f t="shared" si="9"/>
        <v>-2.5020850708924103</v>
      </c>
      <c r="Z17" s="31">
        <f t="shared" ref="Z17" si="31">Z12+Z13+Z20</f>
        <v>106711</v>
      </c>
    </row>
    <row r="18" spans="1:26" ht="18.75" customHeight="1" x14ac:dyDescent="0.2">
      <c r="A18" s="4" t="s">
        <v>20</v>
      </c>
      <c r="B18" s="37">
        <f>B14+B22</f>
        <v>-663</v>
      </c>
      <c r="C18" s="37">
        <f>C14+C22</f>
        <v>-112</v>
      </c>
      <c r="D18" s="38">
        <f t="shared" si="3"/>
        <v>0.20326678765880213</v>
      </c>
      <c r="E18" s="37">
        <f t="shared" ref="E18:J18" si="32">E14+E22</f>
        <v>-525</v>
      </c>
      <c r="F18" s="37">
        <f t="shared" si="32"/>
        <v>-80</v>
      </c>
      <c r="G18" s="37">
        <f t="shared" si="32"/>
        <v>281</v>
      </c>
      <c r="H18" s="37">
        <f t="shared" si="32"/>
        <v>-56</v>
      </c>
      <c r="I18" s="37">
        <f t="shared" si="32"/>
        <v>806</v>
      </c>
      <c r="J18" s="37">
        <f t="shared" si="32"/>
        <v>24</v>
      </c>
      <c r="K18" s="55">
        <f t="shared" si="5"/>
        <v>-11.46713845750606</v>
      </c>
      <c r="L18" s="55">
        <f t="shared" si="6"/>
        <v>6.1376493458270538</v>
      </c>
      <c r="M18" s="55">
        <f t="shared" si="7"/>
        <v>17.604787803333114</v>
      </c>
      <c r="N18" s="37">
        <f t="shared" ref="N18:W18" si="33">N14+N22</f>
        <v>-138</v>
      </c>
      <c r="O18" s="37">
        <f t="shared" si="33"/>
        <v>-32</v>
      </c>
      <c r="P18" s="37">
        <f t="shared" si="33"/>
        <v>1377</v>
      </c>
      <c r="Q18" s="37">
        <f t="shared" si="33"/>
        <v>22</v>
      </c>
      <c r="R18" s="37">
        <f t="shared" si="33"/>
        <v>687</v>
      </c>
      <c r="S18" s="37">
        <f t="shared" si="33"/>
        <v>690</v>
      </c>
      <c r="T18" s="37">
        <f t="shared" si="33"/>
        <v>1515</v>
      </c>
      <c r="U18" s="37">
        <f t="shared" si="33"/>
        <v>54</v>
      </c>
      <c r="V18" s="37">
        <f t="shared" si="33"/>
        <v>799</v>
      </c>
      <c r="W18" s="37">
        <f t="shared" si="33"/>
        <v>716</v>
      </c>
      <c r="X18" s="55">
        <f t="shared" si="9"/>
        <v>-3.0142192516873076</v>
      </c>
      <c r="Z18" s="31">
        <f t="shared" ref="Z18" si="34">Z14+Z22</f>
        <v>45783</v>
      </c>
    </row>
    <row r="19" spans="1:26" ht="18.75" customHeight="1" x14ac:dyDescent="0.2">
      <c r="A19" s="2" t="s">
        <v>19</v>
      </c>
      <c r="B19" s="35">
        <f>B15+B16+B21+B23</f>
        <v>-1044</v>
      </c>
      <c r="C19" s="35">
        <f>C15+C16+C21+C23</f>
        <v>-246</v>
      </c>
      <c r="D19" s="36">
        <f t="shared" si="3"/>
        <v>0.30827067669172936</v>
      </c>
      <c r="E19" s="35">
        <f t="shared" ref="E19:J19" si="35">E15+E16+E21+E23</f>
        <v>-894</v>
      </c>
      <c r="F19" s="35">
        <f t="shared" si="35"/>
        <v>-164</v>
      </c>
      <c r="G19" s="35">
        <f t="shared" si="35"/>
        <v>774</v>
      </c>
      <c r="H19" s="35">
        <f t="shared" si="35"/>
        <v>-76</v>
      </c>
      <c r="I19" s="35">
        <f t="shared" si="35"/>
        <v>1668</v>
      </c>
      <c r="J19" s="35">
        <f t="shared" si="35"/>
        <v>88</v>
      </c>
      <c r="K19" s="54">
        <f t="shared" si="5"/>
        <v>-8.3138042629170847</v>
      </c>
      <c r="L19" s="54">
        <f t="shared" si="6"/>
        <v>7.1978573819886176</v>
      </c>
      <c r="M19" s="54">
        <f t="shared" si="7"/>
        <v>15.511661644905702</v>
      </c>
      <c r="N19" s="40">
        <f t="shared" ref="N19:O19" si="36">N15+N16+N21+N23</f>
        <v>-150</v>
      </c>
      <c r="O19" s="35">
        <f t="shared" si="36"/>
        <v>-82</v>
      </c>
      <c r="P19" s="40">
        <f>P15+P16+P21+P23</f>
        <v>3850</v>
      </c>
      <c r="Q19" s="35">
        <f t="shared" ref="Q19:S19" si="37">Q15+Q16+Q21+Q23</f>
        <v>-168</v>
      </c>
      <c r="R19" s="35">
        <f t="shared" si="37"/>
        <v>2574</v>
      </c>
      <c r="S19" s="35">
        <f t="shared" si="37"/>
        <v>1276</v>
      </c>
      <c r="T19" s="40">
        <f>T15+T16+T21+T23</f>
        <v>4000</v>
      </c>
      <c r="U19" s="35">
        <f t="shared" ref="U19:W19" si="38">U15+U16+U21+U23</f>
        <v>-86</v>
      </c>
      <c r="V19" s="35">
        <f t="shared" si="38"/>
        <v>2808</v>
      </c>
      <c r="W19" s="35">
        <f t="shared" si="38"/>
        <v>1192</v>
      </c>
      <c r="X19" s="57">
        <f t="shared" si="9"/>
        <v>-1.3949336011605848</v>
      </c>
      <c r="Z19" s="31">
        <f>Z15+Z16+Z21+Z23</f>
        <v>107532</v>
      </c>
    </row>
    <row r="20" spans="1:26" ht="18.75" customHeight="1" x14ac:dyDescent="0.2">
      <c r="A20" s="5" t="s">
        <v>18</v>
      </c>
      <c r="B20" s="41">
        <f>E20+N20</f>
        <v>-796</v>
      </c>
      <c r="C20" s="41">
        <v>-249</v>
      </c>
      <c r="D20" s="42">
        <f t="shared" si="3"/>
        <v>0.45521023765996338</v>
      </c>
      <c r="E20" s="41">
        <f>G20-I20</f>
        <v>-635</v>
      </c>
      <c r="F20" s="41">
        <f>H20-J20</f>
        <v>-136</v>
      </c>
      <c r="G20" s="41">
        <v>620</v>
      </c>
      <c r="H20" s="41">
        <v>-38</v>
      </c>
      <c r="I20" s="41">
        <v>1255</v>
      </c>
      <c r="J20" s="41">
        <v>98</v>
      </c>
      <c r="K20" s="53">
        <f t="shared" si="5"/>
        <v>-7.038350698293061</v>
      </c>
      <c r="L20" s="53">
        <f t="shared" si="6"/>
        <v>6.8720904455774781</v>
      </c>
      <c r="M20" s="53">
        <f t="shared" si="7"/>
        <v>13.910441143870537</v>
      </c>
      <c r="N20" s="41">
        <f>P20-T20</f>
        <v>-161</v>
      </c>
      <c r="O20" s="43">
        <f>Q20-U20</f>
        <v>-113</v>
      </c>
      <c r="P20" s="41">
        <f>R20+S20</f>
        <v>2501</v>
      </c>
      <c r="Q20" s="43">
        <v>-47</v>
      </c>
      <c r="R20" s="43">
        <v>1888</v>
      </c>
      <c r="S20" s="43">
        <v>613</v>
      </c>
      <c r="T20" s="41">
        <f>V20+W20</f>
        <v>2662</v>
      </c>
      <c r="U20" s="43">
        <v>66</v>
      </c>
      <c r="V20" s="43">
        <v>2062</v>
      </c>
      <c r="W20" s="43">
        <v>600</v>
      </c>
      <c r="X20" s="56">
        <f t="shared" si="9"/>
        <v>-1.784526712480603</v>
      </c>
      <c r="Z20" s="8">
        <v>90220</v>
      </c>
    </row>
    <row r="21" spans="1:26" ht="18.75" customHeight="1" x14ac:dyDescent="0.2">
      <c r="A21" s="3" t="s">
        <v>17</v>
      </c>
      <c r="B21" s="44">
        <f t="shared" ref="B21:B38" si="39">E21+N21</f>
        <v>-418</v>
      </c>
      <c r="C21" s="44">
        <v>-168</v>
      </c>
      <c r="D21" s="45">
        <f t="shared" si="3"/>
        <v>0.67199999999999993</v>
      </c>
      <c r="E21" s="44">
        <f t="shared" ref="E21:F38" si="40">G21-I21</f>
        <v>-371</v>
      </c>
      <c r="F21" s="44">
        <f t="shared" si="40"/>
        <v>-87</v>
      </c>
      <c r="G21" s="44">
        <v>587</v>
      </c>
      <c r="H21" s="44">
        <v>-37</v>
      </c>
      <c r="I21" s="44">
        <v>958</v>
      </c>
      <c r="J21" s="44">
        <v>50</v>
      </c>
      <c r="K21" s="55">
        <f t="shared" si="5"/>
        <v>-5.3576328216384823</v>
      </c>
      <c r="L21" s="55">
        <f t="shared" si="6"/>
        <v>8.4769015264199172</v>
      </c>
      <c r="M21" s="55">
        <f t="shared" si="7"/>
        <v>13.8345343480584</v>
      </c>
      <c r="N21" s="44">
        <f t="shared" ref="N21:O38" si="41">P21-T21</f>
        <v>-47</v>
      </c>
      <c r="O21" s="44">
        <f t="shared" si="41"/>
        <v>-81</v>
      </c>
      <c r="P21" s="44">
        <f t="shared" ref="P21:P38" si="42">R21+S21</f>
        <v>2571</v>
      </c>
      <c r="Q21" s="44">
        <v>-87</v>
      </c>
      <c r="R21" s="44">
        <v>1802</v>
      </c>
      <c r="S21" s="44">
        <v>769</v>
      </c>
      <c r="T21" s="44">
        <f t="shared" ref="T21:T38" si="43">V21+W21</f>
        <v>2618</v>
      </c>
      <c r="U21" s="44">
        <v>-6</v>
      </c>
      <c r="V21" s="44">
        <v>1990</v>
      </c>
      <c r="W21" s="44">
        <v>628</v>
      </c>
      <c r="X21" s="55">
        <f t="shared" si="9"/>
        <v>-0.67872976446633071</v>
      </c>
      <c r="Z21" s="8">
        <v>69247</v>
      </c>
    </row>
    <row r="22" spans="1:26" ht="18.75" customHeight="1" x14ac:dyDescent="0.2">
      <c r="A22" s="3" t="s">
        <v>16</v>
      </c>
      <c r="B22" s="44">
        <f t="shared" si="39"/>
        <v>-362</v>
      </c>
      <c r="C22" s="44">
        <v>-103</v>
      </c>
      <c r="D22" s="45">
        <f t="shared" si="3"/>
        <v>0.39768339768339778</v>
      </c>
      <c r="E22" s="44">
        <f t="shared" si="40"/>
        <v>-233</v>
      </c>
      <c r="F22" s="44">
        <f t="shared" si="40"/>
        <v>-48</v>
      </c>
      <c r="G22" s="44">
        <v>121</v>
      </c>
      <c r="H22" s="44">
        <v>-41</v>
      </c>
      <c r="I22" s="44">
        <v>354</v>
      </c>
      <c r="J22" s="44">
        <v>7</v>
      </c>
      <c r="K22" s="55">
        <f t="shared" si="5"/>
        <v>-10.941535571730453</v>
      </c>
      <c r="L22" s="55">
        <f t="shared" si="6"/>
        <v>5.6820849964780464</v>
      </c>
      <c r="M22" s="55">
        <f t="shared" si="7"/>
        <v>16.623620568208501</v>
      </c>
      <c r="N22" s="44">
        <f t="shared" si="41"/>
        <v>-129</v>
      </c>
      <c r="O22" s="44">
        <f t="shared" si="41"/>
        <v>-55</v>
      </c>
      <c r="P22" s="44">
        <f t="shared" si="42"/>
        <v>682</v>
      </c>
      <c r="Q22" s="44">
        <v>17</v>
      </c>
      <c r="R22" s="44">
        <v>362</v>
      </c>
      <c r="S22" s="44">
        <v>320</v>
      </c>
      <c r="T22" s="44">
        <f t="shared" si="43"/>
        <v>811</v>
      </c>
      <c r="U22" s="44">
        <v>72</v>
      </c>
      <c r="V22" s="44">
        <v>452</v>
      </c>
      <c r="W22" s="44">
        <v>359</v>
      </c>
      <c r="X22" s="55">
        <f t="shared" si="9"/>
        <v>-6.0577600375675047</v>
      </c>
      <c r="Z22" s="8">
        <v>21295</v>
      </c>
    </row>
    <row r="23" spans="1:26" ht="18.75" customHeight="1" x14ac:dyDescent="0.2">
      <c r="A23" s="1" t="s">
        <v>15</v>
      </c>
      <c r="B23" s="46">
        <f t="shared" si="39"/>
        <v>-219</v>
      </c>
      <c r="C23" s="46">
        <v>-81</v>
      </c>
      <c r="D23" s="47">
        <f t="shared" si="3"/>
        <v>0.58695652173913038</v>
      </c>
      <c r="E23" s="46">
        <f>G23-I23</f>
        <v>-165</v>
      </c>
      <c r="F23" s="46">
        <f t="shared" si="40"/>
        <v>-48</v>
      </c>
      <c r="G23" s="46">
        <v>85</v>
      </c>
      <c r="H23" s="46">
        <v>-25</v>
      </c>
      <c r="I23" s="46">
        <v>250</v>
      </c>
      <c r="J23" s="46">
        <v>23</v>
      </c>
      <c r="K23" s="54">
        <f t="shared" si="5"/>
        <v>-10.665804783451842</v>
      </c>
      <c r="L23" s="54">
        <f t="shared" si="6"/>
        <v>5.4945054945054945</v>
      </c>
      <c r="M23" s="54">
        <f t="shared" si="7"/>
        <v>16.16031027795734</v>
      </c>
      <c r="N23" s="48">
        <f t="shared" si="41"/>
        <v>-54</v>
      </c>
      <c r="O23" s="46">
        <f t="shared" si="41"/>
        <v>-33</v>
      </c>
      <c r="P23" s="48">
        <f t="shared" si="42"/>
        <v>596</v>
      </c>
      <c r="Q23" s="46">
        <v>-96</v>
      </c>
      <c r="R23" s="46">
        <v>441</v>
      </c>
      <c r="S23" s="46">
        <v>155</v>
      </c>
      <c r="T23" s="48">
        <f t="shared" si="43"/>
        <v>650</v>
      </c>
      <c r="U23" s="46">
        <v>-63</v>
      </c>
      <c r="V23" s="46">
        <v>461</v>
      </c>
      <c r="W23" s="46">
        <v>189</v>
      </c>
      <c r="X23" s="58">
        <f t="shared" si="9"/>
        <v>-3.4906270200387848</v>
      </c>
      <c r="Z23" s="8">
        <v>15470</v>
      </c>
    </row>
    <row r="24" spans="1:26" ht="18.75" customHeight="1" x14ac:dyDescent="0.2">
      <c r="A24" s="7" t="s">
        <v>14</v>
      </c>
      <c r="B24" s="49">
        <f t="shared" si="39"/>
        <v>-61</v>
      </c>
      <c r="C24" s="49">
        <v>-5</v>
      </c>
      <c r="D24" s="50">
        <f t="shared" si="3"/>
        <v>8.9285714285714191E-2</v>
      </c>
      <c r="E24" s="41">
        <f t="shared" si="40"/>
        <v>-61</v>
      </c>
      <c r="F24" s="49">
        <f t="shared" si="40"/>
        <v>-1</v>
      </c>
      <c r="G24" s="49">
        <v>27</v>
      </c>
      <c r="H24" s="49">
        <v>-12</v>
      </c>
      <c r="I24" s="49">
        <v>88</v>
      </c>
      <c r="J24" s="49">
        <v>-11</v>
      </c>
      <c r="K24" s="52">
        <f t="shared" si="5"/>
        <v>-12.038681665679889</v>
      </c>
      <c r="L24" s="52">
        <f t="shared" si="6"/>
        <v>5.3285968028419184</v>
      </c>
      <c r="M24" s="52">
        <f t="shared" si="7"/>
        <v>17.367278468521807</v>
      </c>
      <c r="N24" s="41">
        <f t="shared" si="41"/>
        <v>0</v>
      </c>
      <c r="O24" s="49">
        <f t="shared" si="41"/>
        <v>-4</v>
      </c>
      <c r="P24" s="49">
        <f t="shared" si="42"/>
        <v>148</v>
      </c>
      <c r="Q24" s="49">
        <v>-16</v>
      </c>
      <c r="R24" s="49">
        <v>67</v>
      </c>
      <c r="S24" s="49">
        <v>81</v>
      </c>
      <c r="T24" s="49">
        <f t="shared" si="43"/>
        <v>148</v>
      </c>
      <c r="U24" s="49">
        <v>-12</v>
      </c>
      <c r="V24" s="49">
        <v>75</v>
      </c>
      <c r="W24" s="49">
        <v>73</v>
      </c>
      <c r="X24" s="52">
        <f t="shared" si="9"/>
        <v>0</v>
      </c>
      <c r="Z24" s="8">
        <v>5067</v>
      </c>
    </row>
    <row r="25" spans="1:26" ht="18.75" customHeight="1" x14ac:dyDescent="0.2">
      <c r="A25" s="5" t="s">
        <v>13</v>
      </c>
      <c r="B25" s="41">
        <f t="shared" si="39"/>
        <v>-46</v>
      </c>
      <c r="C25" s="41">
        <v>-3</v>
      </c>
      <c r="D25" s="42">
        <f t="shared" si="3"/>
        <v>6.9767441860465018E-2</v>
      </c>
      <c r="E25" s="41">
        <f>G25-I25</f>
        <v>-16</v>
      </c>
      <c r="F25" s="41">
        <f t="shared" si="40"/>
        <v>9</v>
      </c>
      <c r="G25" s="41">
        <v>5</v>
      </c>
      <c r="H25" s="41">
        <v>1</v>
      </c>
      <c r="I25" s="41">
        <v>21</v>
      </c>
      <c r="J25" s="41">
        <v>-8</v>
      </c>
      <c r="K25" s="53">
        <f t="shared" si="5"/>
        <v>-12.628255722178373</v>
      </c>
      <c r="L25" s="53">
        <f t="shared" si="6"/>
        <v>3.9463299131807421</v>
      </c>
      <c r="M25" s="53">
        <f t="shared" si="7"/>
        <v>16.574585635359114</v>
      </c>
      <c r="N25" s="41">
        <f>P25-T25</f>
        <v>-30</v>
      </c>
      <c r="O25" s="41">
        <f t="shared" si="41"/>
        <v>-12</v>
      </c>
      <c r="P25" s="41">
        <f t="shared" si="42"/>
        <v>18</v>
      </c>
      <c r="Q25" s="41">
        <v>-1</v>
      </c>
      <c r="R25" s="41">
        <v>8</v>
      </c>
      <c r="S25" s="41">
        <v>10</v>
      </c>
      <c r="T25" s="41">
        <f t="shared" si="43"/>
        <v>48</v>
      </c>
      <c r="U25" s="41">
        <v>11</v>
      </c>
      <c r="V25" s="41">
        <v>12</v>
      </c>
      <c r="W25" s="41">
        <v>36</v>
      </c>
      <c r="X25" s="56">
        <f t="shared" si="9"/>
        <v>-23.677979479084453</v>
      </c>
      <c r="Z25" s="8">
        <v>1267</v>
      </c>
    </row>
    <row r="26" spans="1:26" ht="18.75" customHeight="1" x14ac:dyDescent="0.2">
      <c r="A26" s="3" t="s">
        <v>12</v>
      </c>
      <c r="B26" s="44">
        <f t="shared" si="39"/>
        <v>-98</v>
      </c>
      <c r="C26" s="44">
        <v>-33</v>
      </c>
      <c r="D26" s="45">
        <f t="shared" si="3"/>
        <v>0.50769230769230766</v>
      </c>
      <c r="E26" s="44">
        <f t="shared" si="40"/>
        <v>-73</v>
      </c>
      <c r="F26" s="44">
        <f t="shared" si="40"/>
        <v>-23</v>
      </c>
      <c r="G26" s="44">
        <v>6</v>
      </c>
      <c r="H26" s="44">
        <v>-2</v>
      </c>
      <c r="I26" s="44">
        <v>79</v>
      </c>
      <c r="J26" s="44">
        <v>21</v>
      </c>
      <c r="K26" s="55">
        <f t="shared" si="5"/>
        <v>-25.515554002097169</v>
      </c>
      <c r="L26" s="55">
        <f t="shared" si="6"/>
        <v>2.0971688220901785</v>
      </c>
      <c r="M26" s="55">
        <f t="shared" si="7"/>
        <v>27.612722824187347</v>
      </c>
      <c r="N26" s="44">
        <f t="shared" si="41"/>
        <v>-25</v>
      </c>
      <c r="O26" s="44">
        <f t="shared" si="41"/>
        <v>-10</v>
      </c>
      <c r="P26" s="44">
        <f t="shared" si="42"/>
        <v>73</v>
      </c>
      <c r="Q26" s="44">
        <v>-21</v>
      </c>
      <c r="R26" s="44">
        <v>47</v>
      </c>
      <c r="S26" s="44">
        <v>26</v>
      </c>
      <c r="T26" s="44">
        <f t="shared" si="43"/>
        <v>98</v>
      </c>
      <c r="U26" s="44">
        <v>-11</v>
      </c>
      <c r="V26" s="44">
        <v>50</v>
      </c>
      <c r="W26" s="44">
        <v>48</v>
      </c>
      <c r="X26" s="55">
        <f t="shared" si="9"/>
        <v>-8.7382034253757439</v>
      </c>
      <c r="Z26" s="8">
        <v>2861</v>
      </c>
    </row>
    <row r="27" spans="1:26" ht="18.75" customHeight="1" x14ac:dyDescent="0.2">
      <c r="A27" s="1" t="s">
        <v>11</v>
      </c>
      <c r="B27" s="46">
        <f t="shared" si="39"/>
        <v>-153</v>
      </c>
      <c r="C27" s="46">
        <v>-12</v>
      </c>
      <c r="D27" s="47">
        <f t="shared" si="3"/>
        <v>8.5106382978723305E-2</v>
      </c>
      <c r="E27" s="46">
        <f t="shared" si="40"/>
        <v>-102</v>
      </c>
      <c r="F27" s="46">
        <f t="shared" si="40"/>
        <v>-25</v>
      </c>
      <c r="G27" s="46">
        <v>32</v>
      </c>
      <c r="H27" s="46">
        <v>-11</v>
      </c>
      <c r="I27" s="46">
        <v>134</v>
      </c>
      <c r="J27" s="46">
        <v>14</v>
      </c>
      <c r="K27" s="54">
        <f t="shared" si="5"/>
        <v>-13.980263157894736</v>
      </c>
      <c r="L27" s="54">
        <f t="shared" si="6"/>
        <v>4.3859649122807012</v>
      </c>
      <c r="M27" s="54">
        <f t="shared" si="7"/>
        <v>18.366228070175442</v>
      </c>
      <c r="N27" s="48">
        <f t="shared" si="41"/>
        <v>-51</v>
      </c>
      <c r="O27" s="51">
        <f t="shared" si="41"/>
        <v>13</v>
      </c>
      <c r="P27" s="48">
        <f t="shared" si="42"/>
        <v>128</v>
      </c>
      <c r="Q27" s="51">
        <v>-26</v>
      </c>
      <c r="R27" s="51">
        <v>45</v>
      </c>
      <c r="S27" s="51">
        <v>83</v>
      </c>
      <c r="T27" s="48">
        <f t="shared" si="43"/>
        <v>179</v>
      </c>
      <c r="U27" s="51">
        <v>-39</v>
      </c>
      <c r="V27" s="51">
        <v>65</v>
      </c>
      <c r="W27" s="51">
        <v>114</v>
      </c>
      <c r="X27" s="58">
        <f t="shared" si="9"/>
        <v>-6.9901315789473681</v>
      </c>
      <c r="Z27" s="8">
        <v>7296</v>
      </c>
    </row>
    <row r="28" spans="1:26" ht="18.75" customHeight="1" x14ac:dyDescent="0.2">
      <c r="A28" s="5" t="s">
        <v>10</v>
      </c>
      <c r="B28" s="41">
        <f t="shared" si="39"/>
        <v>-36</v>
      </c>
      <c r="C28" s="41">
        <v>14</v>
      </c>
      <c r="D28" s="42">
        <f t="shared" si="3"/>
        <v>-0.28000000000000003</v>
      </c>
      <c r="E28" s="41">
        <f t="shared" si="40"/>
        <v>-50</v>
      </c>
      <c r="F28" s="41">
        <f t="shared" si="40"/>
        <v>-4</v>
      </c>
      <c r="G28" s="41">
        <v>11</v>
      </c>
      <c r="H28" s="41">
        <v>1</v>
      </c>
      <c r="I28" s="41">
        <v>61</v>
      </c>
      <c r="J28" s="41">
        <v>5</v>
      </c>
      <c r="K28" s="53">
        <f t="shared" si="5"/>
        <v>-18.057060310581438</v>
      </c>
      <c r="L28" s="53">
        <f t="shared" si="6"/>
        <v>3.9725532683279163</v>
      </c>
      <c r="M28" s="53">
        <f t="shared" si="7"/>
        <v>22.029613578909355</v>
      </c>
      <c r="N28" s="41">
        <f t="shared" si="41"/>
        <v>14</v>
      </c>
      <c r="O28" s="41">
        <f t="shared" si="41"/>
        <v>18</v>
      </c>
      <c r="P28" s="41">
        <f t="shared" si="42"/>
        <v>81</v>
      </c>
      <c r="Q28" s="41">
        <v>21</v>
      </c>
      <c r="R28" s="41">
        <v>49</v>
      </c>
      <c r="S28" s="41">
        <v>32</v>
      </c>
      <c r="T28" s="41">
        <f t="shared" si="43"/>
        <v>67</v>
      </c>
      <c r="U28" s="41">
        <v>3</v>
      </c>
      <c r="V28" s="41">
        <v>37</v>
      </c>
      <c r="W28" s="41">
        <v>30</v>
      </c>
      <c r="X28" s="53">
        <f t="shared" si="9"/>
        <v>5.0559768869628021</v>
      </c>
      <c r="Z28" s="8">
        <v>2769</v>
      </c>
    </row>
    <row r="29" spans="1:26" ht="18.75" customHeight="1" x14ac:dyDescent="0.2">
      <c r="A29" s="3" t="s">
        <v>9</v>
      </c>
      <c r="B29" s="44">
        <f t="shared" si="39"/>
        <v>-78</v>
      </c>
      <c r="C29" s="44">
        <v>-40</v>
      </c>
      <c r="D29" s="45">
        <f t="shared" si="3"/>
        <v>1.0526315789473686</v>
      </c>
      <c r="E29" s="44">
        <f t="shared" si="40"/>
        <v>-76</v>
      </c>
      <c r="F29" s="44">
        <f t="shared" si="40"/>
        <v>7</v>
      </c>
      <c r="G29" s="44">
        <v>59</v>
      </c>
      <c r="H29" s="44">
        <v>-4</v>
      </c>
      <c r="I29" s="44">
        <v>135</v>
      </c>
      <c r="J29" s="44">
        <v>-11</v>
      </c>
      <c r="K29" s="55">
        <f t="shared" si="5"/>
        <v>-10.039630118890356</v>
      </c>
      <c r="L29" s="55">
        <f t="shared" si="6"/>
        <v>7.7939233817701457</v>
      </c>
      <c r="M29" s="55">
        <f t="shared" si="7"/>
        <v>17.8335535006605</v>
      </c>
      <c r="N29" s="43">
        <f t="shared" si="41"/>
        <v>-2</v>
      </c>
      <c r="O29" s="44">
        <f t="shared" si="41"/>
        <v>-47</v>
      </c>
      <c r="P29" s="43">
        <f>R29+S29</f>
        <v>218</v>
      </c>
      <c r="Q29" s="44">
        <v>-70</v>
      </c>
      <c r="R29" s="44">
        <v>73</v>
      </c>
      <c r="S29" s="44">
        <v>145</v>
      </c>
      <c r="T29" s="43">
        <f>V29+W29</f>
        <v>220</v>
      </c>
      <c r="U29" s="44">
        <v>-23</v>
      </c>
      <c r="V29" s="44">
        <v>106</v>
      </c>
      <c r="W29" s="44">
        <v>114</v>
      </c>
      <c r="X29" s="55">
        <f t="shared" si="9"/>
        <v>-0.26420079260237778</v>
      </c>
      <c r="Z29" s="8">
        <v>7570</v>
      </c>
    </row>
    <row r="30" spans="1:26" ht="18.75" customHeight="1" x14ac:dyDescent="0.2">
      <c r="A30" s="3" t="s">
        <v>8</v>
      </c>
      <c r="B30" s="44">
        <f>E30+N30</f>
        <v>-120</v>
      </c>
      <c r="C30" s="44">
        <v>-11</v>
      </c>
      <c r="D30" s="45">
        <f t="shared" si="3"/>
        <v>0.10091743119266061</v>
      </c>
      <c r="E30" s="44">
        <f>G30-I30</f>
        <v>-112</v>
      </c>
      <c r="F30" s="44">
        <f t="shared" si="40"/>
        <v>-51</v>
      </c>
      <c r="G30" s="44">
        <v>51</v>
      </c>
      <c r="H30" s="44">
        <v>-8</v>
      </c>
      <c r="I30" s="44">
        <v>163</v>
      </c>
      <c r="J30" s="44">
        <v>43</v>
      </c>
      <c r="K30" s="56">
        <f t="shared" si="5"/>
        <v>-14.997321906802357</v>
      </c>
      <c r="L30" s="56">
        <f t="shared" si="6"/>
        <v>6.829137653990359</v>
      </c>
      <c r="M30" s="56">
        <f t="shared" si="7"/>
        <v>21.826459560792717</v>
      </c>
      <c r="N30" s="44">
        <f t="shared" si="41"/>
        <v>-8</v>
      </c>
      <c r="O30" s="44">
        <f t="shared" si="41"/>
        <v>40</v>
      </c>
      <c r="P30" s="44">
        <f t="shared" si="42"/>
        <v>211</v>
      </c>
      <c r="Q30" s="44">
        <v>44</v>
      </c>
      <c r="R30" s="44">
        <v>124</v>
      </c>
      <c r="S30" s="44">
        <v>87</v>
      </c>
      <c r="T30" s="44">
        <f t="shared" si="43"/>
        <v>219</v>
      </c>
      <c r="U30" s="44">
        <v>4</v>
      </c>
      <c r="V30" s="44">
        <v>112</v>
      </c>
      <c r="W30" s="44">
        <v>107</v>
      </c>
      <c r="X30" s="55">
        <f t="shared" si="9"/>
        <v>-1.0712372790573113</v>
      </c>
      <c r="Z30" s="8">
        <v>7468</v>
      </c>
    </row>
    <row r="31" spans="1:26" ht="18.75" customHeight="1" x14ac:dyDescent="0.2">
      <c r="A31" s="1" t="s">
        <v>7</v>
      </c>
      <c r="B31" s="46">
        <f t="shared" si="39"/>
        <v>-67</v>
      </c>
      <c r="C31" s="46">
        <v>28</v>
      </c>
      <c r="D31" s="47">
        <f t="shared" si="3"/>
        <v>-0.29473684210526319</v>
      </c>
      <c r="E31" s="46">
        <f t="shared" si="40"/>
        <v>-54</v>
      </c>
      <c r="F31" s="46">
        <f t="shared" si="40"/>
        <v>16</v>
      </c>
      <c r="G31" s="46">
        <v>39</v>
      </c>
      <c r="H31" s="46">
        <v>-4</v>
      </c>
      <c r="I31" s="46">
        <v>93</v>
      </c>
      <c r="J31" s="46">
        <v>-20</v>
      </c>
      <c r="K31" s="54">
        <f t="shared" si="5"/>
        <v>-8.0826223619218691</v>
      </c>
      <c r="L31" s="54">
        <f t="shared" si="6"/>
        <v>5.8374494836102375</v>
      </c>
      <c r="M31" s="54">
        <f t="shared" si="7"/>
        <v>13.920071845532105</v>
      </c>
      <c r="N31" s="46">
        <f t="shared" si="41"/>
        <v>-13</v>
      </c>
      <c r="O31" s="46">
        <f t="shared" si="41"/>
        <v>12</v>
      </c>
      <c r="P31" s="46">
        <f t="shared" si="42"/>
        <v>185</v>
      </c>
      <c r="Q31" s="46">
        <v>10</v>
      </c>
      <c r="R31" s="46">
        <v>79</v>
      </c>
      <c r="S31" s="46">
        <v>106</v>
      </c>
      <c r="T31" s="46">
        <f t="shared" si="43"/>
        <v>198</v>
      </c>
      <c r="U31" s="46">
        <v>-2</v>
      </c>
      <c r="V31" s="46">
        <v>92</v>
      </c>
      <c r="W31" s="46">
        <v>106</v>
      </c>
      <c r="X31" s="57">
        <f t="shared" si="9"/>
        <v>-1.945816494536746</v>
      </c>
      <c r="Z31" s="8">
        <v>6681</v>
      </c>
    </row>
    <row r="32" spans="1:26" ht="18.75" customHeight="1" x14ac:dyDescent="0.2">
      <c r="A32" s="5" t="s">
        <v>6</v>
      </c>
      <c r="B32" s="41">
        <f t="shared" si="39"/>
        <v>22</v>
      </c>
      <c r="C32" s="41">
        <v>19</v>
      </c>
      <c r="D32" s="42">
        <f t="shared" si="3"/>
        <v>6.333333333333333</v>
      </c>
      <c r="E32" s="41">
        <f t="shared" si="40"/>
        <v>-12</v>
      </c>
      <c r="F32" s="41">
        <f t="shared" si="40"/>
        <v>-2</v>
      </c>
      <c r="G32" s="41">
        <v>8</v>
      </c>
      <c r="H32" s="41">
        <v>-5</v>
      </c>
      <c r="I32" s="41">
        <v>20</v>
      </c>
      <c r="J32" s="41">
        <v>-3</v>
      </c>
      <c r="K32" s="53">
        <f t="shared" si="5"/>
        <v>-7.2727272727272725</v>
      </c>
      <c r="L32" s="53">
        <f t="shared" si="6"/>
        <v>4.8484848484848486</v>
      </c>
      <c r="M32" s="53">
        <f t="shared" si="7"/>
        <v>12.121212121212121</v>
      </c>
      <c r="N32" s="41">
        <f t="shared" si="41"/>
        <v>34</v>
      </c>
      <c r="O32" s="43">
        <f t="shared" si="41"/>
        <v>21</v>
      </c>
      <c r="P32" s="41">
        <f t="shared" si="42"/>
        <v>102</v>
      </c>
      <c r="Q32" s="43">
        <v>21</v>
      </c>
      <c r="R32" s="43">
        <v>39</v>
      </c>
      <c r="S32" s="43">
        <v>63</v>
      </c>
      <c r="T32" s="41">
        <f t="shared" si="43"/>
        <v>68</v>
      </c>
      <c r="U32" s="43">
        <v>0</v>
      </c>
      <c r="V32" s="43">
        <v>35</v>
      </c>
      <c r="W32" s="43">
        <v>33</v>
      </c>
      <c r="X32" s="56">
        <f t="shared" si="9"/>
        <v>20.606060606060606</v>
      </c>
      <c r="Z32" s="8">
        <v>1650</v>
      </c>
    </row>
    <row r="33" spans="1:26" ht="18.75" customHeight="1" x14ac:dyDescent="0.2">
      <c r="A33" s="3" t="s">
        <v>5</v>
      </c>
      <c r="B33" s="44">
        <f t="shared" si="39"/>
        <v>-136</v>
      </c>
      <c r="C33" s="44">
        <v>12</v>
      </c>
      <c r="D33" s="45">
        <f t="shared" si="3"/>
        <v>-8.108108108108103E-2</v>
      </c>
      <c r="E33" s="44">
        <f t="shared" si="40"/>
        <v>-117</v>
      </c>
      <c r="F33" s="44">
        <f t="shared" si="40"/>
        <v>-11</v>
      </c>
      <c r="G33" s="44">
        <v>30</v>
      </c>
      <c r="H33" s="44">
        <v>6</v>
      </c>
      <c r="I33" s="44">
        <v>147</v>
      </c>
      <c r="J33" s="44">
        <v>17</v>
      </c>
      <c r="K33" s="55">
        <f t="shared" si="5"/>
        <v>-16.495136049626392</v>
      </c>
      <c r="L33" s="55">
        <f t="shared" si="6"/>
        <v>4.2295220640067672</v>
      </c>
      <c r="M33" s="55">
        <f t="shared" si="7"/>
        <v>20.724658113633158</v>
      </c>
      <c r="N33" s="44">
        <f t="shared" si="41"/>
        <v>-19</v>
      </c>
      <c r="O33" s="44">
        <f t="shared" si="41"/>
        <v>23</v>
      </c>
      <c r="P33" s="44">
        <f t="shared" si="42"/>
        <v>192</v>
      </c>
      <c r="Q33" s="44">
        <v>-3</v>
      </c>
      <c r="R33" s="44">
        <v>97</v>
      </c>
      <c r="S33" s="44">
        <v>95</v>
      </c>
      <c r="T33" s="44">
        <f t="shared" si="43"/>
        <v>211</v>
      </c>
      <c r="U33" s="44">
        <v>-26</v>
      </c>
      <c r="V33" s="44">
        <v>104</v>
      </c>
      <c r="W33" s="44">
        <v>107</v>
      </c>
      <c r="X33" s="55">
        <f t="shared" si="9"/>
        <v>-2.6786973072042857</v>
      </c>
      <c r="Z33" s="8">
        <v>7093</v>
      </c>
    </row>
    <row r="34" spans="1:26" ht="18.75" customHeight="1" x14ac:dyDescent="0.2">
      <c r="A34" s="3" t="s">
        <v>4</v>
      </c>
      <c r="B34" s="44">
        <f t="shared" si="39"/>
        <v>-31</v>
      </c>
      <c r="C34" s="44">
        <v>29</v>
      </c>
      <c r="D34" s="45">
        <f t="shared" si="3"/>
        <v>-0.48333333333333328</v>
      </c>
      <c r="E34" s="44">
        <f t="shared" si="40"/>
        <v>-49</v>
      </c>
      <c r="F34" s="44">
        <f t="shared" si="40"/>
        <v>7</v>
      </c>
      <c r="G34" s="44">
        <v>25</v>
      </c>
      <c r="H34" s="44">
        <v>-3</v>
      </c>
      <c r="I34" s="44">
        <v>74</v>
      </c>
      <c r="J34" s="44">
        <v>-10</v>
      </c>
      <c r="K34" s="55">
        <f t="shared" si="5"/>
        <v>-10.142827571931276</v>
      </c>
      <c r="L34" s="55">
        <f t="shared" si="6"/>
        <v>5.1749120264955497</v>
      </c>
      <c r="M34" s="55">
        <f t="shared" si="7"/>
        <v>15.317739598426828</v>
      </c>
      <c r="N34" s="44">
        <f t="shared" si="41"/>
        <v>18</v>
      </c>
      <c r="O34" s="44">
        <f t="shared" si="41"/>
        <v>22</v>
      </c>
      <c r="P34" s="44">
        <f t="shared" si="42"/>
        <v>165</v>
      </c>
      <c r="Q34" s="44">
        <v>11</v>
      </c>
      <c r="R34" s="44">
        <v>81</v>
      </c>
      <c r="S34" s="44">
        <v>84</v>
      </c>
      <c r="T34" s="44">
        <f t="shared" si="43"/>
        <v>147</v>
      </c>
      <c r="U34" s="44">
        <v>-11</v>
      </c>
      <c r="V34" s="44">
        <v>74</v>
      </c>
      <c r="W34" s="44">
        <v>73</v>
      </c>
      <c r="X34" s="55">
        <f t="shared" si="9"/>
        <v>3.7259366590767957</v>
      </c>
      <c r="Z34" s="8">
        <v>4831</v>
      </c>
    </row>
    <row r="35" spans="1:26" ht="18.75" customHeight="1" x14ac:dyDescent="0.2">
      <c r="A35" s="1" t="s">
        <v>3</v>
      </c>
      <c r="B35" s="46">
        <f>E35+N35</f>
        <v>-80</v>
      </c>
      <c r="C35" s="46">
        <v>25</v>
      </c>
      <c r="D35" s="47">
        <f t="shared" si="3"/>
        <v>-0.23809523809523814</v>
      </c>
      <c r="E35" s="46">
        <f t="shared" si="40"/>
        <v>-64</v>
      </c>
      <c r="F35" s="46">
        <f t="shared" si="40"/>
        <v>4</v>
      </c>
      <c r="G35" s="46">
        <v>25</v>
      </c>
      <c r="H35" s="46">
        <v>-6</v>
      </c>
      <c r="I35" s="46">
        <v>89</v>
      </c>
      <c r="J35" s="46">
        <v>-10</v>
      </c>
      <c r="K35" s="54">
        <f t="shared" si="5"/>
        <v>-13.031969049073508</v>
      </c>
      <c r="L35" s="54">
        <f t="shared" si="6"/>
        <v>5.0906129097943396</v>
      </c>
      <c r="M35" s="54">
        <f t="shared" si="7"/>
        <v>18.122581958867848</v>
      </c>
      <c r="N35" s="48">
        <f t="shared" si="41"/>
        <v>-16</v>
      </c>
      <c r="O35" s="51">
        <f t="shared" si="41"/>
        <v>21</v>
      </c>
      <c r="P35" s="48">
        <f t="shared" si="42"/>
        <v>131</v>
      </c>
      <c r="Q35" s="51">
        <v>10</v>
      </c>
      <c r="R35" s="51">
        <v>65</v>
      </c>
      <c r="S35" s="51">
        <v>66</v>
      </c>
      <c r="T35" s="48">
        <f t="shared" si="43"/>
        <v>147</v>
      </c>
      <c r="U35" s="51">
        <v>-11</v>
      </c>
      <c r="V35" s="51">
        <v>71</v>
      </c>
      <c r="W35" s="51">
        <v>76</v>
      </c>
      <c r="X35" s="58">
        <f t="shared" si="9"/>
        <v>-3.257992262268377</v>
      </c>
      <c r="Z35" s="8">
        <v>4911</v>
      </c>
    </row>
    <row r="36" spans="1:26" ht="18.75" customHeight="1" x14ac:dyDescent="0.2">
      <c r="A36" s="5" t="s">
        <v>2</v>
      </c>
      <c r="B36" s="41">
        <f t="shared" si="39"/>
        <v>-75</v>
      </c>
      <c r="C36" s="41">
        <v>-22</v>
      </c>
      <c r="D36" s="42">
        <f t="shared" si="3"/>
        <v>0.41509433962264142</v>
      </c>
      <c r="E36" s="41">
        <f t="shared" si="40"/>
        <v>-56</v>
      </c>
      <c r="F36" s="41">
        <f t="shared" si="40"/>
        <v>-14</v>
      </c>
      <c r="G36" s="41">
        <v>5</v>
      </c>
      <c r="H36" s="41">
        <v>-2</v>
      </c>
      <c r="I36" s="41">
        <v>61</v>
      </c>
      <c r="J36" s="41">
        <v>12</v>
      </c>
      <c r="K36" s="53">
        <f t="shared" si="5"/>
        <v>-29.613960867265998</v>
      </c>
      <c r="L36" s="53">
        <f t="shared" si="6"/>
        <v>2.6441036488630356</v>
      </c>
      <c r="M36" s="53">
        <f t="shared" si="7"/>
        <v>32.258064516129032</v>
      </c>
      <c r="N36" s="41">
        <f t="shared" si="41"/>
        <v>-19</v>
      </c>
      <c r="O36" s="41">
        <f t="shared" si="41"/>
        <v>-8</v>
      </c>
      <c r="P36" s="41">
        <f t="shared" si="42"/>
        <v>44</v>
      </c>
      <c r="Q36" s="41">
        <v>4</v>
      </c>
      <c r="R36" s="41">
        <v>21</v>
      </c>
      <c r="S36" s="41">
        <v>23</v>
      </c>
      <c r="T36" s="41">
        <f t="shared" si="43"/>
        <v>63</v>
      </c>
      <c r="U36" s="41">
        <v>12</v>
      </c>
      <c r="V36" s="41">
        <v>27</v>
      </c>
      <c r="W36" s="41">
        <v>36</v>
      </c>
      <c r="X36" s="53">
        <f t="shared" si="9"/>
        <v>-10.047593865679536</v>
      </c>
      <c r="Z36" s="8">
        <v>1891</v>
      </c>
    </row>
    <row r="37" spans="1:26" ht="18.75" customHeight="1" x14ac:dyDescent="0.2">
      <c r="A37" s="3" t="s">
        <v>1</v>
      </c>
      <c r="B37" s="44">
        <f t="shared" si="39"/>
        <v>-63</v>
      </c>
      <c r="C37" s="44">
        <v>-50</v>
      </c>
      <c r="D37" s="45">
        <f t="shared" si="3"/>
        <v>3.8461538461538458</v>
      </c>
      <c r="E37" s="44">
        <f t="shared" si="40"/>
        <v>-32</v>
      </c>
      <c r="F37" s="44">
        <f t="shared" si="40"/>
        <v>-6</v>
      </c>
      <c r="G37" s="44">
        <v>4</v>
      </c>
      <c r="H37" s="44">
        <v>-2</v>
      </c>
      <c r="I37" s="44">
        <v>36</v>
      </c>
      <c r="J37" s="44">
        <v>4</v>
      </c>
      <c r="K37" s="55">
        <f t="shared" si="5"/>
        <v>-25.11773940345369</v>
      </c>
      <c r="L37" s="55">
        <f t="shared" si="6"/>
        <v>3.1397174254317113</v>
      </c>
      <c r="M37" s="55">
        <f t="shared" si="7"/>
        <v>28.257456828885402</v>
      </c>
      <c r="N37" s="44">
        <f t="shared" si="41"/>
        <v>-31</v>
      </c>
      <c r="O37" s="44">
        <f t="shared" si="41"/>
        <v>-44</v>
      </c>
      <c r="P37" s="43">
        <f t="shared" si="42"/>
        <v>27</v>
      </c>
      <c r="Q37" s="44">
        <v>-30</v>
      </c>
      <c r="R37" s="44">
        <v>16</v>
      </c>
      <c r="S37" s="44">
        <v>11</v>
      </c>
      <c r="T37" s="43">
        <f t="shared" si="43"/>
        <v>58</v>
      </c>
      <c r="U37" s="44">
        <v>14</v>
      </c>
      <c r="V37" s="44">
        <v>24</v>
      </c>
      <c r="W37" s="44">
        <v>34</v>
      </c>
      <c r="X37" s="55">
        <f t="shared" si="9"/>
        <v>-24.332810047095762</v>
      </c>
      <c r="Z37" s="8">
        <v>1274</v>
      </c>
    </row>
    <row r="38" spans="1:26" ht="18.75" customHeight="1" x14ac:dyDescent="0.2">
      <c r="A38" s="1" t="s">
        <v>0</v>
      </c>
      <c r="B38" s="46">
        <f t="shared" si="39"/>
        <v>-44</v>
      </c>
      <c r="C38" s="46">
        <v>-10</v>
      </c>
      <c r="D38" s="47">
        <f t="shared" si="3"/>
        <v>0.29411764705882359</v>
      </c>
      <c r="E38" s="46">
        <f t="shared" si="40"/>
        <v>-28</v>
      </c>
      <c r="F38" s="46">
        <f t="shared" si="40"/>
        <v>-7</v>
      </c>
      <c r="G38" s="46">
        <v>5</v>
      </c>
      <c r="H38" s="46">
        <v>-2</v>
      </c>
      <c r="I38" s="46">
        <v>33</v>
      </c>
      <c r="J38" s="46">
        <v>5</v>
      </c>
      <c r="K38" s="54">
        <f t="shared" si="5"/>
        <v>-24.0343347639485</v>
      </c>
      <c r="L38" s="54">
        <f t="shared" si="6"/>
        <v>4.2918454935622314</v>
      </c>
      <c r="M38" s="54">
        <f t="shared" si="7"/>
        <v>28.326180257510732</v>
      </c>
      <c r="N38" s="48">
        <f t="shared" si="41"/>
        <v>-16</v>
      </c>
      <c r="O38" s="46">
        <f t="shared" si="41"/>
        <v>-3</v>
      </c>
      <c r="P38" s="46">
        <f t="shared" si="42"/>
        <v>22</v>
      </c>
      <c r="Q38" s="46">
        <v>2</v>
      </c>
      <c r="R38" s="46">
        <v>12</v>
      </c>
      <c r="S38" s="46">
        <v>10</v>
      </c>
      <c r="T38" s="46">
        <f t="shared" si="43"/>
        <v>38</v>
      </c>
      <c r="U38" s="46">
        <v>5</v>
      </c>
      <c r="V38" s="46">
        <v>22</v>
      </c>
      <c r="W38" s="46">
        <v>16</v>
      </c>
      <c r="X38" s="57">
        <f t="shared" si="9"/>
        <v>-13.73390557939914</v>
      </c>
      <c r="Z38" s="8">
        <v>1165</v>
      </c>
    </row>
    <row r="39" spans="1:26" x14ac:dyDescent="0.2">
      <c r="A39" s="59" t="s">
        <v>56</v>
      </c>
    </row>
    <row r="40" spans="1:26" x14ac:dyDescent="0.2">
      <c r="A40" s="60" t="s">
        <v>55</v>
      </c>
    </row>
  </sheetData>
  <mergeCells count="19">
    <mergeCell ref="A5:A8"/>
    <mergeCell ref="B5:D5"/>
    <mergeCell ref="E5:M5"/>
    <mergeCell ref="N5:X5"/>
    <mergeCell ref="C6:C8"/>
    <mergeCell ref="D6:D8"/>
    <mergeCell ref="F6:F8"/>
    <mergeCell ref="H6:H8"/>
    <mergeCell ref="J6:J8"/>
    <mergeCell ref="K6:M6"/>
    <mergeCell ref="X7:X8"/>
    <mergeCell ref="O6:O8"/>
    <mergeCell ref="P6:S6"/>
    <mergeCell ref="T6:W6"/>
    <mergeCell ref="K7:K8"/>
    <mergeCell ref="Q7:Q8"/>
    <mergeCell ref="R7:R8"/>
    <mergeCell ref="U7:U8"/>
    <mergeCell ref="V7:V8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2" manualBreakCount="2">
    <brk id="31" max="23" man="1"/>
    <brk id="39" max="17" man="1"/>
  </rowBreaks>
  <colBreaks count="1" manualBreakCount="1">
    <brk id="13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40"/>
  <sheetViews>
    <sheetView view="pageBreakPreview" zoomScale="80" zoomScaleNormal="100" zoomScaleSheetLayoutView="80" workbookViewId="0"/>
  </sheetViews>
  <sheetFormatPr defaultRowHeight="13" x14ac:dyDescent="0.2"/>
  <cols>
    <col min="1" max="2" width="8.6328125" customWidth="1"/>
    <col min="3" max="10" width="6.6328125" customWidth="1"/>
    <col min="11" max="13" width="7.6328125" customWidth="1"/>
    <col min="14" max="23" width="6.6328125" customWidth="1"/>
    <col min="24" max="24" width="11.7265625" customWidth="1"/>
  </cols>
  <sheetData>
    <row r="2" spans="1:26" x14ac:dyDescent="0.2">
      <c r="A2" t="s">
        <v>57</v>
      </c>
      <c r="C2" s="16"/>
      <c r="D2" s="16"/>
    </row>
    <row r="3" spans="1:26" x14ac:dyDescent="0.2">
      <c r="C3" s="16"/>
      <c r="D3" s="16"/>
    </row>
    <row r="4" spans="1:26" x14ac:dyDescent="0.2">
      <c r="A4" t="s">
        <v>49</v>
      </c>
      <c r="C4" s="16"/>
      <c r="D4" s="16"/>
      <c r="X4" s="76" t="s">
        <v>58</v>
      </c>
    </row>
    <row r="5" spans="1:26" ht="13.5" customHeight="1" x14ac:dyDescent="0.2">
      <c r="A5" s="70" t="s">
        <v>37</v>
      </c>
      <c r="B5" s="61" t="s">
        <v>40</v>
      </c>
      <c r="C5" s="62"/>
      <c r="D5" s="62"/>
      <c r="E5" s="64" t="s">
        <v>39</v>
      </c>
      <c r="F5" s="65"/>
      <c r="G5" s="65"/>
      <c r="H5" s="65"/>
      <c r="I5" s="65"/>
      <c r="J5" s="65"/>
      <c r="K5" s="65"/>
      <c r="L5" s="65"/>
      <c r="M5" s="66"/>
      <c r="N5" s="61" t="s">
        <v>38</v>
      </c>
      <c r="O5" s="62"/>
      <c r="P5" s="62"/>
      <c r="Q5" s="62"/>
      <c r="R5" s="62"/>
      <c r="S5" s="62"/>
      <c r="T5" s="62"/>
      <c r="U5" s="62"/>
      <c r="V5" s="62"/>
      <c r="W5" s="62"/>
      <c r="X5" s="63"/>
    </row>
    <row r="6" spans="1:26" ht="13.5" customHeight="1" x14ac:dyDescent="0.2">
      <c r="A6" s="71"/>
      <c r="B6" s="26"/>
      <c r="C6" s="73" t="s">
        <v>51</v>
      </c>
      <c r="D6" s="73" t="s">
        <v>52</v>
      </c>
      <c r="E6" s="26"/>
      <c r="F6" s="67" t="s">
        <v>53</v>
      </c>
      <c r="G6" s="26"/>
      <c r="H6" s="67" t="s">
        <v>53</v>
      </c>
      <c r="I6" s="26"/>
      <c r="J6" s="67" t="s">
        <v>53</v>
      </c>
      <c r="K6" s="61" t="s">
        <v>46</v>
      </c>
      <c r="L6" s="62"/>
      <c r="M6" s="63"/>
      <c r="N6" s="28"/>
      <c r="O6" s="67" t="s">
        <v>53</v>
      </c>
      <c r="P6" s="64" t="s">
        <v>36</v>
      </c>
      <c r="Q6" s="65"/>
      <c r="R6" s="65"/>
      <c r="S6" s="66"/>
      <c r="T6" s="64" t="s">
        <v>35</v>
      </c>
      <c r="U6" s="65"/>
      <c r="V6" s="65"/>
      <c r="W6" s="66"/>
      <c r="X6" s="23" t="s">
        <v>46</v>
      </c>
    </row>
    <row r="7" spans="1:26" ht="13.5" customHeight="1" x14ac:dyDescent="0.2">
      <c r="A7" s="71"/>
      <c r="B7" s="29" t="s">
        <v>41</v>
      </c>
      <c r="C7" s="74"/>
      <c r="D7" s="74"/>
      <c r="E7" s="11" t="s">
        <v>32</v>
      </c>
      <c r="F7" s="68"/>
      <c r="G7" s="29" t="s">
        <v>34</v>
      </c>
      <c r="H7" s="68"/>
      <c r="I7" s="29" t="s">
        <v>33</v>
      </c>
      <c r="J7" s="68"/>
      <c r="K7" s="67" t="s">
        <v>43</v>
      </c>
      <c r="L7" s="28" t="s">
        <v>44</v>
      </c>
      <c r="M7" s="28" t="s">
        <v>45</v>
      </c>
      <c r="N7" s="29" t="s">
        <v>32</v>
      </c>
      <c r="O7" s="68"/>
      <c r="P7" s="28" t="s">
        <v>32</v>
      </c>
      <c r="Q7" s="67" t="s">
        <v>53</v>
      </c>
      <c r="R7" s="67" t="s">
        <v>31</v>
      </c>
      <c r="S7" s="24" t="s">
        <v>30</v>
      </c>
      <c r="T7" s="29" t="s">
        <v>32</v>
      </c>
      <c r="U7" s="67" t="s">
        <v>53</v>
      </c>
      <c r="V7" s="68" t="s">
        <v>31</v>
      </c>
      <c r="W7" s="27" t="s">
        <v>47</v>
      </c>
      <c r="X7" s="67" t="s">
        <v>48</v>
      </c>
    </row>
    <row r="8" spans="1:26" ht="30.75" customHeight="1" x14ac:dyDescent="0.2">
      <c r="A8" s="72"/>
      <c r="B8" s="30"/>
      <c r="C8" s="75"/>
      <c r="D8" s="75"/>
      <c r="E8" s="11"/>
      <c r="F8" s="69"/>
      <c r="G8" s="30"/>
      <c r="H8" s="69"/>
      <c r="I8" s="30"/>
      <c r="J8" s="69"/>
      <c r="K8" s="69"/>
      <c r="L8" s="30"/>
      <c r="M8" s="30"/>
      <c r="N8" s="30"/>
      <c r="O8" s="69"/>
      <c r="P8" s="30"/>
      <c r="Q8" s="69"/>
      <c r="R8" s="69"/>
      <c r="S8" s="25"/>
      <c r="T8" s="30"/>
      <c r="U8" s="69"/>
      <c r="V8" s="69"/>
      <c r="W8" s="25"/>
      <c r="X8" s="69"/>
      <c r="Z8" s="8" t="s">
        <v>54</v>
      </c>
    </row>
    <row r="9" spans="1:26" ht="18.75" customHeight="1" x14ac:dyDescent="0.2">
      <c r="A9" s="8" t="s">
        <v>29</v>
      </c>
      <c r="B9" s="31">
        <f>B10+B11</f>
        <v>-3436</v>
      </c>
      <c r="C9" s="31">
        <f>C10+C11</f>
        <v>-690</v>
      </c>
      <c r="D9" s="32">
        <f>IF(B9-C9=0,"-",(1-(B9/(B9-C9)))*-1)</f>
        <v>0.25127458120903134</v>
      </c>
      <c r="E9" s="31">
        <f t="shared" ref="E9:J9" si="0">E10+E11</f>
        <v>-2613</v>
      </c>
      <c r="F9" s="31">
        <f t="shared" si="0"/>
        <v>-344</v>
      </c>
      <c r="G9" s="31">
        <f t="shared" si="0"/>
        <v>1717</v>
      </c>
      <c r="H9" s="31">
        <f t="shared" si="0"/>
        <v>-80</v>
      </c>
      <c r="I9" s="31">
        <f t="shared" si="0"/>
        <v>4330</v>
      </c>
      <c r="J9" s="31">
        <f t="shared" si="0"/>
        <v>264</v>
      </c>
      <c r="K9" s="52">
        <f>E9/Z9*1000</f>
        <v>-9.2140386263218961</v>
      </c>
      <c r="L9" s="52">
        <f>G9/Z9*1000</f>
        <v>6.0545366710274378</v>
      </c>
      <c r="M9" s="52">
        <f>I9/Z9*1000</f>
        <v>15.268575297349333</v>
      </c>
      <c r="N9" s="31">
        <f>N10+N11</f>
        <v>-823</v>
      </c>
      <c r="O9" s="31">
        <f t="shared" ref="O9:W9" si="1">O10+O11</f>
        <v>-346</v>
      </c>
      <c r="P9" s="31">
        <f t="shared" si="1"/>
        <v>7059</v>
      </c>
      <c r="Q9" s="31">
        <f t="shared" si="1"/>
        <v>-232</v>
      </c>
      <c r="R9" s="31">
        <f t="shared" si="1"/>
        <v>4296</v>
      </c>
      <c r="S9" s="31">
        <f t="shared" si="1"/>
        <v>2763</v>
      </c>
      <c r="T9" s="31">
        <f t="shared" si="1"/>
        <v>7882</v>
      </c>
      <c r="U9" s="31">
        <f t="shared" si="1"/>
        <v>114</v>
      </c>
      <c r="V9" s="31">
        <f t="shared" si="1"/>
        <v>5119</v>
      </c>
      <c r="W9" s="31">
        <f t="shared" si="1"/>
        <v>2763</v>
      </c>
      <c r="X9" s="52">
        <f>N9/Z9*1000</f>
        <v>-2.9020871754546196</v>
      </c>
      <c r="Z9" s="31">
        <f t="shared" ref="Z9" si="2">Z10+Z11</f>
        <v>283589</v>
      </c>
    </row>
    <row r="10" spans="1:26" ht="18.75" customHeight="1" x14ac:dyDescent="0.2">
      <c r="A10" s="6" t="s">
        <v>28</v>
      </c>
      <c r="B10" s="33">
        <f>B20+B21+B22+B23</f>
        <v>-2241</v>
      </c>
      <c r="C10" s="33">
        <f>C20+C21+C22+C23</f>
        <v>-754</v>
      </c>
      <c r="D10" s="34">
        <f t="shared" ref="D10:D38" si="3">IF(B10-C10=0,"-",(1-(B10/(B10-C10)))*-1)</f>
        <v>0.50706119704102215</v>
      </c>
      <c r="E10" s="33">
        <f t="shared" ref="E10:J10" si="4">E20+E21+E22+E23</f>
        <v>-1596</v>
      </c>
      <c r="F10" s="33">
        <f t="shared" si="4"/>
        <v>-227</v>
      </c>
      <c r="G10" s="33">
        <f t="shared" si="4"/>
        <v>1359</v>
      </c>
      <c r="H10" s="33">
        <f t="shared" si="4"/>
        <v>-46</v>
      </c>
      <c r="I10" s="33">
        <f t="shared" si="4"/>
        <v>2955</v>
      </c>
      <c r="J10" s="33">
        <f t="shared" si="4"/>
        <v>181</v>
      </c>
      <c r="K10" s="53">
        <f t="shared" ref="K10:K38" si="5">E10/Z10*1000</f>
        <v>-7.4821735808013798</v>
      </c>
      <c r="L10" s="53">
        <f t="shared" ref="L10:L38" si="6">G10/Z10*1000</f>
        <v>6.3710989325244833</v>
      </c>
      <c r="M10" s="53">
        <f t="shared" ref="M10:M38" si="7">I10/Z10*1000</f>
        <v>13.853272513325864</v>
      </c>
      <c r="N10" s="33">
        <f t="shared" ref="N10:W10" si="8">N20+N21+N22+N23</f>
        <v>-645</v>
      </c>
      <c r="O10" s="33">
        <f t="shared" si="8"/>
        <v>-527</v>
      </c>
      <c r="P10" s="33">
        <f t="shared" si="8"/>
        <v>5277</v>
      </c>
      <c r="Q10" s="33">
        <f t="shared" si="8"/>
        <v>-226</v>
      </c>
      <c r="R10" s="33">
        <f t="shared" si="8"/>
        <v>3473</v>
      </c>
      <c r="S10" s="33">
        <f t="shared" si="8"/>
        <v>1804</v>
      </c>
      <c r="T10" s="33">
        <f t="shared" si="8"/>
        <v>5922</v>
      </c>
      <c r="U10" s="33">
        <f t="shared" si="8"/>
        <v>301</v>
      </c>
      <c r="V10" s="33">
        <f t="shared" si="8"/>
        <v>4225</v>
      </c>
      <c r="W10" s="33">
        <f t="shared" si="8"/>
        <v>1697</v>
      </c>
      <c r="X10" s="53">
        <f t="shared" ref="X10:X38" si="9">N10/Z10*1000</f>
        <v>-3.0238107516396555</v>
      </c>
      <c r="Z10" s="31">
        <f t="shared" ref="Z10" si="10">Z20+Z21+Z22+Z23</f>
        <v>213307</v>
      </c>
    </row>
    <row r="11" spans="1:26" ht="18.75" customHeight="1" x14ac:dyDescent="0.2">
      <c r="A11" s="2" t="s">
        <v>27</v>
      </c>
      <c r="B11" s="35">
        <f>B12+B13+B14+B15+B16</f>
        <v>-1195</v>
      </c>
      <c r="C11" s="35">
        <f>C12+C13+C14+C15+C16</f>
        <v>64</v>
      </c>
      <c r="D11" s="36">
        <f t="shared" si="3"/>
        <v>-5.0833995234312979E-2</v>
      </c>
      <c r="E11" s="35">
        <f t="shared" ref="E11:J11" si="11">E12+E13+E14+E15+E16</f>
        <v>-1017</v>
      </c>
      <c r="F11" s="35">
        <f t="shared" si="11"/>
        <v>-117</v>
      </c>
      <c r="G11" s="35">
        <f t="shared" si="11"/>
        <v>358</v>
      </c>
      <c r="H11" s="35">
        <f t="shared" si="11"/>
        <v>-34</v>
      </c>
      <c r="I11" s="35">
        <f t="shared" si="11"/>
        <v>1375</v>
      </c>
      <c r="J11" s="35">
        <f t="shared" si="11"/>
        <v>83</v>
      </c>
      <c r="K11" s="54">
        <f t="shared" si="5"/>
        <v>-14.47027688455081</v>
      </c>
      <c r="L11" s="54">
        <f t="shared" si="6"/>
        <v>5.0937651176688199</v>
      </c>
      <c r="M11" s="54">
        <f t="shared" si="7"/>
        <v>19.56404200221963</v>
      </c>
      <c r="N11" s="35">
        <f t="shared" ref="N11:W11" si="12">N12+N13+N14+N15+N16</f>
        <v>-178</v>
      </c>
      <c r="O11" s="35">
        <f t="shared" si="12"/>
        <v>181</v>
      </c>
      <c r="P11" s="35">
        <f t="shared" si="12"/>
        <v>1782</v>
      </c>
      <c r="Q11" s="35">
        <f t="shared" si="12"/>
        <v>-6</v>
      </c>
      <c r="R11" s="35">
        <f t="shared" si="12"/>
        <v>823</v>
      </c>
      <c r="S11" s="35">
        <f t="shared" si="12"/>
        <v>959</v>
      </c>
      <c r="T11" s="35">
        <f t="shared" si="12"/>
        <v>1960</v>
      </c>
      <c r="U11" s="35">
        <f t="shared" si="12"/>
        <v>-187</v>
      </c>
      <c r="V11" s="35">
        <f t="shared" si="12"/>
        <v>894</v>
      </c>
      <c r="W11" s="35">
        <f t="shared" si="12"/>
        <v>1066</v>
      </c>
      <c r="X11" s="57">
        <f t="shared" si="9"/>
        <v>-2.5326541646509773</v>
      </c>
      <c r="Z11" s="31">
        <f t="shared" ref="Z11" si="13">Z12+Z13+Z14+Z15+Z16</f>
        <v>70282</v>
      </c>
    </row>
    <row r="12" spans="1:26" ht="18.75" customHeight="1" x14ac:dyDescent="0.2">
      <c r="A12" s="6" t="s">
        <v>26</v>
      </c>
      <c r="B12" s="33">
        <f>B24</f>
        <v>-76</v>
      </c>
      <c r="C12" s="33">
        <f>C24</f>
        <v>-8</v>
      </c>
      <c r="D12" s="34">
        <f t="shared" si="3"/>
        <v>0.11764705882352944</v>
      </c>
      <c r="E12" s="33">
        <f t="shared" ref="E12:J12" si="14">E24</f>
        <v>-77</v>
      </c>
      <c r="F12" s="33">
        <f t="shared" si="14"/>
        <v>-23</v>
      </c>
      <c r="G12" s="33">
        <f t="shared" si="14"/>
        <v>34</v>
      </c>
      <c r="H12" s="33">
        <f t="shared" si="14"/>
        <v>-3</v>
      </c>
      <c r="I12" s="33">
        <f t="shared" si="14"/>
        <v>111</v>
      </c>
      <c r="J12" s="33">
        <f t="shared" si="14"/>
        <v>20</v>
      </c>
      <c r="K12" s="53">
        <f t="shared" si="5"/>
        <v>-14.092240117130308</v>
      </c>
      <c r="L12" s="53">
        <f t="shared" si="6"/>
        <v>6.2225475841874083</v>
      </c>
      <c r="M12" s="53">
        <f t="shared" si="7"/>
        <v>20.314787701317716</v>
      </c>
      <c r="N12" s="33">
        <f t="shared" ref="N12:W12" si="15">N24</f>
        <v>1</v>
      </c>
      <c r="O12" s="33">
        <f t="shared" si="15"/>
        <v>15</v>
      </c>
      <c r="P12" s="33">
        <f t="shared" si="15"/>
        <v>163</v>
      </c>
      <c r="Q12" s="33">
        <f t="shared" si="15"/>
        <v>26</v>
      </c>
      <c r="R12" s="33">
        <f t="shared" si="15"/>
        <v>79</v>
      </c>
      <c r="S12" s="33">
        <f t="shared" si="15"/>
        <v>84</v>
      </c>
      <c r="T12" s="33">
        <f t="shared" si="15"/>
        <v>162</v>
      </c>
      <c r="U12" s="33">
        <f t="shared" si="15"/>
        <v>11</v>
      </c>
      <c r="V12" s="33">
        <f t="shared" si="15"/>
        <v>83</v>
      </c>
      <c r="W12" s="33">
        <f t="shared" si="15"/>
        <v>79</v>
      </c>
      <c r="X12" s="53">
        <f t="shared" si="9"/>
        <v>0.18301610541727673</v>
      </c>
      <c r="Z12" s="31">
        <f t="shared" ref="Z12" si="16">Z24</f>
        <v>5464</v>
      </c>
    </row>
    <row r="13" spans="1:26" ht="18.75" customHeight="1" x14ac:dyDescent="0.2">
      <c r="A13" s="4" t="s">
        <v>25</v>
      </c>
      <c r="B13" s="37">
        <f>B25+B26+B27</f>
        <v>-326</v>
      </c>
      <c r="C13" s="37">
        <f>C25+C26+C27</f>
        <v>-72</v>
      </c>
      <c r="D13" s="38">
        <f t="shared" si="3"/>
        <v>0.2834645669291338</v>
      </c>
      <c r="E13" s="37">
        <f t="shared" ref="E13:J13" si="17">E25+E26+E27</f>
        <v>-209</v>
      </c>
      <c r="F13" s="37">
        <f t="shared" si="17"/>
        <v>-41</v>
      </c>
      <c r="G13" s="37">
        <f t="shared" si="17"/>
        <v>60</v>
      </c>
      <c r="H13" s="37">
        <f t="shared" si="17"/>
        <v>-11</v>
      </c>
      <c r="I13" s="37">
        <f t="shared" si="17"/>
        <v>269</v>
      </c>
      <c r="J13" s="37">
        <f t="shared" si="17"/>
        <v>30</v>
      </c>
      <c r="K13" s="55">
        <f t="shared" si="5"/>
        <v>-16.44503894877646</v>
      </c>
      <c r="L13" s="55">
        <f t="shared" si="6"/>
        <v>4.7210638130458733</v>
      </c>
      <c r="M13" s="55">
        <f t="shared" si="7"/>
        <v>21.16610276182233</v>
      </c>
      <c r="N13" s="37">
        <f t="shared" ref="N13:W13" si="18">N25+N26+N27</f>
        <v>-117</v>
      </c>
      <c r="O13" s="37">
        <f t="shared" si="18"/>
        <v>-31</v>
      </c>
      <c r="P13" s="37">
        <f t="shared" si="18"/>
        <v>244</v>
      </c>
      <c r="Q13" s="37">
        <f t="shared" si="18"/>
        <v>-56</v>
      </c>
      <c r="R13" s="37">
        <f t="shared" si="18"/>
        <v>130</v>
      </c>
      <c r="S13" s="37">
        <f t="shared" si="18"/>
        <v>114</v>
      </c>
      <c r="T13" s="37">
        <f t="shared" si="18"/>
        <v>361</v>
      </c>
      <c r="U13" s="37">
        <f t="shared" si="18"/>
        <v>-25</v>
      </c>
      <c r="V13" s="37">
        <f t="shared" si="18"/>
        <v>151</v>
      </c>
      <c r="W13" s="37">
        <f t="shared" si="18"/>
        <v>210</v>
      </c>
      <c r="X13" s="55">
        <f t="shared" si="9"/>
        <v>-9.2060744354394526</v>
      </c>
      <c r="Z13" s="31">
        <f t="shared" ref="Z13" si="19">Z25+Z26+Z27</f>
        <v>12709</v>
      </c>
    </row>
    <row r="14" spans="1:26" ht="18.75" customHeight="1" x14ac:dyDescent="0.2">
      <c r="A14" s="4" t="s">
        <v>24</v>
      </c>
      <c r="B14" s="37">
        <f>B28+B29+B30+B31</f>
        <v>-408</v>
      </c>
      <c r="C14" s="37">
        <f>C28+C29+C30+C31</f>
        <v>0</v>
      </c>
      <c r="D14" s="38">
        <f t="shared" si="3"/>
        <v>0</v>
      </c>
      <c r="E14" s="37">
        <f t="shared" ref="E14:J14" si="20">E28+E29+E30+E31</f>
        <v>-345</v>
      </c>
      <c r="F14" s="37">
        <f t="shared" si="20"/>
        <v>-36</v>
      </c>
      <c r="G14" s="37">
        <f t="shared" si="20"/>
        <v>149</v>
      </c>
      <c r="H14" s="37">
        <f t="shared" si="20"/>
        <v>-17</v>
      </c>
      <c r="I14" s="37">
        <f t="shared" si="20"/>
        <v>494</v>
      </c>
      <c r="J14" s="37">
        <f t="shared" si="20"/>
        <v>19</v>
      </c>
      <c r="K14" s="55">
        <f t="shared" si="5"/>
        <v>-12.817654926437806</v>
      </c>
      <c r="L14" s="55">
        <f t="shared" si="6"/>
        <v>5.5357408233021248</v>
      </c>
      <c r="M14" s="55">
        <f t="shared" si="7"/>
        <v>18.353395749739931</v>
      </c>
      <c r="N14" s="37">
        <f t="shared" ref="N14:W14" si="21">N28+N29+N30+N31</f>
        <v>-63</v>
      </c>
      <c r="O14" s="37">
        <f t="shared" si="21"/>
        <v>36</v>
      </c>
      <c r="P14" s="37">
        <f t="shared" si="21"/>
        <v>728</v>
      </c>
      <c r="Q14" s="37">
        <f t="shared" si="21"/>
        <v>8</v>
      </c>
      <c r="R14" s="37">
        <f t="shared" si="21"/>
        <v>341</v>
      </c>
      <c r="S14" s="37">
        <f t="shared" si="21"/>
        <v>387</v>
      </c>
      <c r="T14" s="37">
        <f t="shared" si="21"/>
        <v>791</v>
      </c>
      <c r="U14" s="37">
        <f t="shared" si="21"/>
        <v>-28</v>
      </c>
      <c r="V14" s="37">
        <f t="shared" si="21"/>
        <v>380</v>
      </c>
      <c r="W14" s="37">
        <f t="shared" si="21"/>
        <v>411</v>
      </c>
      <c r="X14" s="55">
        <f t="shared" si="9"/>
        <v>-2.3406152474364692</v>
      </c>
      <c r="Z14" s="31">
        <f t="shared" ref="Z14" si="22">Z28+Z29+Z30+Z31</f>
        <v>26916</v>
      </c>
    </row>
    <row r="15" spans="1:26" ht="18.75" customHeight="1" x14ac:dyDescent="0.2">
      <c r="A15" s="4" t="s">
        <v>23</v>
      </c>
      <c r="B15" s="37">
        <f>B32+B33+B34+B35</f>
        <v>-216</v>
      </c>
      <c r="C15" s="37">
        <f>C32+C33+C34+C35</f>
        <v>177</v>
      </c>
      <c r="D15" s="38">
        <f t="shared" si="3"/>
        <v>-0.45038167938931295</v>
      </c>
      <c r="E15" s="37">
        <f t="shared" ref="E15:J15" si="23">E32+E33+E34+E35</f>
        <v>-266</v>
      </c>
      <c r="F15" s="37">
        <f t="shared" si="23"/>
        <v>-2</v>
      </c>
      <c r="G15" s="37">
        <f t="shared" si="23"/>
        <v>99</v>
      </c>
      <c r="H15" s="37">
        <f t="shared" si="23"/>
        <v>3</v>
      </c>
      <c r="I15" s="37">
        <f t="shared" si="23"/>
        <v>365</v>
      </c>
      <c r="J15" s="37">
        <f t="shared" si="23"/>
        <v>5</v>
      </c>
      <c r="K15" s="55">
        <f t="shared" si="5"/>
        <v>-13.134505234050959</v>
      </c>
      <c r="L15" s="55">
        <f t="shared" si="6"/>
        <v>4.8884060833497927</v>
      </c>
      <c r="M15" s="55">
        <f t="shared" si="7"/>
        <v>18.022911317400752</v>
      </c>
      <c r="N15" s="39">
        <f t="shared" ref="N15:W15" si="24">N32+N33+N34+N35</f>
        <v>50</v>
      </c>
      <c r="O15" s="37">
        <f t="shared" si="24"/>
        <v>179</v>
      </c>
      <c r="P15" s="37">
        <f t="shared" si="24"/>
        <v>563</v>
      </c>
      <c r="Q15" s="37">
        <f t="shared" si="24"/>
        <v>46</v>
      </c>
      <c r="R15" s="37">
        <f t="shared" si="24"/>
        <v>233</v>
      </c>
      <c r="S15" s="37">
        <f t="shared" si="24"/>
        <v>330</v>
      </c>
      <c r="T15" s="37">
        <f t="shared" si="24"/>
        <v>513</v>
      </c>
      <c r="U15" s="37">
        <f t="shared" si="24"/>
        <v>-133</v>
      </c>
      <c r="V15" s="37">
        <f t="shared" si="24"/>
        <v>217</v>
      </c>
      <c r="W15" s="37">
        <f t="shared" si="24"/>
        <v>296</v>
      </c>
      <c r="X15" s="55">
        <f t="shared" si="9"/>
        <v>2.468891961287774</v>
      </c>
      <c r="Z15" s="31">
        <f t="shared" ref="Z15" si="25">Z32+Z33+Z34+Z35</f>
        <v>20252</v>
      </c>
    </row>
    <row r="16" spans="1:26" ht="18.75" customHeight="1" x14ac:dyDescent="0.2">
      <c r="A16" s="2" t="s">
        <v>22</v>
      </c>
      <c r="B16" s="35">
        <f>B36+B37+B38</f>
        <v>-169</v>
      </c>
      <c r="C16" s="35">
        <f>C36+C37+C38</f>
        <v>-33</v>
      </c>
      <c r="D16" s="36">
        <f t="shared" si="3"/>
        <v>0.24264705882352944</v>
      </c>
      <c r="E16" s="35">
        <f t="shared" ref="E16:J16" si="26">E36+E37+E38</f>
        <v>-120</v>
      </c>
      <c r="F16" s="35">
        <f t="shared" si="26"/>
        <v>-15</v>
      </c>
      <c r="G16" s="35">
        <f t="shared" si="26"/>
        <v>16</v>
      </c>
      <c r="H16" s="35">
        <f t="shared" si="26"/>
        <v>-6</v>
      </c>
      <c r="I16" s="35">
        <f t="shared" si="26"/>
        <v>136</v>
      </c>
      <c r="J16" s="35">
        <f t="shared" si="26"/>
        <v>9</v>
      </c>
      <c r="K16" s="54">
        <f t="shared" si="5"/>
        <v>-24.286581663630844</v>
      </c>
      <c r="L16" s="54">
        <f t="shared" si="6"/>
        <v>3.2382108884841125</v>
      </c>
      <c r="M16" s="54">
        <f t="shared" si="7"/>
        <v>27.524792552114956</v>
      </c>
      <c r="N16" s="35">
        <f t="shared" ref="N16:W16" si="27">N36+N37+N38</f>
        <v>-49</v>
      </c>
      <c r="O16" s="35">
        <f t="shared" si="27"/>
        <v>-18</v>
      </c>
      <c r="P16" s="35">
        <f t="shared" si="27"/>
        <v>84</v>
      </c>
      <c r="Q16" s="35">
        <f t="shared" si="27"/>
        <v>-30</v>
      </c>
      <c r="R16" s="35">
        <f t="shared" si="27"/>
        <v>40</v>
      </c>
      <c r="S16" s="35">
        <f t="shared" si="27"/>
        <v>44</v>
      </c>
      <c r="T16" s="35">
        <f t="shared" si="27"/>
        <v>133</v>
      </c>
      <c r="U16" s="35">
        <f t="shared" si="27"/>
        <v>-12</v>
      </c>
      <c r="V16" s="35">
        <f t="shared" si="27"/>
        <v>63</v>
      </c>
      <c r="W16" s="35">
        <f t="shared" si="27"/>
        <v>70</v>
      </c>
      <c r="X16" s="57">
        <f t="shared" si="9"/>
        <v>-9.917020845982595</v>
      </c>
      <c r="Z16" s="31">
        <f t="shared" ref="Z16" si="28">Z36+Z37+Z38</f>
        <v>4941</v>
      </c>
    </row>
    <row r="17" spans="1:26" ht="18.75" customHeight="1" x14ac:dyDescent="0.2">
      <c r="A17" s="6" t="s">
        <v>21</v>
      </c>
      <c r="B17" s="33">
        <f>B12+B13+B20</f>
        <v>-1519</v>
      </c>
      <c r="C17" s="33">
        <f>C12+C13+C20</f>
        <v>-551</v>
      </c>
      <c r="D17" s="34">
        <f t="shared" si="3"/>
        <v>0.56921487603305776</v>
      </c>
      <c r="E17" s="33">
        <f t="shared" ref="E17:J17" si="29">E12+E13+E20</f>
        <v>-1009</v>
      </c>
      <c r="F17" s="33">
        <f t="shared" si="29"/>
        <v>-222</v>
      </c>
      <c r="G17" s="33">
        <f t="shared" si="29"/>
        <v>696</v>
      </c>
      <c r="H17" s="33">
        <f t="shared" si="29"/>
        <v>-39</v>
      </c>
      <c r="I17" s="33">
        <f t="shared" si="29"/>
        <v>1705</v>
      </c>
      <c r="J17" s="33">
        <f t="shared" si="29"/>
        <v>183</v>
      </c>
      <c r="K17" s="53">
        <f t="shared" si="5"/>
        <v>-8.8510324742539339</v>
      </c>
      <c r="L17" s="53">
        <f t="shared" si="6"/>
        <v>6.1053702696538537</v>
      </c>
      <c r="M17" s="53">
        <f t="shared" si="7"/>
        <v>14.956402743907788</v>
      </c>
      <c r="N17" s="33">
        <f t="shared" ref="N17:W17" si="30">N12+N13+N20</f>
        <v>-510</v>
      </c>
      <c r="O17" s="33">
        <f t="shared" si="30"/>
        <v>-329</v>
      </c>
      <c r="P17" s="33">
        <f t="shared" si="30"/>
        <v>2339</v>
      </c>
      <c r="Q17" s="33">
        <f t="shared" si="30"/>
        <v>-150</v>
      </c>
      <c r="R17" s="33">
        <f t="shared" si="30"/>
        <v>1566</v>
      </c>
      <c r="S17" s="33">
        <f t="shared" si="30"/>
        <v>773</v>
      </c>
      <c r="T17" s="33">
        <f t="shared" si="30"/>
        <v>2849</v>
      </c>
      <c r="U17" s="33">
        <f t="shared" si="30"/>
        <v>179</v>
      </c>
      <c r="V17" s="33">
        <f t="shared" si="30"/>
        <v>2032</v>
      </c>
      <c r="W17" s="33">
        <f t="shared" si="30"/>
        <v>817</v>
      </c>
      <c r="X17" s="53">
        <f t="shared" si="9"/>
        <v>-4.4737626975911855</v>
      </c>
      <c r="Z17" s="31">
        <f t="shared" ref="Z17" si="31">Z12+Z13+Z20</f>
        <v>113998</v>
      </c>
    </row>
    <row r="18" spans="1:26" ht="18.75" customHeight="1" x14ac:dyDescent="0.2">
      <c r="A18" s="4" t="s">
        <v>20</v>
      </c>
      <c r="B18" s="37">
        <f>B14+B22</f>
        <v>-793</v>
      </c>
      <c r="C18" s="37">
        <f>C14+C22</f>
        <v>-43</v>
      </c>
      <c r="D18" s="38">
        <f t="shared" si="3"/>
        <v>5.7333333333333236E-2</v>
      </c>
      <c r="E18" s="37">
        <f t="shared" ref="E18:J18" si="32">E14+E22</f>
        <v>-591</v>
      </c>
      <c r="F18" s="37">
        <f t="shared" si="32"/>
        <v>-25</v>
      </c>
      <c r="G18" s="37">
        <f t="shared" si="32"/>
        <v>308</v>
      </c>
      <c r="H18" s="37">
        <f t="shared" si="32"/>
        <v>3</v>
      </c>
      <c r="I18" s="37">
        <f t="shared" si="32"/>
        <v>899</v>
      </c>
      <c r="J18" s="37">
        <f t="shared" si="32"/>
        <v>28</v>
      </c>
      <c r="K18" s="55">
        <f t="shared" si="5"/>
        <v>-11.622876022655758</v>
      </c>
      <c r="L18" s="55">
        <f t="shared" si="6"/>
        <v>6.0572687224669606</v>
      </c>
      <c r="M18" s="55">
        <f t="shared" si="7"/>
        <v>17.680144745122718</v>
      </c>
      <c r="N18" s="37">
        <f t="shared" ref="N18:W18" si="33">N14+N22</f>
        <v>-202</v>
      </c>
      <c r="O18" s="37">
        <f t="shared" si="33"/>
        <v>-18</v>
      </c>
      <c r="P18" s="37">
        <f t="shared" si="33"/>
        <v>1324</v>
      </c>
      <c r="Q18" s="37">
        <f t="shared" si="33"/>
        <v>-21</v>
      </c>
      <c r="R18" s="37">
        <f t="shared" si="33"/>
        <v>641</v>
      </c>
      <c r="S18" s="37">
        <f t="shared" si="33"/>
        <v>683</v>
      </c>
      <c r="T18" s="37">
        <f t="shared" si="33"/>
        <v>1526</v>
      </c>
      <c r="U18" s="37">
        <f t="shared" si="33"/>
        <v>-3</v>
      </c>
      <c r="V18" s="37">
        <f t="shared" si="33"/>
        <v>769</v>
      </c>
      <c r="W18" s="37">
        <f t="shared" si="33"/>
        <v>757</v>
      </c>
      <c r="X18" s="55">
        <f t="shared" si="9"/>
        <v>-3.9726242920075521</v>
      </c>
      <c r="Z18" s="31">
        <f t="shared" ref="Z18" si="34">Z14+Z22</f>
        <v>50848</v>
      </c>
    </row>
    <row r="19" spans="1:26" ht="18.75" customHeight="1" x14ac:dyDescent="0.2">
      <c r="A19" s="2" t="s">
        <v>19</v>
      </c>
      <c r="B19" s="35">
        <f>B15+B16+B21+B23</f>
        <v>-1124</v>
      </c>
      <c r="C19" s="35">
        <f>C15+C16+C21+C23</f>
        <v>-96</v>
      </c>
      <c r="D19" s="36">
        <f t="shared" si="3"/>
        <v>9.3385214007781991E-2</v>
      </c>
      <c r="E19" s="35">
        <f t="shared" ref="E19:J19" si="35">E15+E16+E21+E23</f>
        <v>-1013</v>
      </c>
      <c r="F19" s="35">
        <f t="shared" si="35"/>
        <v>-97</v>
      </c>
      <c r="G19" s="35">
        <f t="shared" si="35"/>
        <v>713</v>
      </c>
      <c r="H19" s="35">
        <f t="shared" si="35"/>
        <v>-44</v>
      </c>
      <c r="I19" s="35">
        <f t="shared" si="35"/>
        <v>1726</v>
      </c>
      <c r="J19" s="35">
        <f t="shared" si="35"/>
        <v>53</v>
      </c>
      <c r="K19" s="54">
        <f t="shared" si="5"/>
        <v>-8.5310291975105894</v>
      </c>
      <c r="L19" s="54">
        <f t="shared" si="6"/>
        <v>6.0045644795903756</v>
      </c>
      <c r="M19" s="54">
        <f t="shared" si="7"/>
        <v>14.535593677100966</v>
      </c>
      <c r="N19" s="40">
        <f t="shared" ref="N19:O19" si="36">N15+N16+N21+N23</f>
        <v>-111</v>
      </c>
      <c r="O19" s="35">
        <f t="shared" si="36"/>
        <v>1</v>
      </c>
      <c r="P19" s="40">
        <f>P15+P16+P21+P23</f>
        <v>3396</v>
      </c>
      <c r="Q19" s="35">
        <f t="shared" ref="Q19:S19" si="37">Q15+Q16+Q21+Q23</f>
        <v>-61</v>
      </c>
      <c r="R19" s="35">
        <f t="shared" si="37"/>
        <v>2089</v>
      </c>
      <c r="S19" s="35">
        <f t="shared" si="37"/>
        <v>1307</v>
      </c>
      <c r="T19" s="40">
        <f>T15+T16+T21+T23</f>
        <v>3507</v>
      </c>
      <c r="U19" s="35">
        <f t="shared" ref="U19:W19" si="38">U15+U16+U21+U23</f>
        <v>-62</v>
      </c>
      <c r="V19" s="35">
        <f t="shared" si="38"/>
        <v>2318</v>
      </c>
      <c r="W19" s="35">
        <f t="shared" si="38"/>
        <v>1189</v>
      </c>
      <c r="X19" s="57">
        <f t="shared" si="9"/>
        <v>-0.93479194563047918</v>
      </c>
      <c r="Z19" s="31">
        <f>Z15+Z16+Z21+Z23</f>
        <v>118743</v>
      </c>
    </row>
    <row r="20" spans="1:26" ht="18.75" customHeight="1" x14ac:dyDescent="0.2">
      <c r="A20" s="5" t="s">
        <v>18</v>
      </c>
      <c r="B20" s="41">
        <f>E20+N20</f>
        <v>-1117</v>
      </c>
      <c r="C20" s="41">
        <v>-471</v>
      </c>
      <c r="D20" s="42">
        <f t="shared" si="3"/>
        <v>0.72910216718266252</v>
      </c>
      <c r="E20" s="41">
        <f>G20-I20</f>
        <v>-723</v>
      </c>
      <c r="F20" s="41">
        <f>H20-J20</f>
        <v>-158</v>
      </c>
      <c r="G20" s="41">
        <v>602</v>
      </c>
      <c r="H20" s="41">
        <v>-25</v>
      </c>
      <c r="I20" s="41">
        <v>1325</v>
      </c>
      <c r="J20" s="41">
        <v>133</v>
      </c>
      <c r="K20" s="53">
        <f t="shared" si="5"/>
        <v>-7.5450039133837725</v>
      </c>
      <c r="L20" s="53">
        <f t="shared" si="6"/>
        <v>6.2822854161231412</v>
      </c>
      <c r="M20" s="53">
        <f t="shared" si="7"/>
        <v>13.827289329506915</v>
      </c>
      <c r="N20" s="41">
        <f>P20-T20</f>
        <v>-394</v>
      </c>
      <c r="O20" s="43">
        <f>Q20-U20</f>
        <v>-313</v>
      </c>
      <c r="P20" s="41">
        <f>R20+S20</f>
        <v>1932</v>
      </c>
      <c r="Q20" s="43">
        <v>-120</v>
      </c>
      <c r="R20" s="43">
        <v>1357</v>
      </c>
      <c r="S20" s="43">
        <v>575</v>
      </c>
      <c r="T20" s="41">
        <f>V20+W20</f>
        <v>2326</v>
      </c>
      <c r="U20" s="43">
        <v>193</v>
      </c>
      <c r="V20" s="43">
        <v>1798</v>
      </c>
      <c r="W20" s="43">
        <v>528</v>
      </c>
      <c r="X20" s="56">
        <f t="shared" si="9"/>
        <v>-4.1116618836420562</v>
      </c>
      <c r="Z20" s="8">
        <v>95825</v>
      </c>
    </row>
    <row r="21" spans="1:26" ht="18.75" customHeight="1" x14ac:dyDescent="0.2">
      <c r="A21" s="3" t="s">
        <v>17</v>
      </c>
      <c r="B21" s="44">
        <f t="shared" ref="B21:B38" si="39">E21+N21</f>
        <v>-609</v>
      </c>
      <c r="C21" s="44">
        <v>-254</v>
      </c>
      <c r="D21" s="45">
        <f t="shared" si="3"/>
        <v>0.71549295774647881</v>
      </c>
      <c r="E21" s="44">
        <f t="shared" ref="E21:F38" si="40">G21-I21</f>
        <v>-452</v>
      </c>
      <c r="F21" s="44">
        <f t="shared" si="40"/>
        <v>-40</v>
      </c>
      <c r="G21" s="44">
        <v>519</v>
      </c>
      <c r="H21" s="44">
        <v>-29</v>
      </c>
      <c r="I21" s="44">
        <v>971</v>
      </c>
      <c r="J21" s="44">
        <v>11</v>
      </c>
      <c r="K21" s="55">
        <f t="shared" si="5"/>
        <v>-5.8776868961391919</v>
      </c>
      <c r="L21" s="55">
        <f t="shared" si="6"/>
        <v>6.7489369449031873</v>
      </c>
      <c r="M21" s="55">
        <f t="shared" si="7"/>
        <v>12.626623841042379</v>
      </c>
      <c r="N21" s="44">
        <f t="shared" ref="N21:O38" si="41">P21-T21</f>
        <v>-157</v>
      </c>
      <c r="O21" s="44">
        <f t="shared" si="41"/>
        <v>-214</v>
      </c>
      <c r="P21" s="44">
        <f t="shared" ref="P21:P38" si="42">R21+S21</f>
        <v>2148</v>
      </c>
      <c r="Q21" s="44">
        <v>-104</v>
      </c>
      <c r="R21" s="44">
        <v>1399</v>
      </c>
      <c r="S21" s="44">
        <v>749</v>
      </c>
      <c r="T21" s="44">
        <f t="shared" ref="T21:T38" si="43">V21+W21</f>
        <v>2305</v>
      </c>
      <c r="U21" s="44">
        <v>110</v>
      </c>
      <c r="V21" s="44">
        <v>1666</v>
      </c>
      <c r="W21" s="44">
        <v>639</v>
      </c>
      <c r="X21" s="55">
        <f t="shared" si="9"/>
        <v>-2.041585935163392</v>
      </c>
      <c r="Z21" s="8">
        <v>76901</v>
      </c>
    </row>
    <row r="22" spans="1:26" ht="18.75" customHeight="1" x14ac:dyDescent="0.2">
      <c r="A22" s="3" t="s">
        <v>16</v>
      </c>
      <c r="B22" s="44">
        <f t="shared" si="39"/>
        <v>-385</v>
      </c>
      <c r="C22" s="44">
        <v>-43</v>
      </c>
      <c r="D22" s="45">
        <f t="shared" si="3"/>
        <v>0.1257309941520468</v>
      </c>
      <c r="E22" s="44">
        <f t="shared" si="40"/>
        <v>-246</v>
      </c>
      <c r="F22" s="44">
        <f t="shared" si="40"/>
        <v>11</v>
      </c>
      <c r="G22" s="44">
        <v>159</v>
      </c>
      <c r="H22" s="44">
        <v>20</v>
      </c>
      <c r="I22" s="44">
        <v>405</v>
      </c>
      <c r="J22" s="44">
        <v>9</v>
      </c>
      <c r="K22" s="55">
        <f t="shared" si="5"/>
        <v>-10.279124185191375</v>
      </c>
      <c r="L22" s="55">
        <f t="shared" si="6"/>
        <v>6.6438241684773525</v>
      </c>
      <c r="M22" s="55">
        <f t="shared" si="7"/>
        <v>16.922948353668726</v>
      </c>
      <c r="N22" s="44">
        <f t="shared" si="41"/>
        <v>-139</v>
      </c>
      <c r="O22" s="44">
        <f t="shared" si="41"/>
        <v>-54</v>
      </c>
      <c r="P22" s="44">
        <f t="shared" si="42"/>
        <v>596</v>
      </c>
      <c r="Q22" s="44">
        <v>-29</v>
      </c>
      <c r="R22" s="44">
        <v>300</v>
      </c>
      <c r="S22" s="44">
        <v>296</v>
      </c>
      <c r="T22" s="44">
        <f t="shared" si="43"/>
        <v>735</v>
      </c>
      <c r="U22" s="44">
        <v>25</v>
      </c>
      <c r="V22" s="44">
        <v>389</v>
      </c>
      <c r="W22" s="44">
        <v>346</v>
      </c>
      <c r="X22" s="55">
        <f t="shared" si="9"/>
        <v>-5.8081230152097607</v>
      </c>
      <c r="Z22" s="8">
        <v>23932</v>
      </c>
    </row>
    <row r="23" spans="1:26" ht="18.75" customHeight="1" x14ac:dyDescent="0.2">
      <c r="A23" s="1" t="s">
        <v>15</v>
      </c>
      <c r="B23" s="46">
        <f t="shared" si="39"/>
        <v>-130</v>
      </c>
      <c r="C23" s="46">
        <v>14</v>
      </c>
      <c r="D23" s="47">
        <f t="shared" si="3"/>
        <v>-9.722222222222221E-2</v>
      </c>
      <c r="E23" s="46">
        <f>G23-I23</f>
        <v>-175</v>
      </c>
      <c r="F23" s="46">
        <f t="shared" si="40"/>
        <v>-40</v>
      </c>
      <c r="G23" s="46">
        <v>79</v>
      </c>
      <c r="H23" s="46">
        <v>-12</v>
      </c>
      <c r="I23" s="46">
        <v>254</v>
      </c>
      <c r="J23" s="46">
        <v>28</v>
      </c>
      <c r="K23" s="54">
        <f t="shared" si="5"/>
        <v>-10.511141810318939</v>
      </c>
      <c r="L23" s="54">
        <f t="shared" si="6"/>
        <v>4.7450297315154062</v>
      </c>
      <c r="M23" s="54">
        <f t="shared" si="7"/>
        <v>15.256171541834343</v>
      </c>
      <c r="N23" s="48">
        <f t="shared" si="41"/>
        <v>45</v>
      </c>
      <c r="O23" s="46">
        <f t="shared" si="41"/>
        <v>54</v>
      </c>
      <c r="P23" s="48">
        <f t="shared" si="42"/>
        <v>601</v>
      </c>
      <c r="Q23" s="46">
        <v>27</v>
      </c>
      <c r="R23" s="46">
        <v>417</v>
      </c>
      <c r="S23" s="46">
        <v>184</v>
      </c>
      <c r="T23" s="48">
        <f t="shared" si="43"/>
        <v>556</v>
      </c>
      <c r="U23" s="46">
        <v>-27</v>
      </c>
      <c r="V23" s="46">
        <v>372</v>
      </c>
      <c r="W23" s="46">
        <v>184</v>
      </c>
      <c r="X23" s="58">
        <f t="shared" si="9"/>
        <v>2.7028650369391554</v>
      </c>
      <c r="Z23" s="8">
        <v>16649</v>
      </c>
    </row>
    <row r="24" spans="1:26" ht="18.75" customHeight="1" x14ac:dyDescent="0.2">
      <c r="A24" s="7" t="s">
        <v>14</v>
      </c>
      <c r="B24" s="49">
        <f t="shared" si="39"/>
        <v>-76</v>
      </c>
      <c r="C24" s="49">
        <v>-8</v>
      </c>
      <c r="D24" s="50">
        <f t="shared" si="3"/>
        <v>0.11764705882352944</v>
      </c>
      <c r="E24" s="41">
        <f t="shared" si="40"/>
        <v>-77</v>
      </c>
      <c r="F24" s="49">
        <f t="shared" si="40"/>
        <v>-23</v>
      </c>
      <c r="G24" s="49">
        <v>34</v>
      </c>
      <c r="H24" s="49">
        <v>-3</v>
      </c>
      <c r="I24" s="49">
        <v>111</v>
      </c>
      <c r="J24" s="49">
        <v>20</v>
      </c>
      <c r="K24" s="52">
        <f t="shared" si="5"/>
        <v>-14.092240117130308</v>
      </c>
      <c r="L24" s="52">
        <f t="shared" si="6"/>
        <v>6.2225475841874083</v>
      </c>
      <c r="M24" s="52">
        <f t="shared" si="7"/>
        <v>20.314787701317716</v>
      </c>
      <c r="N24" s="41">
        <f t="shared" si="41"/>
        <v>1</v>
      </c>
      <c r="O24" s="49">
        <f t="shared" si="41"/>
        <v>15</v>
      </c>
      <c r="P24" s="49">
        <f t="shared" si="42"/>
        <v>163</v>
      </c>
      <c r="Q24" s="49">
        <v>26</v>
      </c>
      <c r="R24" s="49">
        <v>79</v>
      </c>
      <c r="S24" s="49">
        <v>84</v>
      </c>
      <c r="T24" s="49">
        <f t="shared" si="43"/>
        <v>162</v>
      </c>
      <c r="U24" s="49">
        <v>11</v>
      </c>
      <c r="V24" s="49">
        <v>83</v>
      </c>
      <c r="W24" s="49">
        <v>79</v>
      </c>
      <c r="X24" s="52">
        <f t="shared" si="9"/>
        <v>0.18301610541727673</v>
      </c>
      <c r="Z24" s="8">
        <v>5464</v>
      </c>
    </row>
    <row r="25" spans="1:26" ht="18.75" customHeight="1" x14ac:dyDescent="0.2">
      <c r="A25" s="5" t="s">
        <v>13</v>
      </c>
      <c r="B25" s="41">
        <f t="shared" si="39"/>
        <v>-57</v>
      </c>
      <c r="C25" s="41">
        <v>6</v>
      </c>
      <c r="D25" s="42">
        <f t="shared" si="3"/>
        <v>-9.5238095238095233E-2</v>
      </c>
      <c r="E25" s="41">
        <f t="shared" si="40"/>
        <v>-40</v>
      </c>
      <c r="F25" s="41">
        <f t="shared" si="40"/>
        <v>-7</v>
      </c>
      <c r="G25" s="41">
        <v>6</v>
      </c>
      <c r="H25" s="41">
        <v>3</v>
      </c>
      <c r="I25" s="41">
        <v>46</v>
      </c>
      <c r="J25" s="41">
        <v>10</v>
      </c>
      <c r="K25" s="53">
        <f t="shared" si="5"/>
        <v>-28.694404591104735</v>
      </c>
      <c r="L25" s="53">
        <f t="shared" si="6"/>
        <v>4.3041606886657098</v>
      </c>
      <c r="M25" s="53">
        <f t="shared" si="7"/>
        <v>32.998565279770446</v>
      </c>
      <c r="N25" s="41">
        <f>P25-T25</f>
        <v>-17</v>
      </c>
      <c r="O25" s="41">
        <f t="shared" si="41"/>
        <v>13</v>
      </c>
      <c r="P25" s="41">
        <f t="shared" si="42"/>
        <v>23</v>
      </c>
      <c r="Q25" s="41">
        <v>1</v>
      </c>
      <c r="R25" s="41">
        <v>14</v>
      </c>
      <c r="S25" s="41">
        <v>9</v>
      </c>
      <c r="T25" s="41">
        <f t="shared" si="43"/>
        <v>40</v>
      </c>
      <c r="U25" s="41">
        <v>-12</v>
      </c>
      <c r="V25" s="41">
        <v>11</v>
      </c>
      <c r="W25" s="41">
        <v>29</v>
      </c>
      <c r="X25" s="56">
        <f t="shared" si="9"/>
        <v>-12.195121951219512</v>
      </c>
      <c r="Z25" s="8">
        <v>1394</v>
      </c>
    </row>
    <row r="26" spans="1:26" ht="18.75" customHeight="1" x14ac:dyDescent="0.2">
      <c r="A26" s="3" t="s">
        <v>12</v>
      </c>
      <c r="B26" s="44">
        <f t="shared" si="39"/>
        <v>-79</v>
      </c>
      <c r="C26" s="44">
        <v>-9</v>
      </c>
      <c r="D26" s="45">
        <f t="shared" si="3"/>
        <v>0.12857142857142856</v>
      </c>
      <c r="E26" s="44">
        <f t="shared" si="40"/>
        <v>-58</v>
      </c>
      <c r="F26" s="44">
        <f t="shared" si="40"/>
        <v>-6</v>
      </c>
      <c r="G26" s="44">
        <v>15</v>
      </c>
      <c r="H26" s="44">
        <v>4</v>
      </c>
      <c r="I26" s="44">
        <v>73</v>
      </c>
      <c r="J26" s="44">
        <v>10</v>
      </c>
      <c r="K26" s="55">
        <f t="shared" si="5"/>
        <v>-17.818740399385561</v>
      </c>
      <c r="L26" s="55">
        <f t="shared" si="6"/>
        <v>4.6082949308755756</v>
      </c>
      <c r="M26" s="55">
        <f t="shared" si="7"/>
        <v>22.427035330261134</v>
      </c>
      <c r="N26" s="44">
        <f t="shared" si="41"/>
        <v>-21</v>
      </c>
      <c r="O26" s="44">
        <f t="shared" si="41"/>
        <v>-3</v>
      </c>
      <c r="P26" s="44">
        <f t="shared" si="42"/>
        <v>84</v>
      </c>
      <c r="Q26" s="44">
        <v>-19</v>
      </c>
      <c r="R26" s="44">
        <v>55</v>
      </c>
      <c r="S26" s="44">
        <v>29</v>
      </c>
      <c r="T26" s="44">
        <f t="shared" si="43"/>
        <v>105</v>
      </c>
      <c r="U26" s="44">
        <v>-16</v>
      </c>
      <c r="V26" s="44">
        <v>54</v>
      </c>
      <c r="W26" s="44">
        <v>51</v>
      </c>
      <c r="X26" s="55">
        <f t="shared" si="9"/>
        <v>-6.4516129032258061</v>
      </c>
      <c r="Z26" s="8">
        <v>3255</v>
      </c>
    </row>
    <row r="27" spans="1:26" ht="18.75" customHeight="1" x14ac:dyDescent="0.2">
      <c r="A27" s="1" t="s">
        <v>11</v>
      </c>
      <c r="B27" s="46">
        <f t="shared" si="39"/>
        <v>-190</v>
      </c>
      <c r="C27" s="46">
        <v>-69</v>
      </c>
      <c r="D27" s="47">
        <f t="shared" si="3"/>
        <v>0.57024793388429762</v>
      </c>
      <c r="E27" s="46">
        <f t="shared" si="40"/>
        <v>-111</v>
      </c>
      <c r="F27" s="46">
        <f t="shared" si="40"/>
        <v>-28</v>
      </c>
      <c r="G27" s="46">
        <v>39</v>
      </c>
      <c r="H27" s="46">
        <v>-18</v>
      </c>
      <c r="I27" s="46">
        <v>150</v>
      </c>
      <c r="J27" s="46">
        <v>10</v>
      </c>
      <c r="K27" s="54">
        <f t="shared" si="5"/>
        <v>-13.771712158808933</v>
      </c>
      <c r="L27" s="54">
        <f t="shared" si="6"/>
        <v>4.838709677419355</v>
      </c>
      <c r="M27" s="54">
        <f t="shared" si="7"/>
        <v>18.610421836228287</v>
      </c>
      <c r="N27" s="48">
        <f t="shared" si="41"/>
        <v>-79</v>
      </c>
      <c r="O27" s="51">
        <f t="shared" si="41"/>
        <v>-41</v>
      </c>
      <c r="P27" s="48">
        <f t="shared" si="42"/>
        <v>137</v>
      </c>
      <c r="Q27" s="51">
        <v>-38</v>
      </c>
      <c r="R27" s="51">
        <v>61</v>
      </c>
      <c r="S27" s="51">
        <v>76</v>
      </c>
      <c r="T27" s="48">
        <f t="shared" si="43"/>
        <v>216</v>
      </c>
      <c r="U27" s="51">
        <v>3</v>
      </c>
      <c r="V27" s="51">
        <v>86</v>
      </c>
      <c r="W27" s="51">
        <v>130</v>
      </c>
      <c r="X27" s="58">
        <f t="shared" si="9"/>
        <v>-9.8014888337468982</v>
      </c>
      <c r="Z27" s="8">
        <v>8060</v>
      </c>
    </row>
    <row r="28" spans="1:26" ht="18.75" customHeight="1" x14ac:dyDescent="0.2">
      <c r="A28" s="5" t="s">
        <v>10</v>
      </c>
      <c r="B28" s="41">
        <f t="shared" si="39"/>
        <v>-84</v>
      </c>
      <c r="C28" s="41">
        <v>4</v>
      </c>
      <c r="D28" s="42">
        <f t="shared" si="3"/>
        <v>-4.5454545454545414E-2</v>
      </c>
      <c r="E28" s="41">
        <f t="shared" si="40"/>
        <v>-71</v>
      </c>
      <c r="F28" s="41">
        <f t="shared" si="40"/>
        <v>-12</v>
      </c>
      <c r="G28" s="41">
        <v>6</v>
      </c>
      <c r="H28" s="41">
        <v>-4</v>
      </c>
      <c r="I28" s="41">
        <v>77</v>
      </c>
      <c r="J28" s="41">
        <v>8</v>
      </c>
      <c r="K28" s="53">
        <f t="shared" si="5"/>
        <v>-23.603723404255319</v>
      </c>
      <c r="L28" s="53">
        <f t="shared" si="6"/>
        <v>1.9946808510638296</v>
      </c>
      <c r="M28" s="53">
        <f t="shared" si="7"/>
        <v>25.598404255319149</v>
      </c>
      <c r="N28" s="41">
        <f t="shared" si="41"/>
        <v>-13</v>
      </c>
      <c r="O28" s="41">
        <f t="shared" si="41"/>
        <v>16</v>
      </c>
      <c r="P28" s="41">
        <f t="shared" si="42"/>
        <v>57</v>
      </c>
      <c r="Q28" s="41">
        <v>9</v>
      </c>
      <c r="R28" s="41">
        <v>32</v>
      </c>
      <c r="S28" s="41">
        <v>25</v>
      </c>
      <c r="T28" s="41">
        <f t="shared" si="43"/>
        <v>70</v>
      </c>
      <c r="U28" s="41">
        <v>-7</v>
      </c>
      <c r="V28" s="41">
        <v>44</v>
      </c>
      <c r="W28" s="41">
        <v>26</v>
      </c>
      <c r="X28" s="53">
        <f t="shared" si="9"/>
        <v>-4.3218085106382977</v>
      </c>
      <c r="Z28" s="8">
        <v>3008</v>
      </c>
    </row>
    <row r="29" spans="1:26" ht="18.75" customHeight="1" x14ac:dyDescent="0.2">
      <c r="A29" s="3" t="s">
        <v>9</v>
      </c>
      <c r="B29" s="44">
        <f t="shared" si="39"/>
        <v>-97</v>
      </c>
      <c r="C29" s="44">
        <v>-70</v>
      </c>
      <c r="D29" s="45">
        <f t="shared" si="3"/>
        <v>2.5925925925925926</v>
      </c>
      <c r="E29" s="44">
        <f t="shared" si="40"/>
        <v>-79</v>
      </c>
      <c r="F29" s="44">
        <f t="shared" si="40"/>
        <v>-4</v>
      </c>
      <c r="G29" s="44">
        <v>68</v>
      </c>
      <c r="H29" s="44">
        <v>-3</v>
      </c>
      <c r="I29" s="44">
        <v>147</v>
      </c>
      <c r="J29" s="44">
        <v>1</v>
      </c>
      <c r="K29" s="55">
        <f t="shared" si="5"/>
        <v>-9.5066185318892895</v>
      </c>
      <c r="L29" s="55">
        <f t="shared" si="6"/>
        <v>8.182912154031289</v>
      </c>
      <c r="M29" s="55">
        <f t="shared" si="7"/>
        <v>17.68953068592058</v>
      </c>
      <c r="N29" s="43">
        <f t="shared" si="41"/>
        <v>-18</v>
      </c>
      <c r="O29" s="44">
        <f t="shared" si="41"/>
        <v>-66</v>
      </c>
      <c r="P29" s="43">
        <f>R29+S29</f>
        <v>235</v>
      </c>
      <c r="Q29" s="44">
        <v>-46</v>
      </c>
      <c r="R29" s="44">
        <v>69</v>
      </c>
      <c r="S29" s="44">
        <v>166</v>
      </c>
      <c r="T29" s="43">
        <f>V29+W29</f>
        <v>253</v>
      </c>
      <c r="U29" s="44">
        <v>20</v>
      </c>
      <c r="V29" s="44">
        <v>109</v>
      </c>
      <c r="W29" s="44">
        <v>144</v>
      </c>
      <c r="X29" s="55">
        <f t="shared" si="9"/>
        <v>-2.1660649819494586</v>
      </c>
      <c r="Z29" s="8">
        <v>8310</v>
      </c>
    </row>
    <row r="30" spans="1:26" ht="18.75" customHeight="1" x14ac:dyDescent="0.2">
      <c r="A30" s="3" t="s">
        <v>8</v>
      </c>
      <c r="B30" s="44">
        <f>E30+N30</f>
        <v>-130</v>
      </c>
      <c r="C30" s="44">
        <v>64</v>
      </c>
      <c r="D30" s="45">
        <f t="shared" si="3"/>
        <v>-0.32989690721649489</v>
      </c>
      <c r="E30" s="44">
        <f t="shared" si="40"/>
        <v>-124</v>
      </c>
      <c r="F30" s="44">
        <f t="shared" si="40"/>
        <v>-9</v>
      </c>
      <c r="G30" s="44">
        <v>32</v>
      </c>
      <c r="H30" s="44">
        <v>-4</v>
      </c>
      <c r="I30" s="44">
        <v>156</v>
      </c>
      <c r="J30" s="44">
        <v>5</v>
      </c>
      <c r="K30" s="56">
        <f t="shared" si="5"/>
        <v>-14.948764315852923</v>
      </c>
      <c r="L30" s="56">
        <f t="shared" si="6"/>
        <v>3.8577456298975288</v>
      </c>
      <c r="M30" s="56">
        <f t="shared" si="7"/>
        <v>18.806509945750452</v>
      </c>
      <c r="N30" s="44">
        <f t="shared" si="41"/>
        <v>-6</v>
      </c>
      <c r="O30" s="44">
        <f t="shared" si="41"/>
        <v>73</v>
      </c>
      <c r="P30" s="44">
        <f t="shared" si="42"/>
        <v>270</v>
      </c>
      <c r="Q30" s="44">
        <v>49</v>
      </c>
      <c r="R30" s="44">
        <v>181</v>
      </c>
      <c r="S30" s="44">
        <v>89</v>
      </c>
      <c r="T30" s="44">
        <f t="shared" si="43"/>
        <v>276</v>
      </c>
      <c r="U30" s="44">
        <v>-24</v>
      </c>
      <c r="V30" s="44">
        <v>142</v>
      </c>
      <c r="W30" s="44">
        <v>134</v>
      </c>
      <c r="X30" s="55">
        <f t="shared" si="9"/>
        <v>-0.72332730560578662</v>
      </c>
      <c r="Z30" s="8">
        <v>8295</v>
      </c>
    </row>
    <row r="31" spans="1:26" ht="18.75" customHeight="1" x14ac:dyDescent="0.2">
      <c r="A31" s="1" t="s">
        <v>7</v>
      </c>
      <c r="B31" s="46">
        <f t="shared" si="39"/>
        <v>-97</v>
      </c>
      <c r="C31" s="46">
        <v>2</v>
      </c>
      <c r="D31" s="47">
        <f t="shared" si="3"/>
        <v>-2.0202020202020221E-2</v>
      </c>
      <c r="E31" s="46">
        <f t="shared" si="40"/>
        <v>-71</v>
      </c>
      <c r="F31" s="46">
        <f t="shared" si="40"/>
        <v>-11</v>
      </c>
      <c r="G31" s="46">
        <v>43</v>
      </c>
      <c r="H31" s="46">
        <v>-6</v>
      </c>
      <c r="I31" s="46">
        <v>114</v>
      </c>
      <c r="J31" s="46">
        <v>5</v>
      </c>
      <c r="K31" s="54">
        <f t="shared" si="5"/>
        <v>-9.7220320416267292</v>
      </c>
      <c r="L31" s="54">
        <f t="shared" si="6"/>
        <v>5.8879912364781593</v>
      </c>
      <c r="M31" s="54">
        <f t="shared" si="7"/>
        <v>15.610023278104888</v>
      </c>
      <c r="N31" s="46">
        <f t="shared" si="41"/>
        <v>-26</v>
      </c>
      <c r="O31" s="46">
        <f t="shared" si="41"/>
        <v>13</v>
      </c>
      <c r="P31" s="46">
        <f t="shared" si="42"/>
        <v>166</v>
      </c>
      <c r="Q31" s="46">
        <v>-4</v>
      </c>
      <c r="R31" s="46">
        <v>59</v>
      </c>
      <c r="S31" s="46">
        <v>107</v>
      </c>
      <c r="T31" s="46">
        <f t="shared" si="43"/>
        <v>192</v>
      </c>
      <c r="U31" s="46">
        <v>-17</v>
      </c>
      <c r="V31" s="46">
        <v>85</v>
      </c>
      <c r="W31" s="46">
        <v>107</v>
      </c>
      <c r="X31" s="57">
        <f t="shared" si="9"/>
        <v>-3.5601807476379572</v>
      </c>
      <c r="Z31" s="8">
        <v>7303</v>
      </c>
    </row>
    <row r="32" spans="1:26" ht="18.75" customHeight="1" x14ac:dyDescent="0.2">
      <c r="A32" s="5" t="s">
        <v>6</v>
      </c>
      <c r="B32" s="41">
        <f t="shared" si="39"/>
        <v>23</v>
      </c>
      <c r="C32" s="41">
        <v>15</v>
      </c>
      <c r="D32" s="42">
        <f t="shared" si="3"/>
        <v>1.875</v>
      </c>
      <c r="E32" s="41">
        <f t="shared" si="40"/>
        <v>-7</v>
      </c>
      <c r="F32" s="41">
        <f t="shared" si="40"/>
        <v>-4</v>
      </c>
      <c r="G32" s="41">
        <v>15</v>
      </c>
      <c r="H32" s="41">
        <v>0</v>
      </c>
      <c r="I32" s="41">
        <v>22</v>
      </c>
      <c r="J32" s="41">
        <v>4</v>
      </c>
      <c r="K32" s="53">
        <f t="shared" si="5"/>
        <v>-3.6978341257263603</v>
      </c>
      <c r="L32" s="53">
        <f t="shared" si="6"/>
        <v>7.9239302694136295</v>
      </c>
      <c r="M32" s="53">
        <f t="shared" si="7"/>
        <v>11.621764395139991</v>
      </c>
      <c r="N32" s="41">
        <f t="shared" si="41"/>
        <v>30</v>
      </c>
      <c r="O32" s="43">
        <f t="shared" si="41"/>
        <v>19</v>
      </c>
      <c r="P32" s="41">
        <f t="shared" si="42"/>
        <v>95</v>
      </c>
      <c r="Q32" s="43">
        <v>5</v>
      </c>
      <c r="R32" s="43">
        <v>24</v>
      </c>
      <c r="S32" s="43">
        <v>71</v>
      </c>
      <c r="T32" s="41">
        <f t="shared" si="43"/>
        <v>65</v>
      </c>
      <c r="U32" s="43">
        <v>-14</v>
      </c>
      <c r="V32" s="43">
        <v>26</v>
      </c>
      <c r="W32" s="43">
        <v>39</v>
      </c>
      <c r="X32" s="56">
        <f t="shared" si="9"/>
        <v>15.847860538827259</v>
      </c>
      <c r="Z32" s="8">
        <v>1893</v>
      </c>
    </row>
    <row r="33" spans="1:26" ht="18.75" customHeight="1" x14ac:dyDescent="0.2">
      <c r="A33" s="3" t="s">
        <v>5</v>
      </c>
      <c r="B33" s="44">
        <f>E33+N33</f>
        <v>-140</v>
      </c>
      <c r="C33" s="44">
        <v>48</v>
      </c>
      <c r="D33" s="45">
        <f t="shared" si="3"/>
        <v>-0.25531914893617025</v>
      </c>
      <c r="E33" s="44">
        <f t="shared" si="40"/>
        <v>-143</v>
      </c>
      <c r="F33" s="44">
        <f t="shared" si="40"/>
        <v>-18</v>
      </c>
      <c r="G33" s="44">
        <v>32</v>
      </c>
      <c r="H33" s="44">
        <v>-8</v>
      </c>
      <c r="I33" s="44">
        <v>175</v>
      </c>
      <c r="J33" s="44">
        <v>10</v>
      </c>
      <c r="K33" s="55">
        <f t="shared" si="5"/>
        <v>-18.617367530269497</v>
      </c>
      <c r="L33" s="55">
        <f t="shared" si="6"/>
        <v>4.1661242025777891</v>
      </c>
      <c r="M33" s="55">
        <f t="shared" si="7"/>
        <v>22.783491732847285</v>
      </c>
      <c r="N33" s="44">
        <f t="shared" si="41"/>
        <v>3</v>
      </c>
      <c r="O33" s="44">
        <f t="shared" si="41"/>
        <v>66</v>
      </c>
      <c r="P33" s="44">
        <f t="shared" si="42"/>
        <v>190</v>
      </c>
      <c r="Q33" s="44">
        <v>10</v>
      </c>
      <c r="R33" s="44">
        <v>96</v>
      </c>
      <c r="S33" s="44">
        <v>94</v>
      </c>
      <c r="T33" s="44">
        <f t="shared" si="43"/>
        <v>187</v>
      </c>
      <c r="U33" s="44">
        <v>-56</v>
      </c>
      <c r="V33" s="44">
        <v>92</v>
      </c>
      <c r="W33" s="44">
        <v>95</v>
      </c>
      <c r="X33" s="55">
        <f t="shared" si="9"/>
        <v>0.39057414399166773</v>
      </c>
      <c r="Z33" s="8">
        <v>7681</v>
      </c>
    </row>
    <row r="34" spans="1:26" ht="18.75" customHeight="1" x14ac:dyDescent="0.2">
      <c r="A34" s="3" t="s">
        <v>4</v>
      </c>
      <c r="B34" s="44">
        <f t="shared" si="39"/>
        <v>-46</v>
      </c>
      <c r="C34" s="44">
        <v>36</v>
      </c>
      <c r="D34" s="45">
        <f t="shared" si="3"/>
        <v>-0.43902439024390238</v>
      </c>
      <c r="E34" s="44">
        <f t="shared" si="40"/>
        <v>-63</v>
      </c>
      <c r="F34" s="44">
        <f t="shared" si="40"/>
        <v>-4</v>
      </c>
      <c r="G34" s="44">
        <v>22</v>
      </c>
      <c r="H34" s="44">
        <v>5</v>
      </c>
      <c r="I34" s="44">
        <v>85</v>
      </c>
      <c r="J34" s="44">
        <v>9</v>
      </c>
      <c r="K34" s="55">
        <f t="shared" si="5"/>
        <v>-12.034383954154729</v>
      </c>
      <c r="L34" s="55">
        <f t="shared" si="6"/>
        <v>4.2024832855778413</v>
      </c>
      <c r="M34" s="55">
        <f t="shared" si="7"/>
        <v>16.236867239732568</v>
      </c>
      <c r="N34" s="44">
        <f t="shared" si="41"/>
        <v>17</v>
      </c>
      <c r="O34" s="44">
        <f t="shared" si="41"/>
        <v>40</v>
      </c>
      <c r="P34" s="44">
        <f t="shared" si="42"/>
        <v>143</v>
      </c>
      <c r="Q34" s="44">
        <v>3</v>
      </c>
      <c r="R34" s="44">
        <v>63</v>
      </c>
      <c r="S34" s="44">
        <v>80</v>
      </c>
      <c r="T34" s="44">
        <f t="shared" si="43"/>
        <v>126</v>
      </c>
      <c r="U34" s="44">
        <v>-37</v>
      </c>
      <c r="V34" s="44">
        <v>49</v>
      </c>
      <c r="W34" s="44">
        <v>77</v>
      </c>
      <c r="X34" s="55">
        <f t="shared" si="9"/>
        <v>3.2473734479465137</v>
      </c>
      <c r="Z34" s="8">
        <v>5235</v>
      </c>
    </row>
    <row r="35" spans="1:26" ht="18.75" customHeight="1" x14ac:dyDescent="0.2">
      <c r="A35" s="1" t="s">
        <v>3</v>
      </c>
      <c r="B35" s="46">
        <f>E35+N35</f>
        <v>-53</v>
      </c>
      <c r="C35" s="46">
        <v>78</v>
      </c>
      <c r="D35" s="47">
        <f t="shared" si="3"/>
        <v>-0.59541984732824427</v>
      </c>
      <c r="E35" s="46">
        <f t="shared" si="40"/>
        <v>-53</v>
      </c>
      <c r="F35" s="46">
        <f t="shared" si="40"/>
        <v>24</v>
      </c>
      <c r="G35" s="46">
        <v>30</v>
      </c>
      <c r="H35" s="46">
        <v>6</v>
      </c>
      <c r="I35" s="46">
        <v>83</v>
      </c>
      <c r="J35" s="46">
        <v>-18</v>
      </c>
      <c r="K35" s="54">
        <f t="shared" si="5"/>
        <v>-9.7372772368179312</v>
      </c>
      <c r="L35" s="54">
        <f t="shared" si="6"/>
        <v>5.5116663604629803</v>
      </c>
      <c r="M35" s="54">
        <f t="shared" si="7"/>
        <v>15.248943597280912</v>
      </c>
      <c r="N35" s="48">
        <f t="shared" si="41"/>
        <v>0</v>
      </c>
      <c r="O35" s="51">
        <f t="shared" si="41"/>
        <v>54</v>
      </c>
      <c r="P35" s="48">
        <f t="shared" si="42"/>
        <v>135</v>
      </c>
      <c r="Q35" s="51">
        <v>28</v>
      </c>
      <c r="R35" s="51">
        <v>50</v>
      </c>
      <c r="S35" s="51">
        <v>85</v>
      </c>
      <c r="T35" s="48">
        <f t="shared" si="43"/>
        <v>135</v>
      </c>
      <c r="U35" s="51">
        <v>-26</v>
      </c>
      <c r="V35" s="51">
        <v>50</v>
      </c>
      <c r="W35" s="51">
        <v>85</v>
      </c>
      <c r="X35" s="58">
        <f t="shared" si="9"/>
        <v>0</v>
      </c>
      <c r="Z35" s="8">
        <v>5443</v>
      </c>
    </row>
    <row r="36" spans="1:26" ht="18.75" customHeight="1" x14ac:dyDescent="0.2">
      <c r="A36" s="5" t="s">
        <v>2</v>
      </c>
      <c r="B36" s="41">
        <f t="shared" si="39"/>
        <v>-71</v>
      </c>
      <c r="C36" s="41">
        <v>-8</v>
      </c>
      <c r="D36" s="42">
        <f t="shared" si="3"/>
        <v>0.12698412698412698</v>
      </c>
      <c r="E36" s="41">
        <f t="shared" si="40"/>
        <v>-43</v>
      </c>
      <c r="F36" s="41">
        <f t="shared" si="40"/>
        <v>1</v>
      </c>
      <c r="G36" s="41">
        <v>8</v>
      </c>
      <c r="H36" s="41">
        <v>-2</v>
      </c>
      <c r="I36" s="41">
        <v>51</v>
      </c>
      <c r="J36" s="41">
        <v>-3</v>
      </c>
      <c r="K36" s="53">
        <f t="shared" si="5"/>
        <v>-20.643302928468554</v>
      </c>
      <c r="L36" s="53">
        <f t="shared" si="6"/>
        <v>3.8406144983197308</v>
      </c>
      <c r="M36" s="53">
        <f t="shared" si="7"/>
        <v>24.483917426788285</v>
      </c>
      <c r="N36" s="41">
        <f t="shared" si="41"/>
        <v>-28</v>
      </c>
      <c r="O36" s="41">
        <f t="shared" si="41"/>
        <v>-9</v>
      </c>
      <c r="P36" s="41">
        <f t="shared" si="42"/>
        <v>26</v>
      </c>
      <c r="Q36" s="41">
        <v>-10</v>
      </c>
      <c r="R36" s="41">
        <v>13</v>
      </c>
      <c r="S36" s="41">
        <v>13</v>
      </c>
      <c r="T36" s="41">
        <f t="shared" si="43"/>
        <v>54</v>
      </c>
      <c r="U36" s="41">
        <v>-1</v>
      </c>
      <c r="V36" s="41">
        <v>27</v>
      </c>
      <c r="W36" s="41">
        <v>27</v>
      </c>
      <c r="X36" s="53">
        <f t="shared" si="9"/>
        <v>-13.44215074411906</v>
      </c>
      <c r="Z36" s="8">
        <v>2083</v>
      </c>
    </row>
    <row r="37" spans="1:26" ht="18.75" customHeight="1" x14ac:dyDescent="0.2">
      <c r="A37" s="3" t="s">
        <v>1</v>
      </c>
      <c r="B37" s="44">
        <f t="shared" si="39"/>
        <v>-60</v>
      </c>
      <c r="C37" s="44">
        <v>-41</v>
      </c>
      <c r="D37" s="45">
        <f t="shared" si="3"/>
        <v>2.1578947368421053</v>
      </c>
      <c r="E37" s="44">
        <f t="shared" si="40"/>
        <v>-46</v>
      </c>
      <c r="F37" s="44">
        <f t="shared" si="40"/>
        <v>-20</v>
      </c>
      <c r="G37" s="44">
        <v>4</v>
      </c>
      <c r="H37" s="44">
        <v>-2</v>
      </c>
      <c r="I37" s="44">
        <v>50</v>
      </c>
      <c r="J37" s="44">
        <v>18</v>
      </c>
      <c r="K37" s="55">
        <f t="shared" si="5"/>
        <v>-30.343007915567284</v>
      </c>
      <c r="L37" s="55">
        <f t="shared" si="6"/>
        <v>2.6385224274406331</v>
      </c>
      <c r="M37" s="55">
        <f t="shared" si="7"/>
        <v>32.981530343007918</v>
      </c>
      <c r="N37" s="44">
        <f t="shared" si="41"/>
        <v>-14</v>
      </c>
      <c r="O37" s="44">
        <f t="shared" si="41"/>
        <v>-21</v>
      </c>
      <c r="P37" s="43">
        <f t="shared" si="42"/>
        <v>31</v>
      </c>
      <c r="Q37" s="44">
        <v>-28</v>
      </c>
      <c r="R37" s="44">
        <v>17</v>
      </c>
      <c r="S37" s="44">
        <v>14</v>
      </c>
      <c r="T37" s="43">
        <f t="shared" si="43"/>
        <v>45</v>
      </c>
      <c r="U37" s="44">
        <v>-7</v>
      </c>
      <c r="V37" s="44">
        <v>19</v>
      </c>
      <c r="W37" s="44">
        <v>26</v>
      </c>
      <c r="X37" s="55">
        <f t="shared" si="9"/>
        <v>-9.2348284960422173</v>
      </c>
      <c r="Z37" s="8">
        <v>1516</v>
      </c>
    </row>
    <row r="38" spans="1:26" ht="18.75" customHeight="1" x14ac:dyDescent="0.2">
      <c r="A38" s="1" t="s">
        <v>0</v>
      </c>
      <c r="B38" s="46">
        <f t="shared" si="39"/>
        <v>-38</v>
      </c>
      <c r="C38" s="46">
        <v>16</v>
      </c>
      <c r="D38" s="47">
        <f t="shared" si="3"/>
        <v>-0.29629629629629628</v>
      </c>
      <c r="E38" s="46">
        <f t="shared" si="40"/>
        <v>-31</v>
      </c>
      <c r="F38" s="46">
        <f t="shared" si="40"/>
        <v>4</v>
      </c>
      <c r="G38" s="46">
        <v>4</v>
      </c>
      <c r="H38" s="46">
        <v>-2</v>
      </c>
      <c r="I38" s="46">
        <v>35</v>
      </c>
      <c r="J38" s="46">
        <v>-6</v>
      </c>
      <c r="K38" s="54">
        <f t="shared" si="5"/>
        <v>-23.099850968703429</v>
      </c>
      <c r="L38" s="54">
        <f t="shared" si="6"/>
        <v>2.9806259314456036</v>
      </c>
      <c r="M38" s="54">
        <f t="shared" si="7"/>
        <v>26.08047690014903</v>
      </c>
      <c r="N38" s="48">
        <f t="shared" si="41"/>
        <v>-7</v>
      </c>
      <c r="O38" s="46">
        <f t="shared" si="41"/>
        <v>12</v>
      </c>
      <c r="P38" s="46">
        <f t="shared" si="42"/>
        <v>27</v>
      </c>
      <c r="Q38" s="46">
        <v>8</v>
      </c>
      <c r="R38" s="46">
        <v>10</v>
      </c>
      <c r="S38" s="46">
        <v>17</v>
      </c>
      <c r="T38" s="46">
        <f t="shared" si="43"/>
        <v>34</v>
      </c>
      <c r="U38" s="46">
        <v>-4</v>
      </c>
      <c r="V38" s="46">
        <v>17</v>
      </c>
      <c r="W38" s="46">
        <v>17</v>
      </c>
      <c r="X38" s="57">
        <f t="shared" si="9"/>
        <v>-5.2160953800298069</v>
      </c>
      <c r="Z38" s="8">
        <v>1342</v>
      </c>
    </row>
    <row r="39" spans="1:26" x14ac:dyDescent="0.2">
      <c r="A39" s="59" t="s">
        <v>56</v>
      </c>
    </row>
    <row r="40" spans="1:26" x14ac:dyDescent="0.2">
      <c r="A40" s="60" t="s">
        <v>55</v>
      </c>
    </row>
  </sheetData>
  <mergeCells count="19">
    <mergeCell ref="A5:A8"/>
    <mergeCell ref="B5:D5"/>
    <mergeCell ref="E5:M5"/>
    <mergeCell ref="N5:X5"/>
    <mergeCell ref="C6:C8"/>
    <mergeCell ref="D6:D8"/>
    <mergeCell ref="F6:F8"/>
    <mergeCell ref="H6:H8"/>
    <mergeCell ref="J6:J8"/>
    <mergeCell ref="K6:M6"/>
    <mergeCell ref="X7:X8"/>
    <mergeCell ref="O6:O8"/>
    <mergeCell ref="P6:S6"/>
    <mergeCell ref="T6:W6"/>
    <mergeCell ref="K7:K8"/>
    <mergeCell ref="Q7:Q8"/>
    <mergeCell ref="R7:R8"/>
    <mergeCell ref="U7:U8"/>
    <mergeCell ref="V7:V8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2" manualBreakCount="2">
    <brk id="31" max="16383" man="1"/>
    <brk id="39" max="2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男女計</vt:lpstr>
      <vt:lpstr>男計</vt:lpstr>
      <vt:lpstr>女計</vt:lpstr>
      <vt:lpstr>女計!Print_Area</vt:lpstr>
      <vt:lpstr>男計!Print_Area</vt:lpstr>
      <vt:lpstr>男女計!Print_Area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2022-11-25T01:32:40Z</cp:lastPrinted>
  <dcterms:created xsi:type="dcterms:W3CDTF">2017-09-15T07:21:02Z</dcterms:created>
  <dcterms:modified xsi:type="dcterms:W3CDTF">2023-11-01T07:34:01Z</dcterms:modified>
</cp:coreProperties>
</file>