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600" yWindow="120" windowWidth="19400" windowHeight="7830"/>
  </bookViews>
  <sheets>
    <sheet name="市町村別" sheetId="1" r:id="rId1"/>
  </sheets>
  <definedNames>
    <definedName name="_xlnm.Print_Area" localSheetId="0">市町村別!$A$1:$S$44</definedName>
  </definedNames>
  <calcPr calcId="162913" forceFullCalc="1"/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35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R37" i="1" l="1"/>
  <c r="Q37" i="1"/>
  <c r="P37" i="1"/>
  <c r="O37" i="1"/>
  <c r="N37" i="1"/>
  <c r="C37" i="1"/>
  <c r="R36" i="1"/>
  <c r="Q36" i="1"/>
  <c r="P36" i="1"/>
  <c r="O36" i="1"/>
  <c r="N36" i="1"/>
  <c r="C36" i="1"/>
  <c r="R35" i="1"/>
  <c r="Q35" i="1"/>
  <c r="P35" i="1"/>
  <c r="O35" i="1"/>
  <c r="N35" i="1"/>
  <c r="C35" i="1"/>
  <c r="R34" i="1"/>
  <c r="Q34" i="1"/>
  <c r="P34" i="1"/>
  <c r="O34" i="1"/>
  <c r="N34" i="1"/>
  <c r="C34" i="1"/>
  <c r="R33" i="1"/>
  <c r="Q33" i="1"/>
  <c r="P33" i="1"/>
  <c r="O33" i="1"/>
  <c r="N33" i="1"/>
  <c r="C33" i="1"/>
  <c r="R32" i="1"/>
  <c r="Q32" i="1"/>
  <c r="P32" i="1"/>
  <c r="O32" i="1"/>
  <c r="N32" i="1"/>
  <c r="C32" i="1"/>
  <c r="R31" i="1"/>
  <c r="Q31" i="1"/>
  <c r="P31" i="1"/>
  <c r="O31" i="1"/>
  <c r="N31" i="1"/>
  <c r="C31" i="1"/>
  <c r="R30" i="1"/>
  <c r="Q30" i="1"/>
  <c r="P30" i="1"/>
  <c r="O30" i="1"/>
  <c r="N30" i="1"/>
  <c r="C30" i="1"/>
  <c r="R29" i="1"/>
  <c r="Q29" i="1"/>
  <c r="P29" i="1"/>
  <c r="O29" i="1"/>
  <c r="N29" i="1"/>
  <c r="C29" i="1"/>
  <c r="R28" i="1"/>
  <c r="Q28" i="1"/>
  <c r="P28" i="1"/>
  <c r="O28" i="1"/>
  <c r="N28" i="1"/>
  <c r="C28" i="1"/>
  <c r="R27" i="1"/>
  <c r="Q27" i="1"/>
  <c r="P27" i="1"/>
  <c r="O27" i="1"/>
  <c r="N27" i="1"/>
  <c r="C27" i="1"/>
  <c r="R26" i="1"/>
  <c r="Q26" i="1"/>
  <c r="P26" i="1"/>
  <c r="O26" i="1"/>
  <c r="N26" i="1"/>
  <c r="C26" i="1"/>
  <c r="R25" i="1"/>
  <c r="Q25" i="1"/>
  <c r="P25" i="1"/>
  <c r="O25" i="1"/>
  <c r="N25" i="1"/>
  <c r="C25" i="1"/>
  <c r="R24" i="1"/>
  <c r="Q24" i="1"/>
  <c r="P24" i="1"/>
  <c r="O24" i="1"/>
  <c r="N24" i="1"/>
  <c r="C24" i="1"/>
  <c r="R23" i="1"/>
  <c r="Q23" i="1"/>
  <c r="P23" i="1"/>
  <c r="O23" i="1"/>
  <c r="N23" i="1"/>
  <c r="C23" i="1"/>
  <c r="R22" i="1"/>
  <c r="Q22" i="1"/>
  <c r="P22" i="1"/>
  <c r="O22" i="1"/>
  <c r="N22" i="1"/>
  <c r="C22" i="1"/>
  <c r="R21" i="1"/>
  <c r="Q21" i="1"/>
  <c r="P21" i="1"/>
  <c r="O21" i="1"/>
  <c r="N21" i="1"/>
  <c r="C21" i="1"/>
  <c r="R20" i="1"/>
  <c r="Q20" i="1"/>
  <c r="P20" i="1"/>
  <c r="O20" i="1"/>
  <c r="N20" i="1"/>
  <c r="C20" i="1"/>
  <c r="R19" i="1"/>
  <c r="Q19" i="1"/>
  <c r="P19" i="1"/>
  <c r="O19" i="1"/>
  <c r="N19" i="1"/>
  <c r="C19" i="1"/>
  <c r="T15" i="1"/>
  <c r="L15" i="1"/>
  <c r="J15" i="1"/>
  <c r="H15" i="1"/>
  <c r="F15" i="1"/>
  <c r="E15" i="1"/>
  <c r="D15" i="1"/>
  <c r="B15" i="1"/>
  <c r="T14" i="1"/>
  <c r="T18" i="1" s="1"/>
  <c r="L14" i="1"/>
  <c r="J14" i="1"/>
  <c r="H14" i="1"/>
  <c r="F14" i="1"/>
  <c r="E14" i="1"/>
  <c r="D14" i="1"/>
  <c r="B14" i="1"/>
  <c r="B18" i="1" s="1"/>
  <c r="T13" i="1"/>
  <c r="T17" i="1" s="1"/>
  <c r="L13" i="1"/>
  <c r="J13" i="1"/>
  <c r="H13" i="1"/>
  <c r="F13" i="1"/>
  <c r="E13" i="1"/>
  <c r="E17" i="1" s="1"/>
  <c r="D13" i="1"/>
  <c r="D17" i="1" s="1"/>
  <c r="B13" i="1"/>
  <c r="B17" i="1" s="1"/>
  <c r="T12" i="1"/>
  <c r="L12" i="1"/>
  <c r="J12" i="1"/>
  <c r="H12" i="1"/>
  <c r="F12" i="1"/>
  <c r="E12" i="1"/>
  <c r="D12" i="1"/>
  <c r="B12" i="1"/>
  <c r="T11" i="1"/>
  <c r="L11" i="1"/>
  <c r="J11" i="1"/>
  <c r="H11" i="1"/>
  <c r="F11" i="1"/>
  <c r="E11" i="1"/>
  <c r="D11" i="1"/>
  <c r="B11" i="1"/>
  <c r="T9" i="1"/>
  <c r="L9" i="1"/>
  <c r="J9" i="1"/>
  <c r="H9" i="1"/>
  <c r="F9" i="1"/>
  <c r="E9" i="1"/>
  <c r="D9" i="1"/>
  <c r="B9" i="1"/>
  <c r="E18" i="1" l="1"/>
  <c r="M12" i="1"/>
  <c r="M13" i="1"/>
  <c r="M14" i="1"/>
  <c r="M15" i="1"/>
  <c r="M9" i="1"/>
  <c r="M11" i="1"/>
  <c r="K9" i="1"/>
  <c r="K15" i="1"/>
  <c r="K14" i="1"/>
  <c r="K11" i="1"/>
  <c r="J17" i="1"/>
  <c r="K13" i="1"/>
  <c r="K12" i="1"/>
  <c r="E16" i="1"/>
  <c r="I12" i="1"/>
  <c r="I15" i="1"/>
  <c r="I11" i="1"/>
  <c r="I9" i="1"/>
  <c r="H17" i="1"/>
  <c r="I13" i="1"/>
  <c r="I14" i="1"/>
  <c r="G9" i="1"/>
  <c r="G11" i="1"/>
  <c r="G12" i="1"/>
  <c r="G15" i="1"/>
  <c r="F18" i="1"/>
  <c r="G14" i="1"/>
  <c r="F17" i="1"/>
  <c r="G13" i="1"/>
  <c r="Q11" i="1"/>
  <c r="Q9" i="1"/>
  <c r="R12" i="1"/>
  <c r="T16" i="1"/>
  <c r="P13" i="1"/>
  <c r="J10" i="1"/>
  <c r="P15" i="1"/>
  <c r="B10" i="1"/>
  <c r="B8" i="1" s="1"/>
  <c r="Q13" i="1"/>
  <c r="R14" i="1"/>
  <c r="P9" i="1"/>
  <c r="N11" i="1"/>
  <c r="F10" i="1"/>
  <c r="T10" i="1"/>
  <c r="T8" i="1" s="1"/>
  <c r="D18" i="1"/>
  <c r="Q15" i="1"/>
  <c r="P11" i="1"/>
  <c r="C11" i="1"/>
  <c r="F16" i="1"/>
  <c r="H18" i="1"/>
  <c r="N15" i="1"/>
  <c r="L16" i="1"/>
  <c r="R11" i="1"/>
  <c r="L10" i="1"/>
  <c r="R13" i="1"/>
  <c r="B16" i="1"/>
  <c r="Q12" i="1"/>
  <c r="O12" i="1"/>
  <c r="L18" i="1"/>
  <c r="O15" i="1"/>
  <c r="J16" i="1"/>
  <c r="R15" i="1"/>
  <c r="Q14" i="1"/>
  <c r="O14" i="1"/>
  <c r="O9" i="1"/>
  <c r="O11" i="1"/>
  <c r="H16" i="1"/>
  <c r="H10" i="1"/>
  <c r="I10" i="1" s="1"/>
  <c r="O13" i="1"/>
  <c r="R9" i="1"/>
  <c r="D16" i="1"/>
  <c r="D10" i="1"/>
  <c r="D8" i="1" s="1"/>
  <c r="P12" i="1"/>
  <c r="N12" i="1"/>
  <c r="P14" i="1"/>
  <c r="N14" i="1"/>
  <c r="L17" i="1"/>
  <c r="M17" i="1" s="1"/>
  <c r="J18" i="1"/>
  <c r="K18" i="1" s="1"/>
  <c r="C9" i="1"/>
  <c r="C12" i="1"/>
  <c r="N9" i="1"/>
  <c r="N13" i="1"/>
  <c r="C14" i="1"/>
  <c r="E10" i="1"/>
  <c r="E8" i="1" s="1"/>
  <c r="C13" i="1"/>
  <c r="C17" i="1" s="1"/>
  <c r="C15" i="1"/>
  <c r="M16" i="1" l="1"/>
  <c r="L8" i="1"/>
  <c r="M10" i="1"/>
  <c r="M18" i="1"/>
  <c r="K17" i="1"/>
  <c r="K16" i="1"/>
  <c r="G17" i="1"/>
  <c r="O17" i="1"/>
  <c r="J8" i="1"/>
  <c r="K10" i="1"/>
  <c r="I17" i="1"/>
  <c r="I16" i="1"/>
  <c r="N18" i="1"/>
  <c r="I18" i="1"/>
  <c r="Q17" i="1"/>
  <c r="G16" i="1"/>
  <c r="N17" i="1"/>
  <c r="P17" i="1"/>
  <c r="F8" i="1"/>
  <c r="G10" i="1"/>
  <c r="G18" i="1"/>
  <c r="N16" i="1"/>
  <c r="Q10" i="1"/>
  <c r="P10" i="1"/>
  <c r="P16" i="1"/>
  <c r="C18" i="1"/>
  <c r="R16" i="1"/>
  <c r="Q18" i="1"/>
  <c r="O18" i="1"/>
  <c r="N10" i="1"/>
  <c r="P18" i="1"/>
  <c r="O10" i="1"/>
  <c r="Q16" i="1"/>
  <c r="O16" i="1"/>
  <c r="C10" i="1"/>
  <c r="C8" i="1" s="1"/>
  <c r="C16" i="1"/>
  <c r="R17" i="1"/>
  <c r="H8" i="1"/>
  <c r="M8" i="1" s="1"/>
  <c r="R18" i="1"/>
  <c r="R10" i="1"/>
  <c r="Q8" i="1" l="1"/>
  <c r="K8" i="1"/>
  <c r="I8" i="1"/>
  <c r="R8" i="1"/>
  <c r="G8" i="1"/>
  <c r="N8" i="1"/>
  <c r="P8" i="1"/>
  <c r="O8" i="1"/>
</calcChain>
</file>

<file path=xl/sharedStrings.xml><?xml version="1.0" encoding="utf-8"?>
<sst xmlns="http://schemas.openxmlformats.org/spreadsheetml/2006/main" count="66" uniqueCount="59">
  <si>
    <t>構成比</t>
    <rPh sb="0" eb="3">
      <t>コウセイヒ</t>
    </rPh>
    <phoneticPr fontId="1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</si>
  <si>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</si>
  <si>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</si>
  <si>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</si>
  <si>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</si>
  <si>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</si>
  <si>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</si>
  <si>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</si>
  <si>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</si>
  <si>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地域</t>
    <rPh sb="0" eb="2">
      <t>チイキ</t>
    </rPh>
    <phoneticPr fontId="1"/>
  </si>
  <si>
    <t>推計世帯数</t>
    <rPh sb="0" eb="2">
      <t>スイケイ</t>
    </rPh>
    <rPh sb="2" eb="5">
      <t>セタイスウ</t>
    </rPh>
    <phoneticPr fontId="1"/>
  </si>
  <si>
    <t>推計人口</t>
    <rPh sb="0" eb="2">
      <t>スイケイ</t>
    </rPh>
    <rPh sb="2" eb="4">
      <t>ジンコウ</t>
    </rPh>
    <phoneticPr fontId="1"/>
  </si>
  <si>
    <t>年齢別（3区分）人口</t>
    <rPh sb="0" eb="3">
      <t>ネンレイベツ</t>
    </rPh>
    <rPh sb="5" eb="7">
      <t>クブン</t>
    </rPh>
    <rPh sb="8" eb="10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</si>
  <si>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</si>
  <si>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</si>
  <si>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</si>
  <si>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</si>
  <si>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</si>
  <si>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</si>
  <si>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（0～14歳）</t>
    <rPh sb="5" eb="6">
      <t>サイ</t>
    </rPh>
    <phoneticPr fontId="1"/>
  </si>
  <si>
    <t>（15～64歳）</t>
    <rPh sb="6" eb="7">
      <t>サイ</t>
    </rPh>
    <phoneticPr fontId="1"/>
  </si>
  <si>
    <t>年齢不詳</t>
    <rPh sb="0" eb="4">
      <t>ネンレイフショウ</t>
    </rPh>
    <phoneticPr fontId="1"/>
  </si>
  <si>
    <t>県計</t>
    <rPh sb="0" eb="2">
      <t>ケンケイ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</si>
  <si>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</si>
  <si>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</si>
  <si>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</si>
  <si>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</si>
  <si>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</si>
  <si>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</si>
  <si>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日野郡</t>
    <rPh sb="0" eb="3">
      <t>ヒノグン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</si>
  <si>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</si>
  <si>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</si>
  <si>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</si>
  <si>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</si>
  <si>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</si>
  <si>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</si>
  <si>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</si>
  <si>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</si>
  <si>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</si>
  <si>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チヅチョウ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</si>
  <si>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</si>
  <si>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</si>
  <si>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</si>
  <si>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</si>
  <si>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</si>
  <si>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</si>
  <si>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</si>
  <si>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</si>
  <si>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</si>
  <si>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</si>
  <si>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</si>
  <si>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</si>
  <si>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第3表　市町村別、男女別、３区分年齢別人口と世帯数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4" eb="16">
      <t>クブン</t>
    </rPh>
    <rPh sb="16" eb="19">
      <t>ネンレイベツ</t>
    </rPh>
    <rPh sb="19" eb="21">
      <t>ジンコウ</t>
    </rPh>
    <rPh sb="22" eb="25">
      <t>セタイスウ</t>
    </rPh>
    <phoneticPr fontId="2"/>
  </si>
  <si>
    <t>　 ２　少数第2位以下を四捨五入しているため、合計しても100％にならない場合がある。</t>
    <rPh sb="4" eb="6">
      <t>ショウスウ</t>
    </rPh>
    <rPh sb="6" eb="7">
      <t>ダイ</t>
    </rPh>
    <rPh sb="8" eb="9">
      <t>イ</t>
    </rPh>
    <rPh sb="9" eb="11">
      <t>イカ</t>
    </rPh>
    <rPh sb="12" eb="16">
      <t>シシャゴニュウ</t>
    </rPh>
    <rPh sb="23" eb="25">
      <t>ゴウケイ</t>
    </rPh>
    <rPh sb="37" eb="39">
      <t>バアイ</t>
    </rPh>
    <phoneticPr fontId="1"/>
  </si>
  <si>
    <t>　　　年少人口指数　＝　年少人口　÷　生産年齢人口　×　100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</si>
  <si>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100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</si>
  <si>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100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</si>
  <si>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100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</si>
  <si>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※１　推計世帯数及び推計人口総数は、令和5年10月1日現在。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20">
      <t>レイワ</t>
    </rPh>
    <rPh sb="21" eb="22">
      <t>ネン</t>
    </rPh>
    <rPh sb="24" eb="25">
      <t>ツキ</t>
    </rPh>
    <rPh sb="26" eb="27">
      <t>ヒ</t>
    </rPh>
    <rPh sb="27" eb="2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</si>
</sst>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_);[Red]\(0.0\)"/>
    <numFmt numFmtId="179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2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/>
  </sheetViews>
  <sheetFormatPr defaultRowHeight="13" x14ac:dyDescent="0.2"/>
  <cols>
    <col min="1" max="6" width="8.6328125" customWidth="1"/>
    <col min="7" max="7" width="6.6328125" customWidth="1"/>
    <col min="8" max="8" width="8.6328125" customWidth="1"/>
    <col min="9" max="9" width="6.6328125" customWidth="1"/>
    <col min="10" max="12" width="8.6328125" customWidth="1"/>
    <col min="13" max="13" width="6.6328125" customWidth="1"/>
    <col min="19" max="19" width="5.6328125" customWidth="1"/>
  </cols>
  <sheetData>
    <row r="1" spans="1:20" x14ac:dyDescent="0.2">
      <c r="G1" s="1"/>
    </row>
    <row r="2" spans="1:20" x14ac:dyDescent="0.2">
      <c r="A2" t="s">
        <v>52</v>
      </c>
    </row>
    <row r="4" spans="1:20" ht="13.5" customHeight="1" x14ac:dyDescent="0.2">
      <c r="A4" s="69" t="s">
        <v>9</v>
      </c>
      <c r="B4" s="72" t="s">
        <v>10</v>
      </c>
      <c r="C4" s="65" t="s">
        <v>11</v>
      </c>
      <c r="D4" s="69"/>
      <c r="E4" s="69"/>
      <c r="F4" s="75" t="s">
        <v>12</v>
      </c>
      <c r="G4" s="76"/>
      <c r="H4" s="76"/>
      <c r="I4" s="76"/>
      <c r="J4" s="76"/>
      <c r="K4" s="76"/>
      <c r="L4" s="76"/>
      <c r="M4" s="77"/>
      <c r="N4" s="64" t="s">
        <v>3</v>
      </c>
      <c r="O4" s="66"/>
      <c r="P4" s="66"/>
      <c r="Q4" s="66"/>
      <c r="R4" s="65"/>
    </row>
    <row r="5" spans="1:20" ht="13.5" customHeight="1" x14ac:dyDescent="0.2">
      <c r="A5" s="70"/>
      <c r="B5" s="73"/>
      <c r="C5" s="32"/>
      <c r="D5" s="32"/>
      <c r="E5" s="32"/>
      <c r="F5" s="64" t="s">
        <v>13</v>
      </c>
      <c r="G5" s="65"/>
      <c r="H5" s="64" t="s">
        <v>14</v>
      </c>
      <c r="I5" s="65"/>
      <c r="J5" s="64" t="s">
        <v>15</v>
      </c>
      <c r="K5" s="66"/>
      <c r="L5" s="66"/>
      <c r="M5" s="65"/>
      <c r="N5" s="72" t="s">
        <v>4</v>
      </c>
      <c r="O5" s="72" t="s">
        <v>5</v>
      </c>
      <c r="P5" s="72" t="s">
        <v>6</v>
      </c>
      <c r="Q5" s="24" t="s">
        <v>7</v>
      </c>
      <c r="R5" s="22"/>
    </row>
    <row r="6" spans="1:20" ht="13.5" customHeight="1" x14ac:dyDescent="0.2">
      <c r="A6" s="70"/>
      <c r="B6" s="73"/>
      <c r="C6" s="33" t="s">
        <v>16</v>
      </c>
      <c r="D6" s="33" t="s">
        <v>17</v>
      </c>
      <c r="E6" s="33" t="s">
        <v>18</v>
      </c>
      <c r="F6" s="67" t="s">
        <v>19</v>
      </c>
      <c r="G6" s="68"/>
      <c r="H6" s="67" t="s">
        <v>20</v>
      </c>
      <c r="I6" s="68"/>
      <c r="J6" s="34"/>
      <c r="K6" s="21"/>
      <c r="L6" s="75" t="s">
        <v>1</v>
      </c>
      <c r="M6" s="77"/>
      <c r="N6" s="73"/>
      <c r="O6" s="73"/>
      <c r="P6" s="73"/>
      <c r="Q6" s="25"/>
      <c r="R6" s="72" t="s">
        <v>1</v>
      </c>
    </row>
    <row r="7" spans="1:20" x14ac:dyDescent="0.2">
      <c r="A7" s="71"/>
      <c r="B7" s="74"/>
      <c r="C7" s="35"/>
      <c r="D7" s="33"/>
      <c r="E7" s="33"/>
      <c r="F7" s="2" t="s">
        <v>2</v>
      </c>
      <c r="G7" s="2" t="s">
        <v>0</v>
      </c>
      <c r="H7" s="2" t="s">
        <v>2</v>
      </c>
      <c r="I7" s="2" t="s">
        <v>0</v>
      </c>
      <c r="J7" s="2" t="s">
        <v>2</v>
      </c>
      <c r="K7" s="2" t="s">
        <v>0</v>
      </c>
      <c r="L7" s="2" t="s">
        <v>2</v>
      </c>
      <c r="M7" s="2" t="s">
        <v>0</v>
      </c>
      <c r="N7" s="74"/>
      <c r="O7" s="74"/>
      <c r="P7" s="74"/>
      <c r="Q7" s="26"/>
      <c r="R7" s="74"/>
      <c r="T7" t="s">
        <v>21</v>
      </c>
    </row>
    <row r="8" spans="1:20" ht="18" customHeight="1" x14ac:dyDescent="0.2">
      <c r="A8" s="3" t="s">
        <v>22</v>
      </c>
      <c r="B8" s="4">
        <f>B9+B10</f>
        <v>221780</v>
      </c>
      <c r="C8" s="4">
        <f>C9+C10</f>
        <v>537318</v>
      </c>
      <c r="D8" s="4">
        <f>D9+D10</f>
        <v>257165</v>
      </c>
      <c r="E8" s="4">
        <f>E9+E10</f>
        <v>280153</v>
      </c>
      <c r="F8" s="4">
        <f>F9+F10</f>
        <v>64380</v>
      </c>
      <c r="G8" s="36">
        <f>ROUND(F8/(F8+H8+J8)*100,1)</f>
        <v>12.2</v>
      </c>
      <c r="H8" s="4">
        <f>H9+H10</f>
        <v>287495</v>
      </c>
      <c r="I8" s="36">
        <f>ROUND(H8/(F8+H8+J8)*100,1)</f>
        <v>54.3</v>
      </c>
      <c r="J8" s="4">
        <f>J9+J10</f>
        <v>177414</v>
      </c>
      <c r="K8" s="36">
        <f>ROUND(J8/(F8+H8+J8)*100,1)</f>
        <v>33.5</v>
      </c>
      <c r="L8" s="4">
        <f>L9+L10</f>
        <v>96709</v>
      </c>
      <c r="M8" s="36">
        <f>ROUND(L8/(F8+H8+J8)*100,1)</f>
        <v>18.3</v>
      </c>
      <c r="N8" s="43">
        <f>F8/H8*100</f>
        <v>22.393432929268332</v>
      </c>
      <c r="O8" s="44">
        <f>J8/H8*100</f>
        <v>61.710290613749805</v>
      </c>
      <c r="P8" s="44">
        <f>(F8+J8)/H8*100</f>
        <v>84.103723543018134</v>
      </c>
      <c r="Q8" s="44">
        <f>J8/F8*100</f>
        <v>275.57315936626281</v>
      </c>
      <c r="R8" s="45">
        <f>L8/F8*100</f>
        <v>150.21590556073315</v>
      </c>
      <c r="T8">
        <f>T9+T10</f>
        <v>8029</v>
      </c>
    </row>
    <row r="9" spans="1:20" ht="18" customHeight="1" x14ac:dyDescent="0.2">
      <c r="A9" s="5" t="s">
        <v>23</v>
      </c>
      <c r="B9" s="7">
        <f>B19+B20+B21+B22</f>
        <v>172806</v>
      </c>
      <c r="C9" s="7">
        <f>C19+C20+C21+C22</f>
        <v>405503</v>
      </c>
      <c r="D9" s="7">
        <f>D19+D20+D21+D22</f>
        <v>194437</v>
      </c>
      <c r="E9" s="7">
        <f>E19+E20+E21+E22</f>
        <v>211066</v>
      </c>
      <c r="F9" s="7">
        <f>F19+F20+F21+F22</f>
        <v>49541</v>
      </c>
      <c r="G9" s="37">
        <f t="shared" ref="G9:G36" si="0">ROUND(F9/(F9+H9+J9)*100,1)</f>
        <v>12.5</v>
      </c>
      <c r="H9" s="7">
        <f>H19+H20+H21+H22</f>
        <v>223226</v>
      </c>
      <c r="I9" s="37">
        <f t="shared" ref="I9:I36" si="1">ROUND(H9/(F9+H9+J9)*100,1)</f>
        <v>56.1</v>
      </c>
      <c r="J9" s="7">
        <f>J19+J20+J21+J22</f>
        <v>124863</v>
      </c>
      <c r="K9" s="37">
        <f t="shared" ref="K9:K36" si="2">ROUND(J9/(F9+H9+J9)*100,1)</f>
        <v>31.4</v>
      </c>
      <c r="L9" s="7">
        <f>L19+L20+L21+L22</f>
        <v>67918</v>
      </c>
      <c r="M9" s="37">
        <f t="shared" ref="M9:M37" si="3">ROUND(L9/(F9+H9+J9)*100,1)</f>
        <v>17.100000000000001</v>
      </c>
      <c r="N9" s="46">
        <f t="shared" ref="N9:N37" si="4">F9/H9*100</f>
        <v>22.193203300690779</v>
      </c>
      <c r="O9" s="47">
        <f t="shared" ref="O9:O37" si="5">J9/H9*100</f>
        <v>55.93568849506778</v>
      </c>
      <c r="P9" s="47">
        <f t="shared" ref="P9:P37" si="6">(F9+J9)/H9*100</f>
        <v>78.128891795758562</v>
      </c>
      <c r="Q9" s="47">
        <f t="shared" ref="Q9:Q37" si="7">J9/F9*100</f>
        <v>252.03972467249346</v>
      </c>
      <c r="R9" s="48">
        <f t="shared" ref="R9:R37" si="8">L9/F9*100</f>
        <v>137.09452776488163</v>
      </c>
      <c r="T9">
        <f>SUM(T19:T22)</f>
        <v>7873</v>
      </c>
    </row>
    <row r="10" spans="1:20" ht="18" customHeight="1" x14ac:dyDescent="0.2">
      <c r="A10" s="8" t="s">
        <v>24</v>
      </c>
      <c r="B10" s="10">
        <f>B11+B12+B13+B14+B15</f>
        <v>48974</v>
      </c>
      <c r="C10" s="10">
        <f>C11+C12+C13+C14+C15</f>
        <v>131815</v>
      </c>
      <c r="D10" s="10">
        <f>D11+D12+D13+D14+D15</f>
        <v>62728</v>
      </c>
      <c r="E10" s="10">
        <f>E11+E12+E13+E14+E15</f>
        <v>69087</v>
      </c>
      <c r="F10" s="10">
        <f>F11+F12+F13+F14+F15</f>
        <v>14839</v>
      </c>
      <c r="G10" s="38">
        <f t="shared" si="0"/>
        <v>11.3</v>
      </c>
      <c r="H10" s="10">
        <f>H11+H12+H13+H14+H15</f>
        <v>64269</v>
      </c>
      <c r="I10" s="38">
        <f t="shared" si="1"/>
        <v>48.8</v>
      </c>
      <c r="J10" s="10">
        <f>J11+J12+J13+J14+J15</f>
        <v>52551</v>
      </c>
      <c r="K10" s="38">
        <f t="shared" si="2"/>
        <v>39.9</v>
      </c>
      <c r="L10" s="10">
        <f>L11+L12+L13+L14+L15</f>
        <v>28791</v>
      </c>
      <c r="M10" s="38">
        <f t="shared" si="3"/>
        <v>21.9</v>
      </c>
      <c r="N10" s="49">
        <f t="shared" si="4"/>
        <v>23.0888920008091</v>
      </c>
      <c r="O10" s="50">
        <f t="shared" si="5"/>
        <v>81.767259487466731</v>
      </c>
      <c r="P10" s="50">
        <f t="shared" si="6"/>
        <v>104.85615148827586</v>
      </c>
      <c r="Q10" s="50">
        <f t="shared" si="7"/>
        <v>354.14111463036596</v>
      </c>
      <c r="R10" s="51">
        <f t="shared" si="8"/>
        <v>194.02250825527327</v>
      </c>
      <c r="T10">
        <f>SUM(T11:T15)</f>
        <v>156</v>
      </c>
    </row>
    <row r="11" spans="1:20" ht="18" customHeight="1" x14ac:dyDescent="0.2">
      <c r="A11" s="5" t="s">
        <v>25</v>
      </c>
      <c r="B11" s="7">
        <f>B23</f>
        <v>3976</v>
      </c>
      <c r="C11" s="7">
        <f>C23</f>
        <v>10394</v>
      </c>
      <c r="D11" s="7">
        <f>D23</f>
        <v>5006</v>
      </c>
      <c r="E11" s="7">
        <f>E23</f>
        <v>5388</v>
      </c>
      <c r="F11" s="7">
        <f>F23</f>
        <v>1149</v>
      </c>
      <c r="G11" s="39">
        <f t="shared" si="0"/>
        <v>11.1</v>
      </c>
      <c r="H11" s="7">
        <f>H23</f>
        <v>5197</v>
      </c>
      <c r="I11" s="39">
        <f t="shared" si="1"/>
        <v>50</v>
      </c>
      <c r="J11" s="7">
        <f>J23</f>
        <v>4043</v>
      </c>
      <c r="K11" s="39">
        <f t="shared" si="2"/>
        <v>38.9</v>
      </c>
      <c r="L11" s="7">
        <f>L23</f>
        <v>2153</v>
      </c>
      <c r="M11" s="39">
        <f t="shared" si="3"/>
        <v>20.7</v>
      </c>
      <c r="N11" s="52">
        <f t="shared" si="4"/>
        <v>22.108908985953434</v>
      </c>
      <c r="O11" s="53">
        <f t="shared" si="5"/>
        <v>77.794881662497602</v>
      </c>
      <c r="P11" s="53">
        <f t="shared" si="6"/>
        <v>99.903790648451036</v>
      </c>
      <c r="Q11" s="53">
        <f t="shared" si="7"/>
        <v>351.87119234116625</v>
      </c>
      <c r="R11" s="54">
        <f t="shared" si="8"/>
        <v>187.38033072236729</v>
      </c>
      <c r="T11">
        <f>T23</f>
        <v>5</v>
      </c>
    </row>
    <row r="12" spans="1:20" ht="18" customHeight="1" x14ac:dyDescent="0.2">
      <c r="A12" s="12" t="s">
        <v>26</v>
      </c>
      <c r="B12" s="14">
        <f>B24+B25+B26</f>
        <v>8749</v>
      </c>
      <c r="C12" s="14">
        <f>C24+C25+C26</f>
        <v>23510</v>
      </c>
      <c r="D12" s="14">
        <f>D24+D25+D26</f>
        <v>11127</v>
      </c>
      <c r="E12" s="14">
        <f>E24+E25+E26</f>
        <v>12383</v>
      </c>
      <c r="F12" s="14">
        <f>F24+F25+F26</f>
        <v>2358</v>
      </c>
      <c r="G12" s="40">
        <f t="shared" si="0"/>
        <v>10</v>
      </c>
      <c r="H12" s="14">
        <f>H24+H25+H26</f>
        <v>11258</v>
      </c>
      <c r="I12" s="40">
        <f t="shared" si="1"/>
        <v>47.9</v>
      </c>
      <c r="J12" s="14">
        <f>J24+J25+J26</f>
        <v>9890</v>
      </c>
      <c r="K12" s="40">
        <f t="shared" si="2"/>
        <v>42.1</v>
      </c>
      <c r="L12" s="14">
        <f>L24+L25+L26</f>
        <v>5274</v>
      </c>
      <c r="M12" s="40">
        <f t="shared" si="3"/>
        <v>22.4</v>
      </c>
      <c r="N12" s="55">
        <f t="shared" si="4"/>
        <v>20.945105702611478</v>
      </c>
      <c r="O12" s="56">
        <f t="shared" si="5"/>
        <v>87.848640966423872</v>
      </c>
      <c r="P12" s="56">
        <f t="shared" si="6"/>
        <v>108.79374666903536</v>
      </c>
      <c r="Q12" s="56">
        <f t="shared" si="7"/>
        <v>419.42324003392707</v>
      </c>
      <c r="R12" s="57">
        <f t="shared" si="8"/>
        <v>223.66412213740458</v>
      </c>
      <c r="T12">
        <f>SUM(T24:T26)</f>
        <v>4</v>
      </c>
    </row>
    <row r="13" spans="1:20" ht="18" customHeight="1" x14ac:dyDescent="0.2">
      <c r="A13" s="12" t="s">
        <v>27</v>
      </c>
      <c r="B13" s="14">
        <f>B27+B28+B29+B30</f>
        <v>18857</v>
      </c>
      <c r="C13" s="14">
        <f>C27+C28+C29+C30</f>
        <v>50695</v>
      </c>
      <c r="D13" s="14">
        <f>D27+D28+D29+D30</f>
        <v>24187</v>
      </c>
      <c r="E13" s="14">
        <f>E27+E28+E29+E30</f>
        <v>26508</v>
      </c>
      <c r="F13" s="14">
        <f>F27+F28+F29+F30</f>
        <v>6369</v>
      </c>
      <c r="G13" s="40">
        <f t="shared" si="0"/>
        <v>12.6</v>
      </c>
      <c r="H13" s="14">
        <f>H27+H28+H29+H30</f>
        <v>25599</v>
      </c>
      <c r="I13" s="40">
        <f t="shared" si="1"/>
        <v>50.6</v>
      </c>
      <c r="J13" s="14">
        <f>J27+J28+J29+J30</f>
        <v>18638</v>
      </c>
      <c r="K13" s="40">
        <f t="shared" si="2"/>
        <v>36.799999999999997</v>
      </c>
      <c r="L13" s="14">
        <f>L27+L28+L29+L30</f>
        <v>10025</v>
      </c>
      <c r="M13" s="40">
        <f t="shared" si="3"/>
        <v>19.8</v>
      </c>
      <c r="N13" s="55">
        <f t="shared" si="4"/>
        <v>24.87987812023907</v>
      </c>
      <c r="O13" s="56">
        <f t="shared" si="5"/>
        <v>72.807531544200941</v>
      </c>
      <c r="P13" s="56">
        <f t="shared" si="6"/>
        <v>97.687409664440011</v>
      </c>
      <c r="Q13" s="56">
        <f t="shared" si="7"/>
        <v>292.63620662584395</v>
      </c>
      <c r="R13" s="57">
        <f t="shared" si="8"/>
        <v>157.40304600408228</v>
      </c>
      <c r="T13">
        <f>SUM(T27:T30)</f>
        <v>89</v>
      </c>
    </row>
    <row r="14" spans="1:20" ht="18" customHeight="1" x14ac:dyDescent="0.2">
      <c r="A14" s="12" t="s">
        <v>28</v>
      </c>
      <c r="B14" s="14">
        <f>B31+B32+B33+B34</f>
        <v>13642</v>
      </c>
      <c r="C14" s="14">
        <f>C31+C32+C33+C34</f>
        <v>38296</v>
      </c>
      <c r="D14" s="14">
        <f>D31+D32+D33+D34</f>
        <v>18260</v>
      </c>
      <c r="E14" s="14">
        <f>E31+E32+E33+E34</f>
        <v>20036</v>
      </c>
      <c r="F14" s="14">
        <f>F31+F32+F33+F34</f>
        <v>4353</v>
      </c>
      <c r="G14" s="40">
        <f t="shared" si="0"/>
        <v>11.4</v>
      </c>
      <c r="H14" s="14">
        <f>H31+H32+H33+H34</f>
        <v>18652</v>
      </c>
      <c r="I14" s="40">
        <f t="shared" si="1"/>
        <v>48.8</v>
      </c>
      <c r="J14" s="14">
        <f>J31+J32+J33+J34</f>
        <v>15235</v>
      </c>
      <c r="K14" s="40">
        <f t="shared" si="2"/>
        <v>39.799999999999997</v>
      </c>
      <c r="L14" s="14">
        <f>L31+L32+L33+L34</f>
        <v>8450</v>
      </c>
      <c r="M14" s="40">
        <f t="shared" si="3"/>
        <v>22.1</v>
      </c>
      <c r="N14" s="55">
        <f t="shared" si="4"/>
        <v>23.337979841303884</v>
      </c>
      <c r="O14" s="56">
        <f t="shared" si="5"/>
        <v>81.680248766888269</v>
      </c>
      <c r="P14" s="56">
        <f t="shared" si="6"/>
        <v>105.01822860819215</v>
      </c>
      <c r="Q14" s="56">
        <f t="shared" si="7"/>
        <v>349.98851366873424</v>
      </c>
      <c r="R14" s="57">
        <f t="shared" si="8"/>
        <v>194.11899839191364</v>
      </c>
      <c r="T14">
        <f>SUM(T31:T34)</f>
        <v>56</v>
      </c>
    </row>
    <row r="15" spans="1:20" ht="18" customHeight="1" x14ac:dyDescent="0.2">
      <c r="A15" s="8" t="s">
        <v>29</v>
      </c>
      <c r="B15" s="10">
        <f>B35+B36+B37</f>
        <v>3750</v>
      </c>
      <c r="C15" s="10">
        <f>C35+C36+C37</f>
        <v>8920</v>
      </c>
      <c r="D15" s="10">
        <f>D35+D36+D37</f>
        <v>4148</v>
      </c>
      <c r="E15" s="10">
        <f>E35+E36+E37</f>
        <v>4772</v>
      </c>
      <c r="F15" s="10">
        <f>F35+F36+F37</f>
        <v>610</v>
      </c>
      <c r="G15" s="41">
        <f t="shared" si="0"/>
        <v>6.8</v>
      </c>
      <c r="H15" s="10">
        <f>H35+H36+H37</f>
        <v>3563</v>
      </c>
      <c r="I15" s="41">
        <f t="shared" si="1"/>
        <v>40</v>
      </c>
      <c r="J15" s="10">
        <f>J35+J36+J37</f>
        <v>4745</v>
      </c>
      <c r="K15" s="41">
        <f t="shared" si="2"/>
        <v>53.2</v>
      </c>
      <c r="L15" s="10">
        <f>L35+L36+L37</f>
        <v>2889</v>
      </c>
      <c r="M15" s="41">
        <f t="shared" si="3"/>
        <v>32.4</v>
      </c>
      <c r="N15" s="43">
        <f t="shared" si="4"/>
        <v>17.120404153802976</v>
      </c>
      <c r="O15" s="44">
        <f t="shared" si="5"/>
        <v>133.17429132753298</v>
      </c>
      <c r="P15" s="44">
        <f t="shared" si="6"/>
        <v>150.29469548133596</v>
      </c>
      <c r="Q15" s="44">
        <f t="shared" si="7"/>
        <v>777.86885245901635</v>
      </c>
      <c r="R15" s="45">
        <f t="shared" si="8"/>
        <v>473.60655737704917</v>
      </c>
      <c r="T15">
        <f>SUM(T35:T37)</f>
        <v>2</v>
      </c>
    </row>
    <row r="16" spans="1:20" ht="18" customHeight="1" x14ac:dyDescent="0.2">
      <c r="A16" s="5" t="s">
        <v>30</v>
      </c>
      <c r="B16" s="7">
        <f>B11+B12+B19</f>
        <v>90929</v>
      </c>
      <c r="C16" s="7">
        <f>C11+C12+C19</f>
        <v>218036</v>
      </c>
      <c r="D16" s="7">
        <f>D11+D12+D19</f>
        <v>105557</v>
      </c>
      <c r="E16" s="7">
        <f>E11+E12+E19</f>
        <v>112479</v>
      </c>
      <c r="F16" s="7">
        <f>F11+F12+F19</f>
        <v>25742</v>
      </c>
      <c r="G16" s="37">
        <f t="shared" si="0"/>
        <v>12</v>
      </c>
      <c r="H16" s="7">
        <f>H11+H12+H19</f>
        <v>118976</v>
      </c>
      <c r="I16" s="37">
        <f t="shared" si="1"/>
        <v>55.5</v>
      </c>
      <c r="J16" s="7">
        <f>J11+J12+J19</f>
        <v>69736</v>
      </c>
      <c r="K16" s="37">
        <f t="shared" si="2"/>
        <v>32.5</v>
      </c>
      <c r="L16" s="7">
        <f>L11+L12+L19</f>
        <v>36716</v>
      </c>
      <c r="M16" s="37">
        <f t="shared" si="3"/>
        <v>17.100000000000001</v>
      </c>
      <c r="N16" s="46">
        <f t="shared" si="4"/>
        <v>21.636296395911781</v>
      </c>
      <c r="O16" s="47">
        <f t="shared" si="5"/>
        <v>58.613501882732656</v>
      </c>
      <c r="P16" s="47">
        <f t="shared" si="6"/>
        <v>80.249798278644434</v>
      </c>
      <c r="Q16" s="47">
        <f t="shared" si="7"/>
        <v>270.90358169528395</v>
      </c>
      <c r="R16" s="48">
        <f t="shared" si="8"/>
        <v>142.63072022375886</v>
      </c>
      <c r="T16">
        <f>T19+T11+T12</f>
        <v>3582</v>
      </c>
    </row>
    <row r="17" spans="1:20" ht="18" customHeight="1" x14ac:dyDescent="0.2">
      <c r="A17" s="12" t="s">
        <v>31</v>
      </c>
      <c r="B17" s="14">
        <f>B13+B21</f>
        <v>36966</v>
      </c>
      <c r="C17" s="14">
        <f>C13+C21</f>
        <v>95175</v>
      </c>
      <c r="D17" s="14">
        <f>D13+D21</f>
        <v>45120</v>
      </c>
      <c r="E17" s="14">
        <f>E13+E21</f>
        <v>50055</v>
      </c>
      <c r="F17" s="14">
        <f>F13+F21</f>
        <v>11629</v>
      </c>
      <c r="G17" s="40">
        <f t="shared" si="0"/>
        <v>12.3</v>
      </c>
      <c r="H17" s="14">
        <f>H13+H21</f>
        <v>48487</v>
      </c>
      <c r="I17" s="40">
        <f t="shared" si="1"/>
        <v>51.2</v>
      </c>
      <c r="J17" s="14">
        <f>J13+J21</f>
        <v>34529</v>
      </c>
      <c r="K17" s="40">
        <f t="shared" si="2"/>
        <v>36.5</v>
      </c>
      <c r="L17" s="14">
        <f>L13+L21</f>
        <v>18825</v>
      </c>
      <c r="M17" s="40">
        <f t="shared" si="3"/>
        <v>19.899999999999999</v>
      </c>
      <c r="N17" s="55">
        <f t="shared" si="4"/>
        <v>23.983748221172686</v>
      </c>
      <c r="O17" s="56">
        <f t="shared" si="5"/>
        <v>71.212902427454779</v>
      </c>
      <c r="P17" s="56">
        <f t="shared" si="6"/>
        <v>95.196650648627468</v>
      </c>
      <c r="Q17" s="56">
        <f t="shared" si="7"/>
        <v>296.92148937999832</v>
      </c>
      <c r="R17" s="57">
        <f t="shared" si="8"/>
        <v>161.87978330036975</v>
      </c>
      <c r="T17">
        <f>T21+T13</f>
        <v>530</v>
      </c>
    </row>
    <row r="18" spans="1:20" ht="18" customHeight="1" x14ac:dyDescent="0.2">
      <c r="A18" s="8" t="s">
        <v>32</v>
      </c>
      <c r="B18" s="10">
        <f>B14+B15+B20+B22</f>
        <v>93885</v>
      </c>
      <c r="C18" s="10">
        <f>C14+C15+C20+C22</f>
        <v>224107</v>
      </c>
      <c r="D18" s="10">
        <f>D14+D15+D20+D22</f>
        <v>106488</v>
      </c>
      <c r="E18" s="10">
        <f>E14+E15+E20+E22</f>
        <v>117619</v>
      </c>
      <c r="F18" s="10">
        <f>F14+F15+F20+F22</f>
        <v>27009</v>
      </c>
      <c r="G18" s="38">
        <f t="shared" si="0"/>
        <v>12.3</v>
      </c>
      <c r="H18" s="10">
        <f>H14+H15+H20+H22</f>
        <v>120032</v>
      </c>
      <c r="I18" s="38">
        <f t="shared" si="1"/>
        <v>54.5</v>
      </c>
      <c r="J18" s="10">
        <f>J14+J15+J20+J22</f>
        <v>73149</v>
      </c>
      <c r="K18" s="38">
        <f t="shared" si="2"/>
        <v>33.200000000000003</v>
      </c>
      <c r="L18" s="10">
        <f>L14+L15+L20+L22</f>
        <v>41168</v>
      </c>
      <c r="M18" s="38">
        <f t="shared" si="3"/>
        <v>18.7</v>
      </c>
      <c r="N18" s="58">
        <f t="shared" si="4"/>
        <v>22.501499600106641</v>
      </c>
      <c r="O18" s="59">
        <f t="shared" si="5"/>
        <v>60.941249000266595</v>
      </c>
      <c r="P18" s="59">
        <f t="shared" si="6"/>
        <v>83.442748600373235</v>
      </c>
      <c r="Q18" s="59">
        <f t="shared" si="7"/>
        <v>270.83194490725316</v>
      </c>
      <c r="R18" s="60">
        <f t="shared" si="8"/>
        <v>152.42326631863452</v>
      </c>
      <c r="T18">
        <f>T20+T22+T14+T15</f>
        <v>3917</v>
      </c>
    </row>
    <row r="19" spans="1:20" ht="18" customHeight="1" x14ac:dyDescent="0.2">
      <c r="A19" s="16" t="s">
        <v>33</v>
      </c>
      <c r="B19" s="11">
        <v>78204</v>
      </c>
      <c r="C19" s="7">
        <f>D19+E19</f>
        <v>184132</v>
      </c>
      <c r="D19" s="7">
        <v>89424</v>
      </c>
      <c r="E19" s="7">
        <v>94708</v>
      </c>
      <c r="F19" s="11">
        <v>22235</v>
      </c>
      <c r="G19" s="39">
        <f t="shared" si="0"/>
        <v>12.3</v>
      </c>
      <c r="H19" s="11">
        <v>102521</v>
      </c>
      <c r="I19" s="39">
        <f t="shared" si="1"/>
        <v>56.8</v>
      </c>
      <c r="J19" s="11">
        <v>55803</v>
      </c>
      <c r="K19" s="39">
        <f t="shared" si="2"/>
        <v>30.9</v>
      </c>
      <c r="L19" s="11">
        <v>29289</v>
      </c>
      <c r="M19" s="39">
        <f t="shared" si="3"/>
        <v>16.2</v>
      </c>
      <c r="N19" s="43">
        <f t="shared" si="4"/>
        <v>21.68823948264258</v>
      </c>
      <c r="O19" s="44">
        <f t="shared" si="5"/>
        <v>54.430799543508158</v>
      </c>
      <c r="P19" s="44">
        <f t="shared" si="6"/>
        <v>76.11903902615073</v>
      </c>
      <c r="Q19" s="44">
        <f t="shared" si="7"/>
        <v>250.96919271418935</v>
      </c>
      <c r="R19" s="45">
        <f t="shared" si="8"/>
        <v>131.72475826399821</v>
      </c>
      <c r="T19">
        <v>3573</v>
      </c>
    </row>
    <row r="20" spans="1:20" ht="18" customHeight="1" x14ac:dyDescent="0.2">
      <c r="A20" s="17" t="s">
        <v>34</v>
      </c>
      <c r="B20" s="13">
        <v>63233</v>
      </c>
      <c r="C20" s="14">
        <f t="shared" ref="C20:C37" si="9">D20+E20</f>
        <v>145121</v>
      </c>
      <c r="D20" s="14">
        <v>68829</v>
      </c>
      <c r="E20" s="14">
        <v>76292</v>
      </c>
      <c r="F20" s="13">
        <v>18380</v>
      </c>
      <c r="G20" s="40">
        <f t="shared" si="0"/>
        <v>13</v>
      </c>
      <c r="H20" s="13">
        <v>80557</v>
      </c>
      <c r="I20" s="40">
        <f t="shared" si="1"/>
        <v>57</v>
      </c>
      <c r="J20" s="13">
        <v>42469</v>
      </c>
      <c r="K20" s="40">
        <f t="shared" si="2"/>
        <v>30</v>
      </c>
      <c r="L20" s="13">
        <v>23783</v>
      </c>
      <c r="M20" s="40">
        <f t="shared" si="3"/>
        <v>16.8</v>
      </c>
      <c r="N20" s="55">
        <f t="shared" si="4"/>
        <v>22.81614260709808</v>
      </c>
      <c r="O20" s="56">
        <f t="shared" si="5"/>
        <v>52.719192621373686</v>
      </c>
      <c r="P20" s="56">
        <f t="shared" si="6"/>
        <v>75.535335228471766</v>
      </c>
      <c r="Q20" s="56">
        <f t="shared" si="7"/>
        <v>231.06093579978238</v>
      </c>
      <c r="R20" s="57">
        <f t="shared" si="8"/>
        <v>129.39608269858542</v>
      </c>
      <c r="T20">
        <v>3715</v>
      </c>
    </row>
    <row r="21" spans="1:20" ht="18" customHeight="1" x14ac:dyDescent="0.2">
      <c r="A21" s="17" t="s">
        <v>35</v>
      </c>
      <c r="B21" s="13">
        <v>18109</v>
      </c>
      <c r="C21" s="14">
        <f t="shared" si="9"/>
        <v>44480</v>
      </c>
      <c r="D21" s="14">
        <v>20933</v>
      </c>
      <c r="E21" s="14">
        <v>23547</v>
      </c>
      <c r="F21" s="13">
        <v>5260</v>
      </c>
      <c r="G21" s="40">
        <f t="shared" si="0"/>
        <v>11.9</v>
      </c>
      <c r="H21" s="13">
        <v>22888</v>
      </c>
      <c r="I21" s="40">
        <f t="shared" si="1"/>
        <v>52</v>
      </c>
      <c r="J21" s="13">
        <v>15891</v>
      </c>
      <c r="K21" s="40">
        <f t="shared" si="2"/>
        <v>36.1</v>
      </c>
      <c r="L21" s="13">
        <v>8800</v>
      </c>
      <c r="M21" s="40">
        <f t="shared" si="3"/>
        <v>20</v>
      </c>
      <c r="N21" s="55">
        <f t="shared" si="4"/>
        <v>22.981475008738204</v>
      </c>
      <c r="O21" s="56">
        <f t="shared" si="5"/>
        <v>69.429395316322967</v>
      </c>
      <c r="P21" s="56">
        <f t="shared" si="6"/>
        <v>92.410870325061168</v>
      </c>
      <c r="Q21" s="56">
        <f t="shared" si="7"/>
        <v>302.11026615969581</v>
      </c>
      <c r="R21" s="57">
        <f t="shared" si="8"/>
        <v>167.3003802281369</v>
      </c>
      <c r="T21">
        <v>441</v>
      </c>
    </row>
    <row r="22" spans="1:20" ht="18" customHeight="1" x14ac:dyDescent="0.2">
      <c r="A22" s="18" t="s">
        <v>36</v>
      </c>
      <c r="B22" s="15">
        <v>13260</v>
      </c>
      <c r="C22" s="10">
        <f t="shared" si="9"/>
        <v>31770</v>
      </c>
      <c r="D22" s="10">
        <v>15251</v>
      </c>
      <c r="E22" s="10">
        <v>16519</v>
      </c>
      <c r="F22" s="15">
        <v>3666</v>
      </c>
      <c r="G22" s="41">
        <f t="shared" si="0"/>
        <v>11.6</v>
      </c>
      <c r="H22" s="15">
        <v>17260</v>
      </c>
      <c r="I22" s="41">
        <f t="shared" si="1"/>
        <v>54.6</v>
      </c>
      <c r="J22" s="15">
        <v>10700</v>
      </c>
      <c r="K22" s="41">
        <f t="shared" si="2"/>
        <v>33.799999999999997</v>
      </c>
      <c r="L22" s="15">
        <v>6046</v>
      </c>
      <c r="M22" s="41">
        <f t="shared" si="3"/>
        <v>19.100000000000001</v>
      </c>
      <c r="N22" s="43">
        <f t="shared" si="4"/>
        <v>21.23986095017381</v>
      </c>
      <c r="O22" s="44">
        <f t="shared" si="5"/>
        <v>61.993047508690616</v>
      </c>
      <c r="P22" s="44">
        <f t="shared" si="6"/>
        <v>83.232908458864429</v>
      </c>
      <c r="Q22" s="44">
        <f t="shared" si="7"/>
        <v>291.87124931805783</v>
      </c>
      <c r="R22" s="45">
        <f t="shared" si="8"/>
        <v>164.92089470812874</v>
      </c>
      <c r="T22">
        <v>144</v>
      </c>
    </row>
    <row r="23" spans="1:20" ht="18" customHeight="1" x14ac:dyDescent="0.2">
      <c r="A23" s="19" t="s">
        <v>37</v>
      </c>
      <c r="B23" s="20">
        <v>3976</v>
      </c>
      <c r="C23" s="7">
        <f t="shared" si="9"/>
        <v>10394</v>
      </c>
      <c r="D23" s="4">
        <v>5006</v>
      </c>
      <c r="E23" s="4">
        <v>5388</v>
      </c>
      <c r="F23" s="20">
        <v>1149</v>
      </c>
      <c r="G23" s="42">
        <f t="shared" si="0"/>
        <v>11.1</v>
      </c>
      <c r="H23" s="20">
        <v>5197</v>
      </c>
      <c r="I23" s="42">
        <f t="shared" si="1"/>
        <v>50</v>
      </c>
      <c r="J23" s="20">
        <v>4043</v>
      </c>
      <c r="K23" s="42">
        <f t="shared" si="2"/>
        <v>38.9</v>
      </c>
      <c r="L23" s="20">
        <v>2153</v>
      </c>
      <c r="M23" s="42">
        <f t="shared" si="3"/>
        <v>20.7</v>
      </c>
      <c r="N23" s="61">
        <f t="shared" si="4"/>
        <v>22.108908985953434</v>
      </c>
      <c r="O23" s="62">
        <f t="shared" si="5"/>
        <v>77.794881662497602</v>
      </c>
      <c r="P23" s="62">
        <f t="shared" si="6"/>
        <v>99.903790648451036</v>
      </c>
      <c r="Q23" s="62">
        <f t="shared" si="7"/>
        <v>351.87119234116625</v>
      </c>
      <c r="R23" s="63">
        <f t="shared" si="8"/>
        <v>187.38033072236729</v>
      </c>
      <c r="T23">
        <v>5</v>
      </c>
    </row>
    <row r="24" spans="1:20" ht="18" customHeight="1" x14ac:dyDescent="0.2">
      <c r="A24" s="16" t="s">
        <v>38</v>
      </c>
      <c r="B24" s="11">
        <v>1133</v>
      </c>
      <c r="C24" s="7">
        <f t="shared" si="9"/>
        <v>2558</v>
      </c>
      <c r="D24" s="7">
        <v>1221</v>
      </c>
      <c r="E24" s="7">
        <v>1337</v>
      </c>
      <c r="F24" s="11">
        <v>156</v>
      </c>
      <c r="G24" s="39">
        <f t="shared" si="0"/>
        <v>6.1</v>
      </c>
      <c r="H24" s="11">
        <v>1055</v>
      </c>
      <c r="I24" s="39">
        <f t="shared" si="1"/>
        <v>41.3</v>
      </c>
      <c r="J24" s="11">
        <v>1346</v>
      </c>
      <c r="K24" s="39">
        <f t="shared" si="2"/>
        <v>52.6</v>
      </c>
      <c r="L24" s="11">
        <v>793</v>
      </c>
      <c r="M24" s="39">
        <f t="shared" si="3"/>
        <v>31</v>
      </c>
      <c r="N24" s="43">
        <f t="shared" si="4"/>
        <v>14.786729857819905</v>
      </c>
      <c r="O24" s="44">
        <f t="shared" si="5"/>
        <v>127.58293838862559</v>
      </c>
      <c r="P24" s="44">
        <f t="shared" si="6"/>
        <v>142.36966824644551</v>
      </c>
      <c r="Q24" s="44">
        <f t="shared" si="7"/>
        <v>862.82051282051282</v>
      </c>
      <c r="R24" s="45">
        <f t="shared" si="8"/>
        <v>508.33333333333331</v>
      </c>
      <c r="T24">
        <v>1</v>
      </c>
    </row>
    <row r="25" spans="1:20" ht="18" customHeight="1" x14ac:dyDescent="0.2">
      <c r="A25" s="17" t="s">
        <v>39</v>
      </c>
      <c r="B25" s="13">
        <v>2326</v>
      </c>
      <c r="C25" s="14">
        <f t="shared" si="9"/>
        <v>5939</v>
      </c>
      <c r="D25" s="14">
        <v>2763</v>
      </c>
      <c r="E25" s="14">
        <v>3176</v>
      </c>
      <c r="F25" s="13">
        <v>526</v>
      </c>
      <c r="G25" s="40">
        <f t="shared" si="0"/>
        <v>8.9</v>
      </c>
      <c r="H25" s="13">
        <v>2664</v>
      </c>
      <c r="I25" s="40">
        <f t="shared" si="1"/>
        <v>44.9</v>
      </c>
      <c r="J25" s="13">
        <v>2749</v>
      </c>
      <c r="K25" s="40">
        <f t="shared" si="2"/>
        <v>46.3</v>
      </c>
      <c r="L25" s="13">
        <v>1513</v>
      </c>
      <c r="M25" s="40">
        <f t="shared" si="3"/>
        <v>25.5</v>
      </c>
      <c r="N25" s="55">
        <f t="shared" si="4"/>
        <v>19.744744744744743</v>
      </c>
      <c r="O25" s="56">
        <f t="shared" si="5"/>
        <v>103.19069069069069</v>
      </c>
      <c r="P25" s="56">
        <f t="shared" si="6"/>
        <v>122.93543543543544</v>
      </c>
      <c r="Q25" s="56">
        <f t="shared" si="7"/>
        <v>522.62357414448672</v>
      </c>
      <c r="R25" s="57">
        <f t="shared" si="8"/>
        <v>287.6425855513308</v>
      </c>
      <c r="T25">
        <v>0</v>
      </c>
    </row>
    <row r="26" spans="1:20" ht="18" customHeight="1" x14ac:dyDescent="0.2">
      <c r="A26" s="18" t="s">
        <v>40</v>
      </c>
      <c r="B26" s="15">
        <v>5290</v>
      </c>
      <c r="C26" s="10">
        <f t="shared" si="9"/>
        <v>15013</v>
      </c>
      <c r="D26" s="10">
        <v>7143</v>
      </c>
      <c r="E26" s="10">
        <v>7870</v>
      </c>
      <c r="F26" s="15">
        <v>1676</v>
      </c>
      <c r="G26" s="41">
        <f t="shared" si="0"/>
        <v>11.2</v>
      </c>
      <c r="H26" s="15">
        <v>7539</v>
      </c>
      <c r="I26" s="41">
        <f t="shared" si="1"/>
        <v>50.2</v>
      </c>
      <c r="J26" s="15">
        <v>5795</v>
      </c>
      <c r="K26" s="41">
        <f t="shared" si="2"/>
        <v>38.6</v>
      </c>
      <c r="L26" s="15">
        <v>2968</v>
      </c>
      <c r="M26" s="41">
        <f t="shared" si="3"/>
        <v>19.8</v>
      </c>
      <c r="N26" s="43">
        <f t="shared" si="4"/>
        <v>22.231065128001063</v>
      </c>
      <c r="O26" s="44">
        <f t="shared" si="5"/>
        <v>76.866958482557365</v>
      </c>
      <c r="P26" s="44">
        <f t="shared" si="6"/>
        <v>99.098023610558428</v>
      </c>
      <c r="Q26" s="44">
        <f t="shared" si="7"/>
        <v>345.76372315035798</v>
      </c>
      <c r="R26" s="45">
        <f t="shared" si="8"/>
        <v>177.08830548926014</v>
      </c>
      <c r="T26">
        <v>3</v>
      </c>
    </row>
    <row r="27" spans="1:20" ht="18" customHeight="1" x14ac:dyDescent="0.2">
      <c r="A27" s="16" t="s">
        <v>41</v>
      </c>
      <c r="B27" s="6">
        <v>2168</v>
      </c>
      <c r="C27" s="7">
        <f t="shared" si="9"/>
        <v>5657</v>
      </c>
      <c r="D27" s="7">
        <v>2733</v>
      </c>
      <c r="E27" s="7">
        <v>2924</v>
      </c>
      <c r="F27" s="6">
        <v>569</v>
      </c>
      <c r="G27" s="37">
        <f t="shared" si="0"/>
        <v>10.1</v>
      </c>
      <c r="H27" s="6">
        <v>2736</v>
      </c>
      <c r="I27" s="37">
        <f t="shared" si="1"/>
        <v>48.5</v>
      </c>
      <c r="J27" s="6">
        <v>2338</v>
      </c>
      <c r="K27" s="37">
        <f t="shared" si="2"/>
        <v>41.4</v>
      </c>
      <c r="L27" s="6">
        <v>1257</v>
      </c>
      <c r="M27" s="37">
        <f t="shared" si="3"/>
        <v>22.3</v>
      </c>
      <c r="N27" s="46">
        <f t="shared" si="4"/>
        <v>20.796783625730995</v>
      </c>
      <c r="O27" s="47">
        <f t="shared" si="5"/>
        <v>85.453216374269005</v>
      </c>
      <c r="P27" s="47">
        <f t="shared" si="6"/>
        <v>106.25</v>
      </c>
      <c r="Q27" s="47">
        <f t="shared" si="7"/>
        <v>410.89630931458697</v>
      </c>
      <c r="R27" s="48">
        <f t="shared" si="8"/>
        <v>220.91388400702988</v>
      </c>
      <c r="T27">
        <v>14</v>
      </c>
    </row>
    <row r="28" spans="1:20" ht="18" customHeight="1" x14ac:dyDescent="0.2">
      <c r="A28" s="17" t="s">
        <v>42</v>
      </c>
      <c r="B28" s="13">
        <v>5835</v>
      </c>
      <c r="C28" s="14">
        <f t="shared" si="9"/>
        <v>15705</v>
      </c>
      <c r="D28" s="14">
        <v>7492</v>
      </c>
      <c r="E28" s="14">
        <v>8213</v>
      </c>
      <c r="F28" s="13">
        <v>2229</v>
      </c>
      <c r="G28" s="40">
        <f t="shared" si="0"/>
        <v>14.2</v>
      </c>
      <c r="H28" s="13">
        <v>8264</v>
      </c>
      <c r="I28" s="40">
        <f t="shared" si="1"/>
        <v>52.8</v>
      </c>
      <c r="J28" s="13">
        <v>5162</v>
      </c>
      <c r="K28" s="40">
        <f t="shared" si="2"/>
        <v>33</v>
      </c>
      <c r="L28" s="13">
        <v>2717</v>
      </c>
      <c r="M28" s="40">
        <f t="shared" si="3"/>
        <v>17.399999999999999</v>
      </c>
      <c r="N28" s="55">
        <f t="shared" si="4"/>
        <v>26.972410454985479</v>
      </c>
      <c r="O28" s="56">
        <f t="shared" si="5"/>
        <v>62.463697967086148</v>
      </c>
      <c r="P28" s="56">
        <f t="shared" si="6"/>
        <v>89.436108422071641</v>
      </c>
      <c r="Q28" s="56">
        <f t="shared" si="7"/>
        <v>231.58366980708837</v>
      </c>
      <c r="R28" s="57">
        <f t="shared" si="8"/>
        <v>121.89322566173171</v>
      </c>
      <c r="T28">
        <v>50</v>
      </c>
    </row>
    <row r="29" spans="1:20" ht="18" customHeight="1" x14ac:dyDescent="0.2">
      <c r="A29" s="17" t="s">
        <v>43</v>
      </c>
      <c r="B29" s="13">
        <v>5764</v>
      </c>
      <c r="C29" s="14">
        <f t="shared" si="9"/>
        <v>15513</v>
      </c>
      <c r="D29" s="14">
        <v>7348</v>
      </c>
      <c r="E29" s="14">
        <v>8165</v>
      </c>
      <c r="F29" s="13">
        <v>1804</v>
      </c>
      <c r="G29" s="40">
        <f t="shared" si="0"/>
        <v>11.6</v>
      </c>
      <c r="H29" s="13">
        <v>7714</v>
      </c>
      <c r="I29" s="40">
        <f t="shared" si="1"/>
        <v>49.7</v>
      </c>
      <c r="J29" s="13">
        <v>5993</v>
      </c>
      <c r="K29" s="40">
        <f t="shared" si="2"/>
        <v>38.6</v>
      </c>
      <c r="L29" s="13">
        <v>3392</v>
      </c>
      <c r="M29" s="40">
        <f t="shared" si="3"/>
        <v>21.9</v>
      </c>
      <c r="N29" s="55">
        <f t="shared" si="4"/>
        <v>23.38605133523464</v>
      </c>
      <c r="O29" s="56">
        <f t="shared" si="5"/>
        <v>77.689914441275604</v>
      </c>
      <c r="P29" s="56">
        <f t="shared" si="6"/>
        <v>101.07596577651023</v>
      </c>
      <c r="Q29" s="56">
        <f t="shared" si="7"/>
        <v>332.20620842572066</v>
      </c>
      <c r="R29" s="57">
        <f t="shared" si="8"/>
        <v>188.02660753880266</v>
      </c>
      <c r="T29">
        <v>2</v>
      </c>
    </row>
    <row r="30" spans="1:20" ht="18" customHeight="1" x14ac:dyDescent="0.2">
      <c r="A30" s="18" t="s">
        <v>44</v>
      </c>
      <c r="B30" s="9">
        <v>5090</v>
      </c>
      <c r="C30" s="10">
        <f t="shared" si="9"/>
        <v>13820</v>
      </c>
      <c r="D30" s="10">
        <v>6614</v>
      </c>
      <c r="E30" s="10">
        <v>7206</v>
      </c>
      <c r="F30" s="9">
        <v>1767</v>
      </c>
      <c r="G30" s="38">
        <f t="shared" si="0"/>
        <v>12.8</v>
      </c>
      <c r="H30" s="9">
        <v>6885</v>
      </c>
      <c r="I30" s="38">
        <f t="shared" si="1"/>
        <v>49.9</v>
      </c>
      <c r="J30" s="9">
        <v>5145</v>
      </c>
      <c r="K30" s="38">
        <f t="shared" si="2"/>
        <v>37.299999999999997</v>
      </c>
      <c r="L30" s="9">
        <v>2659</v>
      </c>
      <c r="M30" s="38">
        <f t="shared" si="3"/>
        <v>19.3</v>
      </c>
      <c r="N30" s="58">
        <f t="shared" si="4"/>
        <v>25.664488017429193</v>
      </c>
      <c r="O30" s="59">
        <f t="shared" si="5"/>
        <v>74.727668845315904</v>
      </c>
      <c r="P30" s="59">
        <f t="shared" si="6"/>
        <v>100.3921568627451</v>
      </c>
      <c r="Q30" s="59">
        <f t="shared" si="7"/>
        <v>291.17147707979626</v>
      </c>
      <c r="R30" s="60">
        <f t="shared" si="8"/>
        <v>150.48104131295983</v>
      </c>
      <c r="T30">
        <v>23</v>
      </c>
    </row>
    <row r="31" spans="1:20" ht="18" customHeight="1" x14ac:dyDescent="0.2">
      <c r="A31" s="16" t="s">
        <v>45</v>
      </c>
      <c r="B31" s="11">
        <v>1304</v>
      </c>
      <c r="C31" s="7">
        <f t="shared" si="9"/>
        <v>3588</v>
      </c>
      <c r="D31" s="7">
        <v>1672</v>
      </c>
      <c r="E31" s="7">
        <v>1916</v>
      </c>
      <c r="F31" s="11">
        <v>532</v>
      </c>
      <c r="G31" s="39">
        <f t="shared" si="0"/>
        <v>14.9</v>
      </c>
      <c r="H31" s="11">
        <v>2005</v>
      </c>
      <c r="I31" s="39">
        <f t="shared" si="1"/>
        <v>56.3</v>
      </c>
      <c r="J31" s="11">
        <v>1022</v>
      </c>
      <c r="K31" s="39">
        <f t="shared" si="2"/>
        <v>28.7</v>
      </c>
      <c r="L31" s="11">
        <v>555</v>
      </c>
      <c r="M31" s="39">
        <f t="shared" si="3"/>
        <v>15.6</v>
      </c>
      <c r="N31" s="43">
        <f t="shared" si="4"/>
        <v>26.533665835411473</v>
      </c>
      <c r="O31" s="44">
        <f t="shared" si="5"/>
        <v>50.972568578553613</v>
      </c>
      <c r="P31" s="44">
        <f t="shared" si="6"/>
        <v>77.506234413965089</v>
      </c>
      <c r="Q31" s="44">
        <f t="shared" si="7"/>
        <v>192.10526315789474</v>
      </c>
      <c r="R31" s="45">
        <f t="shared" si="8"/>
        <v>104.32330827067669</v>
      </c>
      <c r="T31">
        <v>29</v>
      </c>
    </row>
    <row r="32" spans="1:20" ht="18" customHeight="1" x14ac:dyDescent="0.2">
      <c r="A32" s="17" t="s">
        <v>46</v>
      </c>
      <c r="B32" s="13">
        <v>5131</v>
      </c>
      <c r="C32" s="14">
        <f t="shared" si="9"/>
        <v>14498</v>
      </c>
      <c r="D32" s="14">
        <v>6957</v>
      </c>
      <c r="E32" s="14">
        <v>7541</v>
      </c>
      <c r="F32" s="13">
        <v>1535</v>
      </c>
      <c r="G32" s="40">
        <f t="shared" si="0"/>
        <v>10.6</v>
      </c>
      <c r="H32" s="13">
        <v>6891</v>
      </c>
      <c r="I32" s="40">
        <f t="shared" si="1"/>
        <v>47.5</v>
      </c>
      <c r="J32" s="13">
        <v>6072</v>
      </c>
      <c r="K32" s="40">
        <f t="shared" si="2"/>
        <v>41.9</v>
      </c>
      <c r="L32" s="13">
        <v>3427</v>
      </c>
      <c r="M32" s="40">
        <f t="shared" si="3"/>
        <v>23.6</v>
      </c>
      <c r="N32" s="55">
        <f t="shared" si="4"/>
        <v>22.275431722536641</v>
      </c>
      <c r="O32" s="56">
        <f t="shared" si="5"/>
        <v>88.114932520679147</v>
      </c>
      <c r="P32" s="56">
        <f t="shared" si="6"/>
        <v>110.3903642432158</v>
      </c>
      <c r="Q32" s="56">
        <f t="shared" si="7"/>
        <v>395.57003257328989</v>
      </c>
      <c r="R32" s="57">
        <f t="shared" si="8"/>
        <v>223.25732899022802</v>
      </c>
      <c r="T32">
        <v>0</v>
      </c>
    </row>
    <row r="33" spans="1:20" ht="18" customHeight="1" x14ac:dyDescent="0.2">
      <c r="A33" s="17" t="s">
        <v>47</v>
      </c>
      <c r="B33" s="13">
        <v>3543</v>
      </c>
      <c r="C33" s="14">
        <f>D33+E33</f>
        <v>9989</v>
      </c>
      <c r="D33" s="14">
        <v>4800</v>
      </c>
      <c r="E33" s="14">
        <v>5189</v>
      </c>
      <c r="F33" s="13">
        <v>1084</v>
      </c>
      <c r="G33" s="40">
        <f t="shared" si="0"/>
        <v>10.9</v>
      </c>
      <c r="H33" s="13">
        <v>5011</v>
      </c>
      <c r="I33" s="40">
        <f t="shared" si="1"/>
        <v>50.2</v>
      </c>
      <c r="J33" s="13">
        <v>3890</v>
      </c>
      <c r="K33" s="40">
        <f t="shared" si="2"/>
        <v>39</v>
      </c>
      <c r="L33" s="13">
        <v>2129</v>
      </c>
      <c r="M33" s="40">
        <f t="shared" si="3"/>
        <v>21.3</v>
      </c>
      <c r="N33" s="55">
        <f t="shared" si="4"/>
        <v>21.632408700858115</v>
      </c>
      <c r="O33" s="56">
        <f t="shared" si="5"/>
        <v>77.629215725404109</v>
      </c>
      <c r="P33" s="56">
        <f t="shared" si="6"/>
        <v>99.261624426262216</v>
      </c>
      <c r="Q33" s="56">
        <f t="shared" si="7"/>
        <v>358.85608856088561</v>
      </c>
      <c r="R33" s="57">
        <f t="shared" si="8"/>
        <v>196.40221402214021</v>
      </c>
      <c r="T33">
        <v>4</v>
      </c>
    </row>
    <row r="34" spans="1:20" ht="18" customHeight="1" x14ac:dyDescent="0.2">
      <c r="A34" s="18" t="s">
        <v>48</v>
      </c>
      <c r="B34" s="15">
        <v>3664</v>
      </c>
      <c r="C34" s="10">
        <f t="shared" si="9"/>
        <v>10221</v>
      </c>
      <c r="D34" s="10">
        <v>4831</v>
      </c>
      <c r="E34" s="10">
        <v>5390</v>
      </c>
      <c r="F34" s="15">
        <v>1202</v>
      </c>
      <c r="G34" s="41">
        <f t="shared" si="0"/>
        <v>11.8</v>
      </c>
      <c r="H34" s="15">
        <v>4745</v>
      </c>
      <c r="I34" s="41">
        <f t="shared" si="1"/>
        <v>46.5</v>
      </c>
      <c r="J34" s="15">
        <v>4251</v>
      </c>
      <c r="K34" s="41">
        <f t="shared" si="2"/>
        <v>41.7</v>
      </c>
      <c r="L34" s="15">
        <v>2339</v>
      </c>
      <c r="M34" s="41">
        <f t="shared" si="3"/>
        <v>22.9</v>
      </c>
      <c r="N34" s="43">
        <f t="shared" si="4"/>
        <v>25.331928345626974</v>
      </c>
      <c r="O34" s="44">
        <f t="shared" si="5"/>
        <v>89.589041095890408</v>
      </c>
      <c r="P34" s="44">
        <f t="shared" si="6"/>
        <v>114.9209694415174</v>
      </c>
      <c r="Q34" s="44">
        <f t="shared" si="7"/>
        <v>353.6605657237937</v>
      </c>
      <c r="R34" s="45">
        <f t="shared" si="8"/>
        <v>194.59234608985025</v>
      </c>
      <c r="T34">
        <v>23</v>
      </c>
    </row>
    <row r="35" spans="1:20" ht="18" customHeight="1" x14ac:dyDescent="0.2">
      <c r="A35" s="16" t="s">
        <v>49</v>
      </c>
      <c r="B35" s="6">
        <v>1678</v>
      </c>
      <c r="C35" s="7">
        <f t="shared" si="9"/>
        <v>3828</v>
      </c>
      <c r="D35" s="7">
        <v>1816</v>
      </c>
      <c r="E35" s="7">
        <v>2012</v>
      </c>
      <c r="F35" s="6">
        <v>252</v>
      </c>
      <c r="G35" s="37">
        <f>ROUND(F35/(F35+H35+J35)*100,1)</f>
        <v>6.6</v>
      </c>
      <c r="H35" s="6">
        <v>1474</v>
      </c>
      <c r="I35" s="37">
        <f t="shared" si="1"/>
        <v>38.5</v>
      </c>
      <c r="J35" s="6">
        <v>2100</v>
      </c>
      <c r="K35" s="37">
        <f t="shared" si="2"/>
        <v>54.9</v>
      </c>
      <c r="L35" s="6">
        <v>1301</v>
      </c>
      <c r="M35" s="37">
        <f t="shared" si="3"/>
        <v>34</v>
      </c>
      <c r="N35" s="46">
        <f t="shared" si="4"/>
        <v>17.096336499321573</v>
      </c>
      <c r="O35" s="47">
        <f t="shared" si="5"/>
        <v>142.46947082767977</v>
      </c>
      <c r="P35" s="47">
        <f t="shared" si="6"/>
        <v>159.56580732700135</v>
      </c>
      <c r="Q35" s="47">
        <f t="shared" si="7"/>
        <v>833.33333333333337</v>
      </c>
      <c r="R35" s="48">
        <f t="shared" si="8"/>
        <v>516.26984126984132</v>
      </c>
      <c r="T35">
        <v>2</v>
      </c>
    </row>
    <row r="36" spans="1:20" ht="18" customHeight="1" x14ac:dyDescent="0.2">
      <c r="A36" s="17" t="s">
        <v>50</v>
      </c>
      <c r="B36" s="13">
        <v>1150</v>
      </c>
      <c r="C36" s="14">
        <f t="shared" si="9"/>
        <v>2667</v>
      </c>
      <c r="D36" s="14">
        <v>1211</v>
      </c>
      <c r="E36" s="14">
        <v>1456</v>
      </c>
      <c r="F36" s="13">
        <v>170</v>
      </c>
      <c r="G36" s="40">
        <f t="shared" si="0"/>
        <v>6.4</v>
      </c>
      <c r="H36" s="13">
        <v>1095</v>
      </c>
      <c r="I36" s="40">
        <f t="shared" si="1"/>
        <v>41.1</v>
      </c>
      <c r="J36" s="13">
        <v>1402</v>
      </c>
      <c r="K36" s="40">
        <f t="shared" si="2"/>
        <v>52.6</v>
      </c>
      <c r="L36" s="13">
        <v>847</v>
      </c>
      <c r="M36" s="40">
        <f t="shared" si="3"/>
        <v>31.8</v>
      </c>
      <c r="N36" s="55">
        <f t="shared" si="4"/>
        <v>15.52511415525114</v>
      </c>
      <c r="O36" s="56">
        <f t="shared" si="5"/>
        <v>128.03652968036531</v>
      </c>
      <c r="P36" s="56">
        <f t="shared" si="6"/>
        <v>143.56164383561645</v>
      </c>
      <c r="Q36" s="56">
        <f t="shared" si="7"/>
        <v>824.7058823529411</v>
      </c>
      <c r="R36" s="57">
        <f t="shared" si="8"/>
        <v>498.23529411764707</v>
      </c>
      <c r="T36">
        <v>0</v>
      </c>
    </row>
    <row r="37" spans="1:20" ht="18" customHeight="1" x14ac:dyDescent="0.2">
      <c r="A37" s="18" t="s">
        <v>51</v>
      </c>
      <c r="B37" s="9">
        <v>922</v>
      </c>
      <c r="C37" s="10">
        <f t="shared" si="9"/>
        <v>2425</v>
      </c>
      <c r="D37" s="10">
        <v>1121</v>
      </c>
      <c r="E37" s="10">
        <v>1304</v>
      </c>
      <c r="F37" s="9">
        <v>188</v>
      </c>
      <c r="G37" s="38">
        <f>ROUND(F37/(F37+H37+J37)*100,1)</f>
        <v>7.8</v>
      </c>
      <c r="H37" s="9">
        <v>994</v>
      </c>
      <c r="I37" s="38">
        <f>ROUND(H37/(F37+H37+J37)*100,1)</f>
        <v>41</v>
      </c>
      <c r="J37" s="9">
        <v>1243</v>
      </c>
      <c r="K37" s="38">
        <f>ROUND(J37/(F37+H37+J37)*100,1)</f>
        <v>51.3</v>
      </c>
      <c r="L37" s="9">
        <v>741</v>
      </c>
      <c r="M37" s="38">
        <f t="shared" si="3"/>
        <v>30.6</v>
      </c>
      <c r="N37" s="58">
        <f t="shared" si="4"/>
        <v>18.91348088531187</v>
      </c>
      <c r="O37" s="59">
        <f t="shared" si="5"/>
        <v>125.05030181086518</v>
      </c>
      <c r="P37" s="59">
        <f t="shared" si="6"/>
        <v>143.96378269617708</v>
      </c>
      <c r="Q37" s="59">
        <f t="shared" si="7"/>
        <v>661.17021276595744</v>
      </c>
      <c r="R37" s="60">
        <f t="shared" si="8"/>
        <v>394.14893617021278</v>
      </c>
      <c r="T37">
        <v>0</v>
      </c>
    </row>
    <row r="38" spans="1:20" ht="18" customHeight="1" x14ac:dyDescent="0.2">
      <c r="A38" s="31" t="s">
        <v>58</v>
      </c>
      <c r="B38" s="29"/>
      <c r="C38" s="30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3"/>
      <c r="O38" s="23"/>
      <c r="P38" s="23"/>
      <c r="Q38" s="23"/>
      <c r="R38" s="23"/>
    </row>
    <row r="39" spans="1:20" x14ac:dyDescent="0.2">
      <c r="A39" s="28" t="s">
        <v>53</v>
      </c>
    </row>
    <row r="40" spans="1:20" x14ac:dyDescent="0.2">
      <c r="A40" s="27" t="s">
        <v>8</v>
      </c>
      <c r="B40" s="23"/>
    </row>
    <row r="41" spans="1:20" x14ac:dyDescent="0.2">
      <c r="A41" s="28" t="s">
        <v>54</v>
      </c>
    </row>
    <row r="42" spans="1:20" x14ac:dyDescent="0.2">
      <c r="A42" s="28" t="s">
        <v>55</v>
      </c>
    </row>
    <row r="43" spans="1:20" x14ac:dyDescent="0.2">
      <c r="A43" s="28" t="s">
        <v>56</v>
      </c>
    </row>
    <row r="44" spans="1:20" x14ac:dyDescent="0.2">
      <c r="A44" s="28" t="s">
        <v>57</v>
      </c>
    </row>
  </sheetData>
  <mergeCells count="15"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2017-12-24T06:12:37Z</cp:lastPrinted>
  <dcterms:created xsi:type="dcterms:W3CDTF">2017-09-15T07:17:11Z</dcterms:created>
  <dcterms:modified xsi:type="dcterms:W3CDTF">2023-11-01T07:27:52Z</dcterms:modified>
</cp:coreProperties>
</file>