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40\share\自治振興課H24以降\自治振興課H24以降\02_財政\03_普通会計決算統計\05_財政状況資料集【H22決算～】\R3決算\15_市町村→県\16伯耆町_1006\"/>
    </mc:Choice>
  </mc:AlternateContent>
  <bookViews>
    <workbookView xWindow="-120" yWindow="-120" windowWidth="29040" windowHeight="15720" tabRatio="744"/>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P31" i="12" l="1"/>
  <c r="AK31" i="12"/>
  <c r="AA31" i="12"/>
  <c r="V31" i="12"/>
  <c r="Q31" i="12"/>
  <c r="BG35" i="10"/>
  <c r="BG34"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O38" i="10"/>
  <c r="BE38" i="10"/>
  <c r="AM38" i="10"/>
  <c r="U38" i="10"/>
  <c r="CO37" i="10"/>
  <c r="BE37" i="10"/>
  <c r="AM37" i="10"/>
  <c r="U37" i="10"/>
  <c r="CO36" i="10"/>
  <c r="BE36" i="10"/>
  <c r="AM36" i="10"/>
  <c r="U36"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l="1"/>
  <c r="C38" i="10" l="1"/>
  <c r="C39" i="10" s="1"/>
  <c r="U34" i="10"/>
  <c r="U35" i="10" s="1"/>
  <c r="AM34" i="10" l="1"/>
  <c r="AM35" i="10" s="1"/>
  <c r="BW34" i="10" l="1"/>
  <c r="BW35" i="10" s="1"/>
  <c r="BW36" i="10" s="1"/>
  <c r="BW37" i="10" s="1"/>
  <c r="BW38" i="10" s="1"/>
  <c r="BW39" i="10" s="1"/>
  <c r="BW40" i="10" s="1"/>
  <c r="BW41" i="10" s="1"/>
  <c r="BE34" i="10"/>
  <c r="BE35" i="10" s="1"/>
  <c r="CO34" i="10" l="1"/>
  <c r="CO35" i="10" s="1"/>
</calcChain>
</file>

<file path=xl/sharedStrings.xml><?xml version="1.0" encoding="utf-8"?>
<sst xmlns="http://schemas.openxmlformats.org/spreadsheetml/2006/main" count="1173" uniqueCount="612">
  <si>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</si>
  <si>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</si>
  <si>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</si>
  <si>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</si>
  <si>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</si>
  <si>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</si>
  <si>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</si>
  <si>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</si>
  <si>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</si>
  <si>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</si>
  <si>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</si>
  <si>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</si>
  <si>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</si>
  <si>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</si>
  <si>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</si>
  <si>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</si>
  <si>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</si>
  <si>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</si>
  <si>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</si>
  <si>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</si>
  <si>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</si>
  <si>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</si>
  <si>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</si>
  <si>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</si>
  <si>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</si>
  <si>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</si>
  <si>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</si>
  <si>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</si>
  <si>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</si>
  <si>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</si>
  <si>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</si>
  <si>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</si>
  <si>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</si>
  <si>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</si>
  <si>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</si>
  <si>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</si>
  <si>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</si>
  <si>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</si>
  <si>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</si>
  <si>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</si>
  <si>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</si>
  <si>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</si>
  <si>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</si>
  <si>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</si>
  <si>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</si>
  <si>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</si>
  <si>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</si>
  <si>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</si>
  <si>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</si>
  <si>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</si>
  <si>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</si>
  <si>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</si>
  <si>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</si>
  <si>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</si>
  <si>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</si>
  <si>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</si>
  <si>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</si>
  <si>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</si>
  <si>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</si>
  <si>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</si>
  <si>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</si>
  <si>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</si>
  <si>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</si>
  <si>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</si>
  <si>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</si>
  <si>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</si>
  <si>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</si>
  <si>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</si>
  <si>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</si>
  <si>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</si>
  <si>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</si>
  <si>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</si>
  <si>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</si>
  <si>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</si>
  <si>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</si>
  <si>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</si>
  <si>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</si>
  <si>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</si>
  <si>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</si>
  <si>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</si>
  <si>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</si>
  <si>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</si>
  <si>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</si>
  <si>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</si>
  <si>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Ⅲ－２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</si>
  <si>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</si>
  <si>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</si>
  <si>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</si>
  <si>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</si>
  <si>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</si>
  <si>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</si>
  <si>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</si>
  <si>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</si>
  <si>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</si>
  <si>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</si>
  <si>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</si>
  <si>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</si>
  <si>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伯耆町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</si>
  <si>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</si>
  <si>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</si>
  <si>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</si>
  <si>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</si>
  <si>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</si>
  <si>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</si>
  <si>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</si>
  <si>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</si>
  <si>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</si>
  <si>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</si>
  <si>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</si>
  <si>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</si>
  <si>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</si>
  <si>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</si>
  <si>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</si>
  <si>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</si>
  <si>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</si>
  <si>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</si>
  <si>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</si>
  <si>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</si>
  <si>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</si>
  <si>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</si>
  <si>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</si>
  <si>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</si>
  <si>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</si>
  <si>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</si>
  <si>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</si>
  <si>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</si>
  <si>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</si>
  <si>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</si>
  <si>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</si>
  <si>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</si>
  <si>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</si>
  <si>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</si>
  <si>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</si>
  <si>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</si>
  <si>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</si>
  <si>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</si>
  <si>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</si>
  <si>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</si>
  <si>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</si>
  <si>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</si>
  <si>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</si>
  <si>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</si>
  <si>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</si>
  <si>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</si>
  <si>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</si>
  <si>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</si>
  <si>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</si>
  <si>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</si>
  <si>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</si>
  <si>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</si>
  <si>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</si>
  <si>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</si>
  <si>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</si>
  <si>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</si>
  <si>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</si>
  <si>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</si>
  <si>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</si>
  <si>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</si>
  <si>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</si>
  <si>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</si>
  <si>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</si>
  <si>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</si>
  <si>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</si>
  <si>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</si>
  <si>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</si>
  <si>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</si>
  <si>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</si>
  <si>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</si>
  <si>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</si>
  <si>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</si>
  <si>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</si>
  <si>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</si>
  <si>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</si>
  <si>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</si>
  <si>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</si>
  <si>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</si>
  <si>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</si>
  <si>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</si>
  <si>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</si>
  <si>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</si>
  <si>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</si>
  <si>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</si>
  <si>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</si>
  <si>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</si>
  <si>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</si>
  <si>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</si>
  <si>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</si>
  <si>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</si>
  <si>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</si>
  <si>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</si>
  <si>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</si>
  <si>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</si>
  <si>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</si>
  <si>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</si>
  <si>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</si>
  <si>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</si>
  <si>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</si>
  <si>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</si>
  <si>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</si>
  <si>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</si>
  <si>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</si>
  <si>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</si>
  <si>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</si>
  <si>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</si>
  <si>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</si>
  <si>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</si>
  <si>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</si>
  <si>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</si>
  <si>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</si>
  <si>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</si>
  <si>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</si>
  <si>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</si>
  <si>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鳥取県伯耆町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</si>
  <si>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</si>
  <si>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</si>
  <si>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</si>
  <si>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</si>
  <si>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</si>
  <si>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</si>
  <si>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</si>
  <si>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</si>
  <si>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</si>
  <si>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</si>
  <si>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</si>
  <si>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</si>
  <si>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</si>
  <si>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</si>
  <si>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</si>
  <si>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</si>
  <si>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</si>
  <si>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</si>
  <si>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</si>
  <si>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</si>
  <si>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</si>
  <si>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</si>
  <si>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</si>
  <si>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</si>
  <si>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</si>
  <si>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</si>
  <si>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</si>
  <si>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</si>
  <si>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</si>
  <si>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</si>
  <si>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</si>
  <si>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</si>
  <si>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</si>
  <si>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</si>
  <si>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</si>
  <si>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</si>
  <si>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</si>
  <si>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</si>
  <si>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</si>
  <si>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</si>
  <si>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</si>
  <si>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</si>
  <si>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</si>
  <si>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</si>
  <si>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</si>
  <si>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</si>
  <si>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</si>
  <si>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</si>
  <si>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</si>
  <si>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</si>
  <si>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</si>
  <si>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</si>
  <si>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</si>
  <si>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</si>
  <si>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</si>
  <si>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</si>
  <si>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</si>
  <si>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</si>
  <si>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</si>
  <si>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</si>
  <si>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</si>
  <si>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</si>
  <si>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</si>
  <si>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</si>
  <si>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</si>
  <si>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</si>
  <si>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</si>
  <si>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</si>
  <si>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</si>
  <si>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</si>
  <si>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</si>
  <si>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</si>
  <si>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</si>
  <si>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</si>
  <si>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</si>
  <si>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</si>
  <si>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</si>
  <si>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</si>
  <si>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</si>
  <si>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</si>
  <si>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</si>
  <si>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</si>
  <si>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</si>
  <si>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</si>
  <si>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</si>
  <si>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</si>
  <si>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</si>
  <si>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</si>
  <si>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</si>
  <si>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</si>
  <si>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</si>
  <si>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</si>
  <si>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</si>
  <si>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</si>
  <si>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</si>
  <si>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</si>
  <si>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</si>
  <si>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</si>
  <si>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</si>
  <si>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</si>
  <si>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</si>
  <si>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</si>
  <si>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</si>
  <si>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</si>
  <si>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</si>
  <si>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</si>
  <si>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</si>
  <si>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</si>
  <si>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</si>
  <si>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</si>
  <si>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</si>
  <si>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</si>
  <si>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</si>
  <si>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</si>
  <si>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</si>
  <si>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</si>
  <si>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</si>
  <si>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</si>
  <si>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</si>
  <si>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</si>
  <si>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</si>
  <si>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</si>
  <si>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</si>
  <si>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観光施設</t>
    <phoneticPr fontId="5"/>
  </si>
  <si>
    <t>被保険者数(人)</t>
  </si>
  <si>
    <t>　積立金</t>
    <phoneticPr fontId="5"/>
  </si>
  <si>
    <t>地方債</t>
  </si>
  <si>
    <t>病院</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</si>
  <si>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</si>
  <si>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</si>
  <si>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</si>
  <si>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</si>
  <si>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</si>
  <si>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</si>
  <si>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</si>
  <si>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</si>
  <si>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</si>
  <si>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</si>
  <si>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</si>
  <si>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</si>
  <si>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</si>
  <si>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</si>
  <si>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</si>
  <si>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</si>
  <si>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</si>
  <si>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</si>
  <si>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</si>
  <si>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</si>
  <si>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</si>
  <si>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</si>
  <si>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</si>
  <si>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</si>
  <si>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</si>
  <si>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鳥取県伯耆町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</si>
  <si>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</si>
  <si>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</si>
  <si>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</si>
  <si>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</si>
  <si>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</si>
  <si>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</si>
  <si>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</si>
  <si>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</si>
  <si>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</si>
  <si>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</si>
  <si>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</si>
  <si>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</si>
  <si>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</si>
  <si>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</si>
  <si>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</si>
  <si>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</si>
  <si>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</si>
  <si>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</si>
  <si>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</si>
  <si>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</si>
  <si>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町営公園墓地事業特別会計</t>
    <phoneticPr fontId="5"/>
  </si>
  <si>
    <t>住宅新築資金等貸付事業特別会計</t>
    <phoneticPr fontId="5"/>
  </si>
  <si>
    <t>地域交通特別会計</t>
    <phoneticPr fontId="5"/>
  </si>
  <si>
    <t>丸山地区専用水道事業特別会計</t>
    <phoneticPr fontId="5"/>
  </si>
  <si>
    <t>鳥取県西部町村情報公開・個人情報保護審査会特別会計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</si>
  <si>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</si>
  <si>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</si>
  <si>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</si>
  <si>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</si>
  <si>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</si>
  <si>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</si>
  <si>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</si>
  <si>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</si>
  <si>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</si>
  <si>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</si>
  <si>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</si>
  <si>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</si>
  <si>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</si>
  <si>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</si>
  <si>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</si>
  <si>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</si>
  <si>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</si>
  <si>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</si>
  <si>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</si>
  <si>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浄化槽整備事業特別会計</t>
    <phoneticPr fontId="5"/>
  </si>
  <si>
    <t>法非適用企業</t>
    <phoneticPr fontId="5"/>
  </si>
  <si>
    <t>索道事業特別会計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</si>
  <si>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</si>
  <si>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</si>
  <si>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</si>
  <si>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</si>
  <si>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</si>
  <si>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</si>
  <si>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</si>
  <si>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</si>
  <si>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</si>
  <si>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</si>
  <si>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</si>
  <si>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</si>
  <si>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</si>
  <si>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</si>
  <si>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</si>
  <si>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</si>
  <si>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</si>
  <si>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</si>
  <si>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</si>
  <si>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</si>
  <si>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</si>
  <si>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</si>
  <si>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</si>
  <si>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</si>
  <si>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</si>
  <si>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</si>
  <si>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</si>
  <si>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</si>
  <si>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</si>
  <si>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</si>
  <si>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</si>
  <si>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</si>
  <si>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</si>
  <si>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</si>
  <si>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</si>
  <si>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</si>
  <si>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</si>
  <si>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</si>
  <si>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</si>
  <si>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</si>
  <si>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</si>
  <si>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</si>
  <si>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</si>
  <si>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</si>
  <si>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</si>
  <si>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</si>
  <si>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</si>
  <si>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</si>
  <si>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</si>
  <si>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</si>
  <si>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</si>
  <si>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</si>
  <si>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</si>
  <si>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</si>
  <si>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</si>
  <si>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</si>
  <si>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</si>
  <si>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</si>
  <si>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</si>
  <si>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伯耆町下水道事業会計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</si>
  <si>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</si>
  <si>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</si>
  <si>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</si>
  <si>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</si>
  <si>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</si>
  <si>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索道事業特別会計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</si>
  <si>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</si>
  <si>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</si>
  <si>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</si>
  <si>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</si>
  <si>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</si>
  <si>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</si>
  <si>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</si>
  <si>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</si>
  <si>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</si>
  <si>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</si>
  <si>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</si>
  <si>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</si>
  <si>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</si>
  <si>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</si>
  <si>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</si>
  <si>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</si>
  <si>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</si>
  <si>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</si>
  <si>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</si>
  <si>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</si>
  <si>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</si>
  <si>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</si>
  <si>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</si>
  <si>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</si>
  <si>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</si>
  <si>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</si>
  <si>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</si>
  <si>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</si>
  <si>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</si>
  <si>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</si>
  <si>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</si>
  <si>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</si>
  <si>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</si>
  <si>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</si>
  <si>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</si>
  <si>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</si>
  <si>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</si>
  <si>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</si>
  <si>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</si>
  <si>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</si>
  <si>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</si>
  <si>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</si>
  <si>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</si>
  <si>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</si>
  <si>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</si>
  <si>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</si>
  <si>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</si>
  <si>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</si>
  <si>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</si>
  <si>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</si>
  <si>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</si>
  <si>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</si>
  <si>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</si>
  <si>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</si>
  <si>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</si>
  <si>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</si>
  <si>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</si>
  <si>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</si>
  <si>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</si>
  <si>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</si>
  <si>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</si>
  <si>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</si>
  <si>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</si>
  <si>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</si>
  <si>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</si>
  <si>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</si>
  <si>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</si>
  <si>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</si>
  <si>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</si>
  <si>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</si>
  <si>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</si>
  <si>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</si>
  <si>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</si>
  <si>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</si>
  <si>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</si>
  <si>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</si>
  <si>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</si>
  <si>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</si>
  <si>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</si>
  <si>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</si>
  <si>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</si>
  <si>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</si>
  <si>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</si>
  <si>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1.62</t>
  </si>
  <si>
    <t>住宅新築資金等貸付事業特別会計</t>
  </si>
  <si>
    <t>▲ 0.47</t>
  </si>
  <si>
    <t>▲ 0.48</t>
  </si>
  <si>
    <t>▲ 0.45</t>
  </si>
  <si>
    <t>▲ 0.42</t>
  </si>
  <si>
    <t>一般会計</t>
  </si>
  <si>
    <t>水道事業会計</t>
  </si>
  <si>
    <t>国民健康保険特別会計</t>
  </si>
  <si>
    <t>町営公園墓地事業特別会計</t>
  </si>
  <si>
    <t>下水道事業会計</t>
  </si>
  <si>
    <t>鳥取県西部町村情報公開・個人情報保護審査会特別会計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</si>
  <si>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</si>
  <si>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</si>
  <si>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</si>
  <si>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</si>
  <si>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</si>
  <si>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</si>
  <si>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</si>
  <si>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</si>
  <si>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</si>
  <si>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</si>
  <si>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鳥取県町村総合事務組合</t>
    <rPh sb="0" eb="3">
      <t>トットリケン</t>
    </rPh>
    <rPh sb="3" eb="5">
      <t>チョウソン</t>
    </rPh>
    <rPh sb="5" eb="7">
      <t>ソウゴウ</t>
    </rPh>
    <rPh sb="7" eb="9">
      <t>ジム</t>
    </rPh>
    <rPh sb="9" eb="11">
      <t>クミアイ</t>
    </rPh>
    <phoneticPr fontId="2"/>
  </si>
  <si>
    <t>南部町・伯耆町清掃施設管理組合</t>
    <rPh sb="0" eb="3">
      <t>ナンブチョウ</t>
    </rPh>
    <rPh sb="4" eb="7">
      <t>ホウキチョウ</t>
    </rPh>
    <rPh sb="7" eb="9">
      <t>セイソウ</t>
    </rPh>
    <rPh sb="9" eb="11">
      <t>シセツ</t>
    </rPh>
    <rPh sb="11" eb="13">
      <t>カンリ</t>
    </rPh>
    <rPh sb="13" eb="15">
      <t>クミアイ</t>
    </rPh>
    <phoneticPr fontId="2"/>
  </si>
  <si>
    <t>鳥取県西部広域行政管理組合</t>
    <rPh sb="0" eb="3">
      <t>トットリケン</t>
    </rPh>
    <rPh sb="3" eb="5">
      <t>セイブ</t>
    </rPh>
    <rPh sb="5" eb="7">
      <t>コウイキ</t>
    </rPh>
    <rPh sb="7" eb="9">
      <t>ギョウセイ</t>
    </rPh>
    <rPh sb="9" eb="11">
      <t>カンリ</t>
    </rPh>
    <rPh sb="11" eb="13">
      <t>クミアイ</t>
    </rPh>
    <phoneticPr fontId="2"/>
  </si>
  <si>
    <t>南部箕蚊屋広域連合</t>
    <rPh sb="0" eb="2">
      <t>ナンブ</t>
    </rPh>
    <rPh sb="2" eb="5">
      <t>ミノカヤ</t>
    </rPh>
    <rPh sb="5" eb="7">
      <t>コウイキ</t>
    </rPh>
    <rPh sb="7" eb="9">
      <t>レンゴウ</t>
    </rPh>
    <phoneticPr fontId="2"/>
  </si>
  <si>
    <t>一般会計</t>
    <rPh sb="0" eb="2">
      <t>イッパン</t>
    </rPh>
    <rPh sb="2" eb="4">
      <t>カイケイ</t>
    </rPh>
    <phoneticPr fontId="2"/>
  </si>
  <si>
    <t>特別会計</t>
    <rPh sb="0" eb="2">
      <t>トクベツ</t>
    </rPh>
    <rPh sb="2" eb="4">
      <t>カイケイ</t>
    </rPh>
    <phoneticPr fontId="2"/>
  </si>
  <si>
    <t>鳥取県後期高齢者医療広域連合</t>
    <rPh sb="0" eb="3">
      <t>トットリケン</t>
    </rPh>
    <rPh sb="3" eb="5">
      <t>コウキ</t>
    </rPh>
    <rPh sb="5" eb="8">
      <t>コウレイシャ</t>
    </rPh>
    <rPh sb="8" eb="10">
      <t>イリョウ</t>
    </rPh>
    <rPh sb="10" eb="12">
      <t>コウイキ</t>
    </rPh>
    <rPh sb="12" eb="14">
      <t>レンゴウ</t>
    </rPh>
    <phoneticPr fontId="2"/>
  </si>
  <si>
    <t>日野病院組合</t>
    <rPh sb="0" eb="2">
      <t>ヒノ</t>
    </rPh>
    <rPh sb="2" eb="4">
      <t>ビョウイン</t>
    </rPh>
    <rPh sb="4" eb="6">
      <t>クミアイ</t>
    </rPh>
    <phoneticPr fontId="2"/>
  </si>
  <si>
    <t>植田正治写真美術財団</t>
  </si>
  <si>
    <t>伯耆町地域振興</t>
  </si>
  <si>
    <t xml:space="preserve">※8：職員の状況については、令和3年地方公務員給与実態調査に基づいている。 </t>
  </si>
  <si>
    <t>地域振興基金</t>
    <rPh sb="0" eb="4">
      <t>チイキシンコウ</t>
    </rPh>
    <rPh sb="4" eb="6">
      <t>キキン</t>
    </rPh>
    <phoneticPr fontId="5"/>
  </si>
  <si>
    <t>公共施設等整備基金</t>
    <rPh sb="0" eb="5">
      <t>コウキョウシセツトウ</t>
    </rPh>
    <rPh sb="5" eb="9">
      <t>セイビキキン</t>
    </rPh>
    <phoneticPr fontId="5"/>
  </si>
  <si>
    <t>農業集落排水事業推進基金</t>
    <rPh sb="0" eb="4">
      <t>ノウギョウシュウラク</t>
    </rPh>
    <rPh sb="4" eb="6">
      <t>ハイスイ</t>
    </rPh>
    <rPh sb="6" eb="12">
      <t>ジギョウスイシンキキン</t>
    </rPh>
    <phoneticPr fontId="5"/>
  </si>
  <si>
    <t>丸山地区専用水道事業基金</t>
    <rPh sb="0" eb="4">
      <t>マルヤマチク</t>
    </rPh>
    <rPh sb="4" eb="12">
      <t>センヨウスイドウジギョウキキン</t>
    </rPh>
    <phoneticPr fontId="5"/>
  </si>
  <si>
    <t>伯耆町豊かなふるさと創造基金</t>
    <rPh sb="0" eb="3">
      <t>ホウキチョウ</t>
    </rPh>
    <rPh sb="3" eb="4">
      <t>ユタ</t>
    </rPh>
    <rPh sb="10" eb="12">
      <t>ソウゾウ</t>
    </rPh>
    <rPh sb="12" eb="14">
      <t>キキン</t>
    </rPh>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</si>
  <si>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</si>
  <si>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</si>
  <si>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</si>
  <si>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</si>
  <si>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</si>
  <si>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</si>
  <si>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</si>
  <si>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</si>
  <si>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</si>
  <si>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　将来負担比率、実質公債費比率とも前年度と比較して改善を図ることができた。
　公共施設の長寿命化工事をはじめとする普通建設事業がピークを過ぎ、その財源である地方債借入金・現在高が減少したことや、平成20年頃に多く借入をした臨時財政対策債の償還が完了したことにより、将来負担額が大きく減少したことが要因となっている。
　今後も交付税措置のある有利な地方債の活用等により、適正な公債費管理を行う。</t>
    <rPh sb="1" eb="3">
      <t>ショウライ</t>
    </rPh>
    <rPh sb="3" eb="7">
      <t>フタンヒリツ</t>
    </rPh>
    <rPh sb="8" eb="13">
      <t>ジッシツコウサイヒ</t>
    </rPh>
    <rPh sb="13" eb="15">
      <t>ヒリツ</t>
    </rPh>
    <rPh sb="17" eb="20">
      <t>ゼンネンド</t>
    </rPh>
    <rPh sb="21" eb="23">
      <t>ヒカク</t>
    </rPh>
    <rPh sb="25" eb="27">
      <t>カイゼン</t>
    </rPh>
    <rPh sb="28" eb="29">
      <t>ハカ</t>
    </rPh>
    <rPh sb="159" eb="161">
      <t>コンゴ</t>
    </rPh>
    <rPh sb="162" eb="165">
      <t>コウフゼイ</t>
    </rPh>
    <rPh sb="165" eb="167">
      <t>ソチ</t>
    </rPh>
    <rPh sb="170" eb="172">
      <t>ユウリ</t>
    </rPh>
    <rPh sb="173" eb="176">
      <t>チホウサイ</t>
    </rPh>
    <rPh sb="177" eb="179">
      <t>カツヨウ</t>
    </rPh>
    <rPh sb="179" eb="180">
      <t>トウ</t>
    </rPh>
    <rPh sb="184" eb="186">
      <t>テキセイ</t>
    </rPh>
    <rPh sb="187" eb="190">
      <t>コウサイヒ</t>
    </rPh>
    <rPh sb="190" eb="192">
      <t>カンリ</t>
    </rPh>
    <rPh sb="193" eb="194">
      <t>オコナ</t>
    </rPh>
    <phoneticPr fontId="5"/>
  </si>
  <si>
    <t>　社会福祉施設、保育所、学校の長寿命化工事や、旧寄宿舎施設の複合化を実施したことにより、有形固定資産減価償却率の上昇は最小限に抑えることができた。
また、財源となる地方債は、財政措置のある有利な地方債を発行することや、低利率で借入することを目的に償還期間の短縮を行うなど、将来負担比率が上昇しないよう対策を行った。</t>
    <rPh sb="1" eb="5">
      <t>シャカイフクシ</t>
    </rPh>
    <rPh sb="5" eb="7">
      <t>シセツ</t>
    </rPh>
    <rPh sb="8" eb="11">
      <t>ホイクショ</t>
    </rPh>
    <rPh sb="12" eb="14">
      <t>ガッコウ</t>
    </rPh>
    <rPh sb="15" eb="19">
      <t>チョウジュミョウカ</t>
    </rPh>
    <rPh sb="19" eb="21">
      <t>コウジ</t>
    </rPh>
    <rPh sb="23" eb="24">
      <t>キュウ</t>
    </rPh>
    <rPh sb="24" eb="27">
      <t>キシュクシャ</t>
    </rPh>
    <rPh sb="27" eb="29">
      <t>シセツ</t>
    </rPh>
    <rPh sb="30" eb="33">
      <t>フクゴウカ</t>
    </rPh>
    <rPh sb="34" eb="36">
      <t>ジッシ</t>
    </rPh>
    <rPh sb="44" eb="52">
      <t>ユウケイコテイシサンゲンカ</t>
    </rPh>
    <rPh sb="52" eb="54">
      <t>ショウキャク</t>
    </rPh>
    <rPh sb="54" eb="55">
      <t>リツ</t>
    </rPh>
    <rPh sb="56" eb="58">
      <t>ジョウショウ</t>
    </rPh>
    <rPh sb="59" eb="62">
      <t>サイショウゲン</t>
    </rPh>
    <rPh sb="63" eb="64">
      <t>オサ</t>
    </rPh>
    <rPh sb="77" eb="79">
      <t>ザイゲン</t>
    </rPh>
    <rPh sb="82" eb="85">
      <t>チホウサイ</t>
    </rPh>
    <rPh sb="87" eb="89">
      <t>ザイセイ</t>
    </rPh>
    <rPh sb="89" eb="91">
      <t>ソチ</t>
    </rPh>
    <rPh sb="94" eb="96">
      <t>ユウリ</t>
    </rPh>
    <rPh sb="97" eb="100">
      <t>チホウサイ</t>
    </rPh>
    <rPh sb="101" eb="103">
      <t>ハッコウ</t>
    </rPh>
    <rPh sb="109" eb="112">
      <t>テイリリツ</t>
    </rPh>
    <rPh sb="113" eb="115">
      <t>カリイレ</t>
    </rPh>
    <rPh sb="120" eb="122">
      <t>モクテキ</t>
    </rPh>
    <rPh sb="123" eb="127">
      <t>ショウカンキカン</t>
    </rPh>
    <rPh sb="136" eb="142">
      <t>ショウライフタンヒリツ</t>
    </rPh>
    <rPh sb="143" eb="145">
      <t>ジョウショウ</t>
    </rPh>
    <rPh sb="150" eb="152">
      <t>タイサク</t>
    </rPh>
    <rPh sb="153" eb="154">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</si>
</sst>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0" xfId="11" applyFont="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90072</c:v>
                </c:pt>
                <c:pt idx="1">
                  <c:v>88328</c:v>
                </c:pt>
                <c:pt idx="2">
                  <c:v>103390</c:v>
                </c:pt>
                <c:pt idx="3">
                  <c:v>117234</c:v>
                </c:pt>
                <c:pt idx="4">
                  <c:v>97758</c:v>
                </c:pt>
              </c:numCache>
            </c:numRef>
          </c:val>
          <c:smooth val="0"/>
          <c:extLst>
            <c:ext xmlns:c16="http://schemas.microsoft.com/office/drawing/2014/chart" uri="{C3380CC4-5D6E-409C-BE32-E72D297353CC}">
              <c16:uniqueId val="{00000000-0D7B-498C-93A5-C380C582753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69342</c:v>
                </c:pt>
                <c:pt idx="1">
                  <c:v>144295</c:v>
                </c:pt>
                <c:pt idx="2">
                  <c:v>93374</c:v>
                </c:pt>
                <c:pt idx="3">
                  <c:v>79740</c:v>
                </c:pt>
                <c:pt idx="4">
                  <c:v>77562</c:v>
                </c:pt>
              </c:numCache>
            </c:numRef>
          </c:val>
          <c:smooth val="0"/>
          <c:extLst>
            <c:ext xmlns:c16="http://schemas.microsoft.com/office/drawing/2014/chart" uri="{C3380CC4-5D6E-409C-BE32-E72D297353CC}">
              <c16:uniqueId val="{00000001-0D7B-498C-93A5-C380C582753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3.99</c:v>
                </c:pt>
                <c:pt idx="1">
                  <c:v>4.26</c:v>
                </c:pt>
                <c:pt idx="2">
                  <c:v>5.19</c:v>
                </c:pt>
                <c:pt idx="3">
                  <c:v>8.0299999999999994</c:v>
                </c:pt>
                <c:pt idx="4">
                  <c:v>5.89</c:v>
                </c:pt>
              </c:numCache>
            </c:numRef>
          </c:val>
          <c:extLst>
            <c:ext xmlns:c16="http://schemas.microsoft.com/office/drawing/2014/chart" uri="{C3380CC4-5D6E-409C-BE32-E72D297353CC}">
              <c16:uniqueId val="{00000000-CAA5-49EE-8BBF-CF4620B077E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19.98</c:v>
                </c:pt>
                <c:pt idx="1">
                  <c:v>20.170000000000002</c:v>
                </c:pt>
                <c:pt idx="2">
                  <c:v>20.58</c:v>
                </c:pt>
                <c:pt idx="3">
                  <c:v>19.53</c:v>
                </c:pt>
                <c:pt idx="4">
                  <c:v>18.28</c:v>
                </c:pt>
              </c:numCache>
            </c:numRef>
          </c:val>
          <c:extLst>
            <c:ext xmlns:c16="http://schemas.microsoft.com/office/drawing/2014/chart" uri="{C3380CC4-5D6E-409C-BE32-E72D297353CC}">
              <c16:uniqueId val="{00000001-CAA5-49EE-8BBF-CF4620B077E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0.71</c:v>
                </c:pt>
                <c:pt idx="1">
                  <c:v>0.82</c:v>
                </c:pt>
                <c:pt idx="2">
                  <c:v>0.85</c:v>
                </c:pt>
                <c:pt idx="3">
                  <c:v>3.11</c:v>
                </c:pt>
                <c:pt idx="4">
                  <c:v>-1.62</c:v>
                </c:pt>
              </c:numCache>
            </c:numRef>
          </c:val>
          <c:smooth val="0"/>
          <c:extLst>
            <c:ext xmlns:c16="http://schemas.microsoft.com/office/drawing/2014/chart" uri="{C3380CC4-5D6E-409C-BE32-E72D297353CC}">
              <c16:uniqueId val="{00000002-CAA5-49EE-8BBF-CF4620B077E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0.46</c:v>
                </c:pt>
                <c:pt idx="6">
                  <c:v>#N/A</c:v>
                </c:pt>
                <c:pt idx="7">
                  <c:v>0.34</c:v>
                </c:pt>
                <c:pt idx="8">
                  <c:v>#N/A</c:v>
                </c:pt>
                <c:pt idx="9">
                  <c:v>0</c:v>
                </c:pt>
              </c:numCache>
            </c:numRef>
          </c:val>
          <c:extLst>
            <c:ext xmlns:c16="http://schemas.microsoft.com/office/drawing/2014/chart" uri="{C3380CC4-5D6E-409C-BE32-E72D297353CC}">
              <c16:uniqueId val="{00000000-B4B1-48DC-8039-FAE306088AD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4B1-48DC-8039-FAE306088AD8}"/>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c:v>
                </c:pt>
                <c:pt idx="8">
                  <c:v>#N/A</c:v>
                </c:pt>
                <c:pt idx="9">
                  <c:v>0.01</c:v>
                </c:pt>
              </c:numCache>
            </c:numRef>
          </c:val>
          <c:extLst>
            <c:ext xmlns:c16="http://schemas.microsoft.com/office/drawing/2014/chart" uri="{C3380CC4-5D6E-409C-BE32-E72D297353CC}">
              <c16:uniqueId val="{00000002-B4B1-48DC-8039-FAE306088AD8}"/>
            </c:ext>
          </c:extLst>
        </c:ser>
        <c:ser>
          <c:idx val="3"/>
          <c:order val="3"/>
          <c:tx>
            <c:strRef>
              <c:f>データシート!$A$30</c:f>
              <c:strCache>
                <c:ptCount val="1"/>
                <c:pt idx="0">
                  <c:v>鳥取県西部町村情報公開・個人情報保護審査会特別会計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0.01</c:v>
                </c:pt>
              </c:numCache>
            </c:numRef>
          </c:val>
          <c:extLst>
            <c:ext xmlns:c16="http://schemas.microsoft.com/office/drawing/2014/chart" uri="{C3380CC4-5D6E-409C-BE32-E72D297353CC}">
              <c16:uniqueId val="{00000003-B4B1-48DC-8039-FAE306088AD8}"/>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0.15</c:v>
                </c:pt>
              </c:numCache>
            </c:numRef>
          </c:val>
          <c:extLst>
            <c:ext xmlns:c16="http://schemas.microsoft.com/office/drawing/2014/chart" uri="{C3380CC4-5D6E-409C-BE32-E72D297353CC}">
              <c16:uniqueId val="{00000004-B4B1-48DC-8039-FAE306088AD8}"/>
            </c:ext>
          </c:extLst>
        </c:ser>
        <c:ser>
          <c:idx val="5"/>
          <c:order val="5"/>
          <c:tx>
            <c:strRef>
              <c:f>データシート!$A$32</c:f>
              <c:strCache>
                <c:ptCount val="1"/>
                <c:pt idx="0">
                  <c:v>町営公園墓地事業特別会計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0.13</c:v>
                </c:pt>
                <c:pt idx="2">
                  <c:v>#N/A</c:v>
                </c:pt>
                <c:pt idx="3">
                  <c:v>0.14000000000000001</c:v>
                </c:pt>
                <c:pt idx="4">
                  <c:v>#N/A</c:v>
                </c:pt>
                <c:pt idx="5">
                  <c:v>0.15</c:v>
                </c:pt>
                <c:pt idx="6">
                  <c:v>#N/A</c:v>
                </c:pt>
                <c:pt idx="7">
                  <c:v>0.14000000000000001</c:v>
                </c:pt>
                <c:pt idx="8">
                  <c:v>#N/A</c:v>
                </c:pt>
                <c:pt idx="9">
                  <c:v>0.16</c:v>
                </c:pt>
              </c:numCache>
            </c:numRef>
          </c:val>
          <c:extLst>
            <c:ext xmlns:c16="http://schemas.microsoft.com/office/drawing/2014/chart" uri="{C3380CC4-5D6E-409C-BE32-E72D297353CC}">
              <c16:uniqueId val="{00000005-B4B1-48DC-8039-FAE306088AD8}"/>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2.61</c:v>
                </c:pt>
                <c:pt idx="2">
                  <c:v>#N/A</c:v>
                </c:pt>
                <c:pt idx="3">
                  <c:v>0.84</c:v>
                </c:pt>
                <c:pt idx="4">
                  <c:v>#N/A</c:v>
                </c:pt>
                <c:pt idx="5">
                  <c:v>0.96</c:v>
                </c:pt>
                <c:pt idx="6">
                  <c:v>#N/A</c:v>
                </c:pt>
                <c:pt idx="7">
                  <c:v>0.75</c:v>
                </c:pt>
                <c:pt idx="8">
                  <c:v>#N/A</c:v>
                </c:pt>
                <c:pt idx="9">
                  <c:v>0.98</c:v>
                </c:pt>
              </c:numCache>
            </c:numRef>
          </c:val>
          <c:extLst>
            <c:ext xmlns:c16="http://schemas.microsoft.com/office/drawing/2014/chart" uri="{C3380CC4-5D6E-409C-BE32-E72D297353CC}">
              <c16:uniqueId val="{00000006-B4B1-48DC-8039-FAE306088AD8}"/>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2.0499999999999998</c:v>
                </c:pt>
                <c:pt idx="2">
                  <c:v>#N/A</c:v>
                </c:pt>
                <c:pt idx="3">
                  <c:v>2.0699999999999998</c:v>
                </c:pt>
                <c:pt idx="4">
                  <c:v>#N/A</c:v>
                </c:pt>
                <c:pt idx="5">
                  <c:v>1.02</c:v>
                </c:pt>
                <c:pt idx="6">
                  <c:v>#N/A</c:v>
                </c:pt>
                <c:pt idx="7">
                  <c:v>1.32</c:v>
                </c:pt>
                <c:pt idx="8">
                  <c:v>#N/A</c:v>
                </c:pt>
                <c:pt idx="9">
                  <c:v>1.65</c:v>
                </c:pt>
              </c:numCache>
            </c:numRef>
          </c:val>
          <c:extLst>
            <c:ext xmlns:c16="http://schemas.microsoft.com/office/drawing/2014/chart" uri="{C3380CC4-5D6E-409C-BE32-E72D297353CC}">
              <c16:uniqueId val="{00000007-B4B1-48DC-8039-FAE306088AD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4.29</c:v>
                </c:pt>
                <c:pt idx="2">
                  <c:v>#N/A</c:v>
                </c:pt>
                <c:pt idx="3">
                  <c:v>4.5</c:v>
                </c:pt>
                <c:pt idx="4">
                  <c:v>#N/A</c:v>
                </c:pt>
                <c:pt idx="5">
                  <c:v>5.48</c:v>
                </c:pt>
                <c:pt idx="6">
                  <c:v>#N/A</c:v>
                </c:pt>
                <c:pt idx="7">
                  <c:v>8.06</c:v>
                </c:pt>
                <c:pt idx="8">
                  <c:v>#N/A</c:v>
                </c:pt>
                <c:pt idx="9">
                  <c:v>6.13</c:v>
                </c:pt>
              </c:numCache>
            </c:numRef>
          </c:val>
          <c:extLst>
            <c:ext xmlns:c16="http://schemas.microsoft.com/office/drawing/2014/chart" uri="{C3380CC4-5D6E-409C-BE32-E72D297353CC}">
              <c16:uniqueId val="{00000008-B4B1-48DC-8039-FAE306088AD8}"/>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0.47</c:v>
                </c:pt>
                <c:pt idx="1">
                  <c:v>#N/A</c:v>
                </c:pt>
                <c:pt idx="2">
                  <c:v>0.47</c:v>
                </c:pt>
                <c:pt idx="3">
                  <c:v>#N/A</c:v>
                </c:pt>
                <c:pt idx="4">
                  <c:v>0.48</c:v>
                </c:pt>
                <c:pt idx="5">
                  <c:v>#N/A</c:v>
                </c:pt>
                <c:pt idx="6">
                  <c:v>0.45</c:v>
                </c:pt>
                <c:pt idx="7">
                  <c:v>#N/A</c:v>
                </c:pt>
                <c:pt idx="8">
                  <c:v>0.42</c:v>
                </c:pt>
                <c:pt idx="9">
                  <c:v>#N/A</c:v>
                </c:pt>
              </c:numCache>
            </c:numRef>
          </c:val>
          <c:extLst>
            <c:ext xmlns:c16="http://schemas.microsoft.com/office/drawing/2014/chart" uri="{C3380CC4-5D6E-409C-BE32-E72D297353CC}">
              <c16:uniqueId val="{00000009-B4B1-48DC-8039-FAE306088AD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1080</c:v>
                </c:pt>
                <c:pt idx="5">
                  <c:v>1100</c:v>
                </c:pt>
                <c:pt idx="8">
                  <c:v>1024</c:v>
                </c:pt>
                <c:pt idx="11">
                  <c:v>1036</c:v>
                </c:pt>
                <c:pt idx="14">
                  <c:v>1061</c:v>
                </c:pt>
              </c:numCache>
            </c:numRef>
          </c:val>
          <c:extLst>
            <c:ext xmlns:c16="http://schemas.microsoft.com/office/drawing/2014/chart" uri="{C3380CC4-5D6E-409C-BE32-E72D297353CC}">
              <c16:uniqueId val="{00000000-B84A-4C8A-8221-28691DEFBE7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84A-4C8A-8221-28691DEFBE7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c:v>
                </c:pt>
                <c:pt idx="3">
                  <c:v>2</c:v>
                </c:pt>
                <c:pt idx="6">
                  <c:v>2</c:v>
                </c:pt>
                <c:pt idx="9">
                  <c:v>7</c:v>
                </c:pt>
                <c:pt idx="12">
                  <c:v>0</c:v>
                </c:pt>
              </c:numCache>
            </c:numRef>
          </c:val>
          <c:extLst>
            <c:ext xmlns:c16="http://schemas.microsoft.com/office/drawing/2014/chart" uri="{C3380CC4-5D6E-409C-BE32-E72D297353CC}">
              <c16:uniqueId val="{00000002-B84A-4C8A-8221-28691DEFBE7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40</c:v>
                </c:pt>
                <c:pt idx="3">
                  <c:v>36</c:v>
                </c:pt>
                <c:pt idx="6">
                  <c:v>25</c:v>
                </c:pt>
                <c:pt idx="9">
                  <c:v>26</c:v>
                </c:pt>
                <c:pt idx="12">
                  <c:v>26</c:v>
                </c:pt>
              </c:numCache>
            </c:numRef>
          </c:val>
          <c:extLst>
            <c:ext xmlns:c16="http://schemas.microsoft.com/office/drawing/2014/chart" uri="{C3380CC4-5D6E-409C-BE32-E72D297353CC}">
              <c16:uniqueId val="{00000003-B84A-4C8A-8221-28691DEFBE7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365</c:v>
                </c:pt>
                <c:pt idx="3">
                  <c:v>358</c:v>
                </c:pt>
                <c:pt idx="6">
                  <c:v>349</c:v>
                </c:pt>
                <c:pt idx="9">
                  <c:v>298</c:v>
                </c:pt>
                <c:pt idx="12">
                  <c:v>303</c:v>
                </c:pt>
              </c:numCache>
            </c:numRef>
          </c:val>
          <c:extLst>
            <c:ext xmlns:c16="http://schemas.microsoft.com/office/drawing/2014/chart" uri="{C3380CC4-5D6E-409C-BE32-E72D297353CC}">
              <c16:uniqueId val="{00000004-B84A-4C8A-8221-28691DEFBE7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84A-4C8A-8221-28691DEFBE7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84A-4C8A-8221-28691DEFBE7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996</c:v>
                </c:pt>
                <c:pt idx="3">
                  <c:v>1044</c:v>
                </c:pt>
                <c:pt idx="6">
                  <c:v>952</c:v>
                </c:pt>
                <c:pt idx="9">
                  <c:v>966</c:v>
                </c:pt>
                <c:pt idx="12">
                  <c:v>991</c:v>
                </c:pt>
              </c:numCache>
            </c:numRef>
          </c:val>
          <c:extLst>
            <c:ext xmlns:c16="http://schemas.microsoft.com/office/drawing/2014/chart" uri="{C3380CC4-5D6E-409C-BE32-E72D297353CC}">
              <c16:uniqueId val="{00000007-B84A-4C8A-8221-28691DEFBE7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323</c:v>
                </c:pt>
                <c:pt idx="2">
                  <c:v>#N/A</c:v>
                </c:pt>
                <c:pt idx="3">
                  <c:v>#N/A</c:v>
                </c:pt>
                <c:pt idx="4">
                  <c:v>340</c:v>
                </c:pt>
                <c:pt idx="5">
                  <c:v>#N/A</c:v>
                </c:pt>
                <c:pt idx="6">
                  <c:v>#N/A</c:v>
                </c:pt>
                <c:pt idx="7">
                  <c:v>304</c:v>
                </c:pt>
                <c:pt idx="8">
                  <c:v>#N/A</c:v>
                </c:pt>
                <c:pt idx="9">
                  <c:v>#N/A</c:v>
                </c:pt>
                <c:pt idx="10">
                  <c:v>261</c:v>
                </c:pt>
                <c:pt idx="11">
                  <c:v>#N/A</c:v>
                </c:pt>
                <c:pt idx="12">
                  <c:v>#N/A</c:v>
                </c:pt>
                <c:pt idx="13">
                  <c:v>259</c:v>
                </c:pt>
                <c:pt idx="14">
                  <c:v>#N/A</c:v>
                </c:pt>
              </c:numCache>
            </c:numRef>
          </c:val>
          <c:smooth val="0"/>
          <c:extLst>
            <c:ext xmlns:c16="http://schemas.microsoft.com/office/drawing/2014/chart" uri="{C3380CC4-5D6E-409C-BE32-E72D297353CC}">
              <c16:uniqueId val="{00000008-B84A-4C8A-8221-28691DEFBE7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8551</c:v>
                </c:pt>
                <c:pt idx="5">
                  <c:v>8941</c:v>
                </c:pt>
                <c:pt idx="8">
                  <c:v>8798</c:v>
                </c:pt>
                <c:pt idx="11">
                  <c:v>8417</c:v>
                </c:pt>
                <c:pt idx="14">
                  <c:v>7948</c:v>
                </c:pt>
              </c:numCache>
            </c:numRef>
          </c:val>
          <c:extLst>
            <c:ext xmlns:c16="http://schemas.microsoft.com/office/drawing/2014/chart" uri="{C3380CC4-5D6E-409C-BE32-E72D297353CC}">
              <c16:uniqueId val="{00000000-0A29-46D0-9DCF-3CB068FBEEC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c:v>
                </c:pt>
                <c:pt idx="5">
                  <c:v>2</c:v>
                </c:pt>
                <c:pt idx="8">
                  <c:v>0</c:v>
                </c:pt>
                <c:pt idx="11">
                  <c:v>63</c:v>
                </c:pt>
                <c:pt idx="14">
                  <c:v>59</c:v>
                </c:pt>
              </c:numCache>
            </c:numRef>
          </c:val>
          <c:extLst>
            <c:ext xmlns:c16="http://schemas.microsoft.com/office/drawing/2014/chart" uri="{C3380CC4-5D6E-409C-BE32-E72D297353CC}">
              <c16:uniqueId val="{00000001-0A29-46D0-9DCF-3CB068FBEEC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2874</c:v>
                </c:pt>
                <c:pt idx="5">
                  <c:v>2910</c:v>
                </c:pt>
                <c:pt idx="8">
                  <c:v>2928</c:v>
                </c:pt>
                <c:pt idx="11">
                  <c:v>2927</c:v>
                </c:pt>
                <c:pt idx="14">
                  <c:v>3290</c:v>
                </c:pt>
              </c:numCache>
            </c:numRef>
          </c:val>
          <c:extLst>
            <c:ext xmlns:c16="http://schemas.microsoft.com/office/drawing/2014/chart" uri="{C3380CC4-5D6E-409C-BE32-E72D297353CC}">
              <c16:uniqueId val="{00000002-0A29-46D0-9DCF-3CB068FBEEC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A29-46D0-9DCF-3CB068FBEEC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A29-46D0-9DCF-3CB068FBEEC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A29-46D0-9DCF-3CB068FBEEC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716</c:v>
                </c:pt>
                <c:pt idx="3">
                  <c:v>619</c:v>
                </c:pt>
                <c:pt idx="6">
                  <c:v>656</c:v>
                </c:pt>
                <c:pt idx="9">
                  <c:v>599</c:v>
                </c:pt>
                <c:pt idx="12">
                  <c:v>596</c:v>
                </c:pt>
              </c:numCache>
            </c:numRef>
          </c:val>
          <c:extLst>
            <c:ext xmlns:c16="http://schemas.microsoft.com/office/drawing/2014/chart" uri="{C3380CC4-5D6E-409C-BE32-E72D297353CC}">
              <c16:uniqueId val="{00000006-0A29-46D0-9DCF-3CB068FBEEC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155</c:v>
                </c:pt>
                <c:pt idx="3">
                  <c:v>130</c:v>
                </c:pt>
                <c:pt idx="6">
                  <c:v>110</c:v>
                </c:pt>
                <c:pt idx="9">
                  <c:v>103</c:v>
                </c:pt>
                <c:pt idx="12">
                  <c:v>81</c:v>
                </c:pt>
              </c:numCache>
            </c:numRef>
          </c:val>
          <c:extLst>
            <c:ext xmlns:c16="http://schemas.microsoft.com/office/drawing/2014/chart" uri="{C3380CC4-5D6E-409C-BE32-E72D297353CC}">
              <c16:uniqueId val="{00000007-0A29-46D0-9DCF-3CB068FBEEC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3509</c:v>
                </c:pt>
                <c:pt idx="3">
                  <c:v>3391</c:v>
                </c:pt>
                <c:pt idx="6">
                  <c:v>3092</c:v>
                </c:pt>
                <c:pt idx="9">
                  <c:v>2832</c:v>
                </c:pt>
                <c:pt idx="12">
                  <c:v>2443</c:v>
                </c:pt>
              </c:numCache>
            </c:numRef>
          </c:val>
          <c:extLst>
            <c:ext xmlns:c16="http://schemas.microsoft.com/office/drawing/2014/chart" uri="{C3380CC4-5D6E-409C-BE32-E72D297353CC}">
              <c16:uniqueId val="{00000008-0A29-46D0-9DCF-3CB068FBEEC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10</c:v>
                </c:pt>
                <c:pt idx="3">
                  <c:v>8</c:v>
                </c:pt>
                <c:pt idx="6">
                  <c:v>7</c:v>
                </c:pt>
                <c:pt idx="9">
                  <c:v>0</c:v>
                </c:pt>
                <c:pt idx="12">
                  <c:v>0</c:v>
                </c:pt>
              </c:numCache>
            </c:numRef>
          </c:val>
          <c:extLst>
            <c:ext xmlns:c16="http://schemas.microsoft.com/office/drawing/2014/chart" uri="{C3380CC4-5D6E-409C-BE32-E72D297353CC}">
              <c16:uniqueId val="{00000009-0A29-46D0-9DCF-3CB068FBEEC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5556</c:v>
                </c:pt>
                <c:pt idx="3">
                  <c:v>6210</c:v>
                </c:pt>
                <c:pt idx="6">
                  <c:v>6121</c:v>
                </c:pt>
                <c:pt idx="9">
                  <c:v>5839</c:v>
                </c:pt>
                <c:pt idx="12">
                  <c:v>5377</c:v>
                </c:pt>
              </c:numCache>
            </c:numRef>
          </c:val>
          <c:extLst>
            <c:ext xmlns:c16="http://schemas.microsoft.com/office/drawing/2014/chart" uri="{C3380CC4-5D6E-409C-BE32-E72D297353CC}">
              <c16:uniqueId val="{0000000A-0A29-46D0-9DCF-3CB068FBEEC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A29-46D0-9DCF-3CB068FBEEC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997</c:v>
                </c:pt>
                <c:pt idx="1">
                  <c:v>998</c:v>
                </c:pt>
                <c:pt idx="2">
                  <c:v>998</c:v>
                </c:pt>
              </c:numCache>
            </c:numRef>
          </c:val>
          <c:extLst>
            <c:ext xmlns:c16="http://schemas.microsoft.com/office/drawing/2014/chart" uri="{C3380CC4-5D6E-409C-BE32-E72D297353CC}">
              <c16:uniqueId val="{00000000-7424-41AF-956B-E18D8D35DD0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723</c:v>
                </c:pt>
                <c:pt idx="1">
                  <c:v>723</c:v>
                </c:pt>
                <c:pt idx="2">
                  <c:v>781</c:v>
                </c:pt>
              </c:numCache>
            </c:numRef>
          </c:val>
          <c:extLst>
            <c:ext xmlns:c16="http://schemas.microsoft.com/office/drawing/2014/chart" uri="{C3380CC4-5D6E-409C-BE32-E72D297353CC}">
              <c16:uniqueId val="{00000001-7424-41AF-956B-E18D8D35DD0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2179</c:v>
                </c:pt>
                <c:pt idx="1">
                  <c:v>2192</c:v>
                </c:pt>
                <c:pt idx="2">
                  <c:v>2482</c:v>
                </c:pt>
              </c:numCache>
            </c:numRef>
          </c:val>
          <c:extLst>
            <c:ext xmlns:c16="http://schemas.microsoft.com/office/drawing/2014/chart" uri="{C3380CC4-5D6E-409C-BE32-E72D297353CC}">
              <c16:uniqueId val="{00000002-7424-41AF-956B-E18D8D35DD0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{208932F6-A3AA-4BBB-A38C-6BC7B8FAB21C}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F2FB-40C8-BC71-9DE43FFA073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{E4472FBC-A249-435A-BE92-8DF205579321}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2FB-40C8-BC71-9DE43FFA073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{4FB505D5-F210-4CCB-97C1-C6F51BD03F84}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2FB-40C8-BC71-9DE43FFA073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{8172E04F-CBAC-41A1-A0CE-F2D87C20594B}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2FB-40C8-BC71-9DE43FFA073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{30DA17DE-C725-440D-B94B-FEA9E984E527}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2FB-40C8-BC71-9DE43FFA0736}"/>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{0C7A2765-100C-4CAE-B151-C671D12A13CB}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F2FB-40C8-BC71-9DE43FFA0736}"/>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{B935EC3A-7F3D-4FAB-9BFD-85AB94D7857D}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F2FB-40C8-BC71-9DE43FFA073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{9E575781-6609-4723-A465-007D1C279A19}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F2FB-40C8-BC71-9DE43FFA073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{9B7220E3-A960-4902-B2FE-8637575DFC56}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F2FB-40C8-BC71-9DE43FFA073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54.2</c:v>
                </c:pt>
                <c:pt idx="8">
                  <c:v>48.7</c:v>
                </c:pt>
                <c:pt idx="16">
                  <c:v>50.7</c:v>
                </c:pt>
                <c:pt idx="24">
                  <c:v>52.2</c:v>
                </c:pt>
                <c:pt idx="32">
                  <c:v>53.9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2FB-40C8-BC71-9DE43FFA073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{1519800F-7262-4D09-898F-412CA3B9DEA8}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F2FB-40C8-BC71-9DE43FFA073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{6A30CC42-DC0C-4ED8-8ABD-4AA3EDA15E72}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2FB-40C8-BC71-9DE43FFA073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{412BCF42-A67F-435D-8E5D-16C0D90C7FF6}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2FB-40C8-BC71-9DE43FFA073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{E6BE29AC-0CFF-4292-8B19-BECF36DAD273}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2FB-40C8-BC71-9DE43FFA073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{36370F14-CC88-4532-959F-3154288B680A}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2FB-40C8-BC71-9DE43FFA0736}"/>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{FB33FA1A-46E4-464A-B4E3-53B130206BF3}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F2FB-40C8-BC71-9DE43FFA0736}"/>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{BCE98901-7267-4344-AE6A-934791E01BCA}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F2FB-40C8-BC71-9DE43FFA0736}"/>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{BCD51C5D-E3D8-4F62-B1CB-147DA230DE7D}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F2FB-40C8-BC71-9DE43FFA0736}"/>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{8E0CACFA-25A1-4B4E-B3DE-6D0534744827}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F2FB-40C8-BC71-9DE43FFA073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c:v>
                </c:pt>
                <c:pt idx="16">
                  <c:v>61.2</c:v>
                </c:pt>
                <c:pt idx="24">
                  <c:v>62</c:v>
                </c:pt>
                <c:pt idx="32">
                  <c:v>62.9</c:v>
                </c:pt>
              </c:numCache>
            </c:numRef>
          </c:xVal>
          <c:yVal>
            <c:numRef>
              <c:f>公会計指標分析・財政指標組合せ分析表!$BP$55:$DC$55</c:f>
              <c:numCache>
                <c:formatCode>#,##0.0;"▲ "#,##0.0</c:formatCode>
                <c:ptCount val="40"/>
                <c:pt idx="0">
                  <c:v>0</c:v>
                </c:pt>
                <c:pt idx="8">
                  <c:v>0</c:v>
                </c:pt>
                <c:pt idx="16">
                  <c:v>3.1</c:v>
                </c:pt>
                <c:pt idx="24">
                  <c:v>13.7</c:v>
                </c:pt>
                <c:pt idx="32">
                  <c:v>6.9</c:v>
                </c:pt>
              </c:numCache>
            </c:numRef>
          </c:yVal>
          <c:smooth val="0"/>
          <c:extLst>
            <c:ext xmlns:c16="http://schemas.microsoft.com/office/drawing/2014/chart" uri="{C3380CC4-5D6E-409C-BE32-E72D297353CC}">
              <c16:uniqueId val="{00000013-F2FB-40C8-BC71-9DE43FFA0736}"/>
            </c:ext>
          </c:extLst>
        </c:ser>
        <c:dLbls>
          <c:showLegendKey val="0"/>
          <c:showVal val="1"/>
          <c:showCatName val="0"/>
          <c:showSerName val="0"/>
          <c:showPercent val="0"/>
          <c:showBubbleSize val="0"/>
        </c:dLbls>
        <c:axId val="46179840"/>
        <c:axId val="46181760"/>
      </c:scatterChart>
      <c:valAx>
        <c:axId val="46179840"/>
        <c:scaling>
          <c:orientation val="maxMin"/>
          <c:max val="64"/>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{5AB8E994-9193-4936-A1D9-A41092A6A7B2}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4267-43BE-9505-0A27E6D15BC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{B7068000-D066-4DDE-A7AD-68D88C3161E9}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267-43BE-9505-0A27E6D15BC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{C27EC3EE-8C9D-4C4A-8A5A-00A2A3642473}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267-43BE-9505-0A27E6D15BC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{EC54AC47-154A-4367-82D8-9D0FD8593827}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267-43BE-9505-0A27E6D15BC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{CA9F6897-08BC-4C87-8C7C-26C3C49B02CF}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267-43BE-9505-0A27E6D15BCC}"/>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{3D5C21CD-F7E3-466D-BBFC-7F0689515196}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4267-43BE-9505-0A27E6D15BCC}"/>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{49BEBA5E-8BBF-471C-8411-603EF29F3422}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4267-43BE-9505-0A27E6D15BCC}"/>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{DC2287A8-399E-435A-8AB6-FC842A7CBA82}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4267-43BE-9505-0A27E6D15BCC}"/>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{725AA538-0980-47D9-88D6-BF1863E0FE74}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4267-43BE-9505-0A27E6D15BC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c:v>
                </c:pt>
                <c:pt idx="8">
                  <c:v>8.4</c:v>
                </c:pt>
                <c:pt idx="16">
                  <c:v>8.3000000000000007</c:v>
                </c:pt>
                <c:pt idx="24">
                  <c:v>7.7</c:v>
                </c:pt>
                <c:pt idx="32">
                  <c:v>6.7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267-43BE-9505-0A27E6D15BC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{F73940CD-7537-4118-909A-F762C25AF175}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4267-43BE-9505-0A27E6D15BC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{49F877A6-1D4C-4627-BC0D-E4BECD4C3DFF}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267-43BE-9505-0A27E6D15BC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{97995D10-4133-4E68-887F-77B7261D8BE7}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267-43BE-9505-0A27E6D15BC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{BF64B12A-8CEF-417F-B7C0-A7AC567CEA86}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267-43BE-9505-0A27E6D15BC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{68D07CC3-0065-4362-9B71-1292983901B2}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267-43BE-9505-0A27E6D15BCC}"/>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{37F6B773-CD6F-4FED-A3C0-72517BBE4361}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4267-43BE-9505-0A27E6D15BCC}"/>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{903364C4-3475-4C80-9CB4-DCFF18CCC442}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4267-43BE-9505-0A27E6D15BCC}"/>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{22DC845D-6A4D-4425-BB41-4737F7281E56}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4267-43BE-9505-0A27E6D15BCC}"/>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{DE9C9CC1-A193-4D7E-8512-3AB8A8C503B1}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4267-43BE-9505-0A27E6D15BC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7.8</c:v>
                </c:pt>
                <c:pt idx="16">
                  <c:v>7.9</c:v>
                </c:pt>
                <c:pt idx="24">
                  <c:v>7.9</c:v>
                </c:pt>
                <c:pt idx="32">
                  <c:v>8</c:v>
                </c:pt>
              </c:numCache>
            </c:numRef>
          </c:xVal>
          <c:yVal>
            <c:numRef>
              <c:f>公会計指標分析・財政指標組合せ分析表!$BP$77:$DC$77</c:f>
              <c:numCache>
                <c:formatCode>#,##0.0;"▲ "#,##0.0</c:formatCode>
                <c:ptCount val="40"/>
                <c:pt idx="0">
                  <c:v>0</c:v>
                </c:pt>
                <c:pt idx="8">
                  <c:v>0</c:v>
                </c:pt>
                <c:pt idx="16">
                  <c:v>3.1</c:v>
                </c:pt>
                <c:pt idx="24">
                  <c:v>13.7</c:v>
                </c:pt>
                <c:pt idx="32">
                  <c:v>6.9</c:v>
                </c:pt>
              </c:numCache>
            </c:numRef>
          </c:yVal>
          <c:smooth val="0"/>
          <c:extLst>
            <c:ext xmlns:c16="http://schemas.microsoft.com/office/drawing/2014/chart" uri="{C3380CC4-5D6E-409C-BE32-E72D297353CC}">
              <c16:uniqueId val="{00000013-4267-43BE-9505-0A27E6D15BCC}"/>
            </c:ext>
          </c:extLst>
        </c:ser>
        <c:dLbls>
          <c:showLegendKey val="0"/>
          <c:showVal val="1"/>
          <c:showCatName val="0"/>
          <c:showSerName val="0"/>
          <c:showPercent val="0"/>
          <c:showBubbleSize val="0"/>
        </c:dLbls>
        <c:axId val="84219776"/>
        <c:axId val="84234240"/>
      </c:scatterChart>
      <c:valAx>
        <c:axId val="84219776"/>
        <c:scaling>
          <c:orientation val="maxMin"/>
          <c:max val="8.1"/>
          <c:min val="7.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鳥取県伯耆町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歳出においては、既借入分の元金据置期間が終了したことにより元金の償還が始まり、元利償還金が増となった。</a:t>
          </a:r>
        </a:p>
        <a:p>
          <a:r>
            <a:rPr kumimoji="1" lang="ja-JP" altLang="en-US" sz="1400">
              <a:latin typeface="ＭＳ ゴシック" pitchFamily="49" charset="-128"/>
              <a:ea typeface="ＭＳ ゴシック" pitchFamily="49" charset="-128"/>
            </a:rPr>
            <a:t>　また、歳入においては、借入の際に合併特例事業債や過疎対策事業債をはじめとする元利償還に対して交付税措置のある財政的に有利な地方債を積極的に活用したため、算入公債費等が</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百万円の増額となった。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鳥取県伯耆町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将来負担額</a:t>
          </a:r>
          <a:r>
            <a:rPr kumimoji="1" lang="en-US" altLang="ja-JP" sz="1400">
              <a:solidFill>
                <a:sysClr val="windowText" lastClr="000000"/>
              </a:solidFill>
              <a:latin typeface="ＭＳ ゴシック" pitchFamily="49" charset="-128"/>
              <a:ea typeface="ＭＳ ゴシック" pitchFamily="49" charset="-128"/>
            </a:rPr>
            <a:t>】</a:t>
          </a:r>
        </a:p>
        <a:p>
          <a:r>
            <a:rPr kumimoji="1" lang="ja-JP" altLang="en-US" sz="1400">
              <a:solidFill>
                <a:sysClr val="windowText" lastClr="000000"/>
              </a:solidFill>
              <a:latin typeface="ＭＳ ゴシック" pitchFamily="49" charset="-128"/>
              <a:ea typeface="ＭＳ ゴシック" pitchFamily="49" charset="-128"/>
            </a:rPr>
            <a:t>　普通建設事業の減少に伴う地方債借入額・現在高の減少と、職員数の減少による退職手当負担見込額の減少等の結果、将来負担額が減少した。（対前年度比</a:t>
          </a:r>
          <a:r>
            <a:rPr kumimoji="1" lang="en-US" altLang="ja-JP" sz="1400">
              <a:solidFill>
                <a:sysClr val="windowText" lastClr="000000"/>
              </a:solidFill>
              <a:latin typeface="ＭＳ ゴシック" pitchFamily="49" charset="-128"/>
              <a:ea typeface="ＭＳ ゴシック" pitchFamily="49" charset="-128"/>
            </a:rPr>
            <a:t>876</a:t>
          </a:r>
          <a:r>
            <a:rPr kumimoji="1" lang="ja-JP" altLang="en-US" sz="1400">
              <a:solidFill>
                <a:sysClr val="windowText" lastClr="000000"/>
              </a:solidFill>
              <a:latin typeface="ＭＳ ゴシック" pitchFamily="49" charset="-128"/>
              <a:ea typeface="ＭＳ ゴシック" pitchFamily="49" charset="-128"/>
            </a:rPr>
            <a:t>百万円減）</a:t>
          </a:r>
        </a:p>
        <a:p>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充当可能財源等</a:t>
          </a:r>
          <a:r>
            <a:rPr kumimoji="1" lang="en-US" altLang="ja-JP" sz="1400">
              <a:solidFill>
                <a:sysClr val="windowText" lastClr="000000"/>
              </a:solidFill>
              <a:latin typeface="ＭＳ ゴシック" pitchFamily="49" charset="-128"/>
              <a:ea typeface="ＭＳ ゴシック" pitchFamily="49" charset="-128"/>
            </a:rPr>
            <a:t>】</a:t>
          </a:r>
        </a:p>
        <a:p>
          <a:r>
            <a:rPr kumimoji="1" lang="ja-JP" altLang="en-US" sz="1400">
              <a:solidFill>
                <a:sysClr val="windowText" lastClr="000000"/>
              </a:solidFill>
              <a:latin typeface="ＭＳ ゴシック" pitchFamily="49" charset="-128"/>
              <a:ea typeface="ＭＳ ゴシック" pitchFamily="49" charset="-128"/>
            </a:rPr>
            <a:t>　償還額が高額だった地方債借入の償還が完了したことにより地方債元利償還金が減り、それに伴い交付税に算入される公債費も減少したため、基準財政需要額算入見込額が減（対前年度比</a:t>
          </a:r>
          <a:r>
            <a:rPr kumimoji="1" lang="en-US" altLang="ja-JP" sz="1400">
              <a:solidFill>
                <a:sysClr val="windowText" lastClr="000000"/>
              </a:solidFill>
              <a:latin typeface="ＭＳ ゴシック" pitchFamily="49" charset="-128"/>
              <a:ea typeface="ＭＳ ゴシック" pitchFamily="49" charset="-128"/>
            </a:rPr>
            <a:t>469</a:t>
          </a:r>
          <a:r>
            <a:rPr kumimoji="1" lang="ja-JP" altLang="en-US" sz="1400">
              <a:solidFill>
                <a:sysClr val="windowText" lastClr="000000"/>
              </a:solidFill>
              <a:latin typeface="ＭＳ ゴシック" pitchFamily="49" charset="-128"/>
              <a:ea typeface="ＭＳ ゴシック" pitchFamily="49" charset="-128"/>
            </a:rPr>
            <a:t>百万円減）となった。その結果、充当可能財源等も減少（対前年度比</a:t>
          </a:r>
          <a:r>
            <a:rPr kumimoji="1" lang="en-US" altLang="ja-JP" sz="1400">
              <a:solidFill>
                <a:sysClr val="windowText" lastClr="000000"/>
              </a:solidFill>
              <a:latin typeface="ＭＳ ゴシック" pitchFamily="49" charset="-128"/>
              <a:ea typeface="ＭＳ ゴシック" pitchFamily="49" charset="-128"/>
            </a:rPr>
            <a:t>110</a:t>
          </a:r>
          <a:r>
            <a:rPr kumimoji="1" lang="ja-JP" altLang="en-US" sz="1400">
              <a:solidFill>
                <a:sysClr val="windowText" lastClr="000000"/>
              </a:solidFill>
              <a:latin typeface="ＭＳ ゴシック" pitchFamily="49" charset="-128"/>
              <a:ea typeface="ＭＳ ゴシック" pitchFamily="49" charset="-128"/>
            </a:rPr>
            <a:t>百万円減）となった。</a:t>
          </a:r>
        </a:p>
        <a:p>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結果</a:t>
          </a:r>
          <a:r>
            <a:rPr kumimoji="1" lang="en-US" altLang="ja-JP" sz="1400">
              <a:solidFill>
                <a:sysClr val="windowText" lastClr="000000"/>
              </a:solidFill>
              <a:latin typeface="ＭＳ ゴシック" pitchFamily="49" charset="-128"/>
              <a:ea typeface="ＭＳ ゴシック" pitchFamily="49" charset="-128"/>
            </a:rPr>
            <a:t>】</a:t>
          </a:r>
        </a:p>
        <a:p>
          <a:r>
            <a:rPr kumimoji="1" lang="ja-JP" altLang="en-US" sz="1400">
              <a:solidFill>
                <a:sysClr val="windowText" lastClr="000000"/>
              </a:solidFill>
              <a:latin typeface="ＭＳ ゴシック" pitchFamily="49" charset="-128"/>
              <a:ea typeface="ＭＳ ゴシック" pitchFamily="49" charset="-128"/>
            </a:rPr>
            <a:t>　将来負担額、充当可能財源等とも減少したため将来負担比率算定時の分子となる部分が減少し、その結果、将来負担比率は▲</a:t>
          </a:r>
          <a:r>
            <a:rPr kumimoji="1" lang="en-US" altLang="ja-JP" sz="1400">
              <a:solidFill>
                <a:sysClr val="windowText" lastClr="000000"/>
              </a:solidFill>
              <a:latin typeface="ＭＳ ゴシック" pitchFamily="49" charset="-128"/>
              <a:ea typeface="ＭＳ ゴシック" pitchFamily="49" charset="-128"/>
            </a:rPr>
            <a:t>63.5</a:t>
          </a:r>
          <a:r>
            <a:rPr kumimoji="1" lang="ja-JP" altLang="en-US" sz="1400">
              <a:solidFill>
                <a:sysClr val="windowText" lastClr="000000"/>
              </a:solidFill>
              <a:latin typeface="ＭＳ ゴシック" pitchFamily="49" charset="-128"/>
              <a:ea typeface="ＭＳ ゴシック" pitchFamily="49" charset="-128"/>
            </a:rPr>
            <a:t>％（比率なし・対前年度比▲</a:t>
          </a:r>
          <a:r>
            <a:rPr kumimoji="1" lang="en-US" altLang="ja-JP" sz="1400">
              <a:solidFill>
                <a:sysClr val="windowText" lastClr="000000"/>
              </a:solidFill>
              <a:latin typeface="ＭＳ ゴシック" pitchFamily="49" charset="-128"/>
              <a:ea typeface="ＭＳ ゴシック" pitchFamily="49" charset="-128"/>
            </a:rPr>
            <a:t>13.6</a:t>
          </a:r>
          <a:r>
            <a:rPr kumimoji="1" lang="ja-JP" altLang="en-US" sz="1400">
              <a:solidFill>
                <a:sysClr val="windowText" lastClr="000000"/>
              </a:solidFill>
              <a:latin typeface="ＭＳ ゴシック" pitchFamily="49" charset="-128"/>
              <a:ea typeface="ＭＳ ゴシック" pitchFamily="49" charset="-128"/>
            </a:rPr>
            <a:t>ポイント）となった。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鳥取県伯耆町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普通会計に属する基金は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あり、その全体の令和３年度末残高は前年度に比べ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基金のうち残高が増となったのは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基金、残高が減となったのは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基金、残り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基金には増減がなかった。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残高が増となった理由としては、</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・決算状況を考慮して取り崩すのをやめたが、後年度負担に備えて積み立ては実施した（財政調整基金、減債基金、公共施設等整備基金）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・目標額まで積み立てる特定目的基金である（丸山地区専用水道事業基金）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等が挙げられる。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今後も、本町の標準財政規模と照らし合わせて過不足のない残高を維持できるような財政運営に取り組む。</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社会福祉施設、社会教育施設、学校教育施設及び下水道施設その他これらに類する施設で、町が設置するものの整備経費に充てる。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・伯耆町豊かなふるさと創造基金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伯耆町における豊かなふるさとづくりを推進する。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千円）積み立てたのに加え、ごみ処理施設等建設費負担金として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百万円を積み立てた一方で、</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決算状況を考慮して取り崩すのをやめたため、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251,850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・農業集落排水事業推進基金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千円）積み立てた一方で、農業集落排水施設の修繕に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千円）充当したため、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基金残高は増減がなかった。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今後も、本町の標準財政規模と照らし合わせて過不足のない残高を維持できるような財政運営に取り組む。</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決算状況を考慮して取り崩すのをやめたが、後年度負担に備えて積み立ては実施した。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今後も、本町の標準財政規模と照らし合わせて過不足のない残高を維持できるような財政運営に取り組む。</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決算状況を考慮して取り崩すのをやめたが、後年度負担に備えて積み立ては実施した。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今後も、本町の標準財政規模と照らし合わせて過不足のない残高を維持できるような財政運営に取り組む。</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149858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283970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418082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552194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686306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149858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283970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418082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552194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686306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鳥取県伯耆町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10,624
10,576
139.44
8,417,337
7,834,799
321,400
5,458,897
5,376,521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D00-00001E000000}"/>
            </a:ext>
          </a:extLst>
        </xdr:cNvPr>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D00-000021000000}"/>
            </a:ext>
          </a:extLst>
        </xdr:cNvPr>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D00-000023000000}"/>
            </a:ext>
          </a:extLst>
        </xdr:cNvPr>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D00-000024000000}"/>
            </a:ext>
          </a:extLst>
        </xdr:cNvPr>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D00-000028000000}"/>
            </a:ext>
          </a:extLst>
        </xdr:cNvPr>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2046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22840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25177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419100" y="275526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D00-00002D000000}"/>
            </a:ext>
          </a:extLst>
        </xdr:cNvPr>
        <xdr:cNvSpPr txBox="1"/>
      </xdr:nvSpPr>
      <xdr:spPr>
        <a:xfrm>
          <a:off x="419100" y="299275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D00-000039000000}"/>
            </a:ext>
          </a:extLst>
        </xdr:cNvPr>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D00-00003A000000}"/>
            </a:ext>
          </a:extLst>
        </xdr:cNvPr>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有形固定資産減価償却率は類似団体平均より下回る結果となった。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令和３年度は</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社会教育施設である鬼の館、溝口公民館、</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岸本保健福祉センターの改修工事を行い、施設の</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長寿命</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化を図った。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公共</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施設の長寿命化工事をはじめとする普通建設事業が</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平成３０年度に</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ピーク</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を迎えたため、今後は償却率は上昇することが見込まれる。</a:t>
          </a:r>
          <a:endPar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今後は、施設の点検など予防保全により公共施設等の適正管理に努める。</a:t>
          </a:r>
          <a:endPar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721516" y="610951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127125" y="589869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772811" y="58087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127125" y="5597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772811" y="550789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127125" y="529707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772811" y="520327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127125" y="499627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772811" y="490247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127125" y="4695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772811" y="4601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a:off x="1127125" y="439084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772811" y="43008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00000000-0008-0000-0D00-00004A000000}"/>
            </a:ext>
          </a:extLst>
        </xdr:cNvPr>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00000000-0008-0000-0D00-00004C000000}"/>
            </a:ext>
          </a:extLst>
        </xdr:cNvPr>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123462</xdr:rowOff>
    </xdr:from>
    <xdr:to>
      <xdr:col>23</xdr:col>
      <xdr:colOff>85090</xdr:colOff>
      <xdr:row>34</xdr:row>
      <xdr:rowOff>48532</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flipV="1">
          <a:off x="4206240" y="4314462"/>
          <a:ext cx="1270" cy="1433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52359</xdr:rowOff>
    </xdr:from>
    <xdr:ext cx="405111" cy="259045"/>
    <xdr:sp macro="" textlink="">
      <xdr:nvSpPr>
        <xdr:cNvPr id="78" name="有形固定資産減価償却率最小値テキスト">
          <a:extLst>
            <a:ext uri="{FF2B5EF4-FFF2-40B4-BE49-F238E27FC236}">
              <a16:creationId xmlns:a16="http://schemas.microsoft.com/office/drawing/2014/main" id="{00000000-0008-0000-0D00-00004E000000}"/>
            </a:ext>
          </a:extLst>
        </xdr:cNvPr>
        <xdr:cNvSpPr txBox="1"/>
      </xdr:nvSpPr>
      <xdr:spPr>
        <a:xfrm>
          <a:off x="4258945" y="5752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48532</xdr:rowOff>
    </xdr:from>
    <xdr:to>
      <xdr:col>23</xdr:col>
      <xdr:colOff>174625</xdr:colOff>
      <xdr:row>34</xdr:row>
      <xdr:rowOff>48532</xdr:rowOff>
    </xdr:to>
    <xdr:cxnSp macro="">
      <xdr:nvCxnSpPr>
        <xdr:cNvPr id="79" name="直線コネクタ 78">
          <a:extLst>
            <a:ext uri="{FF2B5EF4-FFF2-40B4-BE49-F238E27FC236}">
              <a16:creationId xmlns:a16="http://schemas.microsoft.com/office/drawing/2014/main" id="{00000000-0008-0000-0D00-00004F000000}"/>
            </a:ext>
          </a:extLst>
        </xdr:cNvPr>
        <xdr:cNvCxnSpPr/>
      </xdr:nvCxnSpPr>
      <xdr:spPr>
        <a:xfrm>
          <a:off x="4119245" y="574829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70139</xdr:rowOff>
    </xdr:from>
    <xdr:ext cx="405111" cy="259045"/>
    <xdr:sp macro="" textlink="">
      <xdr:nvSpPr>
        <xdr:cNvPr id="80" name="有形固定資産減価償却率最大値テキスト">
          <a:extLst>
            <a:ext uri="{FF2B5EF4-FFF2-40B4-BE49-F238E27FC236}">
              <a16:creationId xmlns:a16="http://schemas.microsoft.com/office/drawing/2014/main" id="{00000000-0008-0000-0D00-000050000000}"/>
            </a:ext>
          </a:extLst>
        </xdr:cNvPr>
        <xdr:cNvSpPr txBox="1"/>
      </xdr:nvSpPr>
      <xdr:spPr>
        <a:xfrm>
          <a:off x="4258945" y="409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123462</xdr:rowOff>
    </xdr:from>
    <xdr:to>
      <xdr:col>23</xdr:col>
      <xdr:colOff>174625</xdr:colOff>
      <xdr:row>25</xdr:row>
      <xdr:rowOff>123462</xdr:rowOff>
    </xdr:to>
    <xdr:cxnSp macro="">
      <xdr:nvCxnSpPr>
        <xdr:cNvPr id="81" name="直線コネクタ 80">
          <a:extLst>
            <a:ext uri="{FF2B5EF4-FFF2-40B4-BE49-F238E27FC236}">
              <a16:creationId xmlns:a16="http://schemas.microsoft.com/office/drawing/2014/main" id="{00000000-0008-0000-0D00-000051000000}"/>
            </a:ext>
          </a:extLst>
        </xdr:cNvPr>
        <xdr:cNvCxnSpPr/>
      </xdr:nvCxnSpPr>
      <xdr:spPr>
        <a:xfrm>
          <a:off x="4119245" y="431446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151782</xdr:rowOff>
    </xdr:from>
    <xdr:ext cx="405111" cy="259045"/>
    <xdr:sp macro="" textlink="">
      <xdr:nvSpPr>
        <xdr:cNvPr id="82" name="有形固定資産減価償却率平均値テキスト">
          <a:extLst>
            <a:ext uri="{FF2B5EF4-FFF2-40B4-BE49-F238E27FC236}">
              <a16:creationId xmlns:a16="http://schemas.microsoft.com/office/drawing/2014/main" id="{00000000-0008-0000-0D00-000052000000}"/>
            </a:ext>
          </a:extLst>
        </xdr:cNvPr>
        <xdr:cNvSpPr txBox="1"/>
      </xdr:nvSpPr>
      <xdr:spPr>
        <a:xfrm>
          <a:off x="4258945" y="5013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4157345" y="503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145597</xdr:rowOff>
    </xdr:from>
    <xdr:to>
      <xdr:col>19</xdr:col>
      <xdr:colOff>187325</xdr:colOff>
      <xdr:row>30</xdr:row>
      <xdr:rowOff>75747</xdr:rowOff>
    </xdr:to>
    <xdr:sp macro="" textlink="">
      <xdr:nvSpPr>
        <xdr:cNvPr id="84" name="フローチャート: 判断 83">
          <a:extLst>
            <a:ext uri="{FF2B5EF4-FFF2-40B4-BE49-F238E27FC236}">
              <a16:creationId xmlns:a16="http://schemas.microsoft.com/office/drawing/2014/main" id="{00000000-0008-0000-0D00-000054000000}"/>
            </a:ext>
          </a:extLst>
        </xdr:cNvPr>
        <xdr:cNvSpPr/>
      </xdr:nvSpPr>
      <xdr:spPr>
        <a:xfrm>
          <a:off x="3537585" y="500715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120922</xdr:rowOff>
    </xdr:from>
    <xdr:to>
      <xdr:col>15</xdr:col>
      <xdr:colOff>187325</xdr:colOff>
      <xdr:row>30</xdr:row>
      <xdr:rowOff>51072</xdr:rowOff>
    </xdr:to>
    <xdr:sp macro="" textlink="">
      <xdr:nvSpPr>
        <xdr:cNvPr id="85" name="フローチャート: 判断 84">
          <a:extLst>
            <a:ext uri="{FF2B5EF4-FFF2-40B4-BE49-F238E27FC236}">
              <a16:creationId xmlns:a16="http://schemas.microsoft.com/office/drawing/2014/main" id="{00000000-0008-0000-0D00-000055000000}"/>
            </a:ext>
          </a:extLst>
        </xdr:cNvPr>
        <xdr:cNvSpPr/>
      </xdr:nvSpPr>
      <xdr:spPr>
        <a:xfrm>
          <a:off x="2867025" y="49824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83911</xdr:rowOff>
    </xdr:from>
    <xdr:to>
      <xdr:col>11</xdr:col>
      <xdr:colOff>187325</xdr:colOff>
      <xdr:row>30</xdr:row>
      <xdr:rowOff>14061</xdr:rowOff>
    </xdr:to>
    <xdr:sp macro="" textlink="">
      <xdr:nvSpPr>
        <xdr:cNvPr id="86" name="フローチャート: 判断 85">
          <a:extLst>
            <a:ext uri="{FF2B5EF4-FFF2-40B4-BE49-F238E27FC236}">
              <a16:creationId xmlns:a16="http://schemas.microsoft.com/office/drawing/2014/main" id="{00000000-0008-0000-0D00-000056000000}"/>
            </a:ext>
          </a:extLst>
        </xdr:cNvPr>
        <xdr:cNvSpPr/>
      </xdr:nvSpPr>
      <xdr:spPr>
        <a:xfrm>
          <a:off x="2196465" y="49454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65405</xdr:rowOff>
    </xdr:from>
    <xdr:to>
      <xdr:col>7</xdr:col>
      <xdr:colOff>187325</xdr:colOff>
      <xdr:row>29</xdr:row>
      <xdr:rowOff>167005</xdr:rowOff>
    </xdr:to>
    <xdr:sp macro="" textlink="">
      <xdr:nvSpPr>
        <xdr:cNvPr id="87" name="フローチャート: 判断 86">
          <a:extLst>
            <a:ext uri="{FF2B5EF4-FFF2-40B4-BE49-F238E27FC236}">
              <a16:creationId xmlns:a16="http://schemas.microsoft.com/office/drawing/2014/main" id="{00000000-0008-0000-0D00-000057000000}"/>
            </a:ext>
          </a:extLst>
        </xdr:cNvPr>
        <xdr:cNvSpPr/>
      </xdr:nvSpPr>
      <xdr:spPr>
        <a:xfrm>
          <a:off x="1525905" y="49269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D00-000059000000}"/>
            </a:ext>
          </a:extLst>
        </xdr:cNvPr>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D00-00005A000000}"/>
            </a:ext>
          </a:extLst>
        </xdr:cNvPr>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0000000-0008-0000-0D00-00005B000000}"/>
            </a:ext>
          </a:extLst>
        </xdr:cNvPr>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00000000-0008-0000-0D00-00005C000000}"/>
            </a:ext>
          </a:extLst>
        </xdr:cNvPr>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67219</xdr:rowOff>
    </xdr:from>
    <xdr:to>
      <xdr:col>23</xdr:col>
      <xdr:colOff>136525</xdr:colOff>
      <xdr:row>28</xdr:row>
      <xdr:rowOff>168819</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4157345" y="476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90096</xdr:rowOff>
    </xdr:from>
    <xdr:ext cx="405111" cy="259045"/>
    <xdr:sp macro="" textlink="">
      <xdr:nvSpPr>
        <xdr:cNvPr id="94" name="有形固定資産減価償却率該当値テキスト">
          <a:extLst>
            <a:ext uri="{FF2B5EF4-FFF2-40B4-BE49-F238E27FC236}">
              <a16:creationId xmlns:a16="http://schemas.microsoft.com/office/drawing/2014/main" id="{00000000-0008-0000-0D00-00005E000000}"/>
            </a:ext>
          </a:extLst>
        </xdr:cNvPr>
        <xdr:cNvSpPr txBox="1"/>
      </xdr:nvSpPr>
      <xdr:spPr>
        <a:xfrm>
          <a:off x="4258945" y="4616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14786</xdr:rowOff>
    </xdr:from>
    <xdr:to>
      <xdr:col>19</xdr:col>
      <xdr:colOff>187325</xdr:colOff>
      <xdr:row>28</xdr:row>
      <xdr:rowOff>116386</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3537585" y="470870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65586</xdr:rowOff>
    </xdr:from>
    <xdr:to>
      <xdr:col>23</xdr:col>
      <xdr:colOff>85725</xdr:colOff>
      <xdr:row>28</xdr:row>
      <xdr:rowOff>118019</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3588385" y="4759506"/>
          <a:ext cx="61976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139972</xdr:rowOff>
    </xdr:from>
    <xdr:to>
      <xdr:col>15</xdr:col>
      <xdr:colOff>187325</xdr:colOff>
      <xdr:row>28</xdr:row>
      <xdr:rowOff>70122</xdr:rowOff>
    </xdr:to>
    <xdr:sp macro="" textlink="">
      <xdr:nvSpPr>
        <xdr:cNvPr id="97" name="楕円 96">
          <a:extLst>
            <a:ext uri="{FF2B5EF4-FFF2-40B4-BE49-F238E27FC236}">
              <a16:creationId xmlns:a16="http://schemas.microsoft.com/office/drawing/2014/main" id="{00000000-0008-0000-0D00-000061000000}"/>
            </a:ext>
          </a:extLst>
        </xdr:cNvPr>
        <xdr:cNvSpPr/>
      </xdr:nvSpPr>
      <xdr:spPr>
        <a:xfrm>
          <a:off x="2867025" y="466625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19322</xdr:rowOff>
    </xdr:from>
    <xdr:to>
      <xdr:col>19</xdr:col>
      <xdr:colOff>136525</xdr:colOff>
      <xdr:row>28</xdr:row>
      <xdr:rowOff>65586</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a:off x="2917825" y="4713242"/>
          <a:ext cx="67056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78286</xdr:rowOff>
    </xdr:from>
    <xdr:to>
      <xdr:col>11</xdr:col>
      <xdr:colOff>187325</xdr:colOff>
      <xdr:row>28</xdr:row>
      <xdr:rowOff>8436</xdr:rowOff>
    </xdr:to>
    <xdr:sp macro="" textlink="">
      <xdr:nvSpPr>
        <xdr:cNvPr id="99" name="楕円 98">
          <a:extLst>
            <a:ext uri="{FF2B5EF4-FFF2-40B4-BE49-F238E27FC236}">
              <a16:creationId xmlns:a16="http://schemas.microsoft.com/office/drawing/2014/main" id="{00000000-0008-0000-0D00-000063000000}"/>
            </a:ext>
          </a:extLst>
        </xdr:cNvPr>
        <xdr:cNvSpPr/>
      </xdr:nvSpPr>
      <xdr:spPr>
        <a:xfrm>
          <a:off x="2196465" y="46045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129086</xdr:rowOff>
    </xdr:from>
    <xdr:to>
      <xdr:col>15</xdr:col>
      <xdr:colOff>136525</xdr:colOff>
      <xdr:row>28</xdr:row>
      <xdr:rowOff>19322</xdr:rowOff>
    </xdr:to>
    <xdr:cxnSp macro="">
      <xdr:nvCxnSpPr>
        <xdr:cNvPr id="100" name="直線コネクタ 99">
          <a:extLst>
            <a:ext uri="{FF2B5EF4-FFF2-40B4-BE49-F238E27FC236}">
              <a16:creationId xmlns:a16="http://schemas.microsoft.com/office/drawing/2014/main" id="{00000000-0008-0000-0D00-000064000000}"/>
            </a:ext>
          </a:extLst>
        </xdr:cNvPr>
        <xdr:cNvCxnSpPr/>
      </xdr:nvCxnSpPr>
      <xdr:spPr>
        <a:xfrm>
          <a:off x="2247265" y="4655366"/>
          <a:ext cx="670560" cy="5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76472</xdr:rowOff>
    </xdr:from>
    <xdr:to>
      <xdr:col>7</xdr:col>
      <xdr:colOff>187325</xdr:colOff>
      <xdr:row>29</xdr:row>
      <xdr:rowOff>6622</xdr:rowOff>
    </xdr:to>
    <xdr:sp macro="" textlink="">
      <xdr:nvSpPr>
        <xdr:cNvPr id="101" name="楕円 100">
          <a:extLst>
            <a:ext uri="{FF2B5EF4-FFF2-40B4-BE49-F238E27FC236}">
              <a16:creationId xmlns:a16="http://schemas.microsoft.com/office/drawing/2014/main" id="{00000000-0008-0000-0D00-000065000000}"/>
            </a:ext>
          </a:extLst>
        </xdr:cNvPr>
        <xdr:cNvSpPr/>
      </xdr:nvSpPr>
      <xdr:spPr>
        <a:xfrm>
          <a:off x="1525905" y="47703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129086</xdr:rowOff>
    </xdr:from>
    <xdr:to>
      <xdr:col>11</xdr:col>
      <xdr:colOff>136525</xdr:colOff>
      <xdr:row>28</xdr:row>
      <xdr:rowOff>127272</xdr:rowOff>
    </xdr:to>
    <xdr:cxnSp macro="">
      <xdr:nvCxnSpPr>
        <xdr:cNvPr id="102" name="直線コネクタ 101">
          <a:extLst>
            <a:ext uri="{FF2B5EF4-FFF2-40B4-BE49-F238E27FC236}">
              <a16:creationId xmlns:a16="http://schemas.microsoft.com/office/drawing/2014/main" id="{00000000-0008-0000-0D00-000066000000}"/>
            </a:ext>
          </a:extLst>
        </xdr:cNvPr>
        <xdr:cNvCxnSpPr/>
      </xdr:nvCxnSpPr>
      <xdr:spPr>
        <a:xfrm flipV="1">
          <a:off x="1576705" y="4655366"/>
          <a:ext cx="670560" cy="165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66874</xdr:rowOff>
    </xdr:from>
    <xdr:ext cx="405111" cy="259045"/>
    <xdr:sp macro="" textlink="">
      <xdr:nvSpPr>
        <xdr:cNvPr id="103" name="n_1aveValue有形固定資産減価償却率">
          <a:extLst>
            <a:ext uri="{FF2B5EF4-FFF2-40B4-BE49-F238E27FC236}">
              <a16:creationId xmlns:a16="http://schemas.microsoft.com/office/drawing/2014/main" id="{00000000-0008-0000-0D00-000067000000}"/>
            </a:ext>
          </a:extLst>
        </xdr:cNvPr>
        <xdr:cNvSpPr txBox="1"/>
      </xdr:nvSpPr>
      <xdr:spPr>
        <a:xfrm>
          <a:off x="3395989" y="5096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42199</xdr:rowOff>
    </xdr:from>
    <xdr:ext cx="405111" cy="259045"/>
    <xdr:sp macro="" textlink="">
      <xdr:nvSpPr>
        <xdr:cNvPr id="104" name="n_2aveValue有形固定資産減価償却率">
          <a:extLst>
            <a:ext uri="{FF2B5EF4-FFF2-40B4-BE49-F238E27FC236}">
              <a16:creationId xmlns:a16="http://schemas.microsoft.com/office/drawing/2014/main" id="{00000000-0008-0000-0D00-000068000000}"/>
            </a:ext>
          </a:extLst>
        </xdr:cNvPr>
        <xdr:cNvSpPr txBox="1"/>
      </xdr:nvSpPr>
      <xdr:spPr>
        <a:xfrm>
          <a:off x="2738129" y="5071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5188</xdr:rowOff>
    </xdr:from>
    <xdr:ext cx="405111" cy="259045"/>
    <xdr:sp macro="" textlink="">
      <xdr:nvSpPr>
        <xdr:cNvPr id="105" name="n_3aveValue有形固定資産減価償却率">
          <a:extLst>
            <a:ext uri="{FF2B5EF4-FFF2-40B4-BE49-F238E27FC236}">
              <a16:creationId xmlns:a16="http://schemas.microsoft.com/office/drawing/2014/main" id="{00000000-0008-0000-0D00-000069000000}"/>
            </a:ext>
          </a:extLst>
        </xdr:cNvPr>
        <xdr:cNvSpPr txBox="1"/>
      </xdr:nvSpPr>
      <xdr:spPr>
        <a:xfrm>
          <a:off x="2067569" y="5034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158132</xdr:rowOff>
    </xdr:from>
    <xdr:ext cx="405111" cy="259045"/>
    <xdr:sp macro="" textlink="">
      <xdr:nvSpPr>
        <xdr:cNvPr id="106" name="n_4aveValue有形固定資産減価償却率">
          <a:extLst>
            <a:ext uri="{FF2B5EF4-FFF2-40B4-BE49-F238E27FC236}">
              <a16:creationId xmlns:a16="http://schemas.microsoft.com/office/drawing/2014/main" id="{00000000-0008-0000-0D00-00006A000000}"/>
            </a:ext>
          </a:extLst>
        </xdr:cNvPr>
        <xdr:cNvSpPr txBox="1"/>
      </xdr:nvSpPr>
      <xdr:spPr>
        <a:xfrm>
          <a:off x="1397009" y="5019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132913</xdr:rowOff>
    </xdr:from>
    <xdr:ext cx="405111" cy="259045"/>
    <xdr:sp macro="" textlink="">
      <xdr:nvSpPr>
        <xdr:cNvPr id="107" name="n_1mainValue有形固定資産減価償却率">
          <a:extLst>
            <a:ext uri="{FF2B5EF4-FFF2-40B4-BE49-F238E27FC236}">
              <a16:creationId xmlns:a16="http://schemas.microsoft.com/office/drawing/2014/main" id="{00000000-0008-0000-0D00-00006B000000}"/>
            </a:ext>
          </a:extLst>
        </xdr:cNvPr>
        <xdr:cNvSpPr txBox="1"/>
      </xdr:nvSpPr>
      <xdr:spPr>
        <a:xfrm>
          <a:off x="3395989" y="449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86649</xdr:rowOff>
    </xdr:from>
    <xdr:ext cx="405111" cy="259045"/>
    <xdr:sp macro="" textlink="">
      <xdr:nvSpPr>
        <xdr:cNvPr id="108" name="n_2mainValue有形固定資産減価償却率">
          <a:extLst>
            <a:ext uri="{FF2B5EF4-FFF2-40B4-BE49-F238E27FC236}">
              <a16:creationId xmlns:a16="http://schemas.microsoft.com/office/drawing/2014/main" id="{00000000-0008-0000-0D00-00006C000000}"/>
            </a:ext>
          </a:extLst>
        </xdr:cNvPr>
        <xdr:cNvSpPr txBox="1"/>
      </xdr:nvSpPr>
      <xdr:spPr>
        <a:xfrm>
          <a:off x="2738129" y="444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24963</xdr:rowOff>
    </xdr:from>
    <xdr:ext cx="405111" cy="259045"/>
    <xdr:sp macro="" textlink="">
      <xdr:nvSpPr>
        <xdr:cNvPr id="109" name="n_3mainValue有形固定資産減価償却率">
          <a:extLst>
            <a:ext uri="{FF2B5EF4-FFF2-40B4-BE49-F238E27FC236}">
              <a16:creationId xmlns:a16="http://schemas.microsoft.com/office/drawing/2014/main" id="{00000000-0008-0000-0D00-00006D000000}"/>
            </a:ext>
          </a:extLst>
        </xdr:cNvPr>
        <xdr:cNvSpPr txBox="1"/>
      </xdr:nvSpPr>
      <xdr:spPr>
        <a:xfrm>
          <a:off x="2067569" y="438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23149</xdr:rowOff>
    </xdr:from>
    <xdr:ext cx="405111" cy="259045"/>
    <xdr:sp macro="" textlink="">
      <xdr:nvSpPr>
        <xdr:cNvPr id="110" name="n_4mainValue有形固定資産減価償却率">
          <a:extLst>
            <a:ext uri="{FF2B5EF4-FFF2-40B4-BE49-F238E27FC236}">
              <a16:creationId xmlns:a16="http://schemas.microsoft.com/office/drawing/2014/main" id="{00000000-0008-0000-0D00-00006E000000}"/>
            </a:ext>
          </a:extLst>
        </xdr:cNvPr>
        <xdr:cNvSpPr txBox="1"/>
      </xdr:nvSpPr>
      <xdr:spPr>
        <a:xfrm>
          <a:off x="1397009" y="4549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2166505" y="375262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[ 214.9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00000000-0008-0000-0D00-000076000000}"/>
            </a:ext>
          </a:extLst>
        </xdr:cNvPr>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00000000-0008-0000-0D00-000077000000}"/>
            </a:ext>
          </a:extLst>
        </xdr:cNvPr>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00000000-0008-0000-0D00-000078000000}"/>
            </a:ext>
          </a:extLst>
        </xdr:cNvPr>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00000000-0008-0000-0D00-000079000000}"/>
            </a:ext>
          </a:extLst>
        </xdr:cNvPr>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00000000-0008-0000-0D00-00007A000000}"/>
            </a:ext>
          </a:extLst>
        </xdr:cNvPr>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00000000-0008-0000-0D00-00007B000000}"/>
            </a:ext>
          </a:extLst>
        </xdr:cNvPr>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債務償還比率は類似団体平均を下回り、前年度と比較して</a:t>
          </a:r>
          <a:r>
            <a:rPr kumimoji="1" lang="en-US" altLang="ja-JP" sz="1100" baseline="0">
              <a:latin typeface="ＭＳ Ｐゴシック" panose="020B0600070205080204" pitchFamily="50" charset="-128"/>
              <a:ea typeface="ＭＳ Ｐゴシック" panose="020B0600070205080204" pitchFamily="50" charset="-128"/>
            </a:rPr>
            <a:t>100.8%</a:t>
          </a:r>
          <a:r>
            <a:rPr kumimoji="1" lang="ja-JP" altLang="en-US" sz="1100" baseline="0">
              <a:latin typeface="ＭＳ Ｐゴシック" panose="020B0600070205080204" pitchFamily="50" charset="-128"/>
              <a:ea typeface="ＭＳ Ｐゴシック" panose="020B0600070205080204" pitchFamily="50" charset="-128"/>
            </a:rPr>
            <a:t>減となった。</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これは、公共施設の長寿命化工事をはじめとする普通建設事業がピークを過ぎ、その財源である地方債借入金・現在高が減少したことや、平成</a:t>
          </a:r>
          <a:r>
            <a:rPr kumimoji="1" lang="en-US" altLang="ja-JP" sz="1100" baseline="0">
              <a:latin typeface="ＭＳ Ｐゴシック" panose="020B0600070205080204" pitchFamily="50" charset="-128"/>
              <a:ea typeface="ＭＳ Ｐゴシック" panose="020B0600070205080204" pitchFamily="50" charset="-128"/>
            </a:rPr>
            <a:t>20</a:t>
          </a:r>
          <a:r>
            <a:rPr kumimoji="1" lang="ja-JP" altLang="en-US" sz="1100" baseline="0">
              <a:latin typeface="ＭＳ Ｐゴシック" panose="020B0600070205080204" pitchFamily="50" charset="-128"/>
              <a:ea typeface="ＭＳ Ｐゴシック" panose="020B0600070205080204" pitchFamily="50" charset="-128"/>
            </a:rPr>
            <a:t>年頃に多く借入をした臨時財政対策債の償還が完了したことにより、将来負担額が大きく減少したことが要因となっている。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また地方交付税は、地域デジタル社会推進費など算定項目が新設されたことにより増額し、経常一般財源が増加したことも要因となっている。</a:t>
          </a:r>
          <a:endParaRPr kumimoji="1" lang="en-US" altLang="ja-JP" sz="1100" baseline="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9486041" y="610951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9971405" y="585110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9486041" y="575730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9971405" y="5498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9542936" y="540508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9971405" y="514667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9542936" y="5052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9971405" y="4794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9542936" y="470066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9971405" y="444224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9645528" y="435225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0000000-0008-0000-0D00-00008A000000}"/>
            </a:ext>
          </a:extLst>
        </xdr:cNvPr>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123204</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flipV="1">
          <a:off x="13027660" y="4442248"/>
          <a:ext cx="1269" cy="1213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127031</xdr:rowOff>
    </xdr:from>
    <xdr:ext cx="560923" cy="259045"/>
    <xdr:sp macro="" textlink="">
      <xdr:nvSpPr>
        <xdr:cNvPr id="140" name="債務償還比率最小値テキスト">
          <a:extLst>
            <a:ext uri="{FF2B5EF4-FFF2-40B4-BE49-F238E27FC236}">
              <a16:creationId xmlns:a16="http://schemas.microsoft.com/office/drawing/2014/main" id="{00000000-0008-0000-0D00-00008C000000}"/>
            </a:ext>
          </a:extLst>
        </xdr:cNvPr>
        <xdr:cNvSpPr txBox="1"/>
      </xdr:nvSpPr>
      <xdr:spPr>
        <a:xfrm>
          <a:off x="13080365" y="565915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123204</xdr:rowOff>
    </xdr:from>
    <xdr:to>
      <xdr:col>76</xdr:col>
      <xdr:colOff>111125</xdr:colOff>
      <xdr:row>33</xdr:row>
      <xdr:rowOff>123204</xdr:rowOff>
    </xdr:to>
    <xdr:cxnSp macro="">
      <xdr:nvCxnSpPr>
        <xdr:cNvPr id="141" name="直線コネクタ 140">
          <a:extLst>
            <a:ext uri="{FF2B5EF4-FFF2-40B4-BE49-F238E27FC236}">
              <a16:creationId xmlns:a16="http://schemas.microsoft.com/office/drawing/2014/main" id="{00000000-0008-0000-0D00-00008D000000}"/>
            </a:ext>
          </a:extLst>
        </xdr:cNvPr>
        <xdr:cNvCxnSpPr/>
      </xdr:nvCxnSpPr>
      <xdr:spPr>
        <a:xfrm>
          <a:off x="12963525" y="56553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00000000-0008-0000-0D00-00008E000000}"/>
            </a:ext>
          </a:extLst>
        </xdr:cNvPr>
        <xdr:cNvSpPr txBox="1"/>
      </xdr:nvSpPr>
      <xdr:spPr>
        <a:xfrm>
          <a:off x="13080365" y="42212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00000000-0008-0000-0D00-00008F000000}"/>
            </a:ext>
          </a:extLst>
        </xdr:cNvPr>
        <xdr:cNvCxnSpPr/>
      </xdr:nvCxnSpPr>
      <xdr:spPr>
        <a:xfrm>
          <a:off x="12963525" y="44422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171382</xdr:rowOff>
    </xdr:from>
    <xdr:ext cx="469744" cy="259045"/>
    <xdr:sp macro="" textlink="">
      <xdr:nvSpPr>
        <xdr:cNvPr id="144" name="債務償還比率平均値テキスト">
          <a:extLst>
            <a:ext uri="{FF2B5EF4-FFF2-40B4-BE49-F238E27FC236}">
              <a16:creationId xmlns:a16="http://schemas.microsoft.com/office/drawing/2014/main" id="{00000000-0008-0000-0D00-000090000000}"/>
            </a:ext>
          </a:extLst>
        </xdr:cNvPr>
        <xdr:cNvSpPr txBox="1"/>
      </xdr:nvSpPr>
      <xdr:spPr>
        <a:xfrm>
          <a:off x="13080365" y="48653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21505</xdr:rowOff>
    </xdr:from>
    <xdr:to>
      <xdr:col>76</xdr:col>
      <xdr:colOff>73025</xdr:colOff>
      <xdr:row>29</xdr:row>
      <xdr:rowOff>123105</xdr:rowOff>
    </xdr:to>
    <xdr:sp macro="" textlink="">
      <xdr:nvSpPr>
        <xdr:cNvPr id="145" name="フローチャート: 判断 144">
          <a:extLst>
            <a:ext uri="{FF2B5EF4-FFF2-40B4-BE49-F238E27FC236}">
              <a16:creationId xmlns:a16="http://schemas.microsoft.com/office/drawing/2014/main" id="{00000000-0008-0000-0D00-000091000000}"/>
            </a:ext>
          </a:extLst>
        </xdr:cNvPr>
        <xdr:cNvSpPr/>
      </xdr:nvSpPr>
      <xdr:spPr>
        <a:xfrm>
          <a:off x="13001625" y="48830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8982</xdr:rowOff>
    </xdr:from>
    <xdr:to>
      <xdr:col>72</xdr:col>
      <xdr:colOff>123825</xdr:colOff>
      <xdr:row>30</xdr:row>
      <xdr:rowOff>110582</xdr:rowOff>
    </xdr:to>
    <xdr:sp macro="" textlink="">
      <xdr:nvSpPr>
        <xdr:cNvPr id="146" name="フローチャート: 判断 145">
          <a:extLst>
            <a:ext uri="{FF2B5EF4-FFF2-40B4-BE49-F238E27FC236}">
              <a16:creationId xmlns:a16="http://schemas.microsoft.com/office/drawing/2014/main" id="{00000000-0008-0000-0D00-000092000000}"/>
            </a:ext>
          </a:extLst>
        </xdr:cNvPr>
        <xdr:cNvSpPr/>
      </xdr:nvSpPr>
      <xdr:spPr>
        <a:xfrm>
          <a:off x="12359005" y="503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143009</xdr:rowOff>
    </xdr:from>
    <xdr:to>
      <xdr:col>68</xdr:col>
      <xdr:colOff>123825</xdr:colOff>
      <xdr:row>30</xdr:row>
      <xdr:rowOff>73159</xdr:rowOff>
    </xdr:to>
    <xdr:sp macro="" textlink="">
      <xdr:nvSpPr>
        <xdr:cNvPr id="147" name="フローチャート: 判断 146">
          <a:extLst>
            <a:ext uri="{FF2B5EF4-FFF2-40B4-BE49-F238E27FC236}">
              <a16:creationId xmlns:a16="http://schemas.microsoft.com/office/drawing/2014/main" id="{00000000-0008-0000-0D00-000093000000}"/>
            </a:ext>
          </a:extLst>
        </xdr:cNvPr>
        <xdr:cNvSpPr/>
      </xdr:nvSpPr>
      <xdr:spPr>
        <a:xfrm>
          <a:off x="11688445" y="50045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70563</xdr:rowOff>
    </xdr:from>
    <xdr:to>
      <xdr:col>64</xdr:col>
      <xdr:colOff>123825</xdr:colOff>
      <xdr:row>30</xdr:row>
      <xdr:rowOff>713</xdr:rowOff>
    </xdr:to>
    <xdr:sp macro="" textlink="">
      <xdr:nvSpPr>
        <xdr:cNvPr id="148" name="フローチャート: 判断 147">
          <a:extLst>
            <a:ext uri="{FF2B5EF4-FFF2-40B4-BE49-F238E27FC236}">
              <a16:creationId xmlns:a16="http://schemas.microsoft.com/office/drawing/2014/main" id="{00000000-0008-0000-0D00-000094000000}"/>
            </a:ext>
          </a:extLst>
        </xdr:cNvPr>
        <xdr:cNvSpPr/>
      </xdr:nvSpPr>
      <xdr:spPr>
        <a:xfrm>
          <a:off x="11017885" y="49321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60847</xdr:rowOff>
    </xdr:from>
    <xdr:to>
      <xdr:col>60</xdr:col>
      <xdr:colOff>123825</xdr:colOff>
      <xdr:row>29</xdr:row>
      <xdr:rowOff>162447</xdr:rowOff>
    </xdr:to>
    <xdr:sp macro="" textlink="">
      <xdr:nvSpPr>
        <xdr:cNvPr id="149" name="フローチャート: 判断 148">
          <a:extLst>
            <a:ext uri="{FF2B5EF4-FFF2-40B4-BE49-F238E27FC236}">
              <a16:creationId xmlns:a16="http://schemas.microsoft.com/office/drawing/2014/main" id="{00000000-0008-0000-0D00-000095000000}"/>
            </a:ext>
          </a:extLst>
        </xdr:cNvPr>
        <xdr:cNvSpPr/>
      </xdr:nvSpPr>
      <xdr:spPr>
        <a:xfrm>
          <a:off x="10347325" y="4922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D00-000099000000}"/>
            </a:ext>
          </a:extLst>
        </xdr:cNvPr>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D00-00009A000000}"/>
            </a:ext>
          </a:extLst>
        </xdr:cNvPr>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119119</xdr:rowOff>
    </xdr:from>
    <xdr:to>
      <xdr:col>76</xdr:col>
      <xdr:colOff>73025</xdr:colOff>
      <xdr:row>28</xdr:row>
      <xdr:rowOff>49269</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3001625" y="46453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141996</xdr:rowOff>
    </xdr:from>
    <xdr:ext cx="469744" cy="259045"/>
    <xdr:sp macro="" textlink="">
      <xdr:nvSpPr>
        <xdr:cNvPr id="156" name="債務償還比率該当値テキスト">
          <a:extLst>
            <a:ext uri="{FF2B5EF4-FFF2-40B4-BE49-F238E27FC236}">
              <a16:creationId xmlns:a16="http://schemas.microsoft.com/office/drawing/2014/main" id="{00000000-0008-0000-0D00-00009C000000}"/>
            </a:ext>
          </a:extLst>
        </xdr:cNvPr>
        <xdr:cNvSpPr txBox="1"/>
      </xdr:nvSpPr>
      <xdr:spPr>
        <a:xfrm>
          <a:off x="13080365" y="450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68573</xdr:rowOff>
    </xdr:from>
    <xdr:to>
      <xdr:col>72</xdr:col>
      <xdr:colOff>123825</xdr:colOff>
      <xdr:row>28</xdr:row>
      <xdr:rowOff>170173</xdr:rowOff>
    </xdr:to>
    <xdr:sp macro="" textlink="">
      <xdr:nvSpPr>
        <xdr:cNvPr id="157" name="楕円 156">
          <a:extLst>
            <a:ext uri="{FF2B5EF4-FFF2-40B4-BE49-F238E27FC236}">
              <a16:creationId xmlns:a16="http://schemas.microsoft.com/office/drawing/2014/main" id="{00000000-0008-0000-0D00-00009D000000}"/>
            </a:ext>
          </a:extLst>
        </xdr:cNvPr>
        <xdr:cNvSpPr/>
      </xdr:nvSpPr>
      <xdr:spPr>
        <a:xfrm>
          <a:off x="12359005" y="476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169919</xdr:rowOff>
    </xdr:from>
    <xdr:to>
      <xdr:col>76</xdr:col>
      <xdr:colOff>22225</xdr:colOff>
      <xdr:row>28</xdr:row>
      <xdr:rowOff>119373</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flipV="1">
          <a:off x="12409805" y="4696199"/>
          <a:ext cx="619760" cy="11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133343</xdr:rowOff>
    </xdr:from>
    <xdr:to>
      <xdr:col>68</xdr:col>
      <xdr:colOff>123825</xdr:colOff>
      <xdr:row>29</xdr:row>
      <xdr:rowOff>63493</xdr:rowOff>
    </xdr:to>
    <xdr:sp macro="" textlink="">
      <xdr:nvSpPr>
        <xdr:cNvPr id="159" name="楕円 158">
          <a:extLst>
            <a:ext uri="{FF2B5EF4-FFF2-40B4-BE49-F238E27FC236}">
              <a16:creationId xmlns:a16="http://schemas.microsoft.com/office/drawing/2014/main" id="{00000000-0008-0000-0D00-00009F000000}"/>
            </a:ext>
          </a:extLst>
        </xdr:cNvPr>
        <xdr:cNvSpPr/>
      </xdr:nvSpPr>
      <xdr:spPr>
        <a:xfrm>
          <a:off x="11688445" y="48272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119373</xdr:rowOff>
    </xdr:from>
    <xdr:to>
      <xdr:col>72</xdr:col>
      <xdr:colOff>73025</xdr:colOff>
      <xdr:row>29</xdr:row>
      <xdr:rowOff>12693</xdr:rowOff>
    </xdr:to>
    <xdr:cxnSp macro="">
      <xdr:nvCxnSpPr>
        <xdr:cNvPr id="160" name="直線コネクタ 159">
          <a:extLst>
            <a:ext uri="{FF2B5EF4-FFF2-40B4-BE49-F238E27FC236}">
              <a16:creationId xmlns:a16="http://schemas.microsoft.com/office/drawing/2014/main" id="{00000000-0008-0000-0D00-0000A0000000}"/>
            </a:ext>
          </a:extLst>
        </xdr:cNvPr>
        <xdr:cNvCxnSpPr/>
      </xdr:nvCxnSpPr>
      <xdr:spPr>
        <a:xfrm flipV="1">
          <a:off x="11739245" y="4813293"/>
          <a:ext cx="67056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104196</xdr:rowOff>
    </xdr:from>
    <xdr:to>
      <xdr:col>64</xdr:col>
      <xdr:colOff>123825</xdr:colOff>
      <xdr:row>29</xdr:row>
      <xdr:rowOff>34346</xdr:rowOff>
    </xdr:to>
    <xdr:sp macro="" textlink="">
      <xdr:nvSpPr>
        <xdr:cNvPr id="161" name="楕円 160">
          <a:extLst>
            <a:ext uri="{FF2B5EF4-FFF2-40B4-BE49-F238E27FC236}">
              <a16:creationId xmlns:a16="http://schemas.microsoft.com/office/drawing/2014/main" id="{00000000-0008-0000-0D00-0000A1000000}"/>
            </a:ext>
          </a:extLst>
        </xdr:cNvPr>
        <xdr:cNvSpPr/>
      </xdr:nvSpPr>
      <xdr:spPr>
        <a:xfrm>
          <a:off x="11017885" y="47981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154996</xdr:rowOff>
    </xdr:from>
    <xdr:to>
      <xdr:col>68</xdr:col>
      <xdr:colOff>73025</xdr:colOff>
      <xdr:row>29</xdr:row>
      <xdr:rowOff>12693</xdr:rowOff>
    </xdr:to>
    <xdr:cxnSp macro="">
      <xdr:nvCxnSpPr>
        <xdr:cNvPr id="162" name="直線コネクタ 161">
          <a:extLst>
            <a:ext uri="{FF2B5EF4-FFF2-40B4-BE49-F238E27FC236}">
              <a16:creationId xmlns:a16="http://schemas.microsoft.com/office/drawing/2014/main" id="{00000000-0008-0000-0D00-0000A2000000}"/>
            </a:ext>
          </a:extLst>
        </xdr:cNvPr>
        <xdr:cNvCxnSpPr/>
      </xdr:nvCxnSpPr>
      <xdr:spPr>
        <a:xfrm>
          <a:off x="11068685" y="4848916"/>
          <a:ext cx="670560" cy="2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120029</xdr:rowOff>
    </xdr:from>
    <xdr:to>
      <xdr:col>60</xdr:col>
      <xdr:colOff>123825</xdr:colOff>
      <xdr:row>29</xdr:row>
      <xdr:rowOff>50179</xdr:rowOff>
    </xdr:to>
    <xdr:sp macro="" textlink="">
      <xdr:nvSpPr>
        <xdr:cNvPr id="163" name="楕円 162">
          <a:extLst>
            <a:ext uri="{FF2B5EF4-FFF2-40B4-BE49-F238E27FC236}">
              <a16:creationId xmlns:a16="http://schemas.microsoft.com/office/drawing/2014/main" id="{00000000-0008-0000-0D00-0000A3000000}"/>
            </a:ext>
          </a:extLst>
        </xdr:cNvPr>
        <xdr:cNvSpPr/>
      </xdr:nvSpPr>
      <xdr:spPr>
        <a:xfrm>
          <a:off x="10347325" y="48139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154996</xdr:rowOff>
    </xdr:from>
    <xdr:to>
      <xdr:col>64</xdr:col>
      <xdr:colOff>73025</xdr:colOff>
      <xdr:row>28</xdr:row>
      <xdr:rowOff>170829</xdr:rowOff>
    </xdr:to>
    <xdr:cxnSp macro="">
      <xdr:nvCxnSpPr>
        <xdr:cNvPr id="164" name="直線コネクタ 163">
          <a:extLst>
            <a:ext uri="{FF2B5EF4-FFF2-40B4-BE49-F238E27FC236}">
              <a16:creationId xmlns:a16="http://schemas.microsoft.com/office/drawing/2014/main" id="{00000000-0008-0000-0D00-0000A4000000}"/>
            </a:ext>
          </a:extLst>
        </xdr:cNvPr>
        <xdr:cNvCxnSpPr/>
      </xdr:nvCxnSpPr>
      <xdr:spPr>
        <a:xfrm flipV="1">
          <a:off x="10398125" y="4848916"/>
          <a:ext cx="670560" cy="1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101709</xdr:rowOff>
    </xdr:from>
    <xdr:ext cx="469744" cy="259045"/>
    <xdr:sp macro="" textlink="">
      <xdr:nvSpPr>
        <xdr:cNvPr id="165" name="n_1aveValue債務償還比率">
          <a:extLst>
            <a:ext uri="{FF2B5EF4-FFF2-40B4-BE49-F238E27FC236}">
              <a16:creationId xmlns:a16="http://schemas.microsoft.com/office/drawing/2014/main" id="{00000000-0008-0000-0D00-0000A5000000}"/>
            </a:ext>
          </a:extLst>
        </xdr:cNvPr>
        <xdr:cNvSpPr txBox="1"/>
      </xdr:nvSpPr>
      <xdr:spPr>
        <a:xfrm>
          <a:off x="12185092" y="5130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64286</xdr:rowOff>
    </xdr:from>
    <xdr:ext cx="469744" cy="259045"/>
    <xdr:sp macro="" textlink="">
      <xdr:nvSpPr>
        <xdr:cNvPr id="166" name="n_2aveValue債務償還比率">
          <a:extLst>
            <a:ext uri="{FF2B5EF4-FFF2-40B4-BE49-F238E27FC236}">
              <a16:creationId xmlns:a16="http://schemas.microsoft.com/office/drawing/2014/main" id="{00000000-0008-0000-0D00-0000A6000000}"/>
            </a:ext>
          </a:extLst>
        </xdr:cNvPr>
        <xdr:cNvSpPr txBox="1"/>
      </xdr:nvSpPr>
      <xdr:spPr>
        <a:xfrm>
          <a:off x="11527232" y="5093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163290</xdr:rowOff>
    </xdr:from>
    <xdr:ext cx="469744" cy="259045"/>
    <xdr:sp macro="" textlink="">
      <xdr:nvSpPr>
        <xdr:cNvPr id="167" name="n_3aveValue債務償還比率">
          <a:extLst>
            <a:ext uri="{FF2B5EF4-FFF2-40B4-BE49-F238E27FC236}">
              <a16:creationId xmlns:a16="http://schemas.microsoft.com/office/drawing/2014/main" id="{00000000-0008-0000-0D00-0000A7000000}"/>
            </a:ext>
          </a:extLst>
        </xdr:cNvPr>
        <xdr:cNvSpPr txBox="1"/>
      </xdr:nvSpPr>
      <xdr:spPr>
        <a:xfrm>
          <a:off x="10856672" y="5024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153574</xdr:rowOff>
    </xdr:from>
    <xdr:ext cx="469744" cy="259045"/>
    <xdr:sp macro="" textlink="">
      <xdr:nvSpPr>
        <xdr:cNvPr id="168" name="n_4aveValue債務償還比率">
          <a:extLst>
            <a:ext uri="{FF2B5EF4-FFF2-40B4-BE49-F238E27FC236}">
              <a16:creationId xmlns:a16="http://schemas.microsoft.com/office/drawing/2014/main" id="{00000000-0008-0000-0D00-0000A8000000}"/>
            </a:ext>
          </a:extLst>
        </xdr:cNvPr>
        <xdr:cNvSpPr txBox="1"/>
      </xdr:nvSpPr>
      <xdr:spPr>
        <a:xfrm>
          <a:off x="10186112" y="501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15250</xdr:rowOff>
    </xdr:from>
    <xdr:ext cx="469744" cy="259045"/>
    <xdr:sp macro="" textlink="">
      <xdr:nvSpPr>
        <xdr:cNvPr id="169" name="n_1mainValue債務償還比率">
          <a:extLst>
            <a:ext uri="{FF2B5EF4-FFF2-40B4-BE49-F238E27FC236}">
              <a16:creationId xmlns:a16="http://schemas.microsoft.com/office/drawing/2014/main" id="{00000000-0008-0000-0D00-0000A9000000}"/>
            </a:ext>
          </a:extLst>
        </xdr:cNvPr>
        <xdr:cNvSpPr txBox="1"/>
      </xdr:nvSpPr>
      <xdr:spPr>
        <a:xfrm>
          <a:off x="12185092" y="454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80020</xdr:rowOff>
    </xdr:from>
    <xdr:ext cx="469744" cy="259045"/>
    <xdr:sp macro="" textlink="">
      <xdr:nvSpPr>
        <xdr:cNvPr id="170" name="n_2mainValue債務償還比率">
          <a:extLst>
            <a:ext uri="{FF2B5EF4-FFF2-40B4-BE49-F238E27FC236}">
              <a16:creationId xmlns:a16="http://schemas.microsoft.com/office/drawing/2014/main" id="{00000000-0008-0000-0D00-0000AA000000}"/>
            </a:ext>
          </a:extLst>
        </xdr:cNvPr>
        <xdr:cNvSpPr txBox="1"/>
      </xdr:nvSpPr>
      <xdr:spPr>
        <a:xfrm>
          <a:off x="11527232" y="460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50873</xdr:rowOff>
    </xdr:from>
    <xdr:ext cx="469744" cy="259045"/>
    <xdr:sp macro="" textlink="">
      <xdr:nvSpPr>
        <xdr:cNvPr id="171" name="n_3mainValue債務償還比率">
          <a:extLst>
            <a:ext uri="{FF2B5EF4-FFF2-40B4-BE49-F238E27FC236}">
              <a16:creationId xmlns:a16="http://schemas.microsoft.com/office/drawing/2014/main" id="{00000000-0008-0000-0D00-0000AB000000}"/>
            </a:ext>
          </a:extLst>
        </xdr:cNvPr>
        <xdr:cNvSpPr txBox="1"/>
      </xdr:nvSpPr>
      <xdr:spPr>
        <a:xfrm>
          <a:off x="10856672" y="4577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66706</xdr:rowOff>
    </xdr:from>
    <xdr:ext cx="469744" cy="259045"/>
    <xdr:sp macro="" textlink="">
      <xdr:nvSpPr>
        <xdr:cNvPr id="172" name="n_4mainValue債務償還比率">
          <a:extLst>
            <a:ext uri="{FF2B5EF4-FFF2-40B4-BE49-F238E27FC236}">
              <a16:creationId xmlns:a16="http://schemas.microsoft.com/office/drawing/2014/main" id="{00000000-0008-0000-0D00-0000AC000000}"/>
            </a:ext>
          </a:extLst>
        </xdr:cNvPr>
        <xdr:cNvSpPr txBox="1"/>
      </xdr:nvSpPr>
      <xdr:spPr>
        <a:xfrm>
          <a:off x="10186112" y="459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00000000-0008-0000-0D00-0000AD000000}"/>
            </a:ext>
          </a:extLst>
        </xdr:cNvPr>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00000000-0008-0000-0D00-0000AE000000}"/>
            </a:ext>
          </a:extLst>
        </xdr:cNvPr>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00000000-0008-0000-0D00-0000AF000000}"/>
            </a:ext>
          </a:extLst>
        </xdr:cNvPr>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00000000-0008-0000-0D00-0000B0000000}"/>
            </a:ext>
          </a:extLst>
        </xdr:cNvPr>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00000000-0008-0000-0D00-0000B1000000}"/>
            </a:ext>
          </a:extLst>
        </xdr:cNvPr>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00000000-0008-0000-0D00-0000B2000000}"/>
            </a:ext>
          </a:extLst>
        </xdr:cNvPr>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鳥取県伯耆町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10,624
10,576
139.44
8,417,337
7,834,799
321,400
5,458,897
5,376,521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7196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3608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E00-000036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55626</xdr:rowOff>
    </xdr:from>
    <xdr:to>
      <xdr:col>24</xdr:col>
      <xdr:colOff>62865</xdr:colOff>
      <xdr:row>41</xdr:row>
      <xdr:rowOff>57912</xdr:rowOff>
    </xdr:to>
    <xdr:cxnSp macro="">
      <xdr:nvCxnSpPr>
        <xdr:cNvPr id="55" name="直線コネクタ 54">
          <a:extLst>
            <a:ext uri="{FF2B5EF4-FFF2-40B4-BE49-F238E27FC236}">
              <a16:creationId xmlns:a16="http://schemas.microsoft.com/office/drawing/2014/main" id="{00000000-0008-0000-0E00-000037000000}"/>
            </a:ext>
          </a:extLst>
        </xdr:cNvPr>
        <xdr:cNvCxnSpPr/>
      </xdr:nvCxnSpPr>
      <xdr:spPr>
        <a:xfrm flipV="1">
          <a:off x="4086225" y="5587746"/>
          <a:ext cx="0" cy="134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61739</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E00-000038000000}"/>
            </a:ext>
          </a:extLst>
        </xdr:cNvPr>
        <xdr:cNvSpPr txBox="1"/>
      </xdr:nvSpPr>
      <xdr:spPr>
        <a:xfrm>
          <a:off x="4124960" y="6934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57912</xdr:rowOff>
    </xdr:from>
    <xdr:to>
      <xdr:col>24</xdr:col>
      <xdr:colOff>152400</xdr:colOff>
      <xdr:row>41</xdr:row>
      <xdr:rowOff>57912</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a:off x="4020820" y="69311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2303</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E00-00003A000000}"/>
            </a:ext>
          </a:extLst>
        </xdr:cNvPr>
        <xdr:cNvSpPr txBox="1"/>
      </xdr:nvSpPr>
      <xdr:spPr>
        <a:xfrm>
          <a:off x="4124960" y="5366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55626</xdr:rowOff>
    </xdr:from>
    <xdr:to>
      <xdr:col>24</xdr:col>
      <xdr:colOff>152400</xdr:colOff>
      <xdr:row>33</xdr:row>
      <xdr:rowOff>55626</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020820" y="55877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138701</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E00-00003C000000}"/>
            </a:ext>
          </a:extLst>
        </xdr:cNvPr>
        <xdr:cNvSpPr txBox="1"/>
      </xdr:nvSpPr>
      <xdr:spPr>
        <a:xfrm>
          <a:off x="4124960" y="61737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160274</xdr:rowOff>
    </xdr:from>
    <xdr:to>
      <xdr:col>24</xdr:col>
      <xdr:colOff>114300</xdr:colOff>
      <xdr:row>37</xdr:row>
      <xdr:rowOff>90424</xdr:rowOff>
    </xdr:to>
    <xdr:sp macro="" textlink="">
      <xdr:nvSpPr>
        <xdr:cNvPr id="61" name="フローチャート: 判断 60">
          <a:extLst>
            <a:ext uri="{FF2B5EF4-FFF2-40B4-BE49-F238E27FC236}">
              <a16:creationId xmlns:a16="http://schemas.microsoft.com/office/drawing/2014/main" id="{00000000-0008-0000-0E00-00003D000000}"/>
            </a:ext>
          </a:extLst>
        </xdr:cNvPr>
        <xdr:cNvSpPr/>
      </xdr:nvSpPr>
      <xdr:spPr>
        <a:xfrm>
          <a:off x="4036060" y="61953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125984</xdr:rowOff>
    </xdr:from>
    <xdr:to>
      <xdr:col>20</xdr:col>
      <xdr:colOff>38100</xdr:colOff>
      <xdr:row>37</xdr:row>
      <xdr:rowOff>56134</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3312160" y="61610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103124</xdr:rowOff>
    </xdr:from>
    <xdr:to>
      <xdr:col>15</xdr:col>
      <xdr:colOff>101600</xdr:colOff>
      <xdr:row>37</xdr:row>
      <xdr:rowOff>33274</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2514600" y="61381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80264</xdr:rowOff>
    </xdr:from>
    <xdr:to>
      <xdr:col>10</xdr:col>
      <xdr:colOff>165100</xdr:colOff>
      <xdr:row>37</xdr:row>
      <xdr:rowOff>10414</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1739900" y="61153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55118</xdr:rowOff>
    </xdr:from>
    <xdr:to>
      <xdr:col>6</xdr:col>
      <xdr:colOff>38100</xdr:colOff>
      <xdr:row>36</xdr:row>
      <xdr:rowOff>156718</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965200" y="609015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169418</xdr:rowOff>
    </xdr:from>
    <xdr:to>
      <xdr:col>24</xdr:col>
      <xdr:colOff>114300</xdr:colOff>
      <xdr:row>35</xdr:row>
      <xdr:rowOff>99568</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036060" y="58691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20845</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124960" y="572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112268</xdr:rowOff>
    </xdr:from>
    <xdr:to>
      <xdr:col>20</xdr:col>
      <xdr:colOff>38100</xdr:colOff>
      <xdr:row>35</xdr:row>
      <xdr:rowOff>42418</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312160" y="58120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163068</xdr:rowOff>
    </xdr:from>
    <xdr:to>
      <xdr:col>24</xdr:col>
      <xdr:colOff>63500</xdr:colOff>
      <xdr:row>35</xdr:row>
      <xdr:rowOff>48768</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a:off x="3355340" y="5862828"/>
          <a:ext cx="73152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75692</xdr:rowOff>
    </xdr:from>
    <xdr:to>
      <xdr:col>15</xdr:col>
      <xdr:colOff>101600</xdr:colOff>
      <xdr:row>35</xdr:row>
      <xdr:rowOff>5842</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514600" y="57754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126492</xdr:rowOff>
    </xdr:from>
    <xdr:to>
      <xdr:col>19</xdr:col>
      <xdr:colOff>177800</xdr:colOff>
      <xdr:row>34</xdr:row>
      <xdr:rowOff>163068</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2565400" y="5826252"/>
          <a:ext cx="78994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39116</xdr:rowOff>
    </xdr:from>
    <xdr:to>
      <xdr:col>10</xdr:col>
      <xdr:colOff>165100</xdr:colOff>
      <xdr:row>34</xdr:row>
      <xdr:rowOff>140716</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739900" y="573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89916</xdr:rowOff>
    </xdr:from>
    <xdr:to>
      <xdr:col>15</xdr:col>
      <xdr:colOff>50800</xdr:colOff>
      <xdr:row>34</xdr:row>
      <xdr:rowOff>126492</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1790700" y="5789676"/>
          <a:ext cx="7747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2540</xdr:rowOff>
    </xdr:from>
    <xdr:to>
      <xdr:col>6</xdr:col>
      <xdr:colOff>38100</xdr:colOff>
      <xdr:row>34</xdr:row>
      <xdr:rowOff>104140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965200" y="57023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53340</xdr:rowOff>
    </xdr:from>
    <xdr:to>
      <xdr:col>10</xdr:col>
      <xdr:colOff>114300</xdr:colOff>
      <xdr:row>34</xdr:row>
      <xdr:rowOff>89916</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1008380" y="5753100"/>
          <a:ext cx="78232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47261</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E00-000051000000}"/>
            </a:ext>
          </a:extLst>
        </xdr:cNvPr>
        <xdr:cNvSpPr txBox="1"/>
      </xdr:nvSpPr>
      <xdr:spPr>
        <a:xfrm>
          <a:off x="3170564" y="624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24401</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E00-000052000000}"/>
            </a:ext>
          </a:extLst>
        </xdr:cNvPr>
        <xdr:cNvSpPr txBox="1"/>
      </xdr:nvSpPr>
      <xdr:spPr>
        <a:xfrm>
          <a:off x="2385704" y="622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1541</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E00-000053000000}"/>
            </a:ext>
          </a:extLst>
        </xdr:cNvPr>
        <xdr:cNvSpPr txBox="1"/>
      </xdr:nvSpPr>
      <xdr:spPr>
        <a:xfrm>
          <a:off x="1611004" y="620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147845</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E00-000054000000}"/>
            </a:ext>
          </a:extLst>
        </xdr:cNvPr>
        <xdr:cNvSpPr txBox="1"/>
      </xdr:nvSpPr>
      <xdr:spPr>
        <a:xfrm>
          <a:off x="836304" y="6182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58945</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E00-000055000000}"/>
            </a:ext>
          </a:extLst>
        </xdr:cNvPr>
        <xdr:cNvSpPr txBox="1"/>
      </xdr:nvSpPr>
      <xdr:spPr>
        <a:xfrm>
          <a:off x="3170564" y="5591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22369</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E00-000056000000}"/>
            </a:ext>
          </a:extLst>
        </xdr:cNvPr>
        <xdr:cNvSpPr txBox="1"/>
      </xdr:nvSpPr>
      <xdr:spPr>
        <a:xfrm>
          <a:off x="2385704" y="5554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157243</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E00-000057000000}"/>
            </a:ext>
          </a:extLst>
        </xdr:cNvPr>
        <xdr:cNvSpPr txBox="1"/>
      </xdr:nvSpPr>
      <xdr:spPr>
        <a:xfrm>
          <a:off x="1611004" y="5521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120667</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E00-000058000000}"/>
            </a:ext>
          </a:extLst>
        </xdr:cNvPr>
        <xdr:cNvSpPr txBox="1"/>
      </xdr:nvSpPr>
      <xdr:spPr>
        <a:xfrm>
          <a:off x="836304" y="54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E00-00006F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104908</xdr:rowOff>
    </xdr:from>
    <xdr:to>
      <xdr:col>54</xdr:col>
      <xdr:colOff>189865</xdr:colOff>
      <xdr:row>41</xdr:row>
      <xdr:rowOff>149657</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flipV="1">
          <a:off x="9219565" y="5804668"/>
          <a:ext cx="0" cy="1218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153484</xdr:rowOff>
    </xdr:from>
    <xdr:ext cx="469744" cy="259045"/>
    <xdr:sp macro="" textlink="">
      <xdr:nvSpPr>
        <xdr:cNvPr id="113" name="【道路】&#10;一人当たり延長最小値テキスト">
          <a:extLst>
            <a:ext uri="{FF2B5EF4-FFF2-40B4-BE49-F238E27FC236}">
              <a16:creationId xmlns:a16="http://schemas.microsoft.com/office/drawing/2014/main" id="{00000000-0008-0000-0E00-000071000000}"/>
            </a:ext>
          </a:extLst>
        </xdr:cNvPr>
        <xdr:cNvSpPr txBox="1"/>
      </xdr:nvSpPr>
      <xdr:spPr>
        <a:xfrm>
          <a:off x="9258300" y="7026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149657</xdr:rowOff>
    </xdr:from>
    <xdr:to>
      <xdr:col>55</xdr:col>
      <xdr:colOff>88900</xdr:colOff>
      <xdr:row>41</xdr:row>
      <xdr:rowOff>149657</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9154160" y="70228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51585</xdr:rowOff>
    </xdr:from>
    <xdr:ext cx="534377" cy="259045"/>
    <xdr:sp macro="" textlink="">
      <xdr:nvSpPr>
        <xdr:cNvPr id="115" name="【道路】&#10;一人当たり延長最大値テキスト">
          <a:extLst>
            <a:ext uri="{FF2B5EF4-FFF2-40B4-BE49-F238E27FC236}">
              <a16:creationId xmlns:a16="http://schemas.microsoft.com/office/drawing/2014/main" id="{00000000-0008-0000-0E00-000073000000}"/>
            </a:ext>
          </a:extLst>
        </xdr:cNvPr>
        <xdr:cNvSpPr txBox="1"/>
      </xdr:nvSpPr>
      <xdr:spPr>
        <a:xfrm>
          <a:off x="9258300" y="558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104908</xdr:rowOff>
    </xdr:from>
    <xdr:to>
      <xdr:col>55</xdr:col>
      <xdr:colOff>88900</xdr:colOff>
      <xdr:row>34</xdr:row>
      <xdr:rowOff>104908</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9154160" y="58046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49585</xdr:rowOff>
    </xdr:from>
    <xdr:ext cx="534377" cy="259045"/>
    <xdr:sp macro="" textlink="">
      <xdr:nvSpPr>
        <xdr:cNvPr id="117" name="【道路】&#10;一人当たり延長平均値テキスト">
          <a:extLst>
            <a:ext uri="{FF2B5EF4-FFF2-40B4-BE49-F238E27FC236}">
              <a16:creationId xmlns:a16="http://schemas.microsoft.com/office/drawing/2014/main" id="{00000000-0008-0000-0E00-000075000000}"/>
            </a:ext>
          </a:extLst>
        </xdr:cNvPr>
        <xdr:cNvSpPr txBox="1"/>
      </xdr:nvSpPr>
      <xdr:spPr>
        <a:xfrm>
          <a:off x="9258300" y="6587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71158</xdr:rowOff>
    </xdr:from>
    <xdr:to>
      <xdr:col>55</xdr:col>
      <xdr:colOff>50800</xdr:colOff>
      <xdr:row>40</xdr:row>
      <xdr:rowOff>1308</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9192260" y="66091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82379</xdr:rowOff>
    </xdr:from>
    <xdr:to>
      <xdr:col>50</xdr:col>
      <xdr:colOff>165100</xdr:colOff>
      <xdr:row>40</xdr:row>
      <xdr:rowOff>12529</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8445500" y="66203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103200</xdr:rowOff>
    </xdr:from>
    <xdr:to>
      <xdr:col>46</xdr:col>
      <xdr:colOff>38100</xdr:colOff>
      <xdr:row>40</xdr:row>
      <xdr:rowOff>33350</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7670800" y="66411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123641</xdr:rowOff>
    </xdr:from>
    <xdr:to>
      <xdr:col>41</xdr:col>
      <xdr:colOff>101600</xdr:colOff>
      <xdr:row>40</xdr:row>
      <xdr:rowOff>53791</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6873240" y="66616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126022</xdr:rowOff>
    </xdr:from>
    <xdr:to>
      <xdr:col>36</xdr:col>
      <xdr:colOff>165100</xdr:colOff>
      <xdr:row>40</xdr:row>
      <xdr:rowOff>56172</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6098540" y="66639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6312</xdr:rowOff>
    </xdr:from>
    <xdr:to>
      <xdr:col>55</xdr:col>
      <xdr:colOff>50800</xdr:colOff>
      <xdr:row>39</xdr:row>
      <xdr:rowOff>107912</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9192260" y="654427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29189</xdr:rowOff>
    </xdr:from>
    <xdr:ext cx="534377" cy="259045"/>
    <xdr:sp macro="" textlink="">
      <xdr:nvSpPr>
        <xdr:cNvPr id="129" name="【道路】&#10;一人当たり延長該当値テキスト">
          <a:extLst>
            <a:ext uri="{FF2B5EF4-FFF2-40B4-BE49-F238E27FC236}">
              <a16:creationId xmlns:a16="http://schemas.microsoft.com/office/drawing/2014/main" id="{00000000-0008-0000-0E00-000081000000}"/>
            </a:ext>
          </a:extLst>
        </xdr:cNvPr>
        <xdr:cNvSpPr txBox="1"/>
      </xdr:nvSpPr>
      <xdr:spPr>
        <a:xfrm>
          <a:off x="9258300" y="639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13246</xdr:rowOff>
    </xdr:from>
    <xdr:to>
      <xdr:col>50</xdr:col>
      <xdr:colOff>165100</xdr:colOff>
      <xdr:row>39</xdr:row>
      <xdr:rowOff>114846</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8445500" y="655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57112</xdr:rowOff>
    </xdr:from>
    <xdr:to>
      <xdr:col>55</xdr:col>
      <xdr:colOff>0</xdr:colOff>
      <xdr:row>39</xdr:row>
      <xdr:rowOff>64046</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flipV="1">
          <a:off x="8496300" y="6595072"/>
          <a:ext cx="7239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123089</xdr:rowOff>
    </xdr:from>
    <xdr:to>
      <xdr:col>46</xdr:col>
      <xdr:colOff>38100</xdr:colOff>
      <xdr:row>39</xdr:row>
      <xdr:rowOff>53239</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7670800" y="649340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2439</xdr:rowOff>
    </xdr:from>
    <xdr:to>
      <xdr:col>50</xdr:col>
      <xdr:colOff>114300</xdr:colOff>
      <xdr:row>39</xdr:row>
      <xdr:rowOff>64046</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a:off x="7713980" y="6540399"/>
          <a:ext cx="782320" cy="6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125794</xdr:rowOff>
    </xdr:from>
    <xdr:to>
      <xdr:col>41</xdr:col>
      <xdr:colOff>101600</xdr:colOff>
      <xdr:row>39</xdr:row>
      <xdr:rowOff>55944</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6873240" y="64961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2439</xdr:rowOff>
    </xdr:from>
    <xdr:to>
      <xdr:col>45</xdr:col>
      <xdr:colOff>177800</xdr:colOff>
      <xdr:row>39</xdr:row>
      <xdr:rowOff>5144</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6924040" y="6540399"/>
          <a:ext cx="789940" cy="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136976</xdr:rowOff>
    </xdr:from>
    <xdr:to>
      <xdr:col>36</xdr:col>
      <xdr:colOff>165100</xdr:colOff>
      <xdr:row>39</xdr:row>
      <xdr:rowOff>67126</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6098540" y="65072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5144</xdr:rowOff>
    </xdr:from>
    <xdr:to>
      <xdr:col>41</xdr:col>
      <xdr:colOff>50800</xdr:colOff>
      <xdr:row>39</xdr:row>
      <xdr:rowOff>16326</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6149340" y="6543104"/>
          <a:ext cx="774700" cy="1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3656</xdr:rowOff>
    </xdr:from>
    <xdr:ext cx="534377" cy="259045"/>
    <xdr:sp macro="" textlink="">
      <xdr:nvSpPr>
        <xdr:cNvPr id="138" name="n_1aveValue【道路】&#10;一人当たり延長">
          <a:extLst>
            <a:ext uri="{FF2B5EF4-FFF2-40B4-BE49-F238E27FC236}">
              <a16:creationId xmlns:a16="http://schemas.microsoft.com/office/drawing/2014/main" id="{00000000-0008-0000-0E00-00008A000000}"/>
            </a:ext>
          </a:extLst>
        </xdr:cNvPr>
        <xdr:cNvSpPr txBox="1"/>
      </xdr:nvSpPr>
      <xdr:spPr>
        <a:xfrm>
          <a:off x="8239271" y="670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24477</xdr:rowOff>
    </xdr:from>
    <xdr:ext cx="534377" cy="259045"/>
    <xdr:sp macro="" textlink="">
      <xdr:nvSpPr>
        <xdr:cNvPr id="139" name="n_2aveValue【道路】&#10;一人当たり延長">
          <a:extLst>
            <a:ext uri="{FF2B5EF4-FFF2-40B4-BE49-F238E27FC236}">
              <a16:creationId xmlns:a16="http://schemas.microsoft.com/office/drawing/2014/main" id="{00000000-0008-0000-0E00-00008B000000}"/>
            </a:ext>
          </a:extLst>
        </xdr:cNvPr>
        <xdr:cNvSpPr txBox="1"/>
      </xdr:nvSpPr>
      <xdr:spPr>
        <a:xfrm>
          <a:off x="7477271" y="673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44918</xdr:rowOff>
    </xdr:from>
    <xdr:ext cx="534377" cy="259045"/>
    <xdr:sp macro="" textlink="">
      <xdr:nvSpPr>
        <xdr:cNvPr id="140" name="n_3aveValue【道路】&#10;一人当たり延長">
          <a:extLst>
            <a:ext uri="{FF2B5EF4-FFF2-40B4-BE49-F238E27FC236}">
              <a16:creationId xmlns:a16="http://schemas.microsoft.com/office/drawing/2014/main" id="{00000000-0008-0000-0E00-00008C000000}"/>
            </a:ext>
          </a:extLst>
        </xdr:cNvPr>
        <xdr:cNvSpPr txBox="1"/>
      </xdr:nvSpPr>
      <xdr:spPr>
        <a:xfrm>
          <a:off x="6702571" y="675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47299</xdr:rowOff>
    </xdr:from>
    <xdr:ext cx="534377" cy="259045"/>
    <xdr:sp macro="" textlink="">
      <xdr:nvSpPr>
        <xdr:cNvPr id="141" name="n_4aveValue【道路】&#10;一人当たり延長">
          <a:extLst>
            <a:ext uri="{FF2B5EF4-FFF2-40B4-BE49-F238E27FC236}">
              <a16:creationId xmlns:a16="http://schemas.microsoft.com/office/drawing/2014/main" id="{00000000-0008-0000-0E00-00008D000000}"/>
            </a:ext>
          </a:extLst>
        </xdr:cNvPr>
        <xdr:cNvSpPr txBox="1"/>
      </xdr:nvSpPr>
      <xdr:spPr>
        <a:xfrm>
          <a:off x="5905011" y="675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131373</xdr:rowOff>
    </xdr:from>
    <xdr:ext cx="534377" cy="259045"/>
    <xdr:sp macro="" textlink="">
      <xdr:nvSpPr>
        <xdr:cNvPr id="142" name="n_1mainValue【道路】&#10;一人当たり延長">
          <a:extLst>
            <a:ext uri="{FF2B5EF4-FFF2-40B4-BE49-F238E27FC236}">
              <a16:creationId xmlns:a16="http://schemas.microsoft.com/office/drawing/2014/main" id="{00000000-0008-0000-0E00-00008E000000}"/>
            </a:ext>
          </a:extLst>
        </xdr:cNvPr>
        <xdr:cNvSpPr txBox="1"/>
      </xdr:nvSpPr>
      <xdr:spPr>
        <a:xfrm>
          <a:off x="8239271" y="633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69765</xdr:rowOff>
    </xdr:from>
    <xdr:ext cx="534377" cy="259045"/>
    <xdr:sp macro="" textlink="">
      <xdr:nvSpPr>
        <xdr:cNvPr id="143" name="n_2mainValue【道路】&#10;一人当たり延長">
          <a:extLst>
            <a:ext uri="{FF2B5EF4-FFF2-40B4-BE49-F238E27FC236}">
              <a16:creationId xmlns:a16="http://schemas.microsoft.com/office/drawing/2014/main" id="{00000000-0008-0000-0E00-00008F000000}"/>
            </a:ext>
          </a:extLst>
        </xdr:cNvPr>
        <xdr:cNvSpPr txBox="1"/>
      </xdr:nvSpPr>
      <xdr:spPr>
        <a:xfrm>
          <a:off x="7477271" y="627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72470</xdr:rowOff>
    </xdr:from>
    <xdr:ext cx="534377" cy="259045"/>
    <xdr:sp macro="" textlink="">
      <xdr:nvSpPr>
        <xdr:cNvPr id="144" name="n_3mainValue【道路】&#10;一人当たり延長">
          <a:extLst>
            <a:ext uri="{FF2B5EF4-FFF2-40B4-BE49-F238E27FC236}">
              <a16:creationId xmlns:a16="http://schemas.microsoft.com/office/drawing/2014/main" id="{00000000-0008-0000-0E00-000090000000}"/>
            </a:ext>
          </a:extLst>
        </xdr:cNvPr>
        <xdr:cNvSpPr txBox="1"/>
      </xdr:nvSpPr>
      <xdr:spPr>
        <a:xfrm>
          <a:off x="6702571" y="627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83653</xdr:rowOff>
    </xdr:from>
    <xdr:ext cx="534377" cy="259045"/>
    <xdr:sp macro="" textlink="">
      <xdr:nvSpPr>
        <xdr:cNvPr id="145" name="n_4mainValue【道路】&#10;一人当たり延長">
          <a:extLst>
            <a:ext uri="{FF2B5EF4-FFF2-40B4-BE49-F238E27FC236}">
              <a16:creationId xmlns:a16="http://schemas.microsoft.com/office/drawing/2014/main" id="{00000000-0008-0000-0E00-000091000000}"/>
            </a:ext>
          </a:extLst>
        </xdr:cNvPr>
        <xdr:cNvSpPr txBox="1"/>
      </xdr:nvSpPr>
      <xdr:spPr>
        <a:xfrm>
          <a:off x="5905011" y="628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E00-0000AA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84909</xdr:rowOff>
    </xdr:from>
    <xdr:to>
      <xdr:col>24</xdr:col>
      <xdr:colOff>62865</xdr:colOff>
      <xdr:row>63</xdr:row>
      <xdr:rowOff>153488</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flipV="1">
          <a:off x="4086225" y="9305109"/>
          <a:ext cx="0" cy="1409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157315</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E00-0000AC000000}"/>
            </a:ext>
          </a:extLst>
        </xdr:cNvPr>
        <xdr:cNvSpPr txBox="1"/>
      </xdr:nvSpPr>
      <xdr:spPr>
        <a:xfrm>
          <a:off x="4124960" y="1071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153488</xdr:rowOff>
    </xdr:from>
    <xdr:to>
      <xdr:col>24</xdr:col>
      <xdr:colOff>152400</xdr:colOff>
      <xdr:row>63</xdr:row>
      <xdr:rowOff>153488</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a:off x="4020820" y="107148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31586</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E00-0000AE000000}"/>
            </a:ext>
          </a:extLst>
        </xdr:cNvPr>
        <xdr:cNvSpPr txBox="1"/>
      </xdr:nvSpPr>
      <xdr:spPr>
        <a:xfrm>
          <a:off x="4124960" y="90841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84909</xdr:rowOff>
    </xdr:from>
    <xdr:to>
      <xdr:col>24</xdr:col>
      <xdr:colOff>152400</xdr:colOff>
      <xdr:row>55</xdr:row>
      <xdr:rowOff>84909</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020820" y="93051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E00-0000B0000000}"/>
            </a:ext>
          </a:extLst>
        </xdr:cNvPr>
        <xdr:cNvSpPr txBox="1"/>
      </xdr:nvSpPr>
      <xdr:spPr>
        <a:xfrm>
          <a:off x="4124960" y="100489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4036060" y="101937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97790</xdr:rowOff>
    </xdr:from>
    <xdr:to>
      <xdr:col>20</xdr:col>
      <xdr:colOff>38100</xdr:colOff>
      <xdr:row>61</xdr:row>
      <xdr:rowOff>27940</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3312160" y="101561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2514600" y="101300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17399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42273</xdr:rowOff>
    </xdr:from>
    <xdr:to>
      <xdr:col>6</xdr:col>
      <xdr:colOff>38100</xdr:colOff>
      <xdr:row>60</xdr:row>
      <xdr:rowOff>143873</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965200" y="1010067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130447</xdr:rowOff>
    </xdr:from>
    <xdr:to>
      <xdr:col>24</xdr:col>
      <xdr:colOff>114300</xdr:colOff>
      <xdr:row>62</xdr:row>
      <xdr:rowOff>60597</xdr:rowOff>
    </xdr:to>
    <xdr:sp macro="" textlink="">
      <xdr:nvSpPr>
        <xdr:cNvPr id="187" name="楕円 186">
          <a:extLst>
            <a:ext uri="{FF2B5EF4-FFF2-40B4-BE49-F238E27FC236}">
              <a16:creationId xmlns:a16="http://schemas.microsoft.com/office/drawing/2014/main" id="{00000000-0008-0000-0E00-0000BB000000}"/>
            </a:ext>
          </a:extLst>
        </xdr:cNvPr>
        <xdr:cNvSpPr/>
      </xdr:nvSpPr>
      <xdr:spPr>
        <a:xfrm>
          <a:off x="4036060" y="103564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108874</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E00-0000BC000000}"/>
            </a:ext>
          </a:extLst>
        </xdr:cNvPr>
        <xdr:cNvSpPr txBox="1"/>
      </xdr:nvSpPr>
      <xdr:spPr>
        <a:xfrm>
          <a:off x="4124960" y="10334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138612</xdr:rowOff>
    </xdr:from>
    <xdr:to>
      <xdr:col>20</xdr:col>
      <xdr:colOff>38100</xdr:colOff>
      <xdr:row>62</xdr:row>
      <xdr:rowOff>68762</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3312160" y="1036465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9797</xdr:rowOff>
    </xdr:from>
    <xdr:to>
      <xdr:col>24</xdr:col>
      <xdr:colOff>63500</xdr:colOff>
      <xdr:row>62</xdr:row>
      <xdr:rowOff>17962</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flipV="1">
          <a:off x="3355340" y="10403477"/>
          <a:ext cx="73152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161472</xdr:rowOff>
    </xdr:from>
    <xdr:to>
      <xdr:col>15</xdr:col>
      <xdr:colOff>101600</xdr:colOff>
      <xdr:row>62</xdr:row>
      <xdr:rowOff>91622</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2514600" y="103875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17962</xdr:rowOff>
    </xdr:from>
    <xdr:to>
      <xdr:col>19</xdr:col>
      <xdr:colOff>177800</xdr:colOff>
      <xdr:row>62</xdr:row>
      <xdr:rowOff>40822</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flipV="1">
          <a:off x="2565400" y="10411642"/>
          <a:ext cx="78994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168003</xdr:rowOff>
    </xdr:from>
    <xdr:to>
      <xdr:col>10</xdr:col>
      <xdr:colOff>165100</xdr:colOff>
      <xdr:row>62</xdr:row>
      <xdr:rowOff>98153</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1739900" y="103940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40822</xdr:rowOff>
    </xdr:from>
    <xdr:to>
      <xdr:col>15</xdr:col>
      <xdr:colOff>50800</xdr:colOff>
      <xdr:row>62</xdr:row>
      <xdr:rowOff>47353</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flipV="1">
          <a:off x="1790700" y="10434502"/>
          <a:ext cx="7747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115751</xdr:rowOff>
    </xdr:from>
    <xdr:to>
      <xdr:col>6</xdr:col>
      <xdr:colOff>38100</xdr:colOff>
      <xdr:row>62</xdr:row>
      <xdr:rowOff>45901</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965200" y="1034179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166551</xdr:rowOff>
    </xdr:from>
    <xdr:to>
      <xdr:col>10</xdr:col>
      <xdr:colOff>114300</xdr:colOff>
      <xdr:row>62</xdr:row>
      <xdr:rowOff>47353</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1008380" y="10392591"/>
          <a:ext cx="782320" cy="4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44467</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317056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18342</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2385704" y="9909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3646</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1611004" y="9894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160400</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836304" y="9883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59889</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3170564" y="10453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82749</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2385704" y="10476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89280</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1611004" y="10482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37028</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836304" y="10430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E00-0000E3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164726</xdr:rowOff>
    </xdr:from>
    <xdr:to>
      <xdr:col>54</xdr:col>
      <xdr:colOff>189865</xdr:colOff>
      <xdr:row>64</xdr:row>
      <xdr:rowOff>72974</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flipV="1">
          <a:off x="9219565" y="9217286"/>
          <a:ext cx="0" cy="1584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76801</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E00-0000E5000000}"/>
            </a:ext>
          </a:extLst>
        </xdr:cNvPr>
        <xdr:cNvSpPr txBox="1"/>
      </xdr:nvSpPr>
      <xdr:spPr>
        <a:xfrm>
          <a:off x="9258300" y="1080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72974</xdr:rowOff>
    </xdr:from>
    <xdr:to>
      <xdr:col>55</xdr:col>
      <xdr:colOff>88900</xdr:colOff>
      <xdr:row>64</xdr:row>
      <xdr:rowOff>72974</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a:off x="9154160" y="108019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111403</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E00-0000E7000000}"/>
            </a:ext>
          </a:extLst>
        </xdr:cNvPr>
        <xdr:cNvSpPr txBox="1"/>
      </xdr:nvSpPr>
      <xdr:spPr>
        <a:xfrm>
          <a:off x="9258300" y="89963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164726</xdr:rowOff>
    </xdr:from>
    <xdr:to>
      <xdr:col>55</xdr:col>
      <xdr:colOff>88900</xdr:colOff>
      <xdr:row>54</xdr:row>
      <xdr:rowOff>164726</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9154160" y="92172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14080</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E00-0000E9000000}"/>
            </a:ext>
          </a:extLst>
        </xdr:cNvPr>
        <xdr:cNvSpPr txBox="1"/>
      </xdr:nvSpPr>
      <xdr:spPr>
        <a:xfrm>
          <a:off x="9258300" y="102401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162653</xdr:rowOff>
    </xdr:from>
    <xdr:to>
      <xdr:col>55</xdr:col>
      <xdr:colOff>50800</xdr:colOff>
      <xdr:row>62</xdr:row>
      <xdr:rowOff>92803</xdr:rowOff>
    </xdr:to>
    <xdr:sp macro="" textlink="">
      <xdr:nvSpPr>
        <xdr:cNvPr id="234" name="フローチャート: 判断 233">
          <a:extLst>
            <a:ext uri="{FF2B5EF4-FFF2-40B4-BE49-F238E27FC236}">
              <a16:creationId xmlns:a16="http://schemas.microsoft.com/office/drawing/2014/main" id="{00000000-0008-0000-0E00-0000EA000000}"/>
            </a:ext>
          </a:extLst>
        </xdr:cNvPr>
        <xdr:cNvSpPr/>
      </xdr:nvSpPr>
      <xdr:spPr>
        <a:xfrm>
          <a:off x="9192260" y="103886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170229</xdr:rowOff>
    </xdr:from>
    <xdr:to>
      <xdr:col>50</xdr:col>
      <xdr:colOff>165100</xdr:colOff>
      <xdr:row>62</xdr:row>
      <xdr:rowOff>100379</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8445500" y="103962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11830</xdr:rowOff>
    </xdr:from>
    <xdr:to>
      <xdr:col>46</xdr:col>
      <xdr:colOff>38100</xdr:colOff>
      <xdr:row>62</xdr:row>
      <xdr:rowOff>113430</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7670800" y="104055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17504</xdr:rowOff>
    </xdr:from>
    <xdr:to>
      <xdr:col>41</xdr:col>
      <xdr:colOff>101600</xdr:colOff>
      <xdr:row>62</xdr:row>
      <xdr:rowOff>119104</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6873240" y="1041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35584</xdr:rowOff>
    </xdr:from>
    <xdr:to>
      <xdr:col>36</xdr:col>
      <xdr:colOff>165100</xdr:colOff>
      <xdr:row>62</xdr:row>
      <xdr:rowOff>137184</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6098540" y="10429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63406</xdr:rowOff>
    </xdr:from>
    <xdr:to>
      <xdr:col>55</xdr:col>
      <xdr:colOff>50800</xdr:colOff>
      <xdr:row>63</xdr:row>
      <xdr:rowOff>165006</xdr:rowOff>
    </xdr:to>
    <xdr:sp macro="" textlink="">
      <xdr:nvSpPr>
        <xdr:cNvPr id="244" name="楕円 243">
          <a:extLst>
            <a:ext uri="{FF2B5EF4-FFF2-40B4-BE49-F238E27FC236}">
              <a16:creationId xmlns:a16="http://schemas.microsoft.com/office/drawing/2014/main" id="{00000000-0008-0000-0E00-0000F4000000}"/>
            </a:ext>
          </a:extLst>
        </xdr:cNvPr>
        <xdr:cNvSpPr/>
      </xdr:nvSpPr>
      <xdr:spPr>
        <a:xfrm>
          <a:off x="9192260" y="1062472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41833</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E00-0000F5000000}"/>
            </a:ext>
          </a:extLst>
        </xdr:cNvPr>
        <xdr:cNvSpPr txBox="1"/>
      </xdr:nvSpPr>
      <xdr:spPr>
        <a:xfrm>
          <a:off x="9258300" y="10603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68004</xdr:rowOff>
    </xdr:from>
    <xdr:to>
      <xdr:col>50</xdr:col>
      <xdr:colOff>165100</xdr:colOff>
      <xdr:row>63</xdr:row>
      <xdr:rowOff>169604</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8445500" y="1062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114206</xdr:rowOff>
    </xdr:from>
    <xdr:to>
      <xdr:col>55</xdr:col>
      <xdr:colOff>0</xdr:colOff>
      <xdr:row>63</xdr:row>
      <xdr:rowOff>118804</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flipV="1">
          <a:off x="8496300" y="10675526"/>
          <a:ext cx="723900" cy="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73053</xdr:rowOff>
    </xdr:from>
    <xdr:to>
      <xdr:col>46</xdr:col>
      <xdr:colOff>38100</xdr:colOff>
      <xdr:row>64</xdr:row>
      <xdr:rowOff>3203</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7670800" y="1063437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118804</xdr:rowOff>
    </xdr:from>
    <xdr:to>
      <xdr:col>50</xdr:col>
      <xdr:colOff>114300</xdr:colOff>
      <xdr:row>63</xdr:row>
      <xdr:rowOff>123853</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7713980" y="10680124"/>
          <a:ext cx="782320" cy="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76512</xdr:rowOff>
    </xdr:from>
    <xdr:to>
      <xdr:col>41</xdr:col>
      <xdr:colOff>101600</xdr:colOff>
      <xdr:row>64</xdr:row>
      <xdr:rowOff>6662</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6873240" y="106378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123853</xdr:rowOff>
    </xdr:from>
    <xdr:to>
      <xdr:col>45</xdr:col>
      <xdr:colOff>177800</xdr:colOff>
      <xdr:row>63</xdr:row>
      <xdr:rowOff>127312</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6924040" y="10685173"/>
          <a:ext cx="789940" cy="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86702</xdr:rowOff>
    </xdr:from>
    <xdr:to>
      <xdr:col>36</xdr:col>
      <xdr:colOff>165100</xdr:colOff>
      <xdr:row>64</xdr:row>
      <xdr:rowOff>16852</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6098540" y="106480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127312</xdr:rowOff>
    </xdr:from>
    <xdr:to>
      <xdr:col>41</xdr:col>
      <xdr:colOff>50800</xdr:colOff>
      <xdr:row>63</xdr:row>
      <xdr:rowOff>137502</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6149340" y="10688632"/>
          <a:ext cx="774700" cy="1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116906</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8214575" y="1017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129957</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7444955" y="10188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135631</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6670255" y="10194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153711</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5872695" y="10212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160731</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8214575" y="1072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165780</xdr:rowOff>
    </xdr:from>
    <xdr:ext cx="534377"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7477271" y="1072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169239</xdr:rowOff>
    </xdr:from>
    <xdr:ext cx="534377"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6702571" y="1073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7979</xdr:rowOff>
    </xdr:from>
    <xdr:ext cx="534377"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5905011" y="1073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00000000-0008-0000-0E00-00001D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flipV="1">
          <a:off x="4086225" y="13041630"/>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00000000-0008-0000-0E00-00001F010000}"/>
            </a:ext>
          </a:extLst>
        </xdr:cNvPr>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00000000-0008-0000-0E00-000021010000}"/>
            </a:ext>
          </a:extLst>
        </xdr:cNvPr>
        <xdr:cNvSpPr txBox="1"/>
      </xdr:nvSpPr>
      <xdr:spPr>
        <a:xfrm>
          <a:off x="4124960" y="12820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402082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84472</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00000000-0008-0000-0E00-000023010000}"/>
            </a:ext>
          </a:extLst>
        </xdr:cNvPr>
        <xdr:cNvSpPr txBox="1"/>
      </xdr:nvSpPr>
      <xdr:spPr>
        <a:xfrm>
          <a:off x="4124960" y="13663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61595</xdr:rowOff>
    </xdr:from>
    <xdr:to>
      <xdr:col>24</xdr:col>
      <xdr:colOff>114300</xdr:colOff>
      <xdr:row>82</xdr:row>
      <xdr:rowOff>163195</xdr:rowOff>
    </xdr:to>
    <xdr:sp macro="" textlink="">
      <xdr:nvSpPr>
        <xdr:cNvPr id="292" name="フローチャート: 判断 291">
          <a:extLst>
            <a:ext uri="{FF2B5EF4-FFF2-40B4-BE49-F238E27FC236}">
              <a16:creationId xmlns:a16="http://schemas.microsoft.com/office/drawing/2014/main" id="{00000000-0008-0000-0E00-000024010000}"/>
            </a:ext>
          </a:extLst>
        </xdr:cNvPr>
        <xdr:cNvSpPr/>
      </xdr:nvSpPr>
      <xdr:spPr>
        <a:xfrm>
          <a:off x="4036060" y="1380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69214</xdr:rowOff>
    </xdr:from>
    <xdr:to>
      <xdr:col>20</xdr:col>
      <xdr:colOff>38100</xdr:colOff>
      <xdr:row>82</xdr:row>
      <xdr:rowOff>170814</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3312160" y="138156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65405</xdr:rowOff>
    </xdr:from>
    <xdr:to>
      <xdr:col>15</xdr:col>
      <xdr:colOff>101600</xdr:colOff>
      <xdr:row>82</xdr:row>
      <xdr:rowOff>167005</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2514600" y="1381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34925</xdr:rowOff>
    </xdr:from>
    <xdr:to>
      <xdr:col>10</xdr:col>
      <xdr:colOff>165100</xdr:colOff>
      <xdr:row>82</xdr:row>
      <xdr:rowOff>136525</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1739900" y="1378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48261</xdr:rowOff>
    </xdr:from>
    <xdr:to>
      <xdr:col>6</xdr:col>
      <xdr:colOff>38100</xdr:colOff>
      <xdr:row>82</xdr:row>
      <xdr:rowOff>149861</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965200" y="1379474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63500</xdr:rowOff>
    </xdr:from>
    <xdr:to>
      <xdr:col>24</xdr:col>
      <xdr:colOff>114300</xdr:colOff>
      <xdr:row>86</xdr:row>
      <xdr:rowOff>165100</xdr:rowOff>
    </xdr:to>
    <xdr:sp macro="" textlink="">
      <xdr:nvSpPr>
        <xdr:cNvPr id="302" name="楕円 301">
          <a:extLst>
            <a:ext uri="{FF2B5EF4-FFF2-40B4-BE49-F238E27FC236}">
              <a16:creationId xmlns:a16="http://schemas.microsoft.com/office/drawing/2014/main" id="{00000000-0008-0000-0E00-00002E010000}"/>
            </a:ext>
          </a:extLst>
        </xdr:cNvPr>
        <xdr:cNvSpPr/>
      </xdr:nvSpPr>
      <xdr:spPr>
        <a:xfrm>
          <a:off x="4036060" y="1448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149877</xdr:rowOff>
    </xdr:from>
    <xdr:ext cx="469744" cy="259045"/>
    <xdr:sp macro="" textlink="">
      <xdr:nvSpPr>
        <xdr:cNvPr id="303" name="【公営住宅】&#10;有形固定資産減価償却率該当値テキスト">
          <a:extLst>
            <a:ext uri="{FF2B5EF4-FFF2-40B4-BE49-F238E27FC236}">
              <a16:creationId xmlns:a16="http://schemas.microsoft.com/office/drawing/2014/main" id="{00000000-0008-0000-0E00-00002F010000}"/>
            </a:ext>
          </a:extLst>
        </xdr:cNvPr>
        <xdr:cNvSpPr txBox="1"/>
      </xdr:nvSpPr>
      <xdr:spPr>
        <a:xfrm>
          <a:off x="4124960" y="1439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21589</xdr:rowOff>
    </xdr:from>
    <xdr:to>
      <xdr:col>20</xdr:col>
      <xdr:colOff>38100</xdr:colOff>
      <xdr:row>86</xdr:row>
      <xdr:rowOff>123189</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3312160" y="1443862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72389</xdr:rowOff>
    </xdr:from>
    <xdr:to>
      <xdr:col>24</xdr:col>
      <xdr:colOff>63500</xdr:colOff>
      <xdr:row>86</xdr:row>
      <xdr:rowOff>114300</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3355340" y="14489429"/>
          <a:ext cx="73152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21589</xdr:rowOff>
    </xdr:from>
    <xdr:to>
      <xdr:col>15</xdr:col>
      <xdr:colOff>101600</xdr:colOff>
      <xdr:row>86</xdr:row>
      <xdr:rowOff>123189</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2514600" y="1443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72389</xdr:rowOff>
    </xdr:from>
    <xdr:to>
      <xdr:col>19</xdr:col>
      <xdr:colOff>177800</xdr:colOff>
      <xdr:row>86</xdr:row>
      <xdr:rowOff>72389</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2565400" y="14489429"/>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31114</xdr:rowOff>
    </xdr:from>
    <xdr:to>
      <xdr:col>10</xdr:col>
      <xdr:colOff>165100</xdr:colOff>
      <xdr:row>86</xdr:row>
      <xdr:rowOff>132714</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1739900" y="1444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72389</xdr:rowOff>
    </xdr:from>
    <xdr:to>
      <xdr:col>15</xdr:col>
      <xdr:colOff>50800</xdr:colOff>
      <xdr:row>86</xdr:row>
      <xdr:rowOff>81914</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flipV="1">
          <a:off x="1790700" y="14489429"/>
          <a:ext cx="7747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31114</xdr:rowOff>
    </xdr:from>
    <xdr:to>
      <xdr:col>6</xdr:col>
      <xdr:colOff>38100</xdr:colOff>
      <xdr:row>86</xdr:row>
      <xdr:rowOff>132714</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965200" y="1444815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81914</xdr:rowOff>
    </xdr:from>
    <xdr:to>
      <xdr:col>10</xdr:col>
      <xdr:colOff>114300</xdr:colOff>
      <xdr:row>86</xdr:row>
      <xdr:rowOff>81914</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1008380" y="14498954"/>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15891</xdr:rowOff>
    </xdr:from>
    <xdr:ext cx="405111" cy="259045"/>
    <xdr:sp macro="" textlink="">
      <xdr:nvSpPr>
        <xdr:cNvPr id="312" name="n_1aveValue【公営住宅】&#10;有形固定資産減価償却率">
          <a:extLst>
            <a:ext uri="{FF2B5EF4-FFF2-40B4-BE49-F238E27FC236}">
              <a16:creationId xmlns:a16="http://schemas.microsoft.com/office/drawing/2014/main" id="{00000000-0008-0000-0E00-000038010000}"/>
            </a:ext>
          </a:extLst>
        </xdr:cNvPr>
        <xdr:cNvSpPr txBox="1"/>
      </xdr:nvSpPr>
      <xdr:spPr>
        <a:xfrm>
          <a:off x="3170564" y="13594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12082</xdr:rowOff>
    </xdr:from>
    <xdr:ext cx="405111" cy="259045"/>
    <xdr:sp macro="" textlink="">
      <xdr:nvSpPr>
        <xdr:cNvPr id="313" name="n_2aveValue【公営住宅】&#10;有形固定資産減価償却率">
          <a:extLst>
            <a:ext uri="{FF2B5EF4-FFF2-40B4-BE49-F238E27FC236}">
              <a16:creationId xmlns:a16="http://schemas.microsoft.com/office/drawing/2014/main" id="{00000000-0008-0000-0E00-000039010000}"/>
            </a:ext>
          </a:extLst>
        </xdr:cNvPr>
        <xdr:cNvSpPr txBox="1"/>
      </xdr:nvSpPr>
      <xdr:spPr>
        <a:xfrm>
          <a:off x="2385704" y="1359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153052</xdr:rowOff>
    </xdr:from>
    <xdr:ext cx="405111" cy="259045"/>
    <xdr:sp macro="" textlink="">
      <xdr:nvSpPr>
        <xdr:cNvPr id="314" name="n_3aveValue【公営住宅】&#10;有形固定資産減価償却率">
          <a:extLst>
            <a:ext uri="{FF2B5EF4-FFF2-40B4-BE49-F238E27FC236}">
              <a16:creationId xmlns:a16="http://schemas.microsoft.com/office/drawing/2014/main" id="{00000000-0008-0000-0E00-00003A010000}"/>
            </a:ext>
          </a:extLst>
        </xdr:cNvPr>
        <xdr:cNvSpPr txBox="1"/>
      </xdr:nvSpPr>
      <xdr:spPr>
        <a:xfrm>
          <a:off x="1611004" y="1356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166388</xdr:rowOff>
    </xdr:from>
    <xdr:ext cx="405111" cy="259045"/>
    <xdr:sp macro="" textlink="">
      <xdr:nvSpPr>
        <xdr:cNvPr id="315" name="n_4aveValue【公営住宅】&#10;有形固定資産減価償却率">
          <a:extLst>
            <a:ext uri="{FF2B5EF4-FFF2-40B4-BE49-F238E27FC236}">
              <a16:creationId xmlns:a16="http://schemas.microsoft.com/office/drawing/2014/main" id="{00000000-0008-0000-0E00-00003B010000}"/>
            </a:ext>
          </a:extLst>
        </xdr:cNvPr>
        <xdr:cNvSpPr txBox="1"/>
      </xdr:nvSpPr>
      <xdr:spPr>
        <a:xfrm>
          <a:off x="836304"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114316</xdr:rowOff>
    </xdr:from>
    <xdr:ext cx="405111" cy="259045"/>
    <xdr:sp macro="" textlink="">
      <xdr:nvSpPr>
        <xdr:cNvPr id="316" name="n_1mainValue【公営住宅】&#10;有形固定資産減価償却率">
          <a:extLst>
            <a:ext uri="{FF2B5EF4-FFF2-40B4-BE49-F238E27FC236}">
              <a16:creationId xmlns:a16="http://schemas.microsoft.com/office/drawing/2014/main" id="{00000000-0008-0000-0E00-00003C010000}"/>
            </a:ext>
          </a:extLst>
        </xdr:cNvPr>
        <xdr:cNvSpPr txBox="1"/>
      </xdr:nvSpPr>
      <xdr:spPr>
        <a:xfrm>
          <a:off x="3170564" y="14531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114316</xdr:rowOff>
    </xdr:from>
    <xdr:ext cx="405111" cy="259045"/>
    <xdr:sp macro="" textlink="">
      <xdr:nvSpPr>
        <xdr:cNvPr id="317" name="n_2mainValue【公営住宅】&#10;有形固定資産減価償却率">
          <a:extLst>
            <a:ext uri="{FF2B5EF4-FFF2-40B4-BE49-F238E27FC236}">
              <a16:creationId xmlns:a16="http://schemas.microsoft.com/office/drawing/2014/main" id="{00000000-0008-0000-0E00-00003D010000}"/>
            </a:ext>
          </a:extLst>
        </xdr:cNvPr>
        <xdr:cNvSpPr txBox="1"/>
      </xdr:nvSpPr>
      <xdr:spPr>
        <a:xfrm>
          <a:off x="2385704" y="14531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123841</xdr:rowOff>
    </xdr:from>
    <xdr:ext cx="405111" cy="259045"/>
    <xdr:sp macro="" textlink="">
      <xdr:nvSpPr>
        <xdr:cNvPr id="318" name="n_3mainValue【公営住宅】&#10;有形固定資産減価償却率">
          <a:extLst>
            <a:ext uri="{FF2B5EF4-FFF2-40B4-BE49-F238E27FC236}">
              <a16:creationId xmlns:a16="http://schemas.microsoft.com/office/drawing/2014/main" id="{00000000-0008-0000-0E00-00003E010000}"/>
            </a:ext>
          </a:extLst>
        </xdr:cNvPr>
        <xdr:cNvSpPr txBox="1"/>
      </xdr:nvSpPr>
      <xdr:spPr>
        <a:xfrm>
          <a:off x="1611004" y="14540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123841</xdr:rowOff>
    </xdr:from>
    <xdr:ext cx="405111" cy="259045"/>
    <xdr:sp macro="" textlink="">
      <xdr:nvSpPr>
        <xdr:cNvPr id="319" name="n_4mainValue【公営住宅】&#10;有形固定資産減価償却率">
          <a:extLst>
            <a:ext uri="{FF2B5EF4-FFF2-40B4-BE49-F238E27FC236}">
              <a16:creationId xmlns:a16="http://schemas.microsoft.com/office/drawing/2014/main" id="{00000000-0008-0000-0E00-00003F010000}"/>
            </a:ext>
          </a:extLst>
        </xdr:cNvPr>
        <xdr:cNvSpPr txBox="1"/>
      </xdr:nvSpPr>
      <xdr:spPr>
        <a:xfrm>
          <a:off x="836304" y="14540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00000000-0008-0000-0E00-000056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86</xdr:row>
      <xdr:rowOff>103632</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flipV="1">
          <a:off x="9219565" y="13215747"/>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44" name="【公営住宅】&#10;一人当たり面積最小値テキスト">
          <a:extLst>
            <a:ext uri="{FF2B5EF4-FFF2-40B4-BE49-F238E27FC236}">
              <a16:creationId xmlns:a16="http://schemas.microsoft.com/office/drawing/2014/main" id="{00000000-0008-0000-0E00-000058010000}"/>
            </a:ext>
          </a:extLst>
        </xdr:cNvPr>
        <xdr:cNvSpPr txBox="1"/>
      </xdr:nvSpPr>
      <xdr:spPr>
        <a:xfrm>
          <a:off x="9258300" y="1452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9154160" y="145206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46" name="【公営住宅】&#10;一人当たり面積最大値テキスト">
          <a:extLst>
            <a:ext uri="{FF2B5EF4-FFF2-40B4-BE49-F238E27FC236}">
              <a16:creationId xmlns:a16="http://schemas.microsoft.com/office/drawing/2014/main" id="{00000000-0008-0000-0E00-00005A010000}"/>
            </a:ext>
          </a:extLst>
        </xdr:cNvPr>
        <xdr:cNvSpPr txBox="1"/>
      </xdr:nvSpPr>
      <xdr:spPr>
        <a:xfrm>
          <a:off x="9258300" y="1299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9154160" y="132157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164101</xdr:rowOff>
    </xdr:from>
    <xdr:ext cx="469744" cy="259045"/>
    <xdr:sp macro="" textlink="">
      <xdr:nvSpPr>
        <xdr:cNvPr id="348" name="【公営住宅】&#10;一人当たり面積平均値テキスト">
          <a:extLst>
            <a:ext uri="{FF2B5EF4-FFF2-40B4-BE49-F238E27FC236}">
              <a16:creationId xmlns:a16="http://schemas.microsoft.com/office/drawing/2014/main" id="{00000000-0008-0000-0E00-00005C010000}"/>
            </a:ext>
          </a:extLst>
        </xdr:cNvPr>
        <xdr:cNvSpPr txBox="1"/>
      </xdr:nvSpPr>
      <xdr:spPr>
        <a:xfrm>
          <a:off x="9258300" y="14078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141224</xdr:rowOff>
    </xdr:from>
    <xdr:to>
      <xdr:col>55</xdr:col>
      <xdr:colOff>50800</xdr:colOff>
      <xdr:row>85</xdr:row>
      <xdr:rowOff>71374</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9192260" y="142229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132462</xdr:rowOff>
    </xdr:from>
    <xdr:to>
      <xdr:col>50</xdr:col>
      <xdr:colOff>165100</xdr:colOff>
      <xdr:row>85</xdr:row>
      <xdr:rowOff>62612</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8445500" y="142142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125413</xdr:rowOff>
    </xdr:from>
    <xdr:to>
      <xdr:col>46</xdr:col>
      <xdr:colOff>38100</xdr:colOff>
      <xdr:row>85</xdr:row>
      <xdr:rowOff>55563</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7670800" y="142071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137224</xdr:rowOff>
    </xdr:from>
    <xdr:to>
      <xdr:col>41</xdr:col>
      <xdr:colOff>101600</xdr:colOff>
      <xdr:row>85</xdr:row>
      <xdr:rowOff>67374</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6873240" y="142189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169418</xdr:rowOff>
    </xdr:from>
    <xdr:to>
      <xdr:col>36</xdr:col>
      <xdr:colOff>165100</xdr:colOff>
      <xdr:row>85</xdr:row>
      <xdr:rowOff>99568</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6098540" y="142511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48831</xdr:rowOff>
    </xdr:from>
    <xdr:to>
      <xdr:col>55</xdr:col>
      <xdr:colOff>50800</xdr:colOff>
      <xdr:row>86</xdr:row>
      <xdr:rowOff>150431</xdr:rowOff>
    </xdr:to>
    <xdr:sp macro="" textlink="">
      <xdr:nvSpPr>
        <xdr:cNvPr id="359" name="楕円 358">
          <a:extLst>
            <a:ext uri="{FF2B5EF4-FFF2-40B4-BE49-F238E27FC236}">
              <a16:creationId xmlns:a16="http://schemas.microsoft.com/office/drawing/2014/main" id="{00000000-0008-0000-0E00-000067010000}"/>
            </a:ext>
          </a:extLst>
        </xdr:cNvPr>
        <xdr:cNvSpPr/>
      </xdr:nvSpPr>
      <xdr:spPr>
        <a:xfrm>
          <a:off x="9192260" y="1446587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135208</xdr:rowOff>
    </xdr:from>
    <xdr:ext cx="469744" cy="259045"/>
    <xdr:sp macro="" textlink="">
      <xdr:nvSpPr>
        <xdr:cNvPr id="360" name="【公営住宅】&#10;一人当たり面積該当値テキスト">
          <a:extLst>
            <a:ext uri="{FF2B5EF4-FFF2-40B4-BE49-F238E27FC236}">
              <a16:creationId xmlns:a16="http://schemas.microsoft.com/office/drawing/2014/main" id="{00000000-0008-0000-0E00-000068010000}"/>
            </a:ext>
          </a:extLst>
        </xdr:cNvPr>
        <xdr:cNvSpPr txBox="1"/>
      </xdr:nvSpPr>
      <xdr:spPr>
        <a:xfrm>
          <a:off x="9258300" y="14384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49022</xdr:rowOff>
    </xdr:from>
    <xdr:to>
      <xdr:col>50</xdr:col>
      <xdr:colOff>165100</xdr:colOff>
      <xdr:row>86</xdr:row>
      <xdr:rowOff>150622</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8445500" y="1446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99631</xdr:rowOff>
    </xdr:from>
    <xdr:to>
      <xdr:col>55</xdr:col>
      <xdr:colOff>0</xdr:colOff>
      <xdr:row>86</xdr:row>
      <xdr:rowOff>99822</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flipV="1">
          <a:off x="8496300" y="14516671"/>
          <a:ext cx="7239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50927</xdr:rowOff>
    </xdr:from>
    <xdr:to>
      <xdr:col>46</xdr:col>
      <xdr:colOff>38100</xdr:colOff>
      <xdr:row>86</xdr:row>
      <xdr:rowOff>152527</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7670800" y="1446796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99822</xdr:rowOff>
    </xdr:from>
    <xdr:to>
      <xdr:col>50</xdr:col>
      <xdr:colOff>114300</xdr:colOff>
      <xdr:row>86</xdr:row>
      <xdr:rowOff>101727</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flipV="1">
          <a:off x="7713980" y="14516862"/>
          <a:ext cx="78232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47498</xdr:rowOff>
    </xdr:from>
    <xdr:to>
      <xdr:col>41</xdr:col>
      <xdr:colOff>101600</xdr:colOff>
      <xdr:row>86</xdr:row>
      <xdr:rowOff>149098</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6873240" y="1446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98298</xdr:rowOff>
    </xdr:from>
    <xdr:to>
      <xdr:col>45</xdr:col>
      <xdr:colOff>177800</xdr:colOff>
      <xdr:row>86</xdr:row>
      <xdr:rowOff>101727</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a:off x="6924040" y="14515338"/>
          <a:ext cx="78994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47689</xdr:rowOff>
    </xdr:from>
    <xdr:to>
      <xdr:col>36</xdr:col>
      <xdr:colOff>165100</xdr:colOff>
      <xdr:row>86</xdr:row>
      <xdr:rowOff>149289</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6098540" y="1446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98298</xdr:rowOff>
    </xdr:from>
    <xdr:to>
      <xdr:col>41</xdr:col>
      <xdr:colOff>50800</xdr:colOff>
      <xdr:row>86</xdr:row>
      <xdr:rowOff>98489</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6149340" y="14515338"/>
          <a:ext cx="7747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79139</xdr:rowOff>
    </xdr:from>
    <xdr:ext cx="469744" cy="259045"/>
    <xdr:sp macro="" textlink="">
      <xdr:nvSpPr>
        <xdr:cNvPr id="369" name="n_1aveValue【公営住宅】&#10;一人当たり面積">
          <a:extLst>
            <a:ext uri="{FF2B5EF4-FFF2-40B4-BE49-F238E27FC236}">
              <a16:creationId xmlns:a16="http://schemas.microsoft.com/office/drawing/2014/main" id="{00000000-0008-0000-0E00-000071010000}"/>
            </a:ext>
          </a:extLst>
        </xdr:cNvPr>
        <xdr:cNvSpPr txBox="1"/>
      </xdr:nvSpPr>
      <xdr:spPr>
        <a:xfrm>
          <a:off x="8271587" y="1399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72090</xdr:rowOff>
    </xdr:from>
    <xdr:ext cx="469744" cy="259045"/>
    <xdr:sp macro="" textlink="">
      <xdr:nvSpPr>
        <xdr:cNvPr id="370" name="n_2aveValue【公営住宅】&#10;一人当たり面積">
          <a:extLst>
            <a:ext uri="{FF2B5EF4-FFF2-40B4-BE49-F238E27FC236}">
              <a16:creationId xmlns:a16="http://schemas.microsoft.com/office/drawing/2014/main" id="{00000000-0008-0000-0E00-000072010000}"/>
            </a:ext>
          </a:extLst>
        </xdr:cNvPr>
        <xdr:cNvSpPr txBox="1"/>
      </xdr:nvSpPr>
      <xdr:spPr>
        <a:xfrm>
          <a:off x="7509587" y="13986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83901</xdr:rowOff>
    </xdr:from>
    <xdr:ext cx="469744" cy="259045"/>
    <xdr:sp macro="" textlink="">
      <xdr:nvSpPr>
        <xdr:cNvPr id="371" name="n_3aveValue【公営住宅】&#10;一人当たり面積">
          <a:extLst>
            <a:ext uri="{FF2B5EF4-FFF2-40B4-BE49-F238E27FC236}">
              <a16:creationId xmlns:a16="http://schemas.microsoft.com/office/drawing/2014/main" id="{00000000-0008-0000-0E00-000073010000}"/>
            </a:ext>
          </a:extLst>
        </xdr:cNvPr>
        <xdr:cNvSpPr txBox="1"/>
      </xdr:nvSpPr>
      <xdr:spPr>
        <a:xfrm>
          <a:off x="6712027" y="1399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116095</xdr:rowOff>
    </xdr:from>
    <xdr:ext cx="469744" cy="259045"/>
    <xdr:sp macro="" textlink="">
      <xdr:nvSpPr>
        <xdr:cNvPr id="372" name="n_4aveValue【公営住宅】&#10;一人当たり面積">
          <a:extLst>
            <a:ext uri="{FF2B5EF4-FFF2-40B4-BE49-F238E27FC236}">
              <a16:creationId xmlns:a16="http://schemas.microsoft.com/office/drawing/2014/main" id="{00000000-0008-0000-0E00-000074010000}"/>
            </a:ext>
          </a:extLst>
        </xdr:cNvPr>
        <xdr:cNvSpPr txBox="1"/>
      </xdr:nvSpPr>
      <xdr:spPr>
        <a:xfrm>
          <a:off x="5937327" y="1403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141749</xdr:rowOff>
    </xdr:from>
    <xdr:ext cx="469744" cy="259045"/>
    <xdr:sp macro="" textlink="">
      <xdr:nvSpPr>
        <xdr:cNvPr id="373" name="n_1mainValue【公営住宅】&#10;一人当たり面積">
          <a:extLst>
            <a:ext uri="{FF2B5EF4-FFF2-40B4-BE49-F238E27FC236}">
              <a16:creationId xmlns:a16="http://schemas.microsoft.com/office/drawing/2014/main" id="{00000000-0008-0000-0E00-000075010000}"/>
            </a:ext>
          </a:extLst>
        </xdr:cNvPr>
        <xdr:cNvSpPr txBox="1"/>
      </xdr:nvSpPr>
      <xdr:spPr>
        <a:xfrm>
          <a:off x="8271587" y="1455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143654</xdr:rowOff>
    </xdr:from>
    <xdr:ext cx="469744" cy="259045"/>
    <xdr:sp macro="" textlink="">
      <xdr:nvSpPr>
        <xdr:cNvPr id="374" name="n_2mainValue【公営住宅】&#10;一人当たり面積">
          <a:extLst>
            <a:ext uri="{FF2B5EF4-FFF2-40B4-BE49-F238E27FC236}">
              <a16:creationId xmlns:a16="http://schemas.microsoft.com/office/drawing/2014/main" id="{00000000-0008-0000-0E00-000076010000}"/>
            </a:ext>
          </a:extLst>
        </xdr:cNvPr>
        <xdr:cNvSpPr txBox="1"/>
      </xdr:nvSpPr>
      <xdr:spPr>
        <a:xfrm>
          <a:off x="7509587" y="1456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140225</xdr:rowOff>
    </xdr:from>
    <xdr:ext cx="469744" cy="259045"/>
    <xdr:sp macro="" textlink="">
      <xdr:nvSpPr>
        <xdr:cNvPr id="375" name="n_3mainValue【公営住宅】&#10;一人当たり面積">
          <a:extLst>
            <a:ext uri="{FF2B5EF4-FFF2-40B4-BE49-F238E27FC236}">
              <a16:creationId xmlns:a16="http://schemas.microsoft.com/office/drawing/2014/main" id="{00000000-0008-0000-0E00-000077010000}"/>
            </a:ext>
          </a:extLst>
        </xdr:cNvPr>
        <xdr:cNvSpPr txBox="1"/>
      </xdr:nvSpPr>
      <xdr:spPr>
        <a:xfrm>
          <a:off x="6712027" y="1455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140416</xdr:rowOff>
    </xdr:from>
    <xdr:ext cx="469744" cy="259045"/>
    <xdr:sp macro="" textlink="">
      <xdr:nvSpPr>
        <xdr:cNvPr id="376" name="n_4mainValue【公営住宅】&#10;一人当たり面積">
          <a:extLst>
            <a:ext uri="{FF2B5EF4-FFF2-40B4-BE49-F238E27FC236}">
              <a16:creationId xmlns:a16="http://schemas.microsoft.com/office/drawing/2014/main" id="{00000000-0008-0000-0E00-000078010000}"/>
            </a:ext>
          </a:extLst>
        </xdr:cNvPr>
        <xdr:cNvSpPr txBox="1"/>
      </xdr:nvSpPr>
      <xdr:spPr>
        <a:xfrm>
          <a:off x="5937327" y="14557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0666881" y="54508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a:extLst>
            <a:ext uri="{FF2B5EF4-FFF2-40B4-BE49-F238E27FC236}">
              <a16:creationId xmlns:a16="http://schemas.microsoft.com/office/drawing/2014/main" id="{00000000-0008-0000-0E00-00009F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flipV="1">
          <a:off x="14375764" y="558927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7" name="【認定こども園・幼稚園・保育所】&#10;有形固定資産減価償却率最小値テキスト">
          <a:extLst>
            <a:ext uri="{FF2B5EF4-FFF2-40B4-BE49-F238E27FC236}">
              <a16:creationId xmlns:a16="http://schemas.microsoft.com/office/drawing/2014/main" id="{00000000-0008-0000-0E00-0000A1010000}"/>
            </a:ext>
          </a:extLst>
        </xdr:cNvPr>
        <xdr:cNvSpPr txBox="1"/>
      </xdr:nvSpPr>
      <xdr:spPr>
        <a:xfrm>
          <a:off x="14414500"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4287500" y="6832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9" name="【認定こども園・幼稚園・保育所】&#10;有形固定資産減価償却率最大値テキスト">
          <a:extLst>
            <a:ext uri="{FF2B5EF4-FFF2-40B4-BE49-F238E27FC236}">
              <a16:creationId xmlns:a16="http://schemas.microsoft.com/office/drawing/2014/main" id="{00000000-0008-0000-0E00-0000A3010000}"/>
            </a:ext>
          </a:extLst>
        </xdr:cNvPr>
        <xdr:cNvSpPr txBox="1"/>
      </xdr:nvSpPr>
      <xdr:spPr>
        <a:xfrm>
          <a:off x="14414500" y="53683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4287500" y="558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86377</xdr:rowOff>
    </xdr:from>
    <xdr:ext cx="405111" cy="259045"/>
    <xdr:sp macro="" textlink="">
      <xdr:nvSpPr>
        <xdr:cNvPr id="421" name="【認定こども園・幼稚園・保育所】&#10;有形固定資産減価償却率平均値テキスト">
          <a:extLst>
            <a:ext uri="{FF2B5EF4-FFF2-40B4-BE49-F238E27FC236}">
              <a16:creationId xmlns:a16="http://schemas.microsoft.com/office/drawing/2014/main" id="{00000000-0008-0000-0E00-0000A5010000}"/>
            </a:ext>
          </a:extLst>
        </xdr:cNvPr>
        <xdr:cNvSpPr txBox="1"/>
      </xdr:nvSpPr>
      <xdr:spPr>
        <a:xfrm>
          <a:off x="14414500" y="628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107950</xdr:rowOff>
    </xdr:from>
    <xdr:to>
      <xdr:col>85</xdr:col>
      <xdr:colOff>177800</xdr:colOff>
      <xdr:row>38</xdr:row>
      <xdr:rowOff>38100</xdr:rowOff>
    </xdr:to>
    <xdr:sp macro="" textlink="">
      <xdr:nvSpPr>
        <xdr:cNvPr id="422" name="フローチャート: 判断 421">
          <a:extLst>
            <a:ext uri="{FF2B5EF4-FFF2-40B4-BE49-F238E27FC236}">
              <a16:creationId xmlns:a16="http://schemas.microsoft.com/office/drawing/2014/main" id="{00000000-0008-0000-0E00-0000A6010000}"/>
            </a:ext>
          </a:extLst>
        </xdr:cNvPr>
        <xdr:cNvSpPr/>
      </xdr:nvSpPr>
      <xdr:spPr>
        <a:xfrm>
          <a:off x="14325600" y="63106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53340</xdr:rowOff>
    </xdr:from>
    <xdr:to>
      <xdr:col>81</xdr:col>
      <xdr:colOff>101600</xdr:colOff>
      <xdr:row>37</xdr:row>
      <xdr:rowOff>154940</xdr:rowOff>
    </xdr:to>
    <xdr:sp macro="" textlink="">
      <xdr:nvSpPr>
        <xdr:cNvPr id="423" name="フローチャート: 判断 422">
          <a:extLst>
            <a:ext uri="{FF2B5EF4-FFF2-40B4-BE49-F238E27FC236}">
              <a16:creationId xmlns:a16="http://schemas.microsoft.com/office/drawing/2014/main" id="{00000000-0008-0000-0E00-0000A7010000}"/>
            </a:ext>
          </a:extLst>
        </xdr:cNvPr>
        <xdr:cNvSpPr/>
      </xdr:nvSpPr>
      <xdr:spPr>
        <a:xfrm>
          <a:off x="1357884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15240</xdr:rowOff>
    </xdr:from>
    <xdr:to>
      <xdr:col>76</xdr:col>
      <xdr:colOff>165100</xdr:colOff>
      <xdr:row>37</xdr:row>
      <xdr:rowOff>116840</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280414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0</xdr:rowOff>
    </xdr:from>
    <xdr:to>
      <xdr:col>72</xdr:col>
      <xdr:colOff>38100</xdr:colOff>
      <xdr:row>37</xdr:row>
      <xdr:rowOff>101600</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2029440" y="62026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142240</xdr:rowOff>
    </xdr:from>
    <xdr:to>
      <xdr:col>67</xdr:col>
      <xdr:colOff>101600</xdr:colOff>
      <xdr:row>37</xdr:row>
      <xdr:rowOff>72390</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1231880" y="61772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21590</xdr:rowOff>
    </xdr:from>
    <xdr:to>
      <xdr:col>85</xdr:col>
      <xdr:colOff>177800</xdr:colOff>
      <xdr:row>37</xdr:row>
      <xdr:rowOff>123190</xdr:rowOff>
    </xdr:to>
    <xdr:sp macro="" textlink="">
      <xdr:nvSpPr>
        <xdr:cNvPr id="432" name="楕円 431">
          <a:extLst>
            <a:ext uri="{FF2B5EF4-FFF2-40B4-BE49-F238E27FC236}">
              <a16:creationId xmlns:a16="http://schemas.microsoft.com/office/drawing/2014/main" id="{00000000-0008-0000-0E00-0000B0010000}"/>
            </a:ext>
          </a:extLst>
        </xdr:cNvPr>
        <xdr:cNvSpPr/>
      </xdr:nvSpPr>
      <xdr:spPr>
        <a:xfrm>
          <a:off x="14325600" y="622427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44467</xdr:rowOff>
    </xdr:from>
    <xdr:ext cx="405111" cy="259045"/>
    <xdr:sp macro="" textlink="">
      <xdr:nvSpPr>
        <xdr:cNvPr id="433" name="【認定こども園・幼稚園・保育所】&#10;有形固定資産減価償却率該当値テキスト">
          <a:extLst>
            <a:ext uri="{FF2B5EF4-FFF2-40B4-BE49-F238E27FC236}">
              <a16:creationId xmlns:a16="http://schemas.microsoft.com/office/drawing/2014/main" id="{00000000-0008-0000-0E00-0000B1010000}"/>
            </a:ext>
          </a:extLst>
        </xdr:cNvPr>
        <xdr:cNvSpPr txBox="1"/>
      </xdr:nvSpPr>
      <xdr:spPr>
        <a:xfrm>
          <a:off x="14414500" y="607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161290</xdr:rowOff>
    </xdr:from>
    <xdr:to>
      <xdr:col>81</xdr:col>
      <xdr:colOff>101600</xdr:colOff>
      <xdr:row>37</xdr:row>
      <xdr:rowOff>91440</xdr:rowOff>
    </xdr:to>
    <xdr:sp macro="" textlink="">
      <xdr:nvSpPr>
        <xdr:cNvPr id="434" name="楕円 433">
          <a:extLst>
            <a:ext uri="{FF2B5EF4-FFF2-40B4-BE49-F238E27FC236}">
              <a16:creationId xmlns:a16="http://schemas.microsoft.com/office/drawing/2014/main" id="{00000000-0008-0000-0E00-0000B2010000}"/>
            </a:ext>
          </a:extLst>
        </xdr:cNvPr>
        <xdr:cNvSpPr/>
      </xdr:nvSpPr>
      <xdr:spPr>
        <a:xfrm>
          <a:off x="13578840" y="61963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40640</xdr:rowOff>
    </xdr:from>
    <xdr:to>
      <xdr:col>85</xdr:col>
      <xdr:colOff>127000</xdr:colOff>
      <xdr:row>37</xdr:row>
      <xdr:rowOff>72390</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a:off x="13629640" y="6243320"/>
          <a:ext cx="74676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161290</xdr:rowOff>
    </xdr:from>
    <xdr:to>
      <xdr:col>76</xdr:col>
      <xdr:colOff>165100</xdr:colOff>
      <xdr:row>37</xdr:row>
      <xdr:rowOff>91440</xdr:rowOff>
    </xdr:to>
    <xdr:sp macro="" textlink="">
      <xdr:nvSpPr>
        <xdr:cNvPr id="436" name="楕円 435">
          <a:extLst>
            <a:ext uri="{FF2B5EF4-FFF2-40B4-BE49-F238E27FC236}">
              <a16:creationId xmlns:a16="http://schemas.microsoft.com/office/drawing/2014/main" id="{00000000-0008-0000-0E00-0000B4010000}"/>
            </a:ext>
          </a:extLst>
        </xdr:cNvPr>
        <xdr:cNvSpPr/>
      </xdr:nvSpPr>
      <xdr:spPr>
        <a:xfrm>
          <a:off x="12804140" y="61963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40640</xdr:rowOff>
    </xdr:from>
    <xdr:to>
      <xdr:col>81</xdr:col>
      <xdr:colOff>50800</xdr:colOff>
      <xdr:row>37</xdr:row>
      <xdr:rowOff>40640</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2854940" y="624332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114300</xdr:rowOff>
    </xdr:from>
    <xdr:to>
      <xdr:col>72</xdr:col>
      <xdr:colOff>38100</xdr:colOff>
      <xdr:row>37</xdr:row>
      <xdr:rowOff>44450</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12029440" y="61493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165100</xdr:rowOff>
    </xdr:from>
    <xdr:to>
      <xdr:col>76</xdr:col>
      <xdr:colOff>114300</xdr:colOff>
      <xdr:row>37</xdr:row>
      <xdr:rowOff>40640</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2072620" y="6200140"/>
          <a:ext cx="78232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46990</xdr:rowOff>
    </xdr:from>
    <xdr:to>
      <xdr:col>67</xdr:col>
      <xdr:colOff>101600</xdr:colOff>
      <xdr:row>37</xdr:row>
      <xdr:rowOff>148590</xdr:rowOff>
    </xdr:to>
    <xdr:sp macro="" textlink="">
      <xdr:nvSpPr>
        <xdr:cNvPr id="440" name="楕円 439">
          <a:extLst>
            <a:ext uri="{FF2B5EF4-FFF2-40B4-BE49-F238E27FC236}">
              <a16:creationId xmlns:a16="http://schemas.microsoft.com/office/drawing/2014/main" id="{00000000-0008-0000-0E00-0000B8010000}"/>
            </a:ext>
          </a:extLst>
        </xdr:cNvPr>
        <xdr:cNvSpPr/>
      </xdr:nvSpPr>
      <xdr:spPr>
        <a:xfrm>
          <a:off x="11231880" y="624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165100</xdr:rowOff>
    </xdr:from>
    <xdr:to>
      <xdr:col>71</xdr:col>
      <xdr:colOff>177800</xdr:colOff>
      <xdr:row>37</xdr:row>
      <xdr:rowOff>97790</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flipV="1">
          <a:off x="11282680" y="6200140"/>
          <a:ext cx="789940" cy="10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146067</xdr:rowOff>
    </xdr:from>
    <xdr:ext cx="405111" cy="259045"/>
    <xdr:sp macro="" textlink="">
      <xdr:nvSpPr>
        <xdr:cNvPr id="442" name="n_1aveValue【認定こども園・幼稚園・保育所】&#10;有形固定資産減価償却率">
          <a:extLst>
            <a:ext uri="{FF2B5EF4-FFF2-40B4-BE49-F238E27FC236}">
              <a16:creationId xmlns:a16="http://schemas.microsoft.com/office/drawing/2014/main" id="{00000000-0008-0000-0E00-0000BA010000}"/>
            </a:ext>
          </a:extLst>
        </xdr:cNvPr>
        <xdr:cNvSpPr txBox="1"/>
      </xdr:nvSpPr>
      <xdr:spPr>
        <a:xfrm>
          <a:off x="13437244" y="6348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107967</xdr:rowOff>
    </xdr:from>
    <xdr:ext cx="405111" cy="259045"/>
    <xdr:sp macro="" textlink="">
      <xdr:nvSpPr>
        <xdr:cNvPr id="443" name="n_2aveValue【認定こども園・幼稚園・保育所】&#10;有形固定資産減価償却率">
          <a:extLst>
            <a:ext uri="{FF2B5EF4-FFF2-40B4-BE49-F238E27FC236}">
              <a16:creationId xmlns:a16="http://schemas.microsoft.com/office/drawing/2014/main" id="{00000000-0008-0000-0E00-0000BB010000}"/>
            </a:ext>
          </a:extLst>
        </xdr:cNvPr>
        <xdr:cNvSpPr txBox="1"/>
      </xdr:nvSpPr>
      <xdr:spPr>
        <a:xfrm>
          <a:off x="12675244" y="6310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92727</xdr:rowOff>
    </xdr:from>
    <xdr:ext cx="405111" cy="259045"/>
    <xdr:sp macro="" textlink="">
      <xdr:nvSpPr>
        <xdr:cNvPr id="444" name="n_3ave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1900544" y="6295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88917</xdr:rowOff>
    </xdr:from>
    <xdr:ext cx="405111" cy="259045"/>
    <xdr:sp macro="" textlink="">
      <xdr:nvSpPr>
        <xdr:cNvPr id="445" name="n_4ave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1102984" y="5956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107967</xdr:rowOff>
    </xdr:from>
    <xdr:ext cx="405111" cy="259045"/>
    <xdr:sp macro="" textlink="">
      <xdr:nvSpPr>
        <xdr:cNvPr id="446" name="n_1main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3437244" y="5975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107967</xdr:rowOff>
    </xdr:from>
    <xdr:ext cx="405111" cy="259045"/>
    <xdr:sp macro="" textlink="">
      <xdr:nvSpPr>
        <xdr:cNvPr id="447" name="n_2main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2675244" y="5975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60977</xdr:rowOff>
    </xdr:from>
    <xdr:ext cx="405111" cy="259045"/>
    <xdr:sp macro="" textlink="">
      <xdr:nvSpPr>
        <xdr:cNvPr id="448" name="n_3main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1900544" y="5928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139717</xdr:rowOff>
    </xdr:from>
    <xdr:ext cx="405111" cy="259045"/>
    <xdr:sp macro="" textlink="">
      <xdr:nvSpPr>
        <xdr:cNvPr id="449" name="n_4main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1102984" y="634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id="{00000000-0008-0000-0E00-0000C2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id="{00000000-0008-0000-0E00-0000CA01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00000000-0008-0000-0E00-0000D801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124460</xdr:rowOff>
    </xdr:from>
    <xdr:to>
      <xdr:col>116</xdr:col>
      <xdr:colOff>62864</xdr:colOff>
      <xdr:row>42</xdr:row>
      <xdr:rowOff>11430</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flipV="1">
          <a:off x="19509104" y="5656580"/>
          <a:ext cx="0" cy="1395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15257</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00000000-0008-0000-0E00-0000DA010000}"/>
            </a:ext>
          </a:extLst>
        </xdr:cNvPr>
        <xdr:cNvSpPr txBox="1"/>
      </xdr:nvSpPr>
      <xdr:spPr>
        <a:xfrm>
          <a:off x="19547840"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11430</xdr:rowOff>
    </xdr:from>
    <xdr:to>
      <xdr:col>116</xdr:col>
      <xdr:colOff>152400</xdr:colOff>
      <xdr:row>42</xdr:row>
      <xdr:rowOff>11430</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a:off x="19443700" y="70523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71137</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00000000-0008-0000-0E00-0000DC010000}"/>
            </a:ext>
          </a:extLst>
        </xdr:cNvPr>
        <xdr:cNvSpPr txBox="1"/>
      </xdr:nvSpPr>
      <xdr:spPr>
        <a:xfrm>
          <a:off x="19547840" y="543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124460</xdr:rowOff>
    </xdr:from>
    <xdr:to>
      <xdr:col>116</xdr:col>
      <xdr:colOff>152400</xdr:colOff>
      <xdr:row>33</xdr:row>
      <xdr:rowOff>124460</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a:off x="19443700" y="56565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1287</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00000000-0008-0000-0E00-0000DE010000}"/>
            </a:ext>
          </a:extLst>
        </xdr:cNvPr>
        <xdr:cNvSpPr txBox="1"/>
      </xdr:nvSpPr>
      <xdr:spPr>
        <a:xfrm>
          <a:off x="19547840" y="6706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22860</xdr:rowOff>
    </xdr:from>
    <xdr:to>
      <xdr:col>116</xdr:col>
      <xdr:colOff>114300</xdr:colOff>
      <xdr:row>40</xdr:row>
      <xdr:rowOff>124460</xdr:rowOff>
    </xdr:to>
    <xdr:sp macro="" textlink="">
      <xdr:nvSpPr>
        <xdr:cNvPr id="479" name="フローチャート: 判断 478">
          <a:extLst>
            <a:ext uri="{FF2B5EF4-FFF2-40B4-BE49-F238E27FC236}">
              <a16:creationId xmlns:a16="http://schemas.microsoft.com/office/drawing/2014/main" id="{00000000-0008-0000-0E00-0000DF010000}"/>
            </a:ext>
          </a:extLst>
        </xdr:cNvPr>
        <xdr:cNvSpPr/>
      </xdr:nvSpPr>
      <xdr:spPr>
        <a:xfrm>
          <a:off x="19458940" y="672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64770</xdr:rowOff>
    </xdr:from>
    <xdr:to>
      <xdr:col>112</xdr:col>
      <xdr:colOff>38100</xdr:colOff>
      <xdr:row>40</xdr:row>
      <xdr:rowOff>166370</xdr:rowOff>
    </xdr:to>
    <xdr:sp macro="" textlink="">
      <xdr:nvSpPr>
        <xdr:cNvPr id="480" name="フローチャート: 判断 479">
          <a:extLst>
            <a:ext uri="{FF2B5EF4-FFF2-40B4-BE49-F238E27FC236}">
              <a16:creationId xmlns:a16="http://schemas.microsoft.com/office/drawing/2014/main" id="{00000000-0008-0000-0E00-0000E0010000}"/>
            </a:ext>
          </a:extLst>
        </xdr:cNvPr>
        <xdr:cNvSpPr/>
      </xdr:nvSpPr>
      <xdr:spPr>
        <a:xfrm>
          <a:off x="18735040" y="67703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59690</xdr:rowOff>
    </xdr:from>
    <xdr:to>
      <xdr:col>107</xdr:col>
      <xdr:colOff>101600</xdr:colOff>
      <xdr:row>40</xdr:row>
      <xdr:rowOff>161290</xdr:rowOff>
    </xdr:to>
    <xdr:sp macro="" textlink="">
      <xdr:nvSpPr>
        <xdr:cNvPr id="481" name="フローチャート: 判断 480">
          <a:extLst>
            <a:ext uri="{FF2B5EF4-FFF2-40B4-BE49-F238E27FC236}">
              <a16:creationId xmlns:a16="http://schemas.microsoft.com/office/drawing/2014/main" id="{00000000-0008-0000-0E00-0000E1010000}"/>
            </a:ext>
          </a:extLst>
        </xdr:cNvPr>
        <xdr:cNvSpPr/>
      </xdr:nvSpPr>
      <xdr:spPr>
        <a:xfrm>
          <a:off x="1793748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48260</xdr:rowOff>
    </xdr:from>
    <xdr:to>
      <xdr:col>102</xdr:col>
      <xdr:colOff>165100</xdr:colOff>
      <xdr:row>40</xdr:row>
      <xdr:rowOff>149860</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17162780" y="675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54610</xdr:rowOff>
    </xdr:from>
    <xdr:to>
      <xdr:col>98</xdr:col>
      <xdr:colOff>38100</xdr:colOff>
      <xdr:row>40</xdr:row>
      <xdr:rowOff>156210</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16388080" y="67602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489" name="楕円 488">
          <a:extLst>
            <a:ext uri="{FF2B5EF4-FFF2-40B4-BE49-F238E27FC236}">
              <a16:creationId xmlns:a16="http://schemas.microsoft.com/office/drawing/2014/main" id="{00000000-0008-0000-0E00-0000E9010000}"/>
            </a:ext>
          </a:extLst>
        </xdr:cNvPr>
        <xdr:cNvSpPr/>
      </xdr:nvSpPr>
      <xdr:spPr>
        <a:xfrm>
          <a:off x="19458940" y="65125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165117</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00000000-0008-0000-0E00-0000EA010000}"/>
            </a:ext>
          </a:extLst>
        </xdr:cNvPr>
        <xdr:cNvSpPr txBox="1"/>
      </xdr:nvSpPr>
      <xdr:spPr>
        <a:xfrm>
          <a:off x="19547840" y="636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149860</xdr:rowOff>
    </xdr:from>
    <xdr:to>
      <xdr:col>112</xdr:col>
      <xdr:colOff>38100</xdr:colOff>
      <xdr:row>39</xdr:row>
      <xdr:rowOff>80010</xdr:rowOff>
    </xdr:to>
    <xdr:sp macro="" textlink="">
      <xdr:nvSpPr>
        <xdr:cNvPr id="491" name="楕円 490">
          <a:extLst>
            <a:ext uri="{FF2B5EF4-FFF2-40B4-BE49-F238E27FC236}">
              <a16:creationId xmlns:a16="http://schemas.microsoft.com/office/drawing/2014/main" id="{00000000-0008-0000-0E00-0000EB010000}"/>
            </a:ext>
          </a:extLst>
        </xdr:cNvPr>
        <xdr:cNvSpPr/>
      </xdr:nvSpPr>
      <xdr:spPr>
        <a:xfrm>
          <a:off x="18735040" y="65201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21590</xdr:rowOff>
    </xdr:from>
    <xdr:to>
      <xdr:col>116</xdr:col>
      <xdr:colOff>63500</xdr:colOff>
      <xdr:row>39</xdr:row>
      <xdr:rowOff>29210</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flipV="1">
          <a:off x="18778220" y="6559550"/>
          <a:ext cx="7315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144780</xdr:rowOff>
    </xdr:from>
    <xdr:to>
      <xdr:col>107</xdr:col>
      <xdr:colOff>101600</xdr:colOff>
      <xdr:row>39</xdr:row>
      <xdr:rowOff>74930</xdr:rowOff>
    </xdr:to>
    <xdr:sp macro="" textlink="">
      <xdr:nvSpPr>
        <xdr:cNvPr id="493" name="楕円 492">
          <a:extLst>
            <a:ext uri="{FF2B5EF4-FFF2-40B4-BE49-F238E27FC236}">
              <a16:creationId xmlns:a16="http://schemas.microsoft.com/office/drawing/2014/main" id="{00000000-0008-0000-0E00-0000ED010000}"/>
            </a:ext>
          </a:extLst>
        </xdr:cNvPr>
        <xdr:cNvSpPr/>
      </xdr:nvSpPr>
      <xdr:spPr>
        <a:xfrm>
          <a:off x="17937480" y="65151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24130</xdr:rowOff>
    </xdr:from>
    <xdr:to>
      <xdr:col>111</xdr:col>
      <xdr:colOff>177800</xdr:colOff>
      <xdr:row>39</xdr:row>
      <xdr:rowOff>29210</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a:off x="17988280" y="6562090"/>
          <a:ext cx="78994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149860</xdr:rowOff>
    </xdr:from>
    <xdr:to>
      <xdr:col>102</xdr:col>
      <xdr:colOff>165100</xdr:colOff>
      <xdr:row>39</xdr:row>
      <xdr:rowOff>80010</xdr:rowOff>
    </xdr:to>
    <xdr:sp macro="" textlink="">
      <xdr:nvSpPr>
        <xdr:cNvPr id="495" name="楕円 494">
          <a:extLst>
            <a:ext uri="{FF2B5EF4-FFF2-40B4-BE49-F238E27FC236}">
              <a16:creationId xmlns:a16="http://schemas.microsoft.com/office/drawing/2014/main" id="{00000000-0008-0000-0E00-0000EF010000}"/>
            </a:ext>
          </a:extLst>
        </xdr:cNvPr>
        <xdr:cNvSpPr/>
      </xdr:nvSpPr>
      <xdr:spPr>
        <a:xfrm>
          <a:off x="17162780" y="65201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24130</xdr:rowOff>
    </xdr:from>
    <xdr:to>
      <xdr:col>107</xdr:col>
      <xdr:colOff>50800</xdr:colOff>
      <xdr:row>39</xdr:row>
      <xdr:rowOff>29210</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flipV="1">
          <a:off x="17213580" y="6562090"/>
          <a:ext cx="7747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7620</xdr:rowOff>
    </xdr:from>
    <xdr:to>
      <xdr:col>98</xdr:col>
      <xdr:colOff>38100</xdr:colOff>
      <xdr:row>39</xdr:row>
      <xdr:rowOff>109220</xdr:rowOff>
    </xdr:to>
    <xdr:sp macro="" textlink="">
      <xdr:nvSpPr>
        <xdr:cNvPr id="497" name="楕円 496">
          <a:extLst>
            <a:ext uri="{FF2B5EF4-FFF2-40B4-BE49-F238E27FC236}">
              <a16:creationId xmlns:a16="http://schemas.microsoft.com/office/drawing/2014/main" id="{00000000-0008-0000-0E00-0000F1010000}"/>
            </a:ext>
          </a:extLst>
        </xdr:cNvPr>
        <xdr:cNvSpPr/>
      </xdr:nvSpPr>
      <xdr:spPr>
        <a:xfrm>
          <a:off x="16388080" y="65455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29210</xdr:rowOff>
    </xdr:from>
    <xdr:to>
      <xdr:col>102</xdr:col>
      <xdr:colOff>114300</xdr:colOff>
      <xdr:row>39</xdr:row>
      <xdr:rowOff>58420</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flipV="1">
          <a:off x="16431260" y="6567170"/>
          <a:ext cx="78232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157497</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00000000-0008-0000-0E00-0000F3010000}"/>
            </a:ext>
          </a:extLst>
        </xdr:cNvPr>
        <xdr:cNvSpPr txBox="1"/>
      </xdr:nvSpPr>
      <xdr:spPr>
        <a:xfrm>
          <a:off x="18561127" y="686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152417</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00000000-0008-0000-0E00-0000F4010000}"/>
            </a:ext>
          </a:extLst>
        </xdr:cNvPr>
        <xdr:cNvSpPr txBox="1"/>
      </xdr:nvSpPr>
      <xdr:spPr>
        <a:xfrm>
          <a:off x="17776267" y="685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140987</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00000000-0008-0000-0E00-0000F5010000}"/>
            </a:ext>
          </a:extLst>
        </xdr:cNvPr>
        <xdr:cNvSpPr txBox="1"/>
      </xdr:nvSpPr>
      <xdr:spPr>
        <a:xfrm>
          <a:off x="17001567" y="684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147337</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16226867" y="685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96537</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18561127" y="6299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91457</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17776267" y="6294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96537</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17001567" y="6299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125747</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16226867" y="632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id="{00000000-0008-0000-0E00-000012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57150</xdr:rowOff>
    </xdr:from>
    <xdr:to>
      <xdr:col>85</xdr:col>
      <xdr:colOff>126364</xdr:colOff>
      <xdr:row>63</xdr:row>
      <xdr:rowOff>104775</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flipV="1">
          <a:off x="14375764" y="927735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532" name="【学校施設】&#10;有形固定資産減価償却率最小値テキスト">
          <a:extLst>
            <a:ext uri="{FF2B5EF4-FFF2-40B4-BE49-F238E27FC236}">
              <a16:creationId xmlns:a16="http://schemas.microsoft.com/office/drawing/2014/main" id="{00000000-0008-0000-0E00-000014020000}"/>
            </a:ext>
          </a:extLst>
        </xdr:cNvPr>
        <xdr:cNvSpPr txBox="1"/>
      </xdr:nvSpPr>
      <xdr:spPr>
        <a:xfrm>
          <a:off x="14414500" y="1066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4287500" y="106660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3827</xdr:rowOff>
    </xdr:from>
    <xdr:ext cx="405111" cy="259045"/>
    <xdr:sp macro="" textlink="">
      <xdr:nvSpPr>
        <xdr:cNvPr id="534" name="【学校施設】&#10;有形固定資産減価償却率最大値テキスト">
          <a:extLst>
            <a:ext uri="{FF2B5EF4-FFF2-40B4-BE49-F238E27FC236}">
              <a16:creationId xmlns:a16="http://schemas.microsoft.com/office/drawing/2014/main" id="{00000000-0008-0000-0E00-000016020000}"/>
            </a:ext>
          </a:extLst>
        </xdr:cNvPr>
        <xdr:cNvSpPr txBox="1"/>
      </xdr:nvSpPr>
      <xdr:spPr>
        <a:xfrm>
          <a:off x="14414500" y="905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57150</xdr:rowOff>
    </xdr:from>
    <xdr:to>
      <xdr:col>86</xdr:col>
      <xdr:colOff>25400</xdr:colOff>
      <xdr:row>55</xdr:row>
      <xdr:rowOff>57150</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4287500" y="92773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38752</xdr:rowOff>
    </xdr:from>
    <xdr:ext cx="405111" cy="259045"/>
    <xdr:sp macro="" textlink="">
      <xdr:nvSpPr>
        <xdr:cNvPr id="536" name="【学校施設】&#10;有形固定資産減価償却率平均値テキスト">
          <a:extLst>
            <a:ext uri="{FF2B5EF4-FFF2-40B4-BE49-F238E27FC236}">
              <a16:creationId xmlns:a16="http://schemas.microsoft.com/office/drawing/2014/main" id="{00000000-0008-0000-0E00-000018020000}"/>
            </a:ext>
          </a:extLst>
        </xdr:cNvPr>
        <xdr:cNvSpPr txBox="1"/>
      </xdr:nvSpPr>
      <xdr:spPr>
        <a:xfrm>
          <a:off x="14414500" y="9929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15875</xdr:rowOff>
    </xdr:from>
    <xdr:to>
      <xdr:col>85</xdr:col>
      <xdr:colOff>177800</xdr:colOff>
      <xdr:row>60</xdr:row>
      <xdr:rowOff>117475</xdr:rowOff>
    </xdr:to>
    <xdr:sp macro="" textlink="">
      <xdr:nvSpPr>
        <xdr:cNvPr id="537" name="フローチャート: 判断 536">
          <a:extLst>
            <a:ext uri="{FF2B5EF4-FFF2-40B4-BE49-F238E27FC236}">
              <a16:creationId xmlns:a16="http://schemas.microsoft.com/office/drawing/2014/main" id="{00000000-0008-0000-0E00-000019020000}"/>
            </a:ext>
          </a:extLst>
        </xdr:cNvPr>
        <xdr:cNvSpPr/>
      </xdr:nvSpPr>
      <xdr:spPr>
        <a:xfrm>
          <a:off x="14325600" y="1007427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42545</xdr:rowOff>
    </xdr:from>
    <xdr:to>
      <xdr:col>81</xdr:col>
      <xdr:colOff>101600</xdr:colOff>
      <xdr:row>60</xdr:row>
      <xdr:rowOff>144145</xdr:rowOff>
    </xdr:to>
    <xdr:sp macro="" textlink="">
      <xdr:nvSpPr>
        <xdr:cNvPr id="538" name="フローチャート: 判断 537">
          <a:extLst>
            <a:ext uri="{FF2B5EF4-FFF2-40B4-BE49-F238E27FC236}">
              <a16:creationId xmlns:a16="http://schemas.microsoft.com/office/drawing/2014/main" id="{00000000-0008-0000-0E00-00001A020000}"/>
            </a:ext>
          </a:extLst>
        </xdr:cNvPr>
        <xdr:cNvSpPr/>
      </xdr:nvSpPr>
      <xdr:spPr>
        <a:xfrm>
          <a:off x="1357884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539" name="フローチャート: 判断 538">
          <a:extLst>
            <a:ext uri="{FF2B5EF4-FFF2-40B4-BE49-F238E27FC236}">
              <a16:creationId xmlns:a16="http://schemas.microsoft.com/office/drawing/2014/main" id="{00000000-0008-0000-0E00-00001B020000}"/>
            </a:ext>
          </a:extLst>
        </xdr:cNvPr>
        <xdr:cNvSpPr/>
      </xdr:nvSpPr>
      <xdr:spPr>
        <a:xfrm>
          <a:off x="12804140" y="100095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132080</xdr:rowOff>
    </xdr:from>
    <xdr:to>
      <xdr:col>72</xdr:col>
      <xdr:colOff>38100</xdr:colOff>
      <xdr:row>60</xdr:row>
      <xdr:rowOff>62230</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2029440" y="100228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120650</xdr:rowOff>
    </xdr:from>
    <xdr:to>
      <xdr:col>67</xdr:col>
      <xdr:colOff>101600</xdr:colOff>
      <xdr:row>60</xdr:row>
      <xdr:rowOff>50800</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1231880" y="10011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103505</xdr:rowOff>
    </xdr:from>
    <xdr:to>
      <xdr:col>85</xdr:col>
      <xdr:colOff>177800</xdr:colOff>
      <xdr:row>61</xdr:row>
      <xdr:rowOff>33655</xdr:rowOff>
    </xdr:to>
    <xdr:sp macro="" textlink="">
      <xdr:nvSpPr>
        <xdr:cNvPr id="547" name="楕円 546">
          <a:extLst>
            <a:ext uri="{FF2B5EF4-FFF2-40B4-BE49-F238E27FC236}">
              <a16:creationId xmlns:a16="http://schemas.microsoft.com/office/drawing/2014/main" id="{00000000-0008-0000-0E00-000023020000}"/>
            </a:ext>
          </a:extLst>
        </xdr:cNvPr>
        <xdr:cNvSpPr/>
      </xdr:nvSpPr>
      <xdr:spPr>
        <a:xfrm>
          <a:off x="14325600" y="1016190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81932</xdr:rowOff>
    </xdr:from>
    <xdr:ext cx="405111" cy="259045"/>
    <xdr:sp macro="" textlink="">
      <xdr:nvSpPr>
        <xdr:cNvPr id="548" name="【学校施設】&#10;有形固定資産減価償却率該当値テキスト">
          <a:extLst>
            <a:ext uri="{FF2B5EF4-FFF2-40B4-BE49-F238E27FC236}">
              <a16:creationId xmlns:a16="http://schemas.microsoft.com/office/drawing/2014/main" id="{00000000-0008-0000-0E00-000024020000}"/>
            </a:ext>
          </a:extLst>
        </xdr:cNvPr>
        <xdr:cNvSpPr txBox="1"/>
      </xdr:nvSpPr>
      <xdr:spPr>
        <a:xfrm>
          <a:off x="14414500" y="1014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57785</xdr:rowOff>
    </xdr:from>
    <xdr:to>
      <xdr:col>81</xdr:col>
      <xdr:colOff>101600</xdr:colOff>
      <xdr:row>60</xdr:row>
      <xdr:rowOff>159385</xdr:rowOff>
    </xdr:to>
    <xdr:sp macro="" textlink="">
      <xdr:nvSpPr>
        <xdr:cNvPr id="549" name="楕円 548">
          <a:extLst>
            <a:ext uri="{FF2B5EF4-FFF2-40B4-BE49-F238E27FC236}">
              <a16:creationId xmlns:a16="http://schemas.microsoft.com/office/drawing/2014/main" id="{00000000-0008-0000-0E00-000025020000}"/>
            </a:ext>
          </a:extLst>
        </xdr:cNvPr>
        <xdr:cNvSpPr/>
      </xdr:nvSpPr>
      <xdr:spPr>
        <a:xfrm>
          <a:off x="13578840" y="101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108585</xdr:rowOff>
    </xdr:from>
    <xdr:to>
      <xdr:col>85</xdr:col>
      <xdr:colOff>127000</xdr:colOff>
      <xdr:row>60</xdr:row>
      <xdr:rowOff>154305</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a:off x="13629640" y="10166985"/>
          <a:ext cx="74676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19685</xdr:rowOff>
    </xdr:from>
    <xdr:to>
      <xdr:col>76</xdr:col>
      <xdr:colOff>165100</xdr:colOff>
      <xdr:row>60</xdr:row>
      <xdr:rowOff>121285</xdr:rowOff>
    </xdr:to>
    <xdr:sp macro="" textlink="">
      <xdr:nvSpPr>
        <xdr:cNvPr id="551" name="楕円 550">
          <a:extLst>
            <a:ext uri="{FF2B5EF4-FFF2-40B4-BE49-F238E27FC236}">
              <a16:creationId xmlns:a16="http://schemas.microsoft.com/office/drawing/2014/main" id="{00000000-0008-0000-0E00-000027020000}"/>
            </a:ext>
          </a:extLst>
        </xdr:cNvPr>
        <xdr:cNvSpPr/>
      </xdr:nvSpPr>
      <xdr:spPr>
        <a:xfrm>
          <a:off x="12804140" y="100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70485</xdr:rowOff>
    </xdr:from>
    <xdr:to>
      <xdr:col>81</xdr:col>
      <xdr:colOff>50800</xdr:colOff>
      <xdr:row>60</xdr:row>
      <xdr:rowOff>108585</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12854940" y="10128885"/>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151130</xdr:rowOff>
    </xdr:from>
    <xdr:to>
      <xdr:col>72</xdr:col>
      <xdr:colOff>38100</xdr:colOff>
      <xdr:row>60</xdr:row>
      <xdr:rowOff>81280</xdr:rowOff>
    </xdr:to>
    <xdr:sp macro="" textlink="">
      <xdr:nvSpPr>
        <xdr:cNvPr id="553" name="楕円 552">
          <a:extLst>
            <a:ext uri="{FF2B5EF4-FFF2-40B4-BE49-F238E27FC236}">
              <a16:creationId xmlns:a16="http://schemas.microsoft.com/office/drawing/2014/main" id="{00000000-0008-0000-0E00-000029020000}"/>
            </a:ext>
          </a:extLst>
        </xdr:cNvPr>
        <xdr:cNvSpPr/>
      </xdr:nvSpPr>
      <xdr:spPr>
        <a:xfrm>
          <a:off x="12029440" y="100418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30480</xdr:rowOff>
    </xdr:from>
    <xdr:to>
      <xdr:col>76</xdr:col>
      <xdr:colOff>114300</xdr:colOff>
      <xdr:row>60</xdr:row>
      <xdr:rowOff>70485</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2072620" y="10088880"/>
          <a:ext cx="78232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107315</xdr:rowOff>
    </xdr:from>
    <xdr:to>
      <xdr:col>67</xdr:col>
      <xdr:colOff>101600</xdr:colOff>
      <xdr:row>60</xdr:row>
      <xdr:rowOff>37465</xdr:rowOff>
    </xdr:to>
    <xdr:sp macro="" textlink="">
      <xdr:nvSpPr>
        <xdr:cNvPr id="555" name="楕円 554">
          <a:extLst>
            <a:ext uri="{FF2B5EF4-FFF2-40B4-BE49-F238E27FC236}">
              <a16:creationId xmlns:a16="http://schemas.microsoft.com/office/drawing/2014/main" id="{00000000-0008-0000-0E00-00002B020000}"/>
            </a:ext>
          </a:extLst>
        </xdr:cNvPr>
        <xdr:cNvSpPr/>
      </xdr:nvSpPr>
      <xdr:spPr>
        <a:xfrm>
          <a:off x="11231880" y="99980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158115</xdr:rowOff>
    </xdr:from>
    <xdr:to>
      <xdr:col>71</xdr:col>
      <xdr:colOff>177800</xdr:colOff>
      <xdr:row>60</xdr:row>
      <xdr:rowOff>30480</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1282680" y="10048875"/>
          <a:ext cx="78994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160672</xdr:rowOff>
    </xdr:from>
    <xdr:ext cx="405111" cy="259045"/>
    <xdr:sp macro="" textlink="">
      <xdr:nvSpPr>
        <xdr:cNvPr id="557" name="n_1aveValue【学校施設】&#10;有形固定資産減価償却率">
          <a:extLst>
            <a:ext uri="{FF2B5EF4-FFF2-40B4-BE49-F238E27FC236}">
              <a16:creationId xmlns:a16="http://schemas.microsoft.com/office/drawing/2014/main" id="{00000000-0008-0000-0E00-00002D020000}"/>
            </a:ext>
          </a:extLst>
        </xdr:cNvPr>
        <xdr:cNvSpPr txBox="1"/>
      </xdr:nvSpPr>
      <xdr:spPr>
        <a:xfrm>
          <a:off x="13437244" y="988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65422</xdr:rowOff>
    </xdr:from>
    <xdr:ext cx="405111" cy="259045"/>
    <xdr:sp macro="" textlink="">
      <xdr:nvSpPr>
        <xdr:cNvPr id="558" name="n_2aveValue【学校施設】&#10;有形固定資産減価償却率">
          <a:extLst>
            <a:ext uri="{FF2B5EF4-FFF2-40B4-BE49-F238E27FC236}">
              <a16:creationId xmlns:a16="http://schemas.microsoft.com/office/drawing/2014/main" id="{00000000-0008-0000-0E00-00002E020000}"/>
            </a:ext>
          </a:extLst>
        </xdr:cNvPr>
        <xdr:cNvSpPr txBox="1"/>
      </xdr:nvSpPr>
      <xdr:spPr>
        <a:xfrm>
          <a:off x="12675244"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78757</xdr:rowOff>
    </xdr:from>
    <xdr:ext cx="405111" cy="259045"/>
    <xdr:sp macro="" textlink="">
      <xdr:nvSpPr>
        <xdr:cNvPr id="559" name="n_3aveValue【学校施設】&#10;有形固定資産減価償却率">
          <a:extLst>
            <a:ext uri="{FF2B5EF4-FFF2-40B4-BE49-F238E27FC236}">
              <a16:creationId xmlns:a16="http://schemas.microsoft.com/office/drawing/2014/main" id="{00000000-0008-0000-0E00-00002F020000}"/>
            </a:ext>
          </a:extLst>
        </xdr:cNvPr>
        <xdr:cNvSpPr txBox="1"/>
      </xdr:nvSpPr>
      <xdr:spPr>
        <a:xfrm>
          <a:off x="119005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41927</xdr:rowOff>
    </xdr:from>
    <xdr:ext cx="405111" cy="259045"/>
    <xdr:sp macro="" textlink="">
      <xdr:nvSpPr>
        <xdr:cNvPr id="560" name="n_4aveValue【学校施設】&#10;有形固定資産減価償却率">
          <a:extLst>
            <a:ext uri="{FF2B5EF4-FFF2-40B4-BE49-F238E27FC236}">
              <a16:creationId xmlns:a16="http://schemas.microsoft.com/office/drawing/2014/main" id="{00000000-0008-0000-0E00-000030020000}"/>
            </a:ext>
          </a:extLst>
        </xdr:cNvPr>
        <xdr:cNvSpPr txBox="1"/>
      </xdr:nvSpPr>
      <xdr:spPr>
        <a:xfrm>
          <a:off x="11102984"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150512</xdr:rowOff>
    </xdr:from>
    <xdr:ext cx="405111" cy="259045"/>
    <xdr:sp macro="" textlink="">
      <xdr:nvSpPr>
        <xdr:cNvPr id="561" name="n_1mainValue【学校施設】&#10;有形固定資産減価償却率">
          <a:extLst>
            <a:ext uri="{FF2B5EF4-FFF2-40B4-BE49-F238E27FC236}">
              <a16:creationId xmlns:a16="http://schemas.microsoft.com/office/drawing/2014/main" id="{00000000-0008-0000-0E00-000031020000}"/>
            </a:ext>
          </a:extLst>
        </xdr:cNvPr>
        <xdr:cNvSpPr txBox="1"/>
      </xdr:nvSpPr>
      <xdr:spPr>
        <a:xfrm>
          <a:off x="13437244" y="1020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112412</xdr:rowOff>
    </xdr:from>
    <xdr:ext cx="405111" cy="259045"/>
    <xdr:sp macro="" textlink="">
      <xdr:nvSpPr>
        <xdr:cNvPr id="562" name="n_2mainValue【学校施設】&#10;有形固定資産減価償却率">
          <a:extLst>
            <a:ext uri="{FF2B5EF4-FFF2-40B4-BE49-F238E27FC236}">
              <a16:creationId xmlns:a16="http://schemas.microsoft.com/office/drawing/2014/main" id="{00000000-0008-0000-0E00-000032020000}"/>
            </a:ext>
          </a:extLst>
        </xdr:cNvPr>
        <xdr:cNvSpPr txBox="1"/>
      </xdr:nvSpPr>
      <xdr:spPr>
        <a:xfrm>
          <a:off x="12675244" y="1017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72407</xdr:rowOff>
    </xdr:from>
    <xdr:ext cx="405111" cy="259045"/>
    <xdr:sp macro="" textlink="">
      <xdr:nvSpPr>
        <xdr:cNvPr id="563" name="n_3mainValue【学校施設】&#10;有形固定資産減価償却率">
          <a:extLst>
            <a:ext uri="{FF2B5EF4-FFF2-40B4-BE49-F238E27FC236}">
              <a16:creationId xmlns:a16="http://schemas.microsoft.com/office/drawing/2014/main" id="{00000000-0008-0000-0E00-000033020000}"/>
            </a:ext>
          </a:extLst>
        </xdr:cNvPr>
        <xdr:cNvSpPr txBox="1"/>
      </xdr:nvSpPr>
      <xdr:spPr>
        <a:xfrm>
          <a:off x="11900544" y="1013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53992</xdr:rowOff>
    </xdr:from>
    <xdr:ext cx="405111" cy="259045"/>
    <xdr:sp macro="" textlink="">
      <xdr:nvSpPr>
        <xdr:cNvPr id="564" name="n_4mainValue【学校施設】&#10;有形固定資産減価償却率">
          <a:extLst>
            <a:ext uri="{FF2B5EF4-FFF2-40B4-BE49-F238E27FC236}">
              <a16:creationId xmlns:a16="http://schemas.microsoft.com/office/drawing/2014/main" id="{00000000-0008-0000-0E00-000034020000}"/>
            </a:ext>
          </a:extLst>
        </xdr:cNvPr>
        <xdr:cNvSpPr txBox="1"/>
      </xdr:nvSpPr>
      <xdr:spPr>
        <a:xfrm>
          <a:off x="11102984" y="977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00000000-0008-0000-0E00-000035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00000000-0008-0000-0E00-00004C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64</xdr:row>
      <xdr:rowOff>41148</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flipV="1">
          <a:off x="19509104" y="9368409"/>
          <a:ext cx="0" cy="1401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44975</xdr:rowOff>
    </xdr:from>
    <xdr:ext cx="469744" cy="259045"/>
    <xdr:sp macro="" textlink="">
      <xdr:nvSpPr>
        <xdr:cNvPr id="590" name="【学校施設】&#10;一人当たり面積最小値テキスト">
          <a:extLst>
            <a:ext uri="{FF2B5EF4-FFF2-40B4-BE49-F238E27FC236}">
              <a16:creationId xmlns:a16="http://schemas.microsoft.com/office/drawing/2014/main" id="{00000000-0008-0000-0E00-00004E020000}"/>
            </a:ext>
          </a:extLst>
        </xdr:cNvPr>
        <xdr:cNvSpPr txBox="1"/>
      </xdr:nvSpPr>
      <xdr:spPr>
        <a:xfrm>
          <a:off x="19547840" y="1077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41148</xdr:rowOff>
    </xdr:from>
    <xdr:to>
      <xdr:col>116</xdr:col>
      <xdr:colOff>152400</xdr:colOff>
      <xdr:row>64</xdr:row>
      <xdr:rowOff>41148</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19443700" y="107701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469744" cy="259045"/>
    <xdr:sp macro="" textlink="">
      <xdr:nvSpPr>
        <xdr:cNvPr id="592" name="【学校施設】&#10;一人当たり面積最大値テキスト">
          <a:extLst>
            <a:ext uri="{FF2B5EF4-FFF2-40B4-BE49-F238E27FC236}">
              <a16:creationId xmlns:a16="http://schemas.microsoft.com/office/drawing/2014/main" id="{00000000-0008-0000-0E00-000050020000}"/>
            </a:ext>
          </a:extLst>
        </xdr:cNvPr>
        <xdr:cNvSpPr txBox="1"/>
      </xdr:nvSpPr>
      <xdr:spPr>
        <a:xfrm>
          <a:off x="19547840" y="9147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19443700" y="93684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91076</xdr:rowOff>
    </xdr:from>
    <xdr:ext cx="469744" cy="259045"/>
    <xdr:sp macro="" textlink="">
      <xdr:nvSpPr>
        <xdr:cNvPr id="594" name="【学校施設】&#10;一人当たり面積平均値テキスト">
          <a:extLst>
            <a:ext uri="{FF2B5EF4-FFF2-40B4-BE49-F238E27FC236}">
              <a16:creationId xmlns:a16="http://schemas.microsoft.com/office/drawing/2014/main" id="{00000000-0008-0000-0E00-000052020000}"/>
            </a:ext>
          </a:extLst>
        </xdr:cNvPr>
        <xdr:cNvSpPr txBox="1"/>
      </xdr:nvSpPr>
      <xdr:spPr>
        <a:xfrm>
          <a:off x="19547840" y="10317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112649</xdr:rowOff>
    </xdr:from>
    <xdr:to>
      <xdr:col>116</xdr:col>
      <xdr:colOff>114300</xdr:colOff>
      <xdr:row>62</xdr:row>
      <xdr:rowOff>42799</xdr:rowOff>
    </xdr:to>
    <xdr:sp macro="" textlink="">
      <xdr:nvSpPr>
        <xdr:cNvPr id="595" name="フローチャート: 判断 594">
          <a:extLst>
            <a:ext uri="{FF2B5EF4-FFF2-40B4-BE49-F238E27FC236}">
              <a16:creationId xmlns:a16="http://schemas.microsoft.com/office/drawing/2014/main" id="{00000000-0008-0000-0E00-000053020000}"/>
            </a:ext>
          </a:extLst>
        </xdr:cNvPr>
        <xdr:cNvSpPr/>
      </xdr:nvSpPr>
      <xdr:spPr>
        <a:xfrm>
          <a:off x="19458940" y="103386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596" name="フローチャート: 判断 595">
          <a:extLst>
            <a:ext uri="{FF2B5EF4-FFF2-40B4-BE49-F238E27FC236}">
              <a16:creationId xmlns:a16="http://schemas.microsoft.com/office/drawing/2014/main" id="{00000000-0008-0000-0E00-000054020000}"/>
            </a:ext>
          </a:extLst>
        </xdr:cNvPr>
        <xdr:cNvSpPr/>
      </xdr:nvSpPr>
      <xdr:spPr>
        <a:xfrm>
          <a:off x="18735040" y="103466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163322</xdr:rowOff>
    </xdr:from>
    <xdr:to>
      <xdr:col>107</xdr:col>
      <xdr:colOff>101600</xdr:colOff>
      <xdr:row>62</xdr:row>
      <xdr:rowOff>93472</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17937480" y="103893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26543</xdr:rowOff>
    </xdr:from>
    <xdr:to>
      <xdr:col>102</xdr:col>
      <xdr:colOff>165100</xdr:colOff>
      <xdr:row>62</xdr:row>
      <xdr:rowOff>128143</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17162780" y="1042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34163</xdr:rowOff>
    </xdr:from>
    <xdr:to>
      <xdr:col>98</xdr:col>
      <xdr:colOff>38100</xdr:colOff>
      <xdr:row>62</xdr:row>
      <xdr:rowOff>135763</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16388080" y="1042784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153035</xdr:rowOff>
    </xdr:from>
    <xdr:to>
      <xdr:col>116</xdr:col>
      <xdr:colOff>114300</xdr:colOff>
      <xdr:row>61</xdr:row>
      <xdr:rowOff>83185</xdr:rowOff>
    </xdr:to>
    <xdr:sp macro="" textlink="">
      <xdr:nvSpPr>
        <xdr:cNvPr id="605" name="楕円 604">
          <a:extLst>
            <a:ext uri="{FF2B5EF4-FFF2-40B4-BE49-F238E27FC236}">
              <a16:creationId xmlns:a16="http://schemas.microsoft.com/office/drawing/2014/main" id="{00000000-0008-0000-0E00-00005D020000}"/>
            </a:ext>
          </a:extLst>
        </xdr:cNvPr>
        <xdr:cNvSpPr/>
      </xdr:nvSpPr>
      <xdr:spPr>
        <a:xfrm>
          <a:off x="19458940" y="102114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4462</xdr:rowOff>
    </xdr:from>
    <xdr:ext cx="469744" cy="259045"/>
    <xdr:sp macro="" textlink="">
      <xdr:nvSpPr>
        <xdr:cNvPr id="606" name="【学校施設】&#10;一人当たり面積該当値テキスト">
          <a:extLst>
            <a:ext uri="{FF2B5EF4-FFF2-40B4-BE49-F238E27FC236}">
              <a16:creationId xmlns:a16="http://schemas.microsoft.com/office/drawing/2014/main" id="{00000000-0008-0000-0E00-00005E020000}"/>
            </a:ext>
          </a:extLst>
        </xdr:cNvPr>
        <xdr:cNvSpPr txBox="1"/>
      </xdr:nvSpPr>
      <xdr:spPr>
        <a:xfrm>
          <a:off x="19547840" y="1006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165989</xdr:rowOff>
    </xdr:from>
    <xdr:to>
      <xdr:col>112</xdr:col>
      <xdr:colOff>38100</xdr:colOff>
      <xdr:row>61</xdr:row>
      <xdr:rowOff>96139</xdr:rowOff>
    </xdr:to>
    <xdr:sp macro="" textlink="">
      <xdr:nvSpPr>
        <xdr:cNvPr id="607" name="楕円 606">
          <a:extLst>
            <a:ext uri="{FF2B5EF4-FFF2-40B4-BE49-F238E27FC236}">
              <a16:creationId xmlns:a16="http://schemas.microsoft.com/office/drawing/2014/main" id="{00000000-0008-0000-0E00-00005F020000}"/>
            </a:ext>
          </a:extLst>
        </xdr:cNvPr>
        <xdr:cNvSpPr/>
      </xdr:nvSpPr>
      <xdr:spPr>
        <a:xfrm>
          <a:off x="18735040" y="1022438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32385</xdr:rowOff>
    </xdr:from>
    <xdr:to>
      <xdr:col>116</xdr:col>
      <xdr:colOff>63500</xdr:colOff>
      <xdr:row>61</xdr:row>
      <xdr:rowOff>45339</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flipV="1">
          <a:off x="18778220" y="10258425"/>
          <a:ext cx="73152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2159</xdr:rowOff>
    </xdr:from>
    <xdr:to>
      <xdr:col>107</xdr:col>
      <xdr:colOff>101600</xdr:colOff>
      <xdr:row>61</xdr:row>
      <xdr:rowOff>103759</xdr:rowOff>
    </xdr:to>
    <xdr:sp macro="" textlink="">
      <xdr:nvSpPr>
        <xdr:cNvPr id="609" name="楕円 608">
          <a:extLst>
            <a:ext uri="{FF2B5EF4-FFF2-40B4-BE49-F238E27FC236}">
              <a16:creationId xmlns:a16="http://schemas.microsoft.com/office/drawing/2014/main" id="{00000000-0008-0000-0E00-000061020000}"/>
            </a:ext>
          </a:extLst>
        </xdr:cNvPr>
        <xdr:cNvSpPr/>
      </xdr:nvSpPr>
      <xdr:spPr>
        <a:xfrm>
          <a:off x="17937480" y="1022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45339</xdr:rowOff>
    </xdr:from>
    <xdr:to>
      <xdr:col>111</xdr:col>
      <xdr:colOff>177800</xdr:colOff>
      <xdr:row>61</xdr:row>
      <xdr:rowOff>52959</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flipV="1">
          <a:off x="17988280" y="10271379"/>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10160</xdr:rowOff>
    </xdr:from>
    <xdr:to>
      <xdr:col>102</xdr:col>
      <xdr:colOff>165100</xdr:colOff>
      <xdr:row>61</xdr:row>
      <xdr:rowOff>111760</xdr:rowOff>
    </xdr:to>
    <xdr:sp macro="" textlink="">
      <xdr:nvSpPr>
        <xdr:cNvPr id="611" name="楕円 610">
          <a:extLst>
            <a:ext uri="{FF2B5EF4-FFF2-40B4-BE49-F238E27FC236}">
              <a16:creationId xmlns:a16="http://schemas.microsoft.com/office/drawing/2014/main" id="{00000000-0008-0000-0E00-000063020000}"/>
            </a:ext>
          </a:extLst>
        </xdr:cNvPr>
        <xdr:cNvSpPr/>
      </xdr:nvSpPr>
      <xdr:spPr>
        <a:xfrm>
          <a:off x="1716278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52959</xdr:rowOff>
    </xdr:from>
    <xdr:to>
      <xdr:col>107</xdr:col>
      <xdr:colOff>50800</xdr:colOff>
      <xdr:row>61</xdr:row>
      <xdr:rowOff>60960</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flipV="1">
          <a:off x="17213580" y="10278999"/>
          <a:ext cx="7747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22733</xdr:rowOff>
    </xdr:from>
    <xdr:to>
      <xdr:col>98</xdr:col>
      <xdr:colOff>38100</xdr:colOff>
      <xdr:row>61</xdr:row>
      <xdr:rowOff>124333</xdr:rowOff>
    </xdr:to>
    <xdr:sp macro="" textlink="">
      <xdr:nvSpPr>
        <xdr:cNvPr id="613" name="楕円 612">
          <a:extLst>
            <a:ext uri="{FF2B5EF4-FFF2-40B4-BE49-F238E27FC236}">
              <a16:creationId xmlns:a16="http://schemas.microsoft.com/office/drawing/2014/main" id="{00000000-0008-0000-0E00-000065020000}"/>
            </a:ext>
          </a:extLst>
        </xdr:cNvPr>
        <xdr:cNvSpPr/>
      </xdr:nvSpPr>
      <xdr:spPr>
        <a:xfrm>
          <a:off x="16388080" y="1024877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60960</xdr:rowOff>
    </xdr:from>
    <xdr:to>
      <xdr:col>102</xdr:col>
      <xdr:colOff>114300</xdr:colOff>
      <xdr:row>61</xdr:row>
      <xdr:rowOff>73533</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flipV="1">
          <a:off x="16431260" y="10287000"/>
          <a:ext cx="78232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41927</xdr:rowOff>
    </xdr:from>
    <xdr:ext cx="469744" cy="259045"/>
    <xdr:sp macro="" textlink="">
      <xdr:nvSpPr>
        <xdr:cNvPr id="615" name="n_1aveValue【学校施設】&#10;一人当たり面積">
          <a:extLst>
            <a:ext uri="{FF2B5EF4-FFF2-40B4-BE49-F238E27FC236}">
              <a16:creationId xmlns:a16="http://schemas.microsoft.com/office/drawing/2014/main" id="{00000000-0008-0000-0E00-000067020000}"/>
            </a:ext>
          </a:extLst>
        </xdr:cNvPr>
        <xdr:cNvSpPr txBox="1"/>
      </xdr:nvSpPr>
      <xdr:spPr>
        <a:xfrm>
          <a:off x="18561127" y="1043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84599</xdr:rowOff>
    </xdr:from>
    <xdr:ext cx="469744" cy="259045"/>
    <xdr:sp macro="" textlink="">
      <xdr:nvSpPr>
        <xdr:cNvPr id="616" name="n_2aveValue【学校施設】&#10;一人当たり面積">
          <a:extLst>
            <a:ext uri="{FF2B5EF4-FFF2-40B4-BE49-F238E27FC236}">
              <a16:creationId xmlns:a16="http://schemas.microsoft.com/office/drawing/2014/main" id="{00000000-0008-0000-0E00-000068020000}"/>
            </a:ext>
          </a:extLst>
        </xdr:cNvPr>
        <xdr:cNvSpPr txBox="1"/>
      </xdr:nvSpPr>
      <xdr:spPr>
        <a:xfrm>
          <a:off x="17776267" y="10478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119270</xdr:rowOff>
    </xdr:from>
    <xdr:ext cx="469744" cy="259045"/>
    <xdr:sp macro="" textlink="">
      <xdr:nvSpPr>
        <xdr:cNvPr id="617" name="n_3aveValue【学校施設】&#10;一人当たり面積">
          <a:extLst>
            <a:ext uri="{FF2B5EF4-FFF2-40B4-BE49-F238E27FC236}">
              <a16:creationId xmlns:a16="http://schemas.microsoft.com/office/drawing/2014/main" id="{00000000-0008-0000-0E00-000069020000}"/>
            </a:ext>
          </a:extLst>
        </xdr:cNvPr>
        <xdr:cNvSpPr txBox="1"/>
      </xdr:nvSpPr>
      <xdr:spPr>
        <a:xfrm>
          <a:off x="17001567" y="1051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126890</xdr:rowOff>
    </xdr:from>
    <xdr:ext cx="469744" cy="259045"/>
    <xdr:sp macro="" textlink="">
      <xdr:nvSpPr>
        <xdr:cNvPr id="618" name="n_4aveValue【学校施設】&#10;一人当たり面積">
          <a:extLst>
            <a:ext uri="{FF2B5EF4-FFF2-40B4-BE49-F238E27FC236}">
              <a16:creationId xmlns:a16="http://schemas.microsoft.com/office/drawing/2014/main" id="{00000000-0008-0000-0E00-00006A020000}"/>
            </a:ext>
          </a:extLst>
        </xdr:cNvPr>
        <xdr:cNvSpPr txBox="1"/>
      </xdr:nvSpPr>
      <xdr:spPr>
        <a:xfrm>
          <a:off x="16226867" y="1052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112666</xdr:rowOff>
    </xdr:from>
    <xdr:ext cx="469744" cy="259045"/>
    <xdr:sp macro="" textlink="">
      <xdr:nvSpPr>
        <xdr:cNvPr id="619" name="n_1mainValue【学校施設】&#10;一人当たり面積">
          <a:extLst>
            <a:ext uri="{FF2B5EF4-FFF2-40B4-BE49-F238E27FC236}">
              <a16:creationId xmlns:a16="http://schemas.microsoft.com/office/drawing/2014/main" id="{00000000-0008-0000-0E00-00006B020000}"/>
            </a:ext>
          </a:extLst>
        </xdr:cNvPr>
        <xdr:cNvSpPr txBox="1"/>
      </xdr:nvSpPr>
      <xdr:spPr>
        <a:xfrm>
          <a:off x="18561127" y="1000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120286</xdr:rowOff>
    </xdr:from>
    <xdr:ext cx="469744" cy="259045"/>
    <xdr:sp macro="" textlink="">
      <xdr:nvSpPr>
        <xdr:cNvPr id="620" name="n_2mainValue【学校施設】&#10;一人当たり面積">
          <a:extLst>
            <a:ext uri="{FF2B5EF4-FFF2-40B4-BE49-F238E27FC236}">
              <a16:creationId xmlns:a16="http://schemas.microsoft.com/office/drawing/2014/main" id="{00000000-0008-0000-0E00-00006C020000}"/>
            </a:ext>
          </a:extLst>
        </xdr:cNvPr>
        <xdr:cNvSpPr txBox="1"/>
      </xdr:nvSpPr>
      <xdr:spPr>
        <a:xfrm>
          <a:off x="17776267" y="1001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128287</xdr:rowOff>
    </xdr:from>
    <xdr:ext cx="469744" cy="259045"/>
    <xdr:sp macro="" textlink="">
      <xdr:nvSpPr>
        <xdr:cNvPr id="621" name="n_3mainValue【学校施設】&#10;一人当たり面積">
          <a:extLst>
            <a:ext uri="{FF2B5EF4-FFF2-40B4-BE49-F238E27FC236}">
              <a16:creationId xmlns:a16="http://schemas.microsoft.com/office/drawing/2014/main" id="{00000000-0008-0000-0E00-00006D020000}"/>
            </a:ext>
          </a:extLst>
        </xdr:cNvPr>
        <xdr:cNvSpPr txBox="1"/>
      </xdr:nvSpPr>
      <xdr:spPr>
        <a:xfrm>
          <a:off x="17001567" y="1001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140860</xdr:rowOff>
    </xdr:from>
    <xdr:ext cx="469744" cy="259045"/>
    <xdr:sp macro="" textlink="">
      <xdr:nvSpPr>
        <xdr:cNvPr id="622" name="n_4mainValue【学校施設】&#10;一人当たり面積">
          <a:extLst>
            <a:ext uri="{FF2B5EF4-FFF2-40B4-BE49-F238E27FC236}">
              <a16:creationId xmlns:a16="http://schemas.microsoft.com/office/drawing/2014/main" id="{00000000-0008-0000-0E00-00006E020000}"/>
            </a:ext>
          </a:extLst>
        </xdr:cNvPr>
        <xdr:cNvSpPr txBox="1"/>
      </xdr:nvSpPr>
      <xdr:spPr>
        <a:xfrm>
          <a:off x="16226867" y="10031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a:extLst>
            <a:ext uri="{FF2B5EF4-FFF2-40B4-BE49-F238E27FC236}">
              <a16:creationId xmlns:a16="http://schemas.microsoft.com/office/drawing/2014/main" id="{00000000-0008-0000-0E00-000087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86</xdr:row>
      <xdr:rowOff>168729</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flipV="1">
          <a:off x="14375764" y="13041086"/>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9" name="【児童館】&#10;有形固定資産減価償却率最小値テキスト">
          <a:extLst>
            <a:ext uri="{FF2B5EF4-FFF2-40B4-BE49-F238E27FC236}">
              <a16:creationId xmlns:a16="http://schemas.microsoft.com/office/drawing/2014/main" id="{00000000-0008-0000-0E00-000089020000}"/>
            </a:ext>
          </a:extLst>
        </xdr:cNvPr>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340478" cy="259045"/>
    <xdr:sp macro="" textlink="">
      <xdr:nvSpPr>
        <xdr:cNvPr id="651" name="【児童館】&#10;有形固定資産減価償却率最大値テキスト">
          <a:extLst>
            <a:ext uri="{FF2B5EF4-FFF2-40B4-BE49-F238E27FC236}">
              <a16:creationId xmlns:a16="http://schemas.microsoft.com/office/drawing/2014/main" id="{00000000-0008-0000-0E00-00008B020000}"/>
            </a:ext>
          </a:extLst>
        </xdr:cNvPr>
        <xdr:cNvSpPr txBox="1"/>
      </xdr:nvSpPr>
      <xdr:spPr>
        <a:xfrm>
          <a:off x="14414500" y="128201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4287500" y="130410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73858</xdr:rowOff>
    </xdr:from>
    <xdr:ext cx="405111" cy="259045"/>
    <xdr:sp macro="" textlink="">
      <xdr:nvSpPr>
        <xdr:cNvPr id="653" name="【児童館】&#10;有形固定資産減価償却率平均値テキスト">
          <a:extLst>
            <a:ext uri="{FF2B5EF4-FFF2-40B4-BE49-F238E27FC236}">
              <a16:creationId xmlns:a16="http://schemas.microsoft.com/office/drawing/2014/main" id="{00000000-0008-0000-0E00-00008D020000}"/>
            </a:ext>
          </a:extLst>
        </xdr:cNvPr>
        <xdr:cNvSpPr txBox="1"/>
      </xdr:nvSpPr>
      <xdr:spPr>
        <a:xfrm>
          <a:off x="14414500" y="136526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654" name="フローチャート: 判断 653">
          <a:extLst>
            <a:ext uri="{FF2B5EF4-FFF2-40B4-BE49-F238E27FC236}">
              <a16:creationId xmlns:a16="http://schemas.microsoft.com/office/drawing/2014/main" id="{00000000-0008-0000-0E00-00008E020000}"/>
            </a:ext>
          </a:extLst>
        </xdr:cNvPr>
        <xdr:cNvSpPr/>
      </xdr:nvSpPr>
      <xdr:spPr>
        <a:xfrm>
          <a:off x="14325600" y="1379746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15058</xdr:rowOff>
    </xdr:from>
    <xdr:to>
      <xdr:col>81</xdr:col>
      <xdr:colOff>101600</xdr:colOff>
      <xdr:row>82</xdr:row>
      <xdr:rowOff>116658</xdr:rowOff>
    </xdr:to>
    <xdr:sp macro="" textlink="">
      <xdr:nvSpPr>
        <xdr:cNvPr id="655" name="フローチャート: 判断 654">
          <a:extLst>
            <a:ext uri="{FF2B5EF4-FFF2-40B4-BE49-F238E27FC236}">
              <a16:creationId xmlns:a16="http://schemas.microsoft.com/office/drawing/2014/main" id="{00000000-0008-0000-0E00-00008F020000}"/>
            </a:ext>
          </a:extLst>
        </xdr:cNvPr>
        <xdr:cNvSpPr/>
      </xdr:nvSpPr>
      <xdr:spPr>
        <a:xfrm>
          <a:off x="13578840" y="1376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47716</xdr:rowOff>
    </xdr:from>
    <xdr:to>
      <xdr:col>76</xdr:col>
      <xdr:colOff>165100</xdr:colOff>
      <xdr:row>83</xdr:row>
      <xdr:rowOff>149316</xdr:rowOff>
    </xdr:to>
    <xdr:sp macro="" textlink="">
      <xdr:nvSpPr>
        <xdr:cNvPr id="656" name="フローチャート: 判断 655">
          <a:extLst>
            <a:ext uri="{FF2B5EF4-FFF2-40B4-BE49-F238E27FC236}">
              <a16:creationId xmlns:a16="http://schemas.microsoft.com/office/drawing/2014/main" id="{00000000-0008-0000-0E00-000090020000}"/>
            </a:ext>
          </a:extLst>
        </xdr:cNvPr>
        <xdr:cNvSpPr/>
      </xdr:nvSpPr>
      <xdr:spPr>
        <a:xfrm>
          <a:off x="12804140" y="1396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132624</xdr:rowOff>
    </xdr:from>
    <xdr:to>
      <xdr:col>72</xdr:col>
      <xdr:colOff>38100</xdr:colOff>
      <xdr:row>83</xdr:row>
      <xdr:rowOff>62774</xdr:rowOff>
    </xdr:to>
    <xdr:sp macro="" textlink="">
      <xdr:nvSpPr>
        <xdr:cNvPr id="657" name="フローチャート: 判断 656">
          <a:extLst>
            <a:ext uri="{FF2B5EF4-FFF2-40B4-BE49-F238E27FC236}">
              <a16:creationId xmlns:a16="http://schemas.microsoft.com/office/drawing/2014/main" id="{00000000-0008-0000-0E00-000091020000}"/>
            </a:ext>
          </a:extLst>
        </xdr:cNvPr>
        <xdr:cNvSpPr/>
      </xdr:nvSpPr>
      <xdr:spPr>
        <a:xfrm>
          <a:off x="12029440" y="138791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103232</xdr:rowOff>
    </xdr:from>
    <xdr:to>
      <xdr:col>67</xdr:col>
      <xdr:colOff>101600</xdr:colOff>
      <xdr:row>83</xdr:row>
      <xdr:rowOff>33382</xdr:rowOff>
    </xdr:to>
    <xdr:sp macro="" textlink="">
      <xdr:nvSpPr>
        <xdr:cNvPr id="658" name="フローチャート: 判断 657">
          <a:extLst>
            <a:ext uri="{FF2B5EF4-FFF2-40B4-BE49-F238E27FC236}">
              <a16:creationId xmlns:a16="http://schemas.microsoft.com/office/drawing/2014/main" id="{00000000-0008-0000-0E00-000092020000}"/>
            </a:ext>
          </a:extLst>
        </xdr:cNvPr>
        <xdr:cNvSpPr/>
      </xdr:nvSpPr>
      <xdr:spPr>
        <a:xfrm>
          <a:off x="11231880" y="138497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157118</xdr:rowOff>
    </xdr:from>
    <xdr:to>
      <xdr:col>85</xdr:col>
      <xdr:colOff>177800</xdr:colOff>
      <xdr:row>83</xdr:row>
      <xdr:rowOff>87268</xdr:rowOff>
    </xdr:to>
    <xdr:sp macro="" textlink="">
      <xdr:nvSpPr>
        <xdr:cNvPr id="664" name="楕円 663">
          <a:extLst>
            <a:ext uri="{FF2B5EF4-FFF2-40B4-BE49-F238E27FC236}">
              <a16:creationId xmlns:a16="http://schemas.microsoft.com/office/drawing/2014/main" id="{00000000-0008-0000-0E00-000098020000}"/>
            </a:ext>
          </a:extLst>
        </xdr:cNvPr>
        <xdr:cNvSpPr/>
      </xdr:nvSpPr>
      <xdr:spPr>
        <a:xfrm>
          <a:off x="14325600" y="1390359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135545</xdr:rowOff>
    </xdr:from>
    <xdr:ext cx="405111" cy="259045"/>
    <xdr:sp macro="" textlink="">
      <xdr:nvSpPr>
        <xdr:cNvPr id="665" name="【児童館】&#10;有形固定資産減価償却率該当値テキスト">
          <a:extLst>
            <a:ext uri="{FF2B5EF4-FFF2-40B4-BE49-F238E27FC236}">
              <a16:creationId xmlns:a16="http://schemas.microsoft.com/office/drawing/2014/main" id="{00000000-0008-0000-0E00-000099020000}"/>
            </a:ext>
          </a:extLst>
        </xdr:cNvPr>
        <xdr:cNvSpPr txBox="1"/>
      </xdr:nvSpPr>
      <xdr:spPr>
        <a:xfrm>
          <a:off x="14414500" y="13882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99968</xdr:rowOff>
    </xdr:from>
    <xdr:to>
      <xdr:col>81</xdr:col>
      <xdr:colOff>101600</xdr:colOff>
      <xdr:row>83</xdr:row>
      <xdr:rowOff>30118</xdr:rowOff>
    </xdr:to>
    <xdr:sp macro="" textlink="">
      <xdr:nvSpPr>
        <xdr:cNvPr id="666" name="楕円 665">
          <a:extLst>
            <a:ext uri="{FF2B5EF4-FFF2-40B4-BE49-F238E27FC236}">
              <a16:creationId xmlns:a16="http://schemas.microsoft.com/office/drawing/2014/main" id="{00000000-0008-0000-0E00-00009A020000}"/>
            </a:ext>
          </a:extLst>
        </xdr:cNvPr>
        <xdr:cNvSpPr/>
      </xdr:nvSpPr>
      <xdr:spPr>
        <a:xfrm>
          <a:off x="13578840" y="138464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150768</xdr:rowOff>
    </xdr:from>
    <xdr:to>
      <xdr:col>85</xdr:col>
      <xdr:colOff>127000</xdr:colOff>
      <xdr:row>83</xdr:row>
      <xdr:rowOff>36468</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a:off x="13629640" y="13897248"/>
          <a:ext cx="74676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42818</xdr:rowOff>
    </xdr:from>
    <xdr:to>
      <xdr:col>76</xdr:col>
      <xdr:colOff>165100</xdr:colOff>
      <xdr:row>82</xdr:row>
      <xdr:rowOff>144418</xdr:rowOff>
    </xdr:to>
    <xdr:sp macro="" textlink="">
      <xdr:nvSpPr>
        <xdr:cNvPr id="668" name="楕円 667">
          <a:extLst>
            <a:ext uri="{FF2B5EF4-FFF2-40B4-BE49-F238E27FC236}">
              <a16:creationId xmlns:a16="http://schemas.microsoft.com/office/drawing/2014/main" id="{00000000-0008-0000-0E00-00009C020000}"/>
            </a:ext>
          </a:extLst>
        </xdr:cNvPr>
        <xdr:cNvSpPr/>
      </xdr:nvSpPr>
      <xdr:spPr>
        <a:xfrm>
          <a:off x="12804140" y="1378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93618</xdr:rowOff>
    </xdr:from>
    <xdr:to>
      <xdr:col>81</xdr:col>
      <xdr:colOff>50800</xdr:colOff>
      <xdr:row>82</xdr:row>
      <xdr:rowOff>150768</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12854940" y="13840098"/>
          <a:ext cx="7747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157118</xdr:rowOff>
    </xdr:from>
    <xdr:to>
      <xdr:col>72</xdr:col>
      <xdr:colOff>38100</xdr:colOff>
      <xdr:row>82</xdr:row>
      <xdr:rowOff>87268</xdr:rowOff>
    </xdr:to>
    <xdr:sp macro="" textlink="">
      <xdr:nvSpPr>
        <xdr:cNvPr id="670" name="楕円 669">
          <a:extLst>
            <a:ext uri="{FF2B5EF4-FFF2-40B4-BE49-F238E27FC236}">
              <a16:creationId xmlns:a16="http://schemas.microsoft.com/office/drawing/2014/main" id="{00000000-0008-0000-0E00-00009E020000}"/>
            </a:ext>
          </a:extLst>
        </xdr:cNvPr>
        <xdr:cNvSpPr/>
      </xdr:nvSpPr>
      <xdr:spPr>
        <a:xfrm>
          <a:off x="12029440" y="137359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36468</xdr:rowOff>
    </xdr:from>
    <xdr:to>
      <xdr:col>76</xdr:col>
      <xdr:colOff>114300</xdr:colOff>
      <xdr:row>82</xdr:row>
      <xdr:rowOff>93618</xdr:rowOff>
    </xdr:to>
    <xdr:cxnSp macro="">
      <xdr:nvCxnSpPr>
        <xdr:cNvPr id="671" name="直線コネクタ 670">
          <a:extLst>
            <a:ext uri="{FF2B5EF4-FFF2-40B4-BE49-F238E27FC236}">
              <a16:creationId xmlns:a16="http://schemas.microsoft.com/office/drawing/2014/main" id="{00000000-0008-0000-0E00-00009F020000}"/>
            </a:ext>
          </a:extLst>
        </xdr:cNvPr>
        <xdr:cNvCxnSpPr/>
      </xdr:nvCxnSpPr>
      <xdr:spPr>
        <a:xfrm>
          <a:off x="12072620" y="13782948"/>
          <a:ext cx="78232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99968</xdr:rowOff>
    </xdr:from>
    <xdr:to>
      <xdr:col>67</xdr:col>
      <xdr:colOff>101600</xdr:colOff>
      <xdr:row>82</xdr:row>
      <xdr:rowOff>30118</xdr:rowOff>
    </xdr:to>
    <xdr:sp macro="" textlink="">
      <xdr:nvSpPr>
        <xdr:cNvPr id="672" name="楕円 671">
          <a:extLst>
            <a:ext uri="{FF2B5EF4-FFF2-40B4-BE49-F238E27FC236}">
              <a16:creationId xmlns:a16="http://schemas.microsoft.com/office/drawing/2014/main" id="{00000000-0008-0000-0E00-0000A0020000}"/>
            </a:ext>
          </a:extLst>
        </xdr:cNvPr>
        <xdr:cNvSpPr/>
      </xdr:nvSpPr>
      <xdr:spPr>
        <a:xfrm>
          <a:off x="11231880" y="136788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150768</xdr:rowOff>
    </xdr:from>
    <xdr:to>
      <xdr:col>71</xdr:col>
      <xdr:colOff>177800</xdr:colOff>
      <xdr:row>82</xdr:row>
      <xdr:rowOff>36468</xdr:rowOff>
    </xdr:to>
    <xdr:cxnSp macro="">
      <xdr:nvCxnSpPr>
        <xdr:cNvPr id="673" name="直線コネクタ 672">
          <a:extLst>
            <a:ext uri="{FF2B5EF4-FFF2-40B4-BE49-F238E27FC236}">
              <a16:creationId xmlns:a16="http://schemas.microsoft.com/office/drawing/2014/main" id="{00000000-0008-0000-0E00-0000A1020000}"/>
            </a:ext>
          </a:extLst>
        </xdr:cNvPr>
        <xdr:cNvCxnSpPr/>
      </xdr:nvCxnSpPr>
      <xdr:spPr>
        <a:xfrm>
          <a:off x="11282680" y="13729608"/>
          <a:ext cx="78994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133185</xdr:rowOff>
    </xdr:from>
    <xdr:ext cx="405111" cy="259045"/>
    <xdr:sp macro="" textlink="">
      <xdr:nvSpPr>
        <xdr:cNvPr id="674" name="n_1aveValue【児童館】&#10;有形固定資産減価償却率">
          <a:extLst>
            <a:ext uri="{FF2B5EF4-FFF2-40B4-BE49-F238E27FC236}">
              <a16:creationId xmlns:a16="http://schemas.microsoft.com/office/drawing/2014/main" id="{00000000-0008-0000-0E00-0000A2020000}"/>
            </a:ext>
          </a:extLst>
        </xdr:cNvPr>
        <xdr:cNvSpPr txBox="1"/>
      </xdr:nvSpPr>
      <xdr:spPr>
        <a:xfrm>
          <a:off x="13437244" y="1354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140443</xdr:rowOff>
    </xdr:from>
    <xdr:ext cx="405111" cy="259045"/>
    <xdr:sp macro="" textlink="">
      <xdr:nvSpPr>
        <xdr:cNvPr id="675" name="n_2aveValue【児童館】&#10;有形固定資産減価償却率">
          <a:extLst>
            <a:ext uri="{FF2B5EF4-FFF2-40B4-BE49-F238E27FC236}">
              <a16:creationId xmlns:a16="http://schemas.microsoft.com/office/drawing/2014/main" id="{00000000-0008-0000-0E00-0000A3020000}"/>
            </a:ext>
          </a:extLst>
        </xdr:cNvPr>
        <xdr:cNvSpPr txBox="1"/>
      </xdr:nvSpPr>
      <xdr:spPr>
        <a:xfrm>
          <a:off x="12675244" y="14054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53901</xdr:rowOff>
    </xdr:from>
    <xdr:ext cx="405111" cy="259045"/>
    <xdr:sp macro="" textlink="">
      <xdr:nvSpPr>
        <xdr:cNvPr id="676" name="n_3aveValue【児童館】&#10;有形固定資産減価償却率">
          <a:extLst>
            <a:ext uri="{FF2B5EF4-FFF2-40B4-BE49-F238E27FC236}">
              <a16:creationId xmlns:a16="http://schemas.microsoft.com/office/drawing/2014/main" id="{00000000-0008-0000-0E00-0000A4020000}"/>
            </a:ext>
          </a:extLst>
        </xdr:cNvPr>
        <xdr:cNvSpPr txBox="1"/>
      </xdr:nvSpPr>
      <xdr:spPr>
        <a:xfrm>
          <a:off x="11900544" y="13968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24509</xdr:rowOff>
    </xdr:from>
    <xdr:ext cx="405111" cy="259045"/>
    <xdr:sp macro="" textlink="">
      <xdr:nvSpPr>
        <xdr:cNvPr id="677" name="n_4aveValue【児童館】&#10;有形固定資産減価償却率">
          <a:extLst>
            <a:ext uri="{FF2B5EF4-FFF2-40B4-BE49-F238E27FC236}">
              <a16:creationId xmlns:a16="http://schemas.microsoft.com/office/drawing/2014/main" id="{00000000-0008-0000-0E00-0000A5020000}"/>
            </a:ext>
          </a:extLst>
        </xdr:cNvPr>
        <xdr:cNvSpPr txBox="1"/>
      </xdr:nvSpPr>
      <xdr:spPr>
        <a:xfrm>
          <a:off x="11102984" y="13938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21245</xdr:rowOff>
    </xdr:from>
    <xdr:ext cx="405111" cy="259045"/>
    <xdr:sp macro="" textlink="">
      <xdr:nvSpPr>
        <xdr:cNvPr id="678" name="n_1mainValue【児童館】&#10;有形固定資産減価償却率">
          <a:extLst>
            <a:ext uri="{FF2B5EF4-FFF2-40B4-BE49-F238E27FC236}">
              <a16:creationId xmlns:a16="http://schemas.microsoft.com/office/drawing/2014/main" id="{00000000-0008-0000-0E00-0000A6020000}"/>
            </a:ext>
          </a:extLst>
        </xdr:cNvPr>
        <xdr:cNvSpPr txBox="1"/>
      </xdr:nvSpPr>
      <xdr:spPr>
        <a:xfrm>
          <a:off x="13437244" y="13935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160945</xdr:rowOff>
    </xdr:from>
    <xdr:ext cx="405111" cy="259045"/>
    <xdr:sp macro="" textlink="">
      <xdr:nvSpPr>
        <xdr:cNvPr id="679" name="n_2mainValue【児童館】&#10;有形固定資産減価償却率">
          <a:extLst>
            <a:ext uri="{FF2B5EF4-FFF2-40B4-BE49-F238E27FC236}">
              <a16:creationId xmlns:a16="http://schemas.microsoft.com/office/drawing/2014/main" id="{00000000-0008-0000-0E00-0000A7020000}"/>
            </a:ext>
          </a:extLst>
        </xdr:cNvPr>
        <xdr:cNvSpPr txBox="1"/>
      </xdr:nvSpPr>
      <xdr:spPr>
        <a:xfrm>
          <a:off x="12675244" y="13572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103795</xdr:rowOff>
    </xdr:from>
    <xdr:ext cx="405111" cy="259045"/>
    <xdr:sp macro="" textlink="">
      <xdr:nvSpPr>
        <xdr:cNvPr id="680" name="n_3mainValue【児童館】&#10;有形固定資産減価償却率">
          <a:extLst>
            <a:ext uri="{FF2B5EF4-FFF2-40B4-BE49-F238E27FC236}">
              <a16:creationId xmlns:a16="http://schemas.microsoft.com/office/drawing/2014/main" id="{00000000-0008-0000-0E00-0000A8020000}"/>
            </a:ext>
          </a:extLst>
        </xdr:cNvPr>
        <xdr:cNvSpPr txBox="1"/>
      </xdr:nvSpPr>
      <xdr:spPr>
        <a:xfrm>
          <a:off x="11900544" y="13514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46645</xdr:rowOff>
    </xdr:from>
    <xdr:ext cx="405111" cy="259045"/>
    <xdr:sp macro="" textlink="">
      <xdr:nvSpPr>
        <xdr:cNvPr id="681" name="n_4mainValue【児童館】&#10;有形固定資産減価償却率">
          <a:extLst>
            <a:ext uri="{FF2B5EF4-FFF2-40B4-BE49-F238E27FC236}">
              <a16:creationId xmlns:a16="http://schemas.microsoft.com/office/drawing/2014/main" id="{00000000-0008-0000-0E00-0000A9020000}"/>
            </a:ext>
          </a:extLst>
        </xdr:cNvPr>
        <xdr:cNvSpPr txBox="1"/>
      </xdr:nvSpPr>
      <xdr:spPr>
        <a:xfrm>
          <a:off x="11102984" y="13457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00000000-0008-0000-0E00-0000AA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00000000-0008-0000-0E00-0000AB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00000000-0008-0000-0E00-0000B102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id="{00000000-0008-0000-0E00-0000B202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3" name="テキスト ボックス 692">
          <a:extLst>
            <a:ext uri="{FF2B5EF4-FFF2-40B4-BE49-F238E27FC236}">
              <a16:creationId xmlns:a16="http://schemas.microsoft.com/office/drawing/2014/main" id="{00000000-0008-0000-0E00-0000B5020000}"/>
            </a:ext>
          </a:extLst>
        </xdr:cNvPr>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5" name="テキスト ボックス 694">
          <a:extLst>
            <a:ext uri="{FF2B5EF4-FFF2-40B4-BE49-F238E27FC236}">
              <a16:creationId xmlns:a16="http://schemas.microsoft.com/office/drawing/2014/main" id="{00000000-0008-0000-0E00-0000B7020000}"/>
            </a:ext>
          </a:extLst>
        </xdr:cNvPr>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7" name="テキスト ボックス 696">
          <a:extLst>
            <a:ext uri="{FF2B5EF4-FFF2-40B4-BE49-F238E27FC236}">
              <a16:creationId xmlns:a16="http://schemas.microsoft.com/office/drawing/2014/main" id="{00000000-0008-0000-0E00-0000B9020000}"/>
            </a:ext>
          </a:extLst>
        </xdr:cNvPr>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8" name="直線コネクタ 697">
          <a:extLst>
            <a:ext uri="{FF2B5EF4-FFF2-40B4-BE49-F238E27FC236}">
              <a16:creationId xmlns:a16="http://schemas.microsoft.com/office/drawing/2014/main" id="{00000000-0008-0000-0E00-0000BA020000}"/>
            </a:ext>
          </a:extLst>
        </xdr:cNvPr>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0" name="直線コネクタ 699">
          <a:extLst>
            <a:ext uri="{FF2B5EF4-FFF2-40B4-BE49-F238E27FC236}">
              <a16:creationId xmlns:a16="http://schemas.microsoft.com/office/drawing/2014/main" id="{00000000-0008-0000-0E00-0000BC020000}"/>
            </a:ext>
          </a:extLst>
        </xdr:cNvPr>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2" name="直線コネクタ 701">
          <a:extLst>
            <a:ext uri="{FF2B5EF4-FFF2-40B4-BE49-F238E27FC236}">
              <a16:creationId xmlns:a16="http://schemas.microsoft.com/office/drawing/2014/main" id="{00000000-0008-0000-0E00-0000BE020000}"/>
            </a:ext>
          </a:extLst>
        </xdr:cNvPr>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3" name="テキスト ボックス 702">
          <a:extLst>
            <a:ext uri="{FF2B5EF4-FFF2-40B4-BE49-F238E27FC236}">
              <a16:creationId xmlns:a16="http://schemas.microsoft.com/office/drawing/2014/main" id="{00000000-0008-0000-0E00-0000BF020000}"/>
            </a:ext>
          </a:extLst>
        </xdr:cNvPr>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a:extLst>
            <a:ext uri="{FF2B5EF4-FFF2-40B4-BE49-F238E27FC236}">
              <a16:creationId xmlns:a16="http://schemas.microsoft.com/office/drawing/2014/main" id="{00000000-0008-0000-0E00-0000C002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a:extLst>
            <a:ext uri="{FF2B5EF4-FFF2-40B4-BE49-F238E27FC236}">
              <a16:creationId xmlns:a16="http://schemas.microsoft.com/office/drawing/2014/main" id="{00000000-0008-0000-0E00-0000C102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児童館】&#10;一人当たり面積グラフ枠">
          <a:extLst>
            <a:ext uri="{FF2B5EF4-FFF2-40B4-BE49-F238E27FC236}">
              <a16:creationId xmlns:a16="http://schemas.microsoft.com/office/drawing/2014/main" id="{00000000-0008-0000-0E00-0000C202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81643</xdr:rowOff>
    </xdr:from>
    <xdr:to>
      <xdr:col>116</xdr:col>
      <xdr:colOff>62864</xdr:colOff>
      <xdr:row>86</xdr:row>
      <xdr:rowOff>70757</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flipV="1">
          <a:off x="19509104" y="13157563"/>
          <a:ext cx="0" cy="133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74584</xdr:rowOff>
    </xdr:from>
    <xdr:ext cx="469744" cy="259045"/>
    <xdr:sp macro="" textlink="">
      <xdr:nvSpPr>
        <xdr:cNvPr id="708" name="【児童館】&#10;一人当たり面積最小値テキスト">
          <a:extLst>
            <a:ext uri="{FF2B5EF4-FFF2-40B4-BE49-F238E27FC236}">
              <a16:creationId xmlns:a16="http://schemas.microsoft.com/office/drawing/2014/main" id="{00000000-0008-0000-0E00-0000C4020000}"/>
            </a:ext>
          </a:extLst>
        </xdr:cNvPr>
        <xdr:cNvSpPr txBox="1"/>
      </xdr:nvSpPr>
      <xdr:spPr>
        <a:xfrm>
          <a:off x="19547840" y="14491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70757</xdr:rowOff>
    </xdr:from>
    <xdr:to>
      <xdr:col>116</xdr:col>
      <xdr:colOff>152400</xdr:colOff>
      <xdr:row>86</xdr:row>
      <xdr:rowOff>70757</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a:off x="19443700" y="144877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28320</xdr:rowOff>
    </xdr:from>
    <xdr:ext cx="469744" cy="259045"/>
    <xdr:sp macro="" textlink="">
      <xdr:nvSpPr>
        <xdr:cNvPr id="710" name="【児童館】&#10;一人当たり面積最大値テキスト">
          <a:extLst>
            <a:ext uri="{FF2B5EF4-FFF2-40B4-BE49-F238E27FC236}">
              <a16:creationId xmlns:a16="http://schemas.microsoft.com/office/drawing/2014/main" id="{00000000-0008-0000-0E00-0000C6020000}"/>
            </a:ext>
          </a:extLst>
        </xdr:cNvPr>
        <xdr:cNvSpPr txBox="1"/>
      </xdr:nvSpPr>
      <xdr:spPr>
        <a:xfrm>
          <a:off x="19547840" y="12936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81643</xdr:rowOff>
    </xdr:from>
    <xdr:to>
      <xdr:col>116</xdr:col>
      <xdr:colOff>152400</xdr:colOff>
      <xdr:row>78</xdr:row>
      <xdr:rowOff>81643</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a:off x="19443700" y="131575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4734</xdr:rowOff>
    </xdr:from>
    <xdr:ext cx="469744" cy="259045"/>
    <xdr:sp macro="" textlink="">
      <xdr:nvSpPr>
        <xdr:cNvPr id="712" name="【児童館】&#10;一人当たり面積平均値テキスト">
          <a:extLst>
            <a:ext uri="{FF2B5EF4-FFF2-40B4-BE49-F238E27FC236}">
              <a16:creationId xmlns:a16="http://schemas.microsoft.com/office/drawing/2014/main" id="{00000000-0008-0000-0E00-0000C8020000}"/>
            </a:ext>
          </a:extLst>
        </xdr:cNvPr>
        <xdr:cNvSpPr txBox="1"/>
      </xdr:nvSpPr>
      <xdr:spPr>
        <a:xfrm>
          <a:off x="19547840" y="139188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153307</xdr:rowOff>
    </xdr:from>
    <xdr:to>
      <xdr:col>116</xdr:col>
      <xdr:colOff>114300</xdr:colOff>
      <xdr:row>84</xdr:row>
      <xdr:rowOff>83457</xdr:rowOff>
    </xdr:to>
    <xdr:sp macro="" textlink="">
      <xdr:nvSpPr>
        <xdr:cNvPr id="713" name="フローチャート: 判断 712">
          <a:extLst>
            <a:ext uri="{FF2B5EF4-FFF2-40B4-BE49-F238E27FC236}">
              <a16:creationId xmlns:a16="http://schemas.microsoft.com/office/drawing/2014/main" id="{00000000-0008-0000-0E00-0000C9020000}"/>
            </a:ext>
          </a:extLst>
        </xdr:cNvPr>
        <xdr:cNvSpPr/>
      </xdr:nvSpPr>
      <xdr:spPr>
        <a:xfrm>
          <a:off x="19458940" y="140674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153307</xdr:rowOff>
    </xdr:from>
    <xdr:to>
      <xdr:col>112</xdr:col>
      <xdr:colOff>38100</xdr:colOff>
      <xdr:row>84</xdr:row>
      <xdr:rowOff>83457</xdr:rowOff>
    </xdr:to>
    <xdr:sp macro="" textlink="">
      <xdr:nvSpPr>
        <xdr:cNvPr id="714" name="フローチャート: 判断 713">
          <a:extLst>
            <a:ext uri="{FF2B5EF4-FFF2-40B4-BE49-F238E27FC236}">
              <a16:creationId xmlns:a16="http://schemas.microsoft.com/office/drawing/2014/main" id="{00000000-0008-0000-0E00-0000CA020000}"/>
            </a:ext>
          </a:extLst>
        </xdr:cNvPr>
        <xdr:cNvSpPr/>
      </xdr:nvSpPr>
      <xdr:spPr>
        <a:xfrm>
          <a:off x="18735040" y="1406742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109764</xdr:rowOff>
    </xdr:from>
    <xdr:to>
      <xdr:col>107</xdr:col>
      <xdr:colOff>101600</xdr:colOff>
      <xdr:row>84</xdr:row>
      <xdr:rowOff>39914</xdr:rowOff>
    </xdr:to>
    <xdr:sp macro="" textlink="">
      <xdr:nvSpPr>
        <xdr:cNvPr id="715" name="フローチャート: 判断 714">
          <a:extLst>
            <a:ext uri="{FF2B5EF4-FFF2-40B4-BE49-F238E27FC236}">
              <a16:creationId xmlns:a16="http://schemas.microsoft.com/office/drawing/2014/main" id="{00000000-0008-0000-0E00-0000CB020000}"/>
            </a:ext>
          </a:extLst>
        </xdr:cNvPr>
        <xdr:cNvSpPr/>
      </xdr:nvSpPr>
      <xdr:spPr>
        <a:xfrm>
          <a:off x="17937480" y="140238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77107</xdr:rowOff>
    </xdr:from>
    <xdr:to>
      <xdr:col>102</xdr:col>
      <xdr:colOff>165100</xdr:colOff>
      <xdr:row>84</xdr:row>
      <xdr:rowOff>7257</xdr:rowOff>
    </xdr:to>
    <xdr:sp macro="" textlink="">
      <xdr:nvSpPr>
        <xdr:cNvPr id="716" name="フローチャート: 判断 715">
          <a:extLst>
            <a:ext uri="{FF2B5EF4-FFF2-40B4-BE49-F238E27FC236}">
              <a16:creationId xmlns:a16="http://schemas.microsoft.com/office/drawing/2014/main" id="{00000000-0008-0000-0E00-0000CC020000}"/>
            </a:ext>
          </a:extLst>
        </xdr:cNvPr>
        <xdr:cNvSpPr/>
      </xdr:nvSpPr>
      <xdr:spPr>
        <a:xfrm>
          <a:off x="17162780" y="139912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131536</xdr:rowOff>
    </xdr:from>
    <xdr:to>
      <xdr:col>98</xdr:col>
      <xdr:colOff>38100</xdr:colOff>
      <xdr:row>84</xdr:row>
      <xdr:rowOff>61686</xdr:rowOff>
    </xdr:to>
    <xdr:sp macro="" textlink="">
      <xdr:nvSpPr>
        <xdr:cNvPr id="717" name="フローチャート: 判断 716">
          <a:extLst>
            <a:ext uri="{FF2B5EF4-FFF2-40B4-BE49-F238E27FC236}">
              <a16:creationId xmlns:a16="http://schemas.microsoft.com/office/drawing/2014/main" id="{00000000-0008-0000-0E00-0000CD020000}"/>
            </a:ext>
          </a:extLst>
        </xdr:cNvPr>
        <xdr:cNvSpPr/>
      </xdr:nvSpPr>
      <xdr:spPr>
        <a:xfrm>
          <a:off x="16388080" y="1404565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E00-0000D102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0000000-0008-0000-0E00-0000D202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723" name="楕円 722">
          <a:extLst>
            <a:ext uri="{FF2B5EF4-FFF2-40B4-BE49-F238E27FC236}">
              <a16:creationId xmlns:a16="http://schemas.microsoft.com/office/drawing/2014/main" id="{00000000-0008-0000-0E00-0000D3020000}"/>
            </a:ext>
          </a:extLst>
        </xdr:cNvPr>
        <xdr:cNvSpPr/>
      </xdr:nvSpPr>
      <xdr:spPr>
        <a:xfrm>
          <a:off x="19458940" y="14331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168927</xdr:rowOff>
    </xdr:from>
    <xdr:ext cx="469744" cy="259045"/>
    <xdr:sp macro="" textlink="">
      <xdr:nvSpPr>
        <xdr:cNvPr id="724" name="【児童館】&#10;一人当たり面積該当値テキスト">
          <a:extLst>
            <a:ext uri="{FF2B5EF4-FFF2-40B4-BE49-F238E27FC236}">
              <a16:creationId xmlns:a16="http://schemas.microsoft.com/office/drawing/2014/main" id="{00000000-0008-0000-0E00-0000D4020000}"/>
            </a:ext>
          </a:extLst>
        </xdr:cNvPr>
        <xdr:cNvSpPr txBox="1"/>
      </xdr:nvSpPr>
      <xdr:spPr>
        <a:xfrm>
          <a:off x="19547840" y="1425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82550</xdr:rowOff>
    </xdr:from>
    <xdr:to>
      <xdr:col>112</xdr:col>
      <xdr:colOff>38100</xdr:colOff>
      <xdr:row>86</xdr:row>
      <xdr:rowOff>12700</xdr:rowOff>
    </xdr:to>
    <xdr:sp macro="" textlink="">
      <xdr:nvSpPr>
        <xdr:cNvPr id="725" name="楕円 724">
          <a:extLst>
            <a:ext uri="{FF2B5EF4-FFF2-40B4-BE49-F238E27FC236}">
              <a16:creationId xmlns:a16="http://schemas.microsoft.com/office/drawing/2014/main" id="{00000000-0008-0000-0E00-0000D5020000}"/>
            </a:ext>
          </a:extLst>
        </xdr:cNvPr>
        <xdr:cNvSpPr/>
      </xdr:nvSpPr>
      <xdr:spPr>
        <a:xfrm>
          <a:off x="18735040" y="14331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133350</xdr:rowOff>
    </xdr:from>
    <xdr:to>
      <xdr:col>116</xdr:col>
      <xdr:colOff>63500</xdr:colOff>
      <xdr:row>85</xdr:row>
      <xdr:rowOff>133350</xdr:rowOff>
    </xdr:to>
    <xdr:cxnSp macro="">
      <xdr:nvCxnSpPr>
        <xdr:cNvPr id="726" name="直線コネクタ 725">
          <a:extLst>
            <a:ext uri="{FF2B5EF4-FFF2-40B4-BE49-F238E27FC236}">
              <a16:creationId xmlns:a16="http://schemas.microsoft.com/office/drawing/2014/main" id="{00000000-0008-0000-0E00-0000D6020000}"/>
            </a:ext>
          </a:extLst>
        </xdr:cNvPr>
        <xdr:cNvCxnSpPr/>
      </xdr:nvCxnSpPr>
      <xdr:spPr>
        <a:xfrm>
          <a:off x="18778220" y="1438275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82550</xdr:rowOff>
    </xdr:from>
    <xdr:to>
      <xdr:col>107</xdr:col>
      <xdr:colOff>101600</xdr:colOff>
      <xdr:row>86</xdr:row>
      <xdr:rowOff>12700</xdr:rowOff>
    </xdr:to>
    <xdr:sp macro="" textlink="">
      <xdr:nvSpPr>
        <xdr:cNvPr id="727" name="楕円 726">
          <a:extLst>
            <a:ext uri="{FF2B5EF4-FFF2-40B4-BE49-F238E27FC236}">
              <a16:creationId xmlns:a16="http://schemas.microsoft.com/office/drawing/2014/main" id="{00000000-0008-0000-0E00-0000D7020000}"/>
            </a:ext>
          </a:extLst>
        </xdr:cNvPr>
        <xdr:cNvSpPr/>
      </xdr:nvSpPr>
      <xdr:spPr>
        <a:xfrm>
          <a:off x="17937480" y="14331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133350</xdr:rowOff>
    </xdr:from>
    <xdr:to>
      <xdr:col>111</xdr:col>
      <xdr:colOff>177800</xdr:colOff>
      <xdr:row>85</xdr:row>
      <xdr:rowOff>133350</xdr:rowOff>
    </xdr:to>
    <xdr:cxnSp macro="">
      <xdr:nvCxnSpPr>
        <xdr:cNvPr id="728" name="直線コネクタ 727">
          <a:extLst>
            <a:ext uri="{FF2B5EF4-FFF2-40B4-BE49-F238E27FC236}">
              <a16:creationId xmlns:a16="http://schemas.microsoft.com/office/drawing/2014/main" id="{00000000-0008-0000-0E00-0000D8020000}"/>
            </a:ext>
          </a:extLst>
        </xdr:cNvPr>
        <xdr:cNvCxnSpPr/>
      </xdr:nvCxnSpPr>
      <xdr:spPr>
        <a:xfrm>
          <a:off x="17988280" y="1438275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82550</xdr:rowOff>
    </xdr:from>
    <xdr:to>
      <xdr:col>102</xdr:col>
      <xdr:colOff>165100</xdr:colOff>
      <xdr:row>86</xdr:row>
      <xdr:rowOff>12700</xdr:rowOff>
    </xdr:to>
    <xdr:sp macro="" textlink="">
      <xdr:nvSpPr>
        <xdr:cNvPr id="729" name="楕円 728">
          <a:extLst>
            <a:ext uri="{FF2B5EF4-FFF2-40B4-BE49-F238E27FC236}">
              <a16:creationId xmlns:a16="http://schemas.microsoft.com/office/drawing/2014/main" id="{00000000-0008-0000-0E00-0000D9020000}"/>
            </a:ext>
          </a:extLst>
        </xdr:cNvPr>
        <xdr:cNvSpPr/>
      </xdr:nvSpPr>
      <xdr:spPr>
        <a:xfrm>
          <a:off x="17162780" y="14331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133350</xdr:rowOff>
    </xdr:from>
    <xdr:to>
      <xdr:col>107</xdr:col>
      <xdr:colOff>50800</xdr:colOff>
      <xdr:row>85</xdr:row>
      <xdr:rowOff>133350</xdr:rowOff>
    </xdr:to>
    <xdr:cxnSp macro="">
      <xdr:nvCxnSpPr>
        <xdr:cNvPr id="730" name="直線コネクタ 729">
          <a:extLst>
            <a:ext uri="{FF2B5EF4-FFF2-40B4-BE49-F238E27FC236}">
              <a16:creationId xmlns:a16="http://schemas.microsoft.com/office/drawing/2014/main" id="{00000000-0008-0000-0E00-0000DA020000}"/>
            </a:ext>
          </a:extLst>
        </xdr:cNvPr>
        <xdr:cNvCxnSpPr/>
      </xdr:nvCxnSpPr>
      <xdr:spPr>
        <a:xfrm>
          <a:off x="17213580" y="1438275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93436</xdr:rowOff>
    </xdr:from>
    <xdr:to>
      <xdr:col>98</xdr:col>
      <xdr:colOff>38100</xdr:colOff>
      <xdr:row>86</xdr:row>
      <xdr:rowOff>23586</xdr:rowOff>
    </xdr:to>
    <xdr:sp macro="" textlink="">
      <xdr:nvSpPr>
        <xdr:cNvPr id="731" name="楕円 730">
          <a:extLst>
            <a:ext uri="{FF2B5EF4-FFF2-40B4-BE49-F238E27FC236}">
              <a16:creationId xmlns:a16="http://schemas.microsoft.com/office/drawing/2014/main" id="{00000000-0008-0000-0E00-0000DB020000}"/>
            </a:ext>
          </a:extLst>
        </xdr:cNvPr>
        <xdr:cNvSpPr/>
      </xdr:nvSpPr>
      <xdr:spPr>
        <a:xfrm>
          <a:off x="16388080" y="143428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133350</xdr:rowOff>
    </xdr:from>
    <xdr:to>
      <xdr:col>102</xdr:col>
      <xdr:colOff>114300</xdr:colOff>
      <xdr:row>85</xdr:row>
      <xdr:rowOff>144236</xdr:rowOff>
    </xdr:to>
    <xdr:cxnSp macro="">
      <xdr:nvCxnSpPr>
        <xdr:cNvPr id="732" name="直線コネクタ 731">
          <a:extLst>
            <a:ext uri="{FF2B5EF4-FFF2-40B4-BE49-F238E27FC236}">
              <a16:creationId xmlns:a16="http://schemas.microsoft.com/office/drawing/2014/main" id="{00000000-0008-0000-0E00-0000DC020000}"/>
            </a:ext>
          </a:extLst>
        </xdr:cNvPr>
        <xdr:cNvCxnSpPr/>
      </xdr:nvCxnSpPr>
      <xdr:spPr>
        <a:xfrm flipV="1">
          <a:off x="16431260" y="14382750"/>
          <a:ext cx="78232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99984</xdr:rowOff>
    </xdr:from>
    <xdr:ext cx="469744" cy="259045"/>
    <xdr:sp macro="" textlink="">
      <xdr:nvSpPr>
        <xdr:cNvPr id="733" name="n_1aveValue【児童館】&#10;一人当たり面積">
          <a:extLst>
            <a:ext uri="{FF2B5EF4-FFF2-40B4-BE49-F238E27FC236}">
              <a16:creationId xmlns:a16="http://schemas.microsoft.com/office/drawing/2014/main" id="{00000000-0008-0000-0E00-0000DD020000}"/>
            </a:ext>
          </a:extLst>
        </xdr:cNvPr>
        <xdr:cNvSpPr txBox="1"/>
      </xdr:nvSpPr>
      <xdr:spPr>
        <a:xfrm>
          <a:off x="18561127" y="13846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56441</xdr:rowOff>
    </xdr:from>
    <xdr:ext cx="469744" cy="259045"/>
    <xdr:sp macro="" textlink="">
      <xdr:nvSpPr>
        <xdr:cNvPr id="734" name="n_2aveValue【児童館】&#10;一人当たり面積">
          <a:extLst>
            <a:ext uri="{FF2B5EF4-FFF2-40B4-BE49-F238E27FC236}">
              <a16:creationId xmlns:a16="http://schemas.microsoft.com/office/drawing/2014/main" id="{00000000-0008-0000-0E00-0000DE020000}"/>
            </a:ext>
          </a:extLst>
        </xdr:cNvPr>
        <xdr:cNvSpPr txBox="1"/>
      </xdr:nvSpPr>
      <xdr:spPr>
        <a:xfrm>
          <a:off x="17776267" y="1380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23784</xdr:rowOff>
    </xdr:from>
    <xdr:ext cx="469744" cy="259045"/>
    <xdr:sp macro="" textlink="">
      <xdr:nvSpPr>
        <xdr:cNvPr id="735" name="n_3aveValue【児童館】&#10;一人当たり面積">
          <a:extLst>
            <a:ext uri="{FF2B5EF4-FFF2-40B4-BE49-F238E27FC236}">
              <a16:creationId xmlns:a16="http://schemas.microsoft.com/office/drawing/2014/main" id="{00000000-0008-0000-0E00-0000DF020000}"/>
            </a:ext>
          </a:extLst>
        </xdr:cNvPr>
        <xdr:cNvSpPr txBox="1"/>
      </xdr:nvSpPr>
      <xdr:spPr>
        <a:xfrm>
          <a:off x="17001567" y="13770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78213</xdr:rowOff>
    </xdr:from>
    <xdr:ext cx="469744" cy="259045"/>
    <xdr:sp macro="" textlink="">
      <xdr:nvSpPr>
        <xdr:cNvPr id="736" name="n_4aveValue【児童館】&#10;一人当たり面積">
          <a:extLst>
            <a:ext uri="{FF2B5EF4-FFF2-40B4-BE49-F238E27FC236}">
              <a16:creationId xmlns:a16="http://schemas.microsoft.com/office/drawing/2014/main" id="{00000000-0008-0000-0E00-0000E0020000}"/>
            </a:ext>
          </a:extLst>
        </xdr:cNvPr>
        <xdr:cNvSpPr txBox="1"/>
      </xdr:nvSpPr>
      <xdr:spPr>
        <a:xfrm>
          <a:off x="16226867" y="1382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3827</xdr:rowOff>
    </xdr:from>
    <xdr:ext cx="469744" cy="259045"/>
    <xdr:sp macro="" textlink="">
      <xdr:nvSpPr>
        <xdr:cNvPr id="737" name="n_1mainValue【児童館】&#10;一人当たり面積">
          <a:extLst>
            <a:ext uri="{FF2B5EF4-FFF2-40B4-BE49-F238E27FC236}">
              <a16:creationId xmlns:a16="http://schemas.microsoft.com/office/drawing/2014/main" id="{00000000-0008-0000-0E00-0000E1020000}"/>
            </a:ext>
          </a:extLst>
        </xdr:cNvPr>
        <xdr:cNvSpPr txBox="1"/>
      </xdr:nvSpPr>
      <xdr:spPr>
        <a:xfrm>
          <a:off x="18561127" y="1442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3827</xdr:rowOff>
    </xdr:from>
    <xdr:ext cx="469744" cy="259045"/>
    <xdr:sp macro="" textlink="">
      <xdr:nvSpPr>
        <xdr:cNvPr id="738" name="n_2mainValue【児童館】&#10;一人当たり面積">
          <a:extLst>
            <a:ext uri="{FF2B5EF4-FFF2-40B4-BE49-F238E27FC236}">
              <a16:creationId xmlns:a16="http://schemas.microsoft.com/office/drawing/2014/main" id="{00000000-0008-0000-0E00-0000E2020000}"/>
            </a:ext>
          </a:extLst>
        </xdr:cNvPr>
        <xdr:cNvSpPr txBox="1"/>
      </xdr:nvSpPr>
      <xdr:spPr>
        <a:xfrm>
          <a:off x="17776267" y="1442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3827</xdr:rowOff>
    </xdr:from>
    <xdr:ext cx="469744" cy="259045"/>
    <xdr:sp macro="" textlink="">
      <xdr:nvSpPr>
        <xdr:cNvPr id="739" name="n_3mainValue【児童館】&#10;一人当たり面積">
          <a:extLst>
            <a:ext uri="{FF2B5EF4-FFF2-40B4-BE49-F238E27FC236}">
              <a16:creationId xmlns:a16="http://schemas.microsoft.com/office/drawing/2014/main" id="{00000000-0008-0000-0E00-0000E3020000}"/>
            </a:ext>
          </a:extLst>
        </xdr:cNvPr>
        <xdr:cNvSpPr txBox="1"/>
      </xdr:nvSpPr>
      <xdr:spPr>
        <a:xfrm>
          <a:off x="17001567" y="1442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14713</xdr:rowOff>
    </xdr:from>
    <xdr:ext cx="469744" cy="259045"/>
    <xdr:sp macro="" textlink="">
      <xdr:nvSpPr>
        <xdr:cNvPr id="740" name="n_4mainValue【児童館】&#10;一人当たり面積">
          <a:extLst>
            <a:ext uri="{FF2B5EF4-FFF2-40B4-BE49-F238E27FC236}">
              <a16:creationId xmlns:a16="http://schemas.microsoft.com/office/drawing/2014/main" id="{00000000-0008-0000-0E00-0000E4020000}"/>
            </a:ext>
          </a:extLst>
        </xdr:cNvPr>
        <xdr:cNvSpPr txBox="1"/>
      </xdr:nvSpPr>
      <xdr:spPr>
        <a:xfrm>
          <a:off x="16226867" y="1443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a:extLst>
            <a:ext uri="{FF2B5EF4-FFF2-40B4-BE49-F238E27FC236}">
              <a16:creationId xmlns:a16="http://schemas.microsoft.com/office/drawing/2014/main" id="{00000000-0008-0000-0E00-0000E9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a:extLst>
            <a:ext uri="{FF2B5EF4-FFF2-40B4-BE49-F238E27FC236}">
              <a16:creationId xmlns:a16="http://schemas.microsoft.com/office/drawing/2014/main" id="{00000000-0008-0000-0E00-0000EA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a:extLst>
            <a:ext uri="{FF2B5EF4-FFF2-40B4-BE49-F238E27FC236}">
              <a16:creationId xmlns:a16="http://schemas.microsoft.com/office/drawing/2014/main" id="{00000000-0008-0000-0E00-0000EB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a:extLst>
            <a:ext uri="{FF2B5EF4-FFF2-40B4-BE49-F238E27FC236}">
              <a16:creationId xmlns:a16="http://schemas.microsoft.com/office/drawing/2014/main" id="{00000000-0008-0000-0E00-0000EC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a:extLst>
            <a:ext uri="{FF2B5EF4-FFF2-40B4-BE49-F238E27FC236}">
              <a16:creationId xmlns:a16="http://schemas.microsoft.com/office/drawing/2014/main" id="{00000000-0008-0000-0E00-0000ED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a:extLst>
            <a:ext uri="{FF2B5EF4-FFF2-40B4-BE49-F238E27FC236}">
              <a16:creationId xmlns:a16="http://schemas.microsoft.com/office/drawing/2014/main" id="{00000000-0008-0000-0E00-0000EF02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2" name="直線コネクタ 751">
          <a:extLst>
            <a:ext uri="{FF2B5EF4-FFF2-40B4-BE49-F238E27FC236}">
              <a16:creationId xmlns:a16="http://schemas.microsoft.com/office/drawing/2014/main" id="{00000000-0008-0000-0E00-0000F0020000}"/>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3" name="テキスト ボックス 752">
          <a:extLst>
            <a:ext uri="{FF2B5EF4-FFF2-40B4-BE49-F238E27FC236}">
              <a16:creationId xmlns:a16="http://schemas.microsoft.com/office/drawing/2014/main" id="{00000000-0008-0000-0E00-0000F1020000}"/>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4" name="直線コネクタ 753">
          <a:extLst>
            <a:ext uri="{FF2B5EF4-FFF2-40B4-BE49-F238E27FC236}">
              <a16:creationId xmlns:a16="http://schemas.microsoft.com/office/drawing/2014/main" id="{00000000-0008-0000-0E00-0000F2020000}"/>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6" name="直線コネクタ 755">
          <a:extLst>
            <a:ext uri="{FF2B5EF4-FFF2-40B4-BE49-F238E27FC236}">
              <a16:creationId xmlns:a16="http://schemas.microsoft.com/office/drawing/2014/main" id="{00000000-0008-0000-0E00-0000F4020000}"/>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8" name="直線コネクタ 757">
          <a:extLst>
            <a:ext uri="{FF2B5EF4-FFF2-40B4-BE49-F238E27FC236}">
              <a16:creationId xmlns:a16="http://schemas.microsoft.com/office/drawing/2014/main" id="{00000000-0008-0000-0E00-0000F6020000}"/>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9" name="テキスト ボックス 758">
          <a:extLst>
            <a:ext uri="{FF2B5EF4-FFF2-40B4-BE49-F238E27FC236}">
              <a16:creationId xmlns:a16="http://schemas.microsoft.com/office/drawing/2014/main" id="{00000000-0008-0000-0E00-0000F7020000}"/>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0" name="直線コネクタ 759">
          <a:extLst>
            <a:ext uri="{FF2B5EF4-FFF2-40B4-BE49-F238E27FC236}">
              <a16:creationId xmlns:a16="http://schemas.microsoft.com/office/drawing/2014/main" id="{00000000-0008-0000-0E00-0000F8020000}"/>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61" name="テキスト ボックス 760">
          <a:extLst>
            <a:ext uri="{FF2B5EF4-FFF2-40B4-BE49-F238E27FC236}">
              <a16:creationId xmlns:a16="http://schemas.microsoft.com/office/drawing/2014/main" id="{00000000-0008-0000-0E00-0000F9020000}"/>
            </a:ext>
          </a:extLst>
        </xdr:cNvPr>
        <xdr:cNvSpPr txBox="1"/>
      </xdr:nvSpPr>
      <xdr:spPr>
        <a:xfrm>
          <a:off x="10666881" y="1662558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a:extLst>
            <a:ext uri="{FF2B5EF4-FFF2-40B4-BE49-F238E27FC236}">
              <a16:creationId xmlns:a16="http://schemas.microsoft.com/office/drawing/2014/main" id="{00000000-0008-0000-0E00-0000FA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公民館】&#10;有形固定資産減価償却率グラフ枠">
          <a:extLst>
            <a:ext uri="{FF2B5EF4-FFF2-40B4-BE49-F238E27FC236}">
              <a16:creationId xmlns:a16="http://schemas.microsoft.com/office/drawing/2014/main" id="{00000000-0008-0000-0E00-0000FB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4" name="直線コネクタ 763">
          <a:extLst>
            <a:ext uri="{FF2B5EF4-FFF2-40B4-BE49-F238E27FC236}">
              <a16:creationId xmlns:a16="http://schemas.microsoft.com/office/drawing/2014/main" id="{00000000-0008-0000-0E00-0000FC020000}"/>
            </a:ext>
          </a:extLst>
        </xdr:cNvPr>
        <xdr:cNvCxnSpPr/>
      </xdr:nvCxnSpPr>
      <xdr:spPr>
        <a:xfrm flipV="1">
          <a:off x="14375764" y="1676400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5" name="【公民館】&#10;有形固定資産減価償却率最小値テキスト">
          <a:extLst>
            <a:ext uri="{FF2B5EF4-FFF2-40B4-BE49-F238E27FC236}">
              <a16:creationId xmlns:a16="http://schemas.microsoft.com/office/drawing/2014/main" id="{00000000-0008-0000-0E00-0000FD020000}"/>
            </a:ext>
          </a:extLst>
        </xdr:cNvPr>
        <xdr:cNvSpPr txBox="1"/>
      </xdr:nvSpPr>
      <xdr:spPr>
        <a:xfrm>
          <a:off x="14414500" y="1801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6" name="直線コネクタ 765">
          <a:extLst>
            <a:ext uri="{FF2B5EF4-FFF2-40B4-BE49-F238E27FC236}">
              <a16:creationId xmlns:a16="http://schemas.microsoft.com/office/drawing/2014/main" id="{00000000-0008-0000-0E00-0000FE020000}"/>
            </a:ext>
          </a:extLst>
        </xdr:cNvPr>
        <xdr:cNvCxnSpPr/>
      </xdr:nvCxnSpPr>
      <xdr:spPr>
        <a:xfrm>
          <a:off x="14287500" y="18007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7" name="【公民館】&#10;有形固定資産減価償却率最大値テキスト">
          <a:extLst>
            <a:ext uri="{FF2B5EF4-FFF2-40B4-BE49-F238E27FC236}">
              <a16:creationId xmlns:a16="http://schemas.microsoft.com/office/drawing/2014/main" id="{00000000-0008-0000-0E00-0000FF020000}"/>
            </a:ext>
          </a:extLst>
        </xdr:cNvPr>
        <xdr:cNvSpPr txBox="1"/>
      </xdr:nvSpPr>
      <xdr:spPr>
        <a:xfrm>
          <a:off x="14414500" y="16546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8" name="直線コネクタ 767">
          <a:extLst>
            <a:ext uri="{FF2B5EF4-FFF2-40B4-BE49-F238E27FC236}">
              <a16:creationId xmlns:a16="http://schemas.microsoft.com/office/drawing/2014/main" id="{00000000-0008-0000-0E00-000000030000}"/>
            </a:ext>
          </a:extLst>
        </xdr:cNvPr>
        <xdr:cNvCxnSpPr/>
      </xdr:nvCxnSpPr>
      <xdr:spPr>
        <a:xfrm>
          <a:off x="14287500" y="16764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168927</xdr:rowOff>
    </xdr:from>
    <xdr:ext cx="405111" cy="259045"/>
    <xdr:sp macro="" textlink="">
      <xdr:nvSpPr>
        <xdr:cNvPr id="769" name="【公民館】&#10;有形固定資産減価償却率平均値テキスト">
          <a:extLst>
            <a:ext uri="{FF2B5EF4-FFF2-40B4-BE49-F238E27FC236}">
              <a16:creationId xmlns:a16="http://schemas.microsoft.com/office/drawing/2014/main" id="{00000000-0008-0000-0E00-000001030000}"/>
            </a:ext>
          </a:extLst>
        </xdr:cNvPr>
        <xdr:cNvSpPr txBox="1"/>
      </xdr:nvSpPr>
      <xdr:spPr>
        <a:xfrm>
          <a:off x="14414500" y="17435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770" name="フローチャート: 判断 769">
          <a:extLst>
            <a:ext uri="{FF2B5EF4-FFF2-40B4-BE49-F238E27FC236}">
              <a16:creationId xmlns:a16="http://schemas.microsoft.com/office/drawing/2014/main" id="{00000000-0008-0000-0E00-000002030000}"/>
            </a:ext>
          </a:extLst>
        </xdr:cNvPr>
        <xdr:cNvSpPr/>
      </xdr:nvSpPr>
      <xdr:spPr>
        <a:xfrm>
          <a:off x="14325600" y="1745361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35561</xdr:rowOff>
    </xdr:from>
    <xdr:to>
      <xdr:col>81</xdr:col>
      <xdr:colOff>101600</xdr:colOff>
      <xdr:row>104</xdr:row>
      <xdr:rowOff>137161</xdr:rowOff>
    </xdr:to>
    <xdr:sp macro="" textlink="">
      <xdr:nvSpPr>
        <xdr:cNvPr id="771" name="フローチャート: 判断 770">
          <a:extLst>
            <a:ext uri="{FF2B5EF4-FFF2-40B4-BE49-F238E27FC236}">
              <a16:creationId xmlns:a16="http://schemas.microsoft.com/office/drawing/2014/main" id="{00000000-0008-0000-0E00-000003030000}"/>
            </a:ext>
          </a:extLst>
        </xdr:cNvPr>
        <xdr:cNvSpPr/>
      </xdr:nvSpPr>
      <xdr:spPr>
        <a:xfrm>
          <a:off x="13578840" y="1747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16511</xdr:rowOff>
    </xdr:from>
    <xdr:to>
      <xdr:col>76</xdr:col>
      <xdr:colOff>165100</xdr:colOff>
      <xdr:row>104</xdr:row>
      <xdr:rowOff>118111</xdr:rowOff>
    </xdr:to>
    <xdr:sp macro="" textlink="">
      <xdr:nvSpPr>
        <xdr:cNvPr id="772" name="フローチャート: 判断 771">
          <a:extLst>
            <a:ext uri="{FF2B5EF4-FFF2-40B4-BE49-F238E27FC236}">
              <a16:creationId xmlns:a16="http://schemas.microsoft.com/office/drawing/2014/main" id="{00000000-0008-0000-0E00-000004030000}"/>
            </a:ext>
          </a:extLst>
        </xdr:cNvPr>
        <xdr:cNvSpPr/>
      </xdr:nvSpPr>
      <xdr:spPr>
        <a:xfrm>
          <a:off x="12804140" y="17451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31750</xdr:rowOff>
    </xdr:from>
    <xdr:to>
      <xdr:col>72</xdr:col>
      <xdr:colOff>38100</xdr:colOff>
      <xdr:row>104</xdr:row>
      <xdr:rowOff>133350</xdr:rowOff>
    </xdr:to>
    <xdr:sp macro="" textlink="">
      <xdr:nvSpPr>
        <xdr:cNvPr id="773" name="フローチャート: 判断 772">
          <a:extLst>
            <a:ext uri="{FF2B5EF4-FFF2-40B4-BE49-F238E27FC236}">
              <a16:creationId xmlns:a16="http://schemas.microsoft.com/office/drawing/2014/main" id="{00000000-0008-0000-0E00-000005030000}"/>
            </a:ext>
          </a:extLst>
        </xdr:cNvPr>
        <xdr:cNvSpPr/>
      </xdr:nvSpPr>
      <xdr:spPr>
        <a:xfrm>
          <a:off x="12029440" y="174663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22861</xdr:rowOff>
    </xdr:from>
    <xdr:to>
      <xdr:col>67</xdr:col>
      <xdr:colOff>101600</xdr:colOff>
      <xdr:row>104</xdr:row>
      <xdr:rowOff>124461</xdr:rowOff>
    </xdr:to>
    <xdr:sp macro="" textlink="">
      <xdr:nvSpPr>
        <xdr:cNvPr id="774" name="フローチャート: 判断 773">
          <a:extLst>
            <a:ext uri="{FF2B5EF4-FFF2-40B4-BE49-F238E27FC236}">
              <a16:creationId xmlns:a16="http://schemas.microsoft.com/office/drawing/2014/main" id="{00000000-0008-0000-0E00-000006030000}"/>
            </a:ext>
          </a:extLst>
        </xdr:cNvPr>
        <xdr:cNvSpPr/>
      </xdr:nvSpPr>
      <xdr:spPr>
        <a:xfrm>
          <a:off x="11231880" y="1745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E00-00000703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E00-00000803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E00-00000903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E00-00000A03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E00-00000B03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129539</xdr:rowOff>
    </xdr:from>
    <xdr:to>
      <xdr:col>85</xdr:col>
      <xdr:colOff>177800</xdr:colOff>
      <xdr:row>104</xdr:row>
      <xdr:rowOff>59689</xdr:rowOff>
    </xdr:to>
    <xdr:sp macro="" textlink="">
      <xdr:nvSpPr>
        <xdr:cNvPr id="780" name="楕円 779">
          <a:extLst>
            <a:ext uri="{FF2B5EF4-FFF2-40B4-BE49-F238E27FC236}">
              <a16:creationId xmlns:a16="http://schemas.microsoft.com/office/drawing/2014/main" id="{00000000-0008-0000-0E00-00000C030000}"/>
            </a:ext>
          </a:extLst>
        </xdr:cNvPr>
        <xdr:cNvSpPr/>
      </xdr:nvSpPr>
      <xdr:spPr>
        <a:xfrm>
          <a:off x="14325600" y="1739645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152416</xdr:rowOff>
    </xdr:from>
    <xdr:ext cx="405111" cy="259045"/>
    <xdr:sp macro="" textlink="">
      <xdr:nvSpPr>
        <xdr:cNvPr id="781" name="【公民館】&#10;有形固定資産減価償却率該当値テキスト">
          <a:extLst>
            <a:ext uri="{FF2B5EF4-FFF2-40B4-BE49-F238E27FC236}">
              <a16:creationId xmlns:a16="http://schemas.microsoft.com/office/drawing/2014/main" id="{00000000-0008-0000-0E00-00000D030000}"/>
            </a:ext>
          </a:extLst>
        </xdr:cNvPr>
        <xdr:cNvSpPr txBox="1"/>
      </xdr:nvSpPr>
      <xdr:spPr>
        <a:xfrm>
          <a:off x="14414500" y="17251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115570</xdr:rowOff>
    </xdr:from>
    <xdr:to>
      <xdr:col>81</xdr:col>
      <xdr:colOff>101600</xdr:colOff>
      <xdr:row>104</xdr:row>
      <xdr:rowOff>45720</xdr:rowOff>
    </xdr:to>
    <xdr:sp macro="" textlink="">
      <xdr:nvSpPr>
        <xdr:cNvPr id="782" name="楕円 781">
          <a:extLst>
            <a:ext uri="{FF2B5EF4-FFF2-40B4-BE49-F238E27FC236}">
              <a16:creationId xmlns:a16="http://schemas.microsoft.com/office/drawing/2014/main" id="{00000000-0008-0000-0E00-00000E030000}"/>
            </a:ext>
          </a:extLst>
        </xdr:cNvPr>
        <xdr:cNvSpPr/>
      </xdr:nvSpPr>
      <xdr:spPr>
        <a:xfrm>
          <a:off x="13578840" y="173824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166370</xdr:rowOff>
    </xdr:from>
    <xdr:to>
      <xdr:col>85</xdr:col>
      <xdr:colOff>127000</xdr:colOff>
      <xdr:row>104</xdr:row>
      <xdr:rowOff>8889</xdr:rowOff>
    </xdr:to>
    <xdr:cxnSp macro="">
      <xdr:nvCxnSpPr>
        <xdr:cNvPr id="783" name="直線コネクタ 782">
          <a:extLst>
            <a:ext uri="{FF2B5EF4-FFF2-40B4-BE49-F238E27FC236}">
              <a16:creationId xmlns:a16="http://schemas.microsoft.com/office/drawing/2014/main" id="{00000000-0008-0000-0E00-00000F030000}"/>
            </a:ext>
          </a:extLst>
        </xdr:cNvPr>
        <xdr:cNvCxnSpPr/>
      </xdr:nvCxnSpPr>
      <xdr:spPr>
        <a:xfrm>
          <a:off x="13629640" y="17433290"/>
          <a:ext cx="74676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78739</xdr:rowOff>
    </xdr:from>
    <xdr:to>
      <xdr:col>76</xdr:col>
      <xdr:colOff>165100</xdr:colOff>
      <xdr:row>104</xdr:row>
      <xdr:rowOff>8889</xdr:rowOff>
    </xdr:to>
    <xdr:sp macro="" textlink="">
      <xdr:nvSpPr>
        <xdr:cNvPr id="784" name="楕円 783">
          <a:extLst>
            <a:ext uri="{FF2B5EF4-FFF2-40B4-BE49-F238E27FC236}">
              <a16:creationId xmlns:a16="http://schemas.microsoft.com/office/drawing/2014/main" id="{00000000-0008-0000-0E00-000010030000}"/>
            </a:ext>
          </a:extLst>
        </xdr:cNvPr>
        <xdr:cNvSpPr/>
      </xdr:nvSpPr>
      <xdr:spPr>
        <a:xfrm>
          <a:off x="12804140" y="173456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129539</xdr:rowOff>
    </xdr:from>
    <xdr:to>
      <xdr:col>81</xdr:col>
      <xdr:colOff>50800</xdr:colOff>
      <xdr:row>103</xdr:row>
      <xdr:rowOff>166370</xdr:rowOff>
    </xdr:to>
    <xdr:cxnSp macro="">
      <xdr:nvCxnSpPr>
        <xdr:cNvPr id="785" name="直線コネクタ 784">
          <a:extLst>
            <a:ext uri="{FF2B5EF4-FFF2-40B4-BE49-F238E27FC236}">
              <a16:creationId xmlns:a16="http://schemas.microsoft.com/office/drawing/2014/main" id="{00000000-0008-0000-0E00-000011030000}"/>
            </a:ext>
          </a:extLst>
        </xdr:cNvPr>
        <xdr:cNvCxnSpPr/>
      </xdr:nvCxnSpPr>
      <xdr:spPr>
        <a:xfrm>
          <a:off x="12854940" y="17396459"/>
          <a:ext cx="774700" cy="3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43180</xdr:rowOff>
    </xdr:from>
    <xdr:to>
      <xdr:col>72</xdr:col>
      <xdr:colOff>38100</xdr:colOff>
      <xdr:row>103</xdr:row>
      <xdr:rowOff>144780</xdr:rowOff>
    </xdr:to>
    <xdr:sp macro="" textlink="">
      <xdr:nvSpPr>
        <xdr:cNvPr id="786" name="楕円 785">
          <a:extLst>
            <a:ext uri="{FF2B5EF4-FFF2-40B4-BE49-F238E27FC236}">
              <a16:creationId xmlns:a16="http://schemas.microsoft.com/office/drawing/2014/main" id="{00000000-0008-0000-0E00-000012030000}"/>
            </a:ext>
          </a:extLst>
        </xdr:cNvPr>
        <xdr:cNvSpPr/>
      </xdr:nvSpPr>
      <xdr:spPr>
        <a:xfrm>
          <a:off x="12029440" y="173101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93980</xdr:rowOff>
    </xdr:from>
    <xdr:to>
      <xdr:col>76</xdr:col>
      <xdr:colOff>114300</xdr:colOff>
      <xdr:row>103</xdr:row>
      <xdr:rowOff>129539</xdr:rowOff>
    </xdr:to>
    <xdr:cxnSp macro="">
      <xdr:nvCxnSpPr>
        <xdr:cNvPr id="787" name="直線コネクタ 786">
          <a:extLst>
            <a:ext uri="{FF2B5EF4-FFF2-40B4-BE49-F238E27FC236}">
              <a16:creationId xmlns:a16="http://schemas.microsoft.com/office/drawing/2014/main" id="{00000000-0008-0000-0E00-000013030000}"/>
            </a:ext>
          </a:extLst>
        </xdr:cNvPr>
        <xdr:cNvCxnSpPr/>
      </xdr:nvCxnSpPr>
      <xdr:spPr>
        <a:xfrm>
          <a:off x="12072620" y="17360900"/>
          <a:ext cx="782320" cy="3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21589</xdr:rowOff>
    </xdr:from>
    <xdr:to>
      <xdr:col>67</xdr:col>
      <xdr:colOff>101600</xdr:colOff>
      <xdr:row>103</xdr:row>
      <xdr:rowOff>123189</xdr:rowOff>
    </xdr:to>
    <xdr:sp macro="" textlink="">
      <xdr:nvSpPr>
        <xdr:cNvPr id="788" name="楕円 787">
          <a:extLst>
            <a:ext uri="{FF2B5EF4-FFF2-40B4-BE49-F238E27FC236}">
              <a16:creationId xmlns:a16="http://schemas.microsoft.com/office/drawing/2014/main" id="{00000000-0008-0000-0E00-000014030000}"/>
            </a:ext>
          </a:extLst>
        </xdr:cNvPr>
        <xdr:cNvSpPr/>
      </xdr:nvSpPr>
      <xdr:spPr>
        <a:xfrm>
          <a:off x="11231880" y="1728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72389</xdr:rowOff>
    </xdr:from>
    <xdr:to>
      <xdr:col>71</xdr:col>
      <xdr:colOff>177800</xdr:colOff>
      <xdr:row>103</xdr:row>
      <xdr:rowOff>93980</xdr:rowOff>
    </xdr:to>
    <xdr:cxnSp macro="">
      <xdr:nvCxnSpPr>
        <xdr:cNvPr id="789" name="直線コネクタ 788">
          <a:extLst>
            <a:ext uri="{FF2B5EF4-FFF2-40B4-BE49-F238E27FC236}">
              <a16:creationId xmlns:a16="http://schemas.microsoft.com/office/drawing/2014/main" id="{00000000-0008-0000-0E00-000015030000}"/>
            </a:ext>
          </a:extLst>
        </xdr:cNvPr>
        <xdr:cNvCxnSpPr/>
      </xdr:nvCxnSpPr>
      <xdr:spPr>
        <a:xfrm>
          <a:off x="11282680" y="17339309"/>
          <a:ext cx="78994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128288</xdr:rowOff>
    </xdr:from>
    <xdr:ext cx="405111" cy="259045"/>
    <xdr:sp macro="" textlink="">
      <xdr:nvSpPr>
        <xdr:cNvPr id="790" name="n_1aveValue【公民館】&#10;有形固定資産減価償却率">
          <a:extLst>
            <a:ext uri="{FF2B5EF4-FFF2-40B4-BE49-F238E27FC236}">
              <a16:creationId xmlns:a16="http://schemas.microsoft.com/office/drawing/2014/main" id="{00000000-0008-0000-0E00-000016030000}"/>
            </a:ext>
          </a:extLst>
        </xdr:cNvPr>
        <xdr:cNvSpPr txBox="1"/>
      </xdr:nvSpPr>
      <xdr:spPr>
        <a:xfrm>
          <a:off x="13437244" y="17562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109238</xdr:rowOff>
    </xdr:from>
    <xdr:ext cx="405111" cy="259045"/>
    <xdr:sp macro="" textlink="">
      <xdr:nvSpPr>
        <xdr:cNvPr id="791" name="n_2aveValue【公民館】&#10;有形固定資産減価償却率">
          <a:extLst>
            <a:ext uri="{FF2B5EF4-FFF2-40B4-BE49-F238E27FC236}">
              <a16:creationId xmlns:a16="http://schemas.microsoft.com/office/drawing/2014/main" id="{00000000-0008-0000-0E00-000017030000}"/>
            </a:ext>
          </a:extLst>
        </xdr:cNvPr>
        <xdr:cNvSpPr txBox="1"/>
      </xdr:nvSpPr>
      <xdr:spPr>
        <a:xfrm>
          <a:off x="12675244" y="17543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124477</xdr:rowOff>
    </xdr:from>
    <xdr:ext cx="405111" cy="259045"/>
    <xdr:sp macro="" textlink="">
      <xdr:nvSpPr>
        <xdr:cNvPr id="792" name="n_3aveValue【公民館】&#10;有形固定資産減価償却率">
          <a:extLst>
            <a:ext uri="{FF2B5EF4-FFF2-40B4-BE49-F238E27FC236}">
              <a16:creationId xmlns:a16="http://schemas.microsoft.com/office/drawing/2014/main" id="{00000000-0008-0000-0E00-000018030000}"/>
            </a:ext>
          </a:extLst>
        </xdr:cNvPr>
        <xdr:cNvSpPr txBox="1"/>
      </xdr:nvSpPr>
      <xdr:spPr>
        <a:xfrm>
          <a:off x="11900544" y="1755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115588</xdr:rowOff>
    </xdr:from>
    <xdr:ext cx="405111" cy="259045"/>
    <xdr:sp macro="" textlink="">
      <xdr:nvSpPr>
        <xdr:cNvPr id="793" name="n_4aveValue【公民館】&#10;有形固定資産減価償却率">
          <a:extLst>
            <a:ext uri="{FF2B5EF4-FFF2-40B4-BE49-F238E27FC236}">
              <a16:creationId xmlns:a16="http://schemas.microsoft.com/office/drawing/2014/main" id="{00000000-0008-0000-0E00-000019030000}"/>
            </a:ext>
          </a:extLst>
        </xdr:cNvPr>
        <xdr:cNvSpPr txBox="1"/>
      </xdr:nvSpPr>
      <xdr:spPr>
        <a:xfrm>
          <a:off x="11102984" y="17550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62247</xdr:rowOff>
    </xdr:from>
    <xdr:ext cx="405111" cy="259045"/>
    <xdr:sp macro="" textlink="">
      <xdr:nvSpPr>
        <xdr:cNvPr id="794" name="n_1mainValue【公民館】&#10;有形固定資産減価償却率">
          <a:extLst>
            <a:ext uri="{FF2B5EF4-FFF2-40B4-BE49-F238E27FC236}">
              <a16:creationId xmlns:a16="http://schemas.microsoft.com/office/drawing/2014/main" id="{00000000-0008-0000-0E00-00001A030000}"/>
            </a:ext>
          </a:extLst>
        </xdr:cNvPr>
        <xdr:cNvSpPr txBox="1"/>
      </xdr:nvSpPr>
      <xdr:spPr>
        <a:xfrm>
          <a:off x="13437244" y="17161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25416</xdr:rowOff>
    </xdr:from>
    <xdr:ext cx="405111" cy="259045"/>
    <xdr:sp macro="" textlink="">
      <xdr:nvSpPr>
        <xdr:cNvPr id="795" name="n_2mainValue【公民館】&#10;有形固定資産減価償却率">
          <a:extLst>
            <a:ext uri="{FF2B5EF4-FFF2-40B4-BE49-F238E27FC236}">
              <a16:creationId xmlns:a16="http://schemas.microsoft.com/office/drawing/2014/main" id="{00000000-0008-0000-0E00-00001B030000}"/>
            </a:ext>
          </a:extLst>
        </xdr:cNvPr>
        <xdr:cNvSpPr txBox="1"/>
      </xdr:nvSpPr>
      <xdr:spPr>
        <a:xfrm>
          <a:off x="12675244" y="17124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161307</xdr:rowOff>
    </xdr:from>
    <xdr:ext cx="405111" cy="259045"/>
    <xdr:sp macro="" textlink="">
      <xdr:nvSpPr>
        <xdr:cNvPr id="796" name="n_3mainValue【公民館】&#10;有形固定資産減価償却率">
          <a:extLst>
            <a:ext uri="{FF2B5EF4-FFF2-40B4-BE49-F238E27FC236}">
              <a16:creationId xmlns:a16="http://schemas.microsoft.com/office/drawing/2014/main" id="{00000000-0008-0000-0E00-00001C030000}"/>
            </a:ext>
          </a:extLst>
        </xdr:cNvPr>
        <xdr:cNvSpPr txBox="1"/>
      </xdr:nvSpPr>
      <xdr:spPr>
        <a:xfrm>
          <a:off x="11900544" y="17092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139716</xdr:rowOff>
    </xdr:from>
    <xdr:ext cx="405111" cy="259045"/>
    <xdr:sp macro="" textlink="">
      <xdr:nvSpPr>
        <xdr:cNvPr id="797" name="n_4mainValue【公民館】&#10;有形固定資産減価償却率">
          <a:extLst>
            <a:ext uri="{FF2B5EF4-FFF2-40B4-BE49-F238E27FC236}">
              <a16:creationId xmlns:a16="http://schemas.microsoft.com/office/drawing/2014/main" id="{00000000-0008-0000-0E00-00001D030000}"/>
            </a:ext>
          </a:extLst>
        </xdr:cNvPr>
        <xdr:cNvSpPr txBox="1"/>
      </xdr:nvSpPr>
      <xdr:spPr>
        <a:xfrm>
          <a:off x="11102984" y="17071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a:extLst>
            <a:ext uri="{FF2B5EF4-FFF2-40B4-BE49-F238E27FC236}">
              <a16:creationId xmlns:a16="http://schemas.microsoft.com/office/drawing/2014/main" id="{00000000-0008-0000-0E00-00001E03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a:extLst>
            <a:ext uri="{FF2B5EF4-FFF2-40B4-BE49-F238E27FC236}">
              <a16:creationId xmlns:a16="http://schemas.microsoft.com/office/drawing/2014/main" id="{00000000-0008-0000-0E00-00001F03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a:extLst>
            <a:ext uri="{FF2B5EF4-FFF2-40B4-BE49-F238E27FC236}">
              <a16:creationId xmlns:a16="http://schemas.microsoft.com/office/drawing/2014/main" id="{00000000-0008-0000-0E00-00002003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a:extLst>
            <a:ext uri="{FF2B5EF4-FFF2-40B4-BE49-F238E27FC236}">
              <a16:creationId xmlns:a16="http://schemas.microsoft.com/office/drawing/2014/main" id="{00000000-0008-0000-0E00-00002103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a:extLst>
            <a:ext uri="{FF2B5EF4-FFF2-40B4-BE49-F238E27FC236}">
              <a16:creationId xmlns:a16="http://schemas.microsoft.com/office/drawing/2014/main" id="{00000000-0008-0000-0E00-00002203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a:extLst>
            <a:ext uri="{FF2B5EF4-FFF2-40B4-BE49-F238E27FC236}">
              <a16:creationId xmlns:a16="http://schemas.microsoft.com/office/drawing/2014/main" id="{00000000-0008-0000-0E00-00002303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a:extLst>
            <a:ext uri="{FF2B5EF4-FFF2-40B4-BE49-F238E27FC236}">
              <a16:creationId xmlns:a16="http://schemas.microsoft.com/office/drawing/2014/main" id="{00000000-0008-0000-0E00-00002403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a:extLst>
            <a:ext uri="{FF2B5EF4-FFF2-40B4-BE49-F238E27FC236}">
              <a16:creationId xmlns:a16="http://schemas.microsoft.com/office/drawing/2014/main" id="{00000000-0008-0000-0E00-00002503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a:extLst>
            <a:ext uri="{FF2B5EF4-FFF2-40B4-BE49-F238E27FC236}">
              <a16:creationId xmlns:a16="http://schemas.microsoft.com/office/drawing/2014/main" id="{00000000-0008-0000-0E00-00002603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a:extLst>
            <a:ext uri="{FF2B5EF4-FFF2-40B4-BE49-F238E27FC236}">
              <a16:creationId xmlns:a16="http://schemas.microsoft.com/office/drawing/2014/main" id="{00000000-0008-0000-0E00-00002703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8" name="直線コネクタ 807">
          <a:extLst>
            <a:ext uri="{FF2B5EF4-FFF2-40B4-BE49-F238E27FC236}">
              <a16:creationId xmlns:a16="http://schemas.microsoft.com/office/drawing/2014/main" id="{00000000-0008-0000-0E00-000028030000}"/>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9" name="テキスト ボックス 808">
          <a:extLst>
            <a:ext uri="{FF2B5EF4-FFF2-40B4-BE49-F238E27FC236}">
              <a16:creationId xmlns:a16="http://schemas.microsoft.com/office/drawing/2014/main" id="{00000000-0008-0000-0E00-000029030000}"/>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0" name="直線コネクタ 809">
          <a:extLst>
            <a:ext uri="{FF2B5EF4-FFF2-40B4-BE49-F238E27FC236}">
              <a16:creationId xmlns:a16="http://schemas.microsoft.com/office/drawing/2014/main" id="{00000000-0008-0000-0E00-00002A030000}"/>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1" name="テキスト ボックス 810">
          <a:extLst>
            <a:ext uri="{FF2B5EF4-FFF2-40B4-BE49-F238E27FC236}">
              <a16:creationId xmlns:a16="http://schemas.microsoft.com/office/drawing/2014/main" id="{00000000-0008-0000-0E00-00002B030000}"/>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2" name="直線コネクタ 811">
          <a:extLst>
            <a:ext uri="{FF2B5EF4-FFF2-40B4-BE49-F238E27FC236}">
              <a16:creationId xmlns:a16="http://schemas.microsoft.com/office/drawing/2014/main" id="{00000000-0008-0000-0E00-00002C030000}"/>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3" name="テキスト ボックス 812">
          <a:extLst>
            <a:ext uri="{FF2B5EF4-FFF2-40B4-BE49-F238E27FC236}">
              <a16:creationId xmlns:a16="http://schemas.microsoft.com/office/drawing/2014/main" id="{00000000-0008-0000-0E00-00002D030000}"/>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4" name="直線コネクタ 813">
          <a:extLst>
            <a:ext uri="{FF2B5EF4-FFF2-40B4-BE49-F238E27FC236}">
              <a16:creationId xmlns:a16="http://schemas.microsoft.com/office/drawing/2014/main" id="{00000000-0008-0000-0E00-00002E030000}"/>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5" name="テキスト ボックス 814">
          <a:extLst>
            <a:ext uri="{FF2B5EF4-FFF2-40B4-BE49-F238E27FC236}">
              <a16:creationId xmlns:a16="http://schemas.microsoft.com/office/drawing/2014/main" id="{00000000-0008-0000-0E00-00002F030000}"/>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6" name="直線コネクタ 815">
          <a:extLst>
            <a:ext uri="{FF2B5EF4-FFF2-40B4-BE49-F238E27FC236}">
              <a16:creationId xmlns:a16="http://schemas.microsoft.com/office/drawing/2014/main" id="{00000000-0008-0000-0E00-000030030000}"/>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7" name="テキスト ボックス 816">
          <a:extLst>
            <a:ext uri="{FF2B5EF4-FFF2-40B4-BE49-F238E27FC236}">
              <a16:creationId xmlns:a16="http://schemas.microsoft.com/office/drawing/2014/main" id="{00000000-0008-0000-0E00-000031030000}"/>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a:extLst>
            <a:ext uri="{FF2B5EF4-FFF2-40B4-BE49-F238E27FC236}">
              <a16:creationId xmlns:a16="http://schemas.microsoft.com/office/drawing/2014/main" id="{00000000-0008-0000-0E00-00003203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a:extLst>
            <a:ext uri="{FF2B5EF4-FFF2-40B4-BE49-F238E27FC236}">
              <a16:creationId xmlns:a16="http://schemas.microsoft.com/office/drawing/2014/main" id="{00000000-0008-0000-0E00-00003303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公民館】&#10;一人当たり面積グラフ枠">
          <a:extLst>
            <a:ext uri="{FF2B5EF4-FFF2-40B4-BE49-F238E27FC236}">
              <a16:creationId xmlns:a16="http://schemas.microsoft.com/office/drawing/2014/main" id="{00000000-0008-0000-0E00-00003403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104139</xdr:rowOff>
    </xdr:from>
    <xdr:to>
      <xdr:col>116</xdr:col>
      <xdr:colOff>62864</xdr:colOff>
      <xdr:row>108</xdr:row>
      <xdr:rowOff>142239</xdr:rowOff>
    </xdr:to>
    <xdr:cxnSp macro="">
      <xdr:nvCxnSpPr>
        <xdr:cNvPr id="821" name="直線コネクタ 820">
          <a:extLst>
            <a:ext uri="{FF2B5EF4-FFF2-40B4-BE49-F238E27FC236}">
              <a16:creationId xmlns:a16="http://schemas.microsoft.com/office/drawing/2014/main" id="{00000000-0008-0000-0E00-000035030000}"/>
            </a:ext>
          </a:extLst>
        </xdr:cNvPr>
        <xdr:cNvCxnSpPr/>
      </xdr:nvCxnSpPr>
      <xdr:spPr>
        <a:xfrm flipV="1">
          <a:off x="19509104" y="16868139"/>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822" name="【公民館】&#10;一人当たり面積最小値テキスト">
          <a:extLst>
            <a:ext uri="{FF2B5EF4-FFF2-40B4-BE49-F238E27FC236}">
              <a16:creationId xmlns:a16="http://schemas.microsoft.com/office/drawing/2014/main" id="{00000000-0008-0000-0E00-000036030000}"/>
            </a:ext>
          </a:extLst>
        </xdr:cNvPr>
        <xdr:cNvSpPr txBox="1"/>
      </xdr:nvSpPr>
      <xdr:spPr>
        <a:xfrm>
          <a:off x="19547840" y="18251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823" name="直線コネクタ 822">
          <a:extLst>
            <a:ext uri="{FF2B5EF4-FFF2-40B4-BE49-F238E27FC236}">
              <a16:creationId xmlns:a16="http://schemas.microsoft.com/office/drawing/2014/main" id="{00000000-0008-0000-0E00-000037030000}"/>
            </a:ext>
          </a:extLst>
        </xdr:cNvPr>
        <xdr:cNvCxnSpPr/>
      </xdr:nvCxnSpPr>
      <xdr:spPr>
        <a:xfrm>
          <a:off x="19443700" y="182473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50816</xdr:rowOff>
    </xdr:from>
    <xdr:ext cx="469744" cy="259045"/>
    <xdr:sp macro="" textlink="">
      <xdr:nvSpPr>
        <xdr:cNvPr id="824" name="【公民館】&#10;一人当たり面積最大値テキスト">
          <a:extLst>
            <a:ext uri="{FF2B5EF4-FFF2-40B4-BE49-F238E27FC236}">
              <a16:creationId xmlns:a16="http://schemas.microsoft.com/office/drawing/2014/main" id="{00000000-0008-0000-0E00-000038030000}"/>
            </a:ext>
          </a:extLst>
        </xdr:cNvPr>
        <xdr:cNvSpPr txBox="1"/>
      </xdr:nvSpPr>
      <xdr:spPr>
        <a:xfrm>
          <a:off x="19547840" y="1664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104139</xdr:rowOff>
    </xdr:from>
    <xdr:to>
      <xdr:col>116</xdr:col>
      <xdr:colOff>152400</xdr:colOff>
      <xdr:row>100</xdr:row>
      <xdr:rowOff>104139</xdr:rowOff>
    </xdr:to>
    <xdr:cxnSp macro="">
      <xdr:nvCxnSpPr>
        <xdr:cNvPr id="825" name="直線コネクタ 824">
          <a:extLst>
            <a:ext uri="{FF2B5EF4-FFF2-40B4-BE49-F238E27FC236}">
              <a16:creationId xmlns:a16="http://schemas.microsoft.com/office/drawing/2014/main" id="{00000000-0008-0000-0E00-000039030000}"/>
            </a:ext>
          </a:extLst>
        </xdr:cNvPr>
        <xdr:cNvCxnSpPr/>
      </xdr:nvCxnSpPr>
      <xdr:spPr>
        <a:xfrm>
          <a:off x="19443700" y="1686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100347</xdr:rowOff>
    </xdr:from>
    <xdr:ext cx="469744" cy="259045"/>
    <xdr:sp macro="" textlink="">
      <xdr:nvSpPr>
        <xdr:cNvPr id="826" name="【公民館】&#10;一人当たり面積平均値テキスト">
          <a:extLst>
            <a:ext uri="{FF2B5EF4-FFF2-40B4-BE49-F238E27FC236}">
              <a16:creationId xmlns:a16="http://schemas.microsoft.com/office/drawing/2014/main" id="{00000000-0008-0000-0E00-00003A030000}"/>
            </a:ext>
          </a:extLst>
        </xdr:cNvPr>
        <xdr:cNvSpPr txBox="1"/>
      </xdr:nvSpPr>
      <xdr:spPr>
        <a:xfrm>
          <a:off x="19547840" y="17870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121920</xdr:rowOff>
    </xdr:from>
    <xdr:to>
      <xdr:col>116</xdr:col>
      <xdr:colOff>114300</xdr:colOff>
      <xdr:row>107</xdr:row>
      <xdr:rowOff>52070</xdr:rowOff>
    </xdr:to>
    <xdr:sp macro="" textlink="">
      <xdr:nvSpPr>
        <xdr:cNvPr id="827" name="フローチャート: 判断 826">
          <a:extLst>
            <a:ext uri="{FF2B5EF4-FFF2-40B4-BE49-F238E27FC236}">
              <a16:creationId xmlns:a16="http://schemas.microsoft.com/office/drawing/2014/main" id="{00000000-0008-0000-0E00-00003B030000}"/>
            </a:ext>
          </a:extLst>
        </xdr:cNvPr>
        <xdr:cNvSpPr/>
      </xdr:nvSpPr>
      <xdr:spPr>
        <a:xfrm>
          <a:off x="19458940" y="17891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123189</xdr:rowOff>
    </xdr:from>
    <xdr:to>
      <xdr:col>112</xdr:col>
      <xdr:colOff>38100</xdr:colOff>
      <xdr:row>107</xdr:row>
      <xdr:rowOff>53339</xdr:rowOff>
    </xdr:to>
    <xdr:sp macro="" textlink="">
      <xdr:nvSpPr>
        <xdr:cNvPr id="828" name="フローチャート: 判断 827">
          <a:extLst>
            <a:ext uri="{FF2B5EF4-FFF2-40B4-BE49-F238E27FC236}">
              <a16:creationId xmlns:a16="http://schemas.microsoft.com/office/drawing/2014/main" id="{00000000-0008-0000-0E00-00003C030000}"/>
            </a:ext>
          </a:extLst>
        </xdr:cNvPr>
        <xdr:cNvSpPr/>
      </xdr:nvSpPr>
      <xdr:spPr>
        <a:xfrm>
          <a:off x="18735040" y="1789302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96520</xdr:rowOff>
    </xdr:from>
    <xdr:to>
      <xdr:col>107</xdr:col>
      <xdr:colOff>101600</xdr:colOff>
      <xdr:row>107</xdr:row>
      <xdr:rowOff>26670</xdr:rowOff>
    </xdr:to>
    <xdr:sp macro="" textlink="">
      <xdr:nvSpPr>
        <xdr:cNvPr id="829" name="フローチャート: 判断 828">
          <a:extLst>
            <a:ext uri="{FF2B5EF4-FFF2-40B4-BE49-F238E27FC236}">
              <a16:creationId xmlns:a16="http://schemas.microsoft.com/office/drawing/2014/main" id="{00000000-0008-0000-0E00-00003D030000}"/>
            </a:ext>
          </a:extLst>
        </xdr:cNvPr>
        <xdr:cNvSpPr/>
      </xdr:nvSpPr>
      <xdr:spPr>
        <a:xfrm>
          <a:off x="17937480" y="178663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106680</xdr:rowOff>
    </xdr:from>
    <xdr:to>
      <xdr:col>102</xdr:col>
      <xdr:colOff>165100</xdr:colOff>
      <xdr:row>107</xdr:row>
      <xdr:rowOff>36830</xdr:rowOff>
    </xdr:to>
    <xdr:sp macro="" textlink="">
      <xdr:nvSpPr>
        <xdr:cNvPr id="830" name="フローチャート: 判断 829">
          <a:extLst>
            <a:ext uri="{FF2B5EF4-FFF2-40B4-BE49-F238E27FC236}">
              <a16:creationId xmlns:a16="http://schemas.microsoft.com/office/drawing/2014/main" id="{00000000-0008-0000-0E00-00003E030000}"/>
            </a:ext>
          </a:extLst>
        </xdr:cNvPr>
        <xdr:cNvSpPr/>
      </xdr:nvSpPr>
      <xdr:spPr>
        <a:xfrm>
          <a:off x="17162780" y="178765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143511</xdr:rowOff>
    </xdr:from>
    <xdr:to>
      <xdr:col>98</xdr:col>
      <xdr:colOff>38100</xdr:colOff>
      <xdr:row>107</xdr:row>
      <xdr:rowOff>73661</xdr:rowOff>
    </xdr:to>
    <xdr:sp macro="" textlink="">
      <xdr:nvSpPr>
        <xdr:cNvPr id="831" name="フローチャート: 判断 830">
          <a:extLst>
            <a:ext uri="{FF2B5EF4-FFF2-40B4-BE49-F238E27FC236}">
              <a16:creationId xmlns:a16="http://schemas.microsoft.com/office/drawing/2014/main" id="{00000000-0008-0000-0E00-00003F030000}"/>
            </a:ext>
          </a:extLst>
        </xdr:cNvPr>
        <xdr:cNvSpPr/>
      </xdr:nvSpPr>
      <xdr:spPr>
        <a:xfrm>
          <a:off x="16388080" y="1791335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E00-00004003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E00-00004103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E00-00004203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E00-00004303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E00-00004403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2539</xdr:rowOff>
    </xdr:from>
    <xdr:to>
      <xdr:col>116</xdr:col>
      <xdr:colOff>114300</xdr:colOff>
      <xdr:row>105</xdr:row>
      <xdr:rowOff>104139</xdr:rowOff>
    </xdr:to>
    <xdr:sp macro="" textlink="">
      <xdr:nvSpPr>
        <xdr:cNvPr id="837" name="楕円 836">
          <a:extLst>
            <a:ext uri="{FF2B5EF4-FFF2-40B4-BE49-F238E27FC236}">
              <a16:creationId xmlns:a16="http://schemas.microsoft.com/office/drawing/2014/main" id="{00000000-0008-0000-0E00-000045030000}"/>
            </a:ext>
          </a:extLst>
        </xdr:cNvPr>
        <xdr:cNvSpPr/>
      </xdr:nvSpPr>
      <xdr:spPr>
        <a:xfrm>
          <a:off x="1945894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25416</xdr:rowOff>
    </xdr:from>
    <xdr:ext cx="469744" cy="259045"/>
    <xdr:sp macro="" textlink="">
      <xdr:nvSpPr>
        <xdr:cNvPr id="838" name="【公民館】&#10;一人当たり面積該当値テキスト">
          <a:extLst>
            <a:ext uri="{FF2B5EF4-FFF2-40B4-BE49-F238E27FC236}">
              <a16:creationId xmlns:a16="http://schemas.microsoft.com/office/drawing/2014/main" id="{00000000-0008-0000-0E00-000046030000}"/>
            </a:ext>
          </a:extLst>
        </xdr:cNvPr>
        <xdr:cNvSpPr txBox="1"/>
      </xdr:nvSpPr>
      <xdr:spPr>
        <a:xfrm>
          <a:off x="19547840" y="1745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11430</xdr:rowOff>
    </xdr:from>
    <xdr:to>
      <xdr:col>112</xdr:col>
      <xdr:colOff>38100</xdr:colOff>
      <xdr:row>105</xdr:row>
      <xdr:rowOff>113030</xdr:rowOff>
    </xdr:to>
    <xdr:sp macro="" textlink="">
      <xdr:nvSpPr>
        <xdr:cNvPr id="839" name="楕円 838">
          <a:extLst>
            <a:ext uri="{FF2B5EF4-FFF2-40B4-BE49-F238E27FC236}">
              <a16:creationId xmlns:a16="http://schemas.microsoft.com/office/drawing/2014/main" id="{00000000-0008-0000-0E00-000047030000}"/>
            </a:ext>
          </a:extLst>
        </xdr:cNvPr>
        <xdr:cNvSpPr/>
      </xdr:nvSpPr>
      <xdr:spPr>
        <a:xfrm>
          <a:off x="18735040" y="176136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53339</xdr:rowOff>
    </xdr:from>
    <xdr:to>
      <xdr:col>116</xdr:col>
      <xdr:colOff>63500</xdr:colOff>
      <xdr:row>105</xdr:row>
      <xdr:rowOff>62230</xdr:rowOff>
    </xdr:to>
    <xdr:cxnSp macro="">
      <xdr:nvCxnSpPr>
        <xdr:cNvPr id="840" name="直線コネクタ 839">
          <a:extLst>
            <a:ext uri="{FF2B5EF4-FFF2-40B4-BE49-F238E27FC236}">
              <a16:creationId xmlns:a16="http://schemas.microsoft.com/office/drawing/2014/main" id="{00000000-0008-0000-0E00-000048030000}"/>
            </a:ext>
          </a:extLst>
        </xdr:cNvPr>
        <xdr:cNvCxnSpPr/>
      </xdr:nvCxnSpPr>
      <xdr:spPr>
        <a:xfrm flipV="1">
          <a:off x="18778220" y="17655539"/>
          <a:ext cx="73152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16511</xdr:rowOff>
    </xdr:from>
    <xdr:to>
      <xdr:col>107</xdr:col>
      <xdr:colOff>101600</xdr:colOff>
      <xdr:row>105</xdr:row>
      <xdr:rowOff>118111</xdr:rowOff>
    </xdr:to>
    <xdr:sp macro="" textlink="">
      <xdr:nvSpPr>
        <xdr:cNvPr id="841" name="楕円 840">
          <a:extLst>
            <a:ext uri="{FF2B5EF4-FFF2-40B4-BE49-F238E27FC236}">
              <a16:creationId xmlns:a16="http://schemas.microsoft.com/office/drawing/2014/main" id="{00000000-0008-0000-0E00-000049030000}"/>
            </a:ext>
          </a:extLst>
        </xdr:cNvPr>
        <xdr:cNvSpPr/>
      </xdr:nvSpPr>
      <xdr:spPr>
        <a:xfrm>
          <a:off x="17937480" y="1761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62230</xdr:rowOff>
    </xdr:from>
    <xdr:to>
      <xdr:col>111</xdr:col>
      <xdr:colOff>177800</xdr:colOff>
      <xdr:row>105</xdr:row>
      <xdr:rowOff>67311</xdr:rowOff>
    </xdr:to>
    <xdr:cxnSp macro="">
      <xdr:nvCxnSpPr>
        <xdr:cNvPr id="842" name="直線コネクタ 841">
          <a:extLst>
            <a:ext uri="{FF2B5EF4-FFF2-40B4-BE49-F238E27FC236}">
              <a16:creationId xmlns:a16="http://schemas.microsoft.com/office/drawing/2014/main" id="{00000000-0008-0000-0E00-00004A030000}"/>
            </a:ext>
          </a:extLst>
        </xdr:cNvPr>
        <xdr:cNvCxnSpPr/>
      </xdr:nvCxnSpPr>
      <xdr:spPr>
        <a:xfrm flipV="1">
          <a:off x="17988280" y="17664430"/>
          <a:ext cx="78994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21589</xdr:rowOff>
    </xdr:from>
    <xdr:to>
      <xdr:col>102</xdr:col>
      <xdr:colOff>165100</xdr:colOff>
      <xdr:row>105</xdr:row>
      <xdr:rowOff>123189</xdr:rowOff>
    </xdr:to>
    <xdr:sp macro="" textlink="">
      <xdr:nvSpPr>
        <xdr:cNvPr id="843" name="楕円 842">
          <a:extLst>
            <a:ext uri="{FF2B5EF4-FFF2-40B4-BE49-F238E27FC236}">
              <a16:creationId xmlns:a16="http://schemas.microsoft.com/office/drawing/2014/main" id="{00000000-0008-0000-0E00-00004B030000}"/>
            </a:ext>
          </a:extLst>
        </xdr:cNvPr>
        <xdr:cNvSpPr/>
      </xdr:nvSpPr>
      <xdr:spPr>
        <a:xfrm>
          <a:off x="17162780" y="1762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67311</xdr:rowOff>
    </xdr:from>
    <xdr:to>
      <xdr:col>107</xdr:col>
      <xdr:colOff>50800</xdr:colOff>
      <xdr:row>105</xdr:row>
      <xdr:rowOff>72389</xdr:rowOff>
    </xdr:to>
    <xdr:cxnSp macro="">
      <xdr:nvCxnSpPr>
        <xdr:cNvPr id="844" name="直線コネクタ 843">
          <a:extLst>
            <a:ext uri="{FF2B5EF4-FFF2-40B4-BE49-F238E27FC236}">
              <a16:creationId xmlns:a16="http://schemas.microsoft.com/office/drawing/2014/main" id="{00000000-0008-0000-0E00-00004C030000}"/>
            </a:ext>
          </a:extLst>
        </xdr:cNvPr>
        <xdr:cNvCxnSpPr/>
      </xdr:nvCxnSpPr>
      <xdr:spPr>
        <a:xfrm flipV="1">
          <a:off x="17213580" y="17669511"/>
          <a:ext cx="774700" cy="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93980</xdr:rowOff>
    </xdr:from>
    <xdr:to>
      <xdr:col>98</xdr:col>
      <xdr:colOff>38100</xdr:colOff>
      <xdr:row>107</xdr:row>
      <xdr:rowOff>24130</xdr:rowOff>
    </xdr:to>
    <xdr:sp macro="" textlink="">
      <xdr:nvSpPr>
        <xdr:cNvPr id="845" name="楕円 844">
          <a:extLst>
            <a:ext uri="{FF2B5EF4-FFF2-40B4-BE49-F238E27FC236}">
              <a16:creationId xmlns:a16="http://schemas.microsoft.com/office/drawing/2014/main" id="{00000000-0008-0000-0E00-00004D030000}"/>
            </a:ext>
          </a:extLst>
        </xdr:cNvPr>
        <xdr:cNvSpPr/>
      </xdr:nvSpPr>
      <xdr:spPr>
        <a:xfrm>
          <a:off x="16388080" y="178638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72389</xdr:rowOff>
    </xdr:from>
    <xdr:to>
      <xdr:col>102</xdr:col>
      <xdr:colOff>114300</xdr:colOff>
      <xdr:row>106</xdr:row>
      <xdr:rowOff>144780</xdr:rowOff>
    </xdr:to>
    <xdr:cxnSp macro="">
      <xdr:nvCxnSpPr>
        <xdr:cNvPr id="846" name="直線コネクタ 845">
          <a:extLst>
            <a:ext uri="{FF2B5EF4-FFF2-40B4-BE49-F238E27FC236}">
              <a16:creationId xmlns:a16="http://schemas.microsoft.com/office/drawing/2014/main" id="{00000000-0008-0000-0E00-00004E030000}"/>
            </a:ext>
          </a:extLst>
        </xdr:cNvPr>
        <xdr:cNvCxnSpPr/>
      </xdr:nvCxnSpPr>
      <xdr:spPr>
        <a:xfrm flipV="1">
          <a:off x="16431260" y="17674589"/>
          <a:ext cx="782320" cy="24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44466</xdr:rowOff>
    </xdr:from>
    <xdr:ext cx="469744" cy="259045"/>
    <xdr:sp macro="" textlink="">
      <xdr:nvSpPr>
        <xdr:cNvPr id="847" name="n_1aveValue【公民館】&#10;一人当たり面積">
          <a:extLst>
            <a:ext uri="{FF2B5EF4-FFF2-40B4-BE49-F238E27FC236}">
              <a16:creationId xmlns:a16="http://schemas.microsoft.com/office/drawing/2014/main" id="{00000000-0008-0000-0E00-00004F030000}"/>
            </a:ext>
          </a:extLst>
        </xdr:cNvPr>
        <xdr:cNvSpPr txBox="1"/>
      </xdr:nvSpPr>
      <xdr:spPr>
        <a:xfrm>
          <a:off x="18561127" y="17981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17797</xdr:rowOff>
    </xdr:from>
    <xdr:ext cx="469744" cy="259045"/>
    <xdr:sp macro="" textlink="">
      <xdr:nvSpPr>
        <xdr:cNvPr id="848" name="n_2aveValue【公民館】&#10;一人当たり面積">
          <a:extLst>
            <a:ext uri="{FF2B5EF4-FFF2-40B4-BE49-F238E27FC236}">
              <a16:creationId xmlns:a16="http://schemas.microsoft.com/office/drawing/2014/main" id="{00000000-0008-0000-0E00-000050030000}"/>
            </a:ext>
          </a:extLst>
        </xdr:cNvPr>
        <xdr:cNvSpPr txBox="1"/>
      </xdr:nvSpPr>
      <xdr:spPr>
        <a:xfrm>
          <a:off x="17776267" y="179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27957</xdr:rowOff>
    </xdr:from>
    <xdr:ext cx="469744" cy="259045"/>
    <xdr:sp macro="" textlink="">
      <xdr:nvSpPr>
        <xdr:cNvPr id="849" name="n_3aveValue【公民館】&#10;一人当たり面積">
          <a:extLst>
            <a:ext uri="{FF2B5EF4-FFF2-40B4-BE49-F238E27FC236}">
              <a16:creationId xmlns:a16="http://schemas.microsoft.com/office/drawing/2014/main" id="{00000000-0008-0000-0E00-000051030000}"/>
            </a:ext>
          </a:extLst>
        </xdr:cNvPr>
        <xdr:cNvSpPr txBox="1"/>
      </xdr:nvSpPr>
      <xdr:spPr>
        <a:xfrm>
          <a:off x="17001567" y="1796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64788</xdr:rowOff>
    </xdr:from>
    <xdr:ext cx="469744" cy="259045"/>
    <xdr:sp macro="" textlink="">
      <xdr:nvSpPr>
        <xdr:cNvPr id="850" name="n_4aveValue【公民館】&#10;一人当たり面積">
          <a:extLst>
            <a:ext uri="{FF2B5EF4-FFF2-40B4-BE49-F238E27FC236}">
              <a16:creationId xmlns:a16="http://schemas.microsoft.com/office/drawing/2014/main" id="{00000000-0008-0000-0E00-000052030000}"/>
            </a:ext>
          </a:extLst>
        </xdr:cNvPr>
        <xdr:cNvSpPr txBox="1"/>
      </xdr:nvSpPr>
      <xdr:spPr>
        <a:xfrm>
          <a:off x="16226867" y="1800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129557</xdr:rowOff>
    </xdr:from>
    <xdr:ext cx="469744" cy="259045"/>
    <xdr:sp macro="" textlink="">
      <xdr:nvSpPr>
        <xdr:cNvPr id="851" name="n_1mainValue【公民館】&#10;一人当たり面積">
          <a:extLst>
            <a:ext uri="{FF2B5EF4-FFF2-40B4-BE49-F238E27FC236}">
              <a16:creationId xmlns:a16="http://schemas.microsoft.com/office/drawing/2014/main" id="{00000000-0008-0000-0E00-000053030000}"/>
            </a:ext>
          </a:extLst>
        </xdr:cNvPr>
        <xdr:cNvSpPr txBox="1"/>
      </xdr:nvSpPr>
      <xdr:spPr>
        <a:xfrm>
          <a:off x="18561127" y="1739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134638</xdr:rowOff>
    </xdr:from>
    <xdr:ext cx="469744" cy="259045"/>
    <xdr:sp macro="" textlink="">
      <xdr:nvSpPr>
        <xdr:cNvPr id="852" name="n_2mainValue【公民館】&#10;一人当たり面積">
          <a:extLst>
            <a:ext uri="{FF2B5EF4-FFF2-40B4-BE49-F238E27FC236}">
              <a16:creationId xmlns:a16="http://schemas.microsoft.com/office/drawing/2014/main" id="{00000000-0008-0000-0E00-000054030000}"/>
            </a:ext>
          </a:extLst>
        </xdr:cNvPr>
        <xdr:cNvSpPr txBox="1"/>
      </xdr:nvSpPr>
      <xdr:spPr>
        <a:xfrm>
          <a:off x="17776267" y="1740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139716</xdr:rowOff>
    </xdr:from>
    <xdr:ext cx="469744" cy="259045"/>
    <xdr:sp macro="" textlink="">
      <xdr:nvSpPr>
        <xdr:cNvPr id="853" name="n_3mainValue【公民館】&#10;一人当たり面積">
          <a:extLst>
            <a:ext uri="{FF2B5EF4-FFF2-40B4-BE49-F238E27FC236}">
              <a16:creationId xmlns:a16="http://schemas.microsoft.com/office/drawing/2014/main" id="{00000000-0008-0000-0E00-000055030000}"/>
            </a:ext>
          </a:extLst>
        </xdr:cNvPr>
        <xdr:cNvSpPr txBox="1"/>
      </xdr:nvSpPr>
      <xdr:spPr>
        <a:xfrm>
          <a:off x="17001567" y="1740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40657</xdr:rowOff>
    </xdr:from>
    <xdr:ext cx="469744" cy="259045"/>
    <xdr:sp macro="" textlink="">
      <xdr:nvSpPr>
        <xdr:cNvPr id="854" name="n_4mainValue【公民館】&#10;一人当たり面積">
          <a:extLst>
            <a:ext uri="{FF2B5EF4-FFF2-40B4-BE49-F238E27FC236}">
              <a16:creationId xmlns:a16="http://schemas.microsoft.com/office/drawing/2014/main" id="{00000000-0008-0000-0E00-000056030000}"/>
            </a:ext>
          </a:extLst>
        </xdr:cNvPr>
        <xdr:cNvSpPr txBox="1"/>
      </xdr:nvSpPr>
      <xdr:spPr>
        <a:xfrm>
          <a:off x="16226867"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a:extLst>
            <a:ext uri="{FF2B5EF4-FFF2-40B4-BE49-F238E27FC236}">
              <a16:creationId xmlns:a16="http://schemas.microsoft.com/office/drawing/2014/main" id="{00000000-0008-0000-0E00-00005703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a:extLst>
            <a:ext uri="{FF2B5EF4-FFF2-40B4-BE49-F238E27FC236}">
              <a16:creationId xmlns:a16="http://schemas.microsoft.com/office/drawing/2014/main" id="{00000000-0008-0000-0E00-00005803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a:extLst>
            <a:ext uri="{FF2B5EF4-FFF2-40B4-BE49-F238E27FC236}">
              <a16:creationId xmlns:a16="http://schemas.microsoft.com/office/drawing/2014/main" id="{00000000-0008-0000-0E00-00005903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町では、平成２７年度に策定した公共施設等総合管理計画において、公共施設等の延べ面積を１０％削減するという目標を掲げ、それに基づき廃校した小学校に町立公民館を移転するなどの施設の有効活用や、使用を中止した施設の除却などを進め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effectLst/>
              <a:latin typeface="ＭＳ Ｐゴシック" panose="020B0600070205080204" pitchFamily="50" charset="-128"/>
              <a:ea typeface="ＭＳ Ｐゴシック" panose="020B0600070205080204" pitchFamily="50" charset="-128"/>
            </a:rPr>
            <a:t>令和３年度は可燃ごみ焼却業務が終了した清掃センターを、機能停止のために必要となる不用部分の解体を行ったほか、岸本保健福祉センター、社会教育施設である鬼の館、溝口公民館の長寿命化改修を行った。</a:t>
          </a:r>
          <a:endParaRPr lang="en-US"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effectLst/>
              <a:latin typeface="ＭＳ Ｐゴシック" panose="020B0600070205080204" pitchFamily="50" charset="-128"/>
              <a:ea typeface="ＭＳ Ｐゴシック" panose="020B0600070205080204" pitchFamily="50" charset="-128"/>
            </a:rPr>
            <a:t>　これまでに多くの施設の長寿命化改修を実施したことにより、ほとんどの類型において有形固定資産減価償却率が類似団体よりも低い状態となった。</a:t>
          </a:r>
          <a:endParaRPr lang="en-US"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effectLst/>
              <a:latin typeface="ＭＳ Ｐゴシック" panose="020B0600070205080204" pitchFamily="50" charset="-128"/>
              <a:ea typeface="ＭＳ Ｐゴシック" panose="020B0600070205080204" pitchFamily="50" charset="-128"/>
            </a:rPr>
            <a:t>　学校、保育所、役場庁舎など町内公共施設等の長寿命化改修工事は平成３０年度にピークを迎えたこともあり、今後は公共施設等の統廃合も視野に入れつつ、計画的な施設管理に努める。</a:t>
          </a:r>
          <a:endParaRPr lang="en-US"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鳥取県伯耆町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10,624
10,576
139.44
8,417,337
7,834,799
321,400
5,458,897
5,376,521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53340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086225" y="555117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57167</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12496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53340</xdr:rowOff>
    </xdr:from>
    <xdr:to>
      <xdr:col>24</xdr:col>
      <xdr:colOff>152400</xdr:colOff>
      <xdr:row>42</xdr:row>
      <xdr:rowOff>53340</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020820" y="7094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124960" y="53340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020820" y="5551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158949</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124960" y="61939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036060" y="621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7439</xdr:rowOff>
    </xdr:from>
    <xdr:to>
      <xdr:col>20</xdr:col>
      <xdr:colOff>38100</xdr:colOff>
      <xdr:row>37</xdr:row>
      <xdr:rowOff>109039</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312160" y="621011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36830</xdr:rowOff>
    </xdr:from>
    <xdr:to>
      <xdr:col>15</xdr:col>
      <xdr:colOff>101600</xdr:colOff>
      <xdr:row>37</xdr:row>
      <xdr:rowOff>138430</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5146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2540</xdr:rowOff>
    </xdr:from>
    <xdr:to>
      <xdr:col>10</xdr:col>
      <xdr:colOff>165100</xdr:colOff>
      <xdr:row>37</xdr:row>
      <xdr:rowOff>104140</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739900" y="62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142966</xdr:rowOff>
    </xdr:from>
    <xdr:to>
      <xdr:col>6</xdr:col>
      <xdr:colOff>38100</xdr:colOff>
      <xdr:row>37</xdr:row>
      <xdr:rowOff>73116</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965200" y="61780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120106</xdr:rowOff>
    </xdr:from>
    <xdr:to>
      <xdr:col>24</xdr:col>
      <xdr:colOff>114300</xdr:colOff>
      <xdr:row>37</xdr:row>
      <xdr:rowOff>50256</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036060" y="61551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142983</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124960" y="601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80917</xdr:rowOff>
    </xdr:from>
    <xdr:to>
      <xdr:col>20</xdr:col>
      <xdr:colOff>38100</xdr:colOff>
      <xdr:row>37</xdr:row>
      <xdr:rowOff>11067</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312160" y="611595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131717</xdr:rowOff>
    </xdr:from>
    <xdr:to>
      <xdr:col>24</xdr:col>
      <xdr:colOff>63500</xdr:colOff>
      <xdr:row>36</xdr:row>
      <xdr:rowOff>170906</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355340" y="6166757"/>
          <a:ext cx="73152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40096</xdr:rowOff>
    </xdr:from>
    <xdr:to>
      <xdr:col>15</xdr:col>
      <xdr:colOff>101600</xdr:colOff>
      <xdr:row>36</xdr:row>
      <xdr:rowOff>141696</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514600" y="607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90896</xdr:rowOff>
    </xdr:from>
    <xdr:to>
      <xdr:col>19</xdr:col>
      <xdr:colOff>177800</xdr:colOff>
      <xdr:row>36</xdr:row>
      <xdr:rowOff>131717</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565400" y="6125936"/>
          <a:ext cx="78994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907</xdr:rowOff>
    </xdr:from>
    <xdr:to>
      <xdr:col>10</xdr:col>
      <xdr:colOff>165100</xdr:colOff>
      <xdr:row>36</xdr:row>
      <xdr:rowOff>102507</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739900" y="603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51707</xdr:rowOff>
    </xdr:from>
    <xdr:to>
      <xdr:col>15</xdr:col>
      <xdr:colOff>50800</xdr:colOff>
      <xdr:row>36</xdr:row>
      <xdr:rowOff>90896</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1790700" y="6086747"/>
          <a:ext cx="7747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131536</xdr:rowOff>
    </xdr:from>
    <xdr:to>
      <xdr:col>6</xdr:col>
      <xdr:colOff>38100</xdr:colOff>
      <xdr:row>36</xdr:row>
      <xdr:rowOff>61686</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965200" y="59989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10886</xdr:rowOff>
    </xdr:from>
    <xdr:to>
      <xdr:col>10</xdr:col>
      <xdr:colOff>114300</xdr:colOff>
      <xdr:row>36</xdr:row>
      <xdr:rowOff>51707</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008380" y="6045926"/>
          <a:ext cx="78232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100166</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170564" y="6302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129557</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385704" y="633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95267</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611004" y="629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64243</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836304" y="626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27594</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170564" y="5894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158223</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385704" y="585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119034</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611004" y="5818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78213</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836304" y="577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42</xdr:row>
      <xdr:rowOff>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9219565" y="551688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9258300"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9154160" y="7040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9258300" y="529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9154160" y="5516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147337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9258300" y="651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124460</xdr:rowOff>
    </xdr:from>
    <xdr:to>
      <xdr:col>55</xdr:col>
      <xdr:colOff>50800</xdr:colOff>
      <xdr:row>40</xdr:row>
      <xdr:rowOff>54610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9192260" y="66624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154940</xdr:rowOff>
    </xdr:from>
    <xdr:to>
      <xdr:col>50</xdr:col>
      <xdr:colOff>165100</xdr:colOff>
      <xdr:row>40</xdr:row>
      <xdr:rowOff>85090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8445500" y="66929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139700</xdr:rowOff>
    </xdr:from>
    <xdr:to>
      <xdr:col>46</xdr:col>
      <xdr:colOff>38100</xdr:colOff>
      <xdr:row>40</xdr:row>
      <xdr:rowOff>69850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7670800" y="66776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139700</xdr:rowOff>
    </xdr:from>
    <xdr:to>
      <xdr:col>41</xdr:col>
      <xdr:colOff>101600</xdr:colOff>
      <xdr:row>40</xdr:row>
      <xdr:rowOff>69850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6873240" y="6677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151130</xdr:rowOff>
    </xdr:from>
    <xdr:to>
      <xdr:col>36</xdr:col>
      <xdr:colOff>165100</xdr:colOff>
      <xdr:row>40</xdr:row>
      <xdr:rowOff>81280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098540" y="6689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9192260" y="67767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49547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9258300" y="675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74930</xdr:rowOff>
    </xdr:from>
    <xdr:to>
      <xdr:col>50</xdr:col>
      <xdr:colOff>165100</xdr:colOff>
      <xdr:row>41</xdr:row>
      <xdr:rowOff>5080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8445500" y="67805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121920</xdr:rowOff>
    </xdr:from>
    <xdr:to>
      <xdr:col>55</xdr:col>
      <xdr:colOff>0</xdr:colOff>
      <xdr:row>40</xdr:row>
      <xdr:rowOff>125730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flipV="1">
          <a:off x="8496300" y="6827520"/>
          <a:ext cx="7239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74930</xdr:rowOff>
    </xdr:from>
    <xdr:to>
      <xdr:col>46</xdr:col>
      <xdr:colOff>38100</xdr:colOff>
      <xdr:row>41</xdr:row>
      <xdr:rowOff>5080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7670800" y="67805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125730</xdr:rowOff>
    </xdr:from>
    <xdr:to>
      <xdr:col>50</xdr:col>
      <xdr:colOff>114300</xdr:colOff>
      <xdr:row>40</xdr:row>
      <xdr:rowOff>125730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7713980" y="683133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78740</xdr:rowOff>
    </xdr:from>
    <xdr:to>
      <xdr:col>41</xdr:col>
      <xdr:colOff>101600</xdr:colOff>
      <xdr:row>41</xdr:row>
      <xdr:rowOff>8890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6873240" y="67843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125730</xdr:rowOff>
    </xdr:from>
    <xdr:to>
      <xdr:col>45</xdr:col>
      <xdr:colOff>177800</xdr:colOff>
      <xdr:row>40</xdr:row>
      <xdr:rowOff>129540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flipV="1">
          <a:off x="6924040" y="683133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82550</xdr:rowOff>
    </xdr:from>
    <xdr:to>
      <xdr:col>36</xdr:col>
      <xdr:colOff>165100</xdr:colOff>
      <xdr:row>41</xdr:row>
      <xdr:rowOff>12700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098540" y="67881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129540</xdr:rowOff>
    </xdr:from>
    <xdr:to>
      <xdr:col>41</xdr:col>
      <xdr:colOff>50800</xdr:colOff>
      <xdr:row>40</xdr:row>
      <xdr:rowOff>133350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flipV="1">
          <a:off x="6149340" y="6835140"/>
          <a:ext cx="7747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101617</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827158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86377</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7509587" y="645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86377</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6712027" y="645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97807</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59373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167657</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827158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167657</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750958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17</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67120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3827</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5937327" y="687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0000000-0008-0000-0F00-0000AD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flipV="1">
          <a:off x="4086225" y="936879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00000000-0008-0000-0F00-0000AF000000}"/>
            </a:ext>
          </a:extLst>
        </xdr:cNvPr>
        <xdr:cNvSpPr txBox="1"/>
      </xdr:nvSpPr>
      <xdr:spPr>
        <a:xfrm>
          <a:off x="412496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402082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00000000-0008-0000-0F00-0000B1000000}"/>
            </a:ext>
          </a:extLst>
        </xdr:cNvPr>
        <xdr:cNvSpPr txBox="1"/>
      </xdr:nvSpPr>
      <xdr:spPr>
        <a:xfrm>
          <a:off x="4124960" y="9147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4020820" y="9368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33762</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00000000-0008-0000-0F00-0000B3000000}"/>
            </a:ext>
          </a:extLst>
        </xdr:cNvPr>
        <xdr:cNvSpPr txBox="1"/>
      </xdr:nvSpPr>
      <xdr:spPr>
        <a:xfrm>
          <a:off x="4124960" y="10259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55335</xdr:rowOff>
    </xdr:from>
    <xdr:to>
      <xdr:col>24</xdr:col>
      <xdr:colOff>114300</xdr:colOff>
      <xdr:row>61</xdr:row>
      <xdr:rowOff>156935</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4036060" y="1028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3312160" y="1025851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2514600" y="102084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140244</xdr:rowOff>
    </xdr:from>
    <xdr:to>
      <xdr:col>10</xdr:col>
      <xdr:colOff>165100</xdr:colOff>
      <xdr:row>61</xdr:row>
      <xdr:rowOff>70394</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1739900" y="101986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133713</xdr:rowOff>
    </xdr:from>
    <xdr:to>
      <xdr:col>6</xdr:col>
      <xdr:colOff>38100</xdr:colOff>
      <xdr:row>61</xdr:row>
      <xdr:rowOff>63863</xdr:rowOff>
    </xdr:to>
    <xdr:sp macro="" textlink="">
      <xdr:nvSpPr>
        <xdr:cNvPr id="184" name="フローチャート: 判断 183">
          <a:extLst>
            <a:ext uri="{FF2B5EF4-FFF2-40B4-BE49-F238E27FC236}">
              <a16:creationId xmlns:a16="http://schemas.microsoft.com/office/drawing/2014/main" id="{00000000-0008-0000-0F00-0000B8000000}"/>
            </a:ext>
          </a:extLst>
        </xdr:cNvPr>
        <xdr:cNvSpPr/>
      </xdr:nvSpPr>
      <xdr:spPr>
        <a:xfrm>
          <a:off x="965200" y="101921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164737</xdr:rowOff>
    </xdr:from>
    <xdr:to>
      <xdr:col>24</xdr:col>
      <xdr:colOff>114300</xdr:colOff>
      <xdr:row>61</xdr:row>
      <xdr:rowOff>94887</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4036060" y="102231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16164</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00000000-0008-0000-0F00-0000BF000000}"/>
            </a:ext>
          </a:extLst>
        </xdr:cNvPr>
        <xdr:cNvSpPr txBox="1"/>
      </xdr:nvSpPr>
      <xdr:spPr>
        <a:xfrm>
          <a:off x="4124960" y="10074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123916</xdr:rowOff>
    </xdr:from>
    <xdr:to>
      <xdr:col>20</xdr:col>
      <xdr:colOff>38100</xdr:colOff>
      <xdr:row>61</xdr:row>
      <xdr:rowOff>54066</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3312160" y="101823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3266</xdr:rowOff>
    </xdr:from>
    <xdr:to>
      <xdr:col>24</xdr:col>
      <xdr:colOff>63500</xdr:colOff>
      <xdr:row>61</xdr:row>
      <xdr:rowOff>44087</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3355340" y="10229306"/>
          <a:ext cx="73152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81462</xdr:rowOff>
    </xdr:from>
    <xdr:to>
      <xdr:col>15</xdr:col>
      <xdr:colOff>101600</xdr:colOff>
      <xdr:row>61</xdr:row>
      <xdr:rowOff>11612</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2514600" y="101398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132262</xdr:rowOff>
    </xdr:from>
    <xdr:to>
      <xdr:col>19</xdr:col>
      <xdr:colOff>177800</xdr:colOff>
      <xdr:row>61</xdr:row>
      <xdr:rowOff>3266</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2565400" y="10190662"/>
          <a:ext cx="789940" cy="3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39007</xdr:rowOff>
    </xdr:from>
    <xdr:to>
      <xdr:col>10</xdr:col>
      <xdr:colOff>165100</xdr:colOff>
      <xdr:row>60</xdr:row>
      <xdr:rowOff>140607</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1739900" y="1009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89807</xdr:rowOff>
    </xdr:from>
    <xdr:to>
      <xdr:col>15</xdr:col>
      <xdr:colOff>50800</xdr:colOff>
      <xdr:row>60</xdr:row>
      <xdr:rowOff>132262</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1790700" y="10148207"/>
          <a:ext cx="7747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168003</xdr:rowOff>
    </xdr:from>
    <xdr:to>
      <xdr:col>6</xdr:col>
      <xdr:colOff>38100</xdr:colOff>
      <xdr:row>60</xdr:row>
      <xdr:rowOff>98153</xdr:rowOff>
    </xdr:to>
    <xdr:sp macro="" textlink="">
      <xdr:nvSpPr>
        <xdr:cNvPr id="198" name="楕円 197">
          <a:extLst>
            <a:ext uri="{FF2B5EF4-FFF2-40B4-BE49-F238E27FC236}">
              <a16:creationId xmlns:a16="http://schemas.microsoft.com/office/drawing/2014/main" id="{00000000-0008-0000-0F00-0000C6000000}"/>
            </a:ext>
          </a:extLst>
        </xdr:cNvPr>
        <xdr:cNvSpPr/>
      </xdr:nvSpPr>
      <xdr:spPr>
        <a:xfrm>
          <a:off x="965200" y="100587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47353</xdr:rowOff>
    </xdr:from>
    <xdr:to>
      <xdr:col>10</xdr:col>
      <xdr:colOff>114300</xdr:colOff>
      <xdr:row>60</xdr:row>
      <xdr:rowOff>89807</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1008380" y="10105753"/>
          <a:ext cx="78232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125203</xdr:rowOff>
    </xdr:from>
    <xdr:ext cx="405111" cy="259045"/>
    <xdr:sp macro="" textlink="">
      <xdr:nvSpPr>
        <xdr:cNvPr id="200" name="n_1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3170564" y="10351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71318</xdr:rowOff>
    </xdr:from>
    <xdr:ext cx="405111" cy="259045"/>
    <xdr:sp macro="" textlink="">
      <xdr:nvSpPr>
        <xdr:cNvPr id="201" name="n_2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2385704" y="10297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61521</xdr:rowOff>
    </xdr:from>
    <xdr:ext cx="405111" cy="259045"/>
    <xdr:sp macro="" textlink="">
      <xdr:nvSpPr>
        <xdr:cNvPr id="202" name="n_3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1611004" y="10287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54990</xdr:rowOff>
    </xdr:from>
    <xdr:ext cx="405111" cy="259045"/>
    <xdr:sp macro="" textlink="">
      <xdr:nvSpPr>
        <xdr:cNvPr id="203" name="n_4ave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836304" y="10281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70593</xdr:rowOff>
    </xdr:from>
    <xdr:ext cx="405111" cy="259045"/>
    <xdr:sp macro="" textlink="">
      <xdr:nvSpPr>
        <xdr:cNvPr id="204" name="n_1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3170564" y="9961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28139</xdr:rowOff>
    </xdr:from>
    <xdr:ext cx="405111" cy="259045"/>
    <xdr:sp macro="" textlink="">
      <xdr:nvSpPr>
        <xdr:cNvPr id="205" name="n_2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2385704" y="991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157134</xdr:rowOff>
    </xdr:from>
    <xdr:ext cx="405111" cy="259045"/>
    <xdr:sp macro="" textlink="">
      <xdr:nvSpPr>
        <xdr:cNvPr id="206" name="n_3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1611004" y="9880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114680</xdr:rowOff>
    </xdr:from>
    <xdr:ext cx="405111" cy="259045"/>
    <xdr:sp macro="" textlink="">
      <xdr:nvSpPr>
        <xdr:cNvPr id="207" name="n_4mainValue【体育館・プール】&#10;有形固定資産減価償却率">
          <a:extLst>
            <a:ext uri="{FF2B5EF4-FFF2-40B4-BE49-F238E27FC236}">
              <a16:creationId xmlns:a16="http://schemas.microsoft.com/office/drawing/2014/main" id="{00000000-0008-0000-0F00-0000CF000000}"/>
            </a:ext>
          </a:extLst>
        </xdr:cNvPr>
        <xdr:cNvSpPr txBox="1"/>
      </xdr:nvSpPr>
      <xdr:spPr>
        <a:xfrm>
          <a:off x="836304" y="9837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0000000-0008-0000-0F00-0000E6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29210</xdr:rowOff>
    </xdr:from>
    <xdr:to>
      <xdr:col>54</xdr:col>
      <xdr:colOff>189865</xdr:colOff>
      <xdr:row>63</xdr:row>
      <xdr:rowOff>147320</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flipV="1">
          <a:off x="9219565" y="941705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151147</xdr:rowOff>
    </xdr:from>
    <xdr:ext cx="469744" cy="259045"/>
    <xdr:sp macro="" textlink="">
      <xdr:nvSpPr>
        <xdr:cNvPr id="232" name="【体育館・プール】&#10;一人当たり面積最小値テキスト">
          <a:extLst>
            <a:ext uri="{FF2B5EF4-FFF2-40B4-BE49-F238E27FC236}">
              <a16:creationId xmlns:a16="http://schemas.microsoft.com/office/drawing/2014/main" id="{00000000-0008-0000-0F00-0000E8000000}"/>
            </a:ext>
          </a:extLst>
        </xdr:cNvPr>
        <xdr:cNvSpPr txBox="1"/>
      </xdr:nvSpPr>
      <xdr:spPr>
        <a:xfrm>
          <a:off x="9258300" y="1071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147320</xdr:rowOff>
    </xdr:from>
    <xdr:to>
      <xdr:col>55</xdr:col>
      <xdr:colOff>88900</xdr:colOff>
      <xdr:row>63</xdr:row>
      <xdr:rowOff>147320</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9154160" y="107086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147337</xdr:rowOff>
    </xdr:from>
    <xdr:ext cx="469744" cy="259045"/>
    <xdr:sp macro="" textlink="">
      <xdr:nvSpPr>
        <xdr:cNvPr id="234" name="【体育館・プール】&#10;一人当たり面積最大値テキスト">
          <a:extLst>
            <a:ext uri="{FF2B5EF4-FFF2-40B4-BE49-F238E27FC236}">
              <a16:creationId xmlns:a16="http://schemas.microsoft.com/office/drawing/2014/main" id="{00000000-0008-0000-0F00-0000EA000000}"/>
            </a:ext>
          </a:extLst>
        </xdr:cNvPr>
        <xdr:cNvSpPr txBox="1"/>
      </xdr:nvSpPr>
      <xdr:spPr>
        <a:xfrm>
          <a:off x="9258300" y="919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29210</xdr:rowOff>
    </xdr:from>
    <xdr:to>
      <xdr:col>55</xdr:col>
      <xdr:colOff>88900</xdr:colOff>
      <xdr:row>56</xdr:row>
      <xdr:rowOff>29210</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9154160" y="9417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3827</xdr:rowOff>
    </xdr:from>
    <xdr:ext cx="469744" cy="259045"/>
    <xdr:sp macro="" textlink="">
      <xdr:nvSpPr>
        <xdr:cNvPr id="236" name="【体育館・プール】&#10;一人当たり面積平均値テキスト">
          <a:extLst>
            <a:ext uri="{FF2B5EF4-FFF2-40B4-BE49-F238E27FC236}">
              <a16:creationId xmlns:a16="http://schemas.microsoft.com/office/drawing/2014/main" id="{00000000-0008-0000-0F00-0000EC000000}"/>
            </a:ext>
          </a:extLst>
        </xdr:cNvPr>
        <xdr:cNvSpPr txBox="1"/>
      </xdr:nvSpPr>
      <xdr:spPr>
        <a:xfrm>
          <a:off x="9258300" y="10229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25400</xdr:rowOff>
    </xdr:from>
    <xdr:to>
      <xdr:col>55</xdr:col>
      <xdr:colOff>50800</xdr:colOff>
      <xdr:row>61</xdr:row>
      <xdr:rowOff>127000</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9192260" y="102514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39370</xdr:rowOff>
    </xdr:from>
    <xdr:to>
      <xdr:col>50</xdr:col>
      <xdr:colOff>165100</xdr:colOff>
      <xdr:row>61</xdr:row>
      <xdr:rowOff>140970</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8445500" y="1026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43180</xdr:rowOff>
    </xdr:from>
    <xdr:to>
      <xdr:col>46</xdr:col>
      <xdr:colOff>38100</xdr:colOff>
      <xdr:row>61</xdr:row>
      <xdr:rowOff>144780</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7670800" y="102692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60960</xdr:rowOff>
    </xdr:from>
    <xdr:to>
      <xdr:col>41</xdr:col>
      <xdr:colOff>101600</xdr:colOff>
      <xdr:row>61</xdr:row>
      <xdr:rowOff>162560</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6873240" y="1028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85090</xdr:rowOff>
    </xdr:from>
    <xdr:to>
      <xdr:col>36</xdr:col>
      <xdr:colOff>165100</xdr:colOff>
      <xdr:row>62</xdr:row>
      <xdr:rowOff>15240</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6098540" y="10311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88900</xdr:rowOff>
    </xdr:from>
    <xdr:to>
      <xdr:col>55</xdr:col>
      <xdr:colOff>50800</xdr:colOff>
      <xdr:row>59</xdr:row>
      <xdr:rowOff>19050</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9192260" y="98120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111777</xdr:rowOff>
    </xdr:from>
    <xdr:ext cx="469744" cy="259045"/>
    <xdr:sp macro="" textlink="">
      <xdr:nvSpPr>
        <xdr:cNvPr id="248" name="【体育館・プール】&#10;一人当たり面積該当値テキスト">
          <a:extLst>
            <a:ext uri="{FF2B5EF4-FFF2-40B4-BE49-F238E27FC236}">
              <a16:creationId xmlns:a16="http://schemas.microsoft.com/office/drawing/2014/main" id="{00000000-0008-0000-0F00-0000F8000000}"/>
            </a:ext>
          </a:extLst>
        </xdr:cNvPr>
        <xdr:cNvSpPr txBox="1"/>
      </xdr:nvSpPr>
      <xdr:spPr>
        <a:xfrm>
          <a:off x="9258300" y="966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102870</xdr:rowOff>
    </xdr:from>
    <xdr:to>
      <xdr:col>50</xdr:col>
      <xdr:colOff>165100</xdr:colOff>
      <xdr:row>59</xdr:row>
      <xdr:rowOff>33020</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8445500" y="98259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139700</xdr:rowOff>
    </xdr:from>
    <xdr:to>
      <xdr:col>55</xdr:col>
      <xdr:colOff>0</xdr:colOff>
      <xdr:row>58</xdr:row>
      <xdr:rowOff>153670</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flipV="1">
          <a:off x="8496300" y="9862820"/>
          <a:ext cx="7239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110490</xdr:rowOff>
    </xdr:from>
    <xdr:to>
      <xdr:col>46</xdr:col>
      <xdr:colOff>38100</xdr:colOff>
      <xdr:row>59</xdr:row>
      <xdr:rowOff>40640</xdr:rowOff>
    </xdr:to>
    <xdr:sp macro="" textlink="">
      <xdr:nvSpPr>
        <xdr:cNvPr id="251" name="楕円 250">
          <a:extLst>
            <a:ext uri="{FF2B5EF4-FFF2-40B4-BE49-F238E27FC236}">
              <a16:creationId xmlns:a16="http://schemas.microsoft.com/office/drawing/2014/main" id="{00000000-0008-0000-0F00-0000FB000000}"/>
            </a:ext>
          </a:extLst>
        </xdr:cNvPr>
        <xdr:cNvSpPr/>
      </xdr:nvSpPr>
      <xdr:spPr>
        <a:xfrm>
          <a:off x="7670800" y="98336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153670</xdr:rowOff>
    </xdr:from>
    <xdr:to>
      <xdr:col>50</xdr:col>
      <xdr:colOff>114300</xdr:colOff>
      <xdr:row>58</xdr:row>
      <xdr:rowOff>161290</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flipV="1">
          <a:off x="7713980" y="9876790"/>
          <a:ext cx="7823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118110</xdr:rowOff>
    </xdr:from>
    <xdr:to>
      <xdr:col>41</xdr:col>
      <xdr:colOff>101600</xdr:colOff>
      <xdr:row>59</xdr:row>
      <xdr:rowOff>48260</xdr:rowOff>
    </xdr:to>
    <xdr:sp macro="" textlink="">
      <xdr:nvSpPr>
        <xdr:cNvPr id="253" name="楕円 252">
          <a:extLst>
            <a:ext uri="{FF2B5EF4-FFF2-40B4-BE49-F238E27FC236}">
              <a16:creationId xmlns:a16="http://schemas.microsoft.com/office/drawing/2014/main" id="{00000000-0008-0000-0F00-0000FD000000}"/>
            </a:ext>
          </a:extLst>
        </xdr:cNvPr>
        <xdr:cNvSpPr/>
      </xdr:nvSpPr>
      <xdr:spPr>
        <a:xfrm>
          <a:off x="6873240" y="9841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161290</xdr:rowOff>
    </xdr:from>
    <xdr:to>
      <xdr:col>45</xdr:col>
      <xdr:colOff>177800</xdr:colOff>
      <xdr:row>58</xdr:row>
      <xdr:rowOff>168910</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flipV="1">
          <a:off x="6924040" y="9884410"/>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132080</xdr:rowOff>
    </xdr:from>
    <xdr:to>
      <xdr:col>36</xdr:col>
      <xdr:colOff>165100</xdr:colOff>
      <xdr:row>59</xdr:row>
      <xdr:rowOff>62230</xdr:rowOff>
    </xdr:to>
    <xdr:sp macro="" textlink="">
      <xdr:nvSpPr>
        <xdr:cNvPr id="255" name="楕円 254">
          <a:extLst>
            <a:ext uri="{FF2B5EF4-FFF2-40B4-BE49-F238E27FC236}">
              <a16:creationId xmlns:a16="http://schemas.microsoft.com/office/drawing/2014/main" id="{00000000-0008-0000-0F00-0000FF000000}"/>
            </a:ext>
          </a:extLst>
        </xdr:cNvPr>
        <xdr:cNvSpPr/>
      </xdr:nvSpPr>
      <xdr:spPr>
        <a:xfrm>
          <a:off x="6098540" y="98552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168910</xdr:rowOff>
    </xdr:from>
    <xdr:to>
      <xdr:col>41</xdr:col>
      <xdr:colOff>50800</xdr:colOff>
      <xdr:row>59</xdr:row>
      <xdr:rowOff>11430</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flipV="1">
          <a:off x="6149340" y="9892030"/>
          <a:ext cx="7747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132097</xdr:rowOff>
    </xdr:from>
    <xdr:ext cx="469744" cy="259045"/>
    <xdr:sp macro="" textlink="">
      <xdr:nvSpPr>
        <xdr:cNvPr id="257" name="n_1aveValue【体育館・プール】&#10;一人当たり面積">
          <a:extLst>
            <a:ext uri="{FF2B5EF4-FFF2-40B4-BE49-F238E27FC236}">
              <a16:creationId xmlns:a16="http://schemas.microsoft.com/office/drawing/2014/main" id="{00000000-0008-0000-0F00-000001010000}"/>
            </a:ext>
          </a:extLst>
        </xdr:cNvPr>
        <xdr:cNvSpPr txBox="1"/>
      </xdr:nvSpPr>
      <xdr:spPr>
        <a:xfrm>
          <a:off x="8271587" y="1035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135907</xdr:rowOff>
    </xdr:from>
    <xdr:ext cx="469744" cy="259045"/>
    <xdr:sp macro="" textlink="">
      <xdr:nvSpPr>
        <xdr:cNvPr id="258" name="n_2aveValue【体育館・プール】&#10;一人当たり面積">
          <a:extLst>
            <a:ext uri="{FF2B5EF4-FFF2-40B4-BE49-F238E27FC236}">
              <a16:creationId xmlns:a16="http://schemas.microsoft.com/office/drawing/2014/main" id="{00000000-0008-0000-0F00-000002010000}"/>
            </a:ext>
          </a:extLst>
        </xdr:cNvPr>
        <xdr:cNvSpPr txBox="1"/>
      </xdr:nvSpPr>
      <xdr:spPr>
        <a:xfrm>
          <a:off x="750958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153687</xdr:rowOff>
    </xdr:from>
    <xdr:ext cx="469744" cy="259045"/>
    <xdr:sp macro="" textlink="">
      <xdr:nvSpPr>
        <xdr:cNvPr id="259" name="n_3aveValue【体育館・プール】&#10;一人当たり面積">
          <a:extLst>
            <a:ext uri="{FF2B5EF4-FFF2-40B4-BE49-F238E27FC236}">
              <a16:creationId xmlns:a16="http://schemas.microsoft.com/office/drawing/2014/main" id="{00000000-0008-0000-0F00-000003010000}"/>
            </a:ext>
          </a:extLst>
        </xdr:cNvPr>
        <xdr:cNvSpPr txBox="1"/>
      </xdr:nvSpPr>
      <xdr:spPr>
        <a:xfrm>
          <a:off x="6712027" y="1037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6367</xdr:rowOff>
    </xdr:from>
    <xdr:ext cx="469744" cy="259045"/>
    <xdr:sp macro="" textlink="">
      <xdr:nvSpPr>
        <xdr:cNvPr id="260" name="n_4aveValue【体育館・プール】&#10;一人当たり面積">
          <a:extLst>
            <a:ext uri="{FF2B5EF4-FFF2-40B4-BE49-F238E27FC236}">
              <a16:creationId xmlns:a16="http://schemas.microsoft.com/office/drawing/2014/main" id="{00000000-0008-0000-0F00-000004010000}"/>
            </a:ext>
          </a:extLst>
        </xdr:cNvPr>
        <xdr:cNvSpPr txBox="1"/>
      </xdr:nvSpPr>
      <xdr:spPr>
        <a:xfrm>
          <a:off x="5937327"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49547</xdr:rowOff>
    </xdr:from>
    <xdr:ext cx="469744" cy="259045"/>
    <xdr:sp macro="" textlink="">
      <xdr:nvSpPr>
        <xdr:cNvPr id="261" name="n_1mainValue【体育館・プール】&#10;一人当たり面積">
          <a:extLst>
            <a:ext uri="{FF2B5EF4-FFF2-40B4-BE49-F238E27FC236}">
              <a16:creationId xmlns:a16="http://schemas.microsoft.com/office/drawing/2014/main" id="{00000000-0008-0000-0F00-000005010000}"/>
            </a:ext>
          </a:extLst>
        </xdr:cNvPr>
        <xdr:cNvSpPr txBox="1"/>
      </xdr:nvSpPr>
      <xdr:spPr>
        <a:xfrm>
          <a:off x="8271587" y="960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57167</xdr:rowOff>
    </xdr:from>
    <xdr:ext cx="469744" cy="259045"/>
    <xdr:sp macro="" textlink="">
      <xdr:nvSpPr>
        <xdr:cNvPr id="262" name="n_2mainValue【体育館・プール】&#10;一人当たり面積">
          <a:extLst>
            <a:ext uri="{FF2B5EF4-FFF2-40B4-BE49-F238E27FC236}">
              <a16:creationId xmlns:a16="http://schemas.microsoft.com/office/drawing/2014/main" id="{00000000-0008-0000-0F00-000006010000}"/>
            </a:ext>
          </a:extLst>
        </xdr:cNvPr>
        <xdr:cNvSpPr txBox="1"/>
      </xdr:nvSpPr>
      <xdr:spPr>
        <a:xfrm>
          <a:off x="7509587" y="961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64787</xdr:rowOff>
    </xdr:from>
    <xdr:ext cx="469744" cy="259045"/>
    <xdr:sp macro="" textlink="">
      <xdr:nvSpPr>
        <xdr:cNvPr id="263" name="n_3mainValue【体育館・プール】&#10;一人当たり面積">
          <a:extLst>
            <a:ext uri="{FF2B5EF4-FFF2-40B4-BE49-F238E27FC236}">
              <a16:creationId xmlns:a16="http://schemas.microsoft.com/office/drawing/2014/main" id="{00000000-0008-0000-0F00-000007010000}"/>
            </a:ext>
          </a:extLst>
        </xdr:cNvPr>
        <xdr:cNvSpPr txBox="1"/>
      </xdr:nvSpPr>
      <xdr:spPr>
        <a:xfrm>
          <a:off x="6712027" y="9620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57</xdr:row>
      <xdr:rowOff>78757</xdr:rowOff>
    </xdr:from>
    <xdr:ext cx="469744" cy="259045"/>
    <xdr:sp macro="" textlink="">
      <xdr:nvSpPr>
        <xdr:cNvPr id="264" name="n_4mainValue【体育館・プール】&#10;一人当たり面積">
          <a:extLst>
            <a:ext uri="{FF2B5EF4-FFF2-40B4-BE49-F238E27FC236}">
              <a16:creationId xmlns:a16="http://schemas.microsoft.com/office/drawing/2014/main" id="{00000000-0008-0000-0F00-000008010000}"/>
            </a:ext>
          </a:extLst>
        </xdr:cNvPr>
        <xdr:cNvSpPr txBox="1"/>
      </xdr:nvSpPr>
      <xdr:spPr>
        <a:xfrm>
          <a:off x="5937327" y="963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27196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a:extLst>
            <a:ext uri="{FF2B5EF4-FFF2-40B4-BE49-F238E27FC236}">
              <a16:creationId xmlns:a16="http://schemas.microsoft.com/office/drawing/2014/main" id="{00000000-0008-0000-0F00-00001E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113537</xdr:rowOff>
    </xdr:from>
    <xdr:to>
      <xdr:col>24</xdr:col>
      <xdr:colOff>62865</xdr:colOff>
      <xdr:row>86</xdr:row>
      <xdr:rowOff>38100</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flipV="1">
          <a:off x="4086225" y="13021817"/>
          <a:ext cx="0" cy="1433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8" name="【福祉施設】&#10;有形固定資産減価償却率最小値テキスト">
          <a:extLst>
            <a:ext uri="{FF2B5EF4-FFF2-40B4-BE49-F238E27FC236}">
              <a16:creationId xmlns:a16="http://schemas.microsoft.com/office/drawing/2014/main" id="{00000000-0008-0000-0F00-000020010000}"/>
            </a:ext>
          </a:extLst>
        </xdr:cNvPr>
        <xdr:cNvSpPr txBox="1"/>
      </xdr:nvSpPr>
      <xdr:spPr>
        <a:xfrm>
          <a:off x="4124960"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4020820" y="1445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60214</xdr:rowOff>
    </xdr:from>
    <xdr:ext cx="405111" cy="259045"/>
    <xdr:sp macro="" textlink="">
      <xdr:nvSpPr>
        <xdr:cNvPr id="290" name="【福祉施設】&#10;有形固定資産減価償却率最大値テキスト">
          <a:extLst>
            <a:ext uri="{FF2B5EF4-FFF2-40B4-BE49-F238E27FC236}">
              <a16:creationId xmlns:a16="http://schemas.microsoft.com/office/drawing/2014/main" id="{00000000-0008-0000-0F00-000022010000}"/>
            </a:ext>
          </a:extLst>
        </xdr:cNvPr>
        <xdr:cNvSpPr txBox="1"/>
      </xdr:nvSpPr>
      <xdr:spPr>
        <a:xfrm>
          <a:off x="4124960" y="12800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113537</xdr:rowOff>
    </xdr:from>
    <xdr:to>
      <xdr:col>24</xdr:col>
      <xdr:colOff>152400</xdr:colOff>
      <xdr:row>77</xdr:row>
      <xdr:rowOff>113537</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4020820" y="130218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117619</xdr:rowOff>
    </xdr:from>
    <xdr:ext cx="405111" cy="259045"/>
    <xdr:sp macro="" textlink="">
      <xdr:nvSpPr>
        <xdr:cNvPr id="292" name="【福祉施設】&#10;有形固定資産減価償却率平均値テキスト">
          <a:extLst>
            <a:ext uri="{FF2B5EF4-FFF2-40B4-BE49-F238E27FC236}">
              <a16:creationId xmlns:a16="http://schemas.microsoft.com/office/drawing/2014/main" id="{00000000-0008-0000-0F00-000024010000}"/>
            </a:ext>
          </a:extLst>
        </xdr:cNvPr>
        <xdr:cNvSpPr txBox="1"/>
      </xdr:nvSpPr>
      <xdr:spPr>
        <a:xfrm>
          <a:off x="4124960" y="135288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94742</xdr:rowOff>
    </xdr:from>
    <xdr:to>
      <xdr:col>24</xdr:col>
      <xdr:colOff>114300</xdr:colOff>
      <xdr:row>82</xdr:row>
      <xdr:rowOff>24892</xdr:rowOff>
    </xdr:to>
    <xdr:sp macro="" textlink="">
      <xdr:nvSpPr>
        <xdr:cNvPr id="293" name="フローチャート: 判断 292">
          <a:extLst>
            <a:ext uri="{FF2B5EF4-FFF2-40B4-BE49-F238E27FC236}">
              <a16:creationId xmlns:a16="http://schemas.microsoft.com/office/drawing/2014/main" id="{00000000-0008-0000-0F00-000025010000}"/>
            </a:ext>
          </a:extLst>
        </xdr:cNvPr>
        <xdr:cNvSpPr/>
      </xdr:nvSpPr>
      <xdr:spPr>
        <a:xfrm>
          <a:off x="4036060" y="136735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26163</xdr:rowOff>
    </xdr:from>
    <xdr:to>
      <xdr:col>20</xdr:col>
      <xdr:colOff>38100</xdr:colOff>
      <xdr:row>81</xdr:row>
      <xdr:rowOff>127763</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3312160" y="136050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90170</xdr:rowOff>
    </xdr:from>
    <xdr:to>
      <xdr:col>15</xdr:col>
      <xdr:colOff>101600</xdr:colOff>
      <xdr:row>81</xdr:row>
      <xdr:rowOff>20320</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2514600" y="135013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46737</xdr:rowOff>
    </xdr:from>
    <xdr:to>
      <xdr:col>10</xdr:col>
      <xdr:colOff>165100</xdr:colOff>
      <xdr:row>80</xdr:row>
      <xdr:rowOff>148337</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1739900" y="1345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170180</xdr:rowOff>
    </xdr:from>
    <xdr:to>
      <xdr:col>6</xdr:col>
      <xdr:colOff>38100</xdr:colOff>
      <xdr:row>80</xdr:row>
      <xdr:rowOff>100330</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965200" y="134137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147320</xdr:rowOff>
    </xdr:from>
    <xdr:to>
      <xdr:col>24</xdr:col>
      <xdr:colOff>114300</xdr:colOff>
      <xdr:row>83</xdr:row>
      <xdr:rowOff>77470</xdr:rowOff>
    </xdr:to>
    <xdr:sp macro="" textlink="">
      <xdr:nvSpPr>
        <xdr:cNvPr id="303" name="楕円 302">
          <a:extLst>
            <a:ext uri="{FF2B5EF4-FFF2-40B4-BE49-F238E27FC236}">
              <a16:creationId xmlns:a16="http://schemas.microsoft.com/office/drawing/2014/main" id="{00000000-0008-0000-0F00-00002F010000}"/>
            </a:ext>
          </a:extLst>
        </xdr:cNvPr>
        <xdr:cNvSpPr/>
      </xdr:nvSpPr>
      <xdr:spPr>
        <a:xfrm>
          <a:off x="4036060" y="13893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125747</xdr:rowOff>
    </xdr:from>
    <xdr:ext cx="405111" cy="259045"/>
    <xdr:sp macro="" textlink="">
      <xdr:nvSpPr>
        <xdr:cNvPr id="304" name="【福祉施設】&#10;有形固定資産減価償却率該当値テキスト">
          <a:extLst>
            <a:ext uri="{FF2B5EF4-FFF2-40B4-BE49-F238E27FC236}">
              <a16:creationId xmlns:a16="http://schemas.microsoft.com/office/drawing/2014/main" id="{00000000-0008-0000-0F00-000030010000}"/>
            </a:ext>
          </a:extLst>
        </xdr:cNvPr>
        <xdr:cNvSpPr txBox="1"/>
      </xdr:nvSpPr>
      <xdr:spPr>
        <a:xfrm>
          <a:off x="4124960" y="1387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71882</xdr:rowOff>
    </xdr:from>
    <xdr:to>
      <xdr:col>20</xdr:col>
      <xdr:colOff>38100</xdr:colOff>
      <xdr:row>83</xdr:row>
      <xdr:rowOff>2032</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3312160" y="138183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122682</xdr:rowOff>
    </xdr:from>
    <xdr:to>
      <xdr:col>24</xdr:col>
      <xdr:colOff>63500</xdr:colOff>
      <xdr:row>83</xdr:row>
      <xdr:rowOff>26670</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3355340" y="13869162"/>
          <a:ext cx="731520" cy="7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167894</xdr:rowOff>
    </xdr:from>
    <xdr:to>
      <xdr:col>15</xdr:col>
      <xdr:colOff>101600</xdr:colOff>
      <xdr:row>82</xdr:row>
      <xdr:rowOff>98044</xdr:rowOff>
    </xdr:to>
    <xdr:sp macro="" textlink="">
      <xdr:nvSpPr>
        <xdr:cNvPr id="307" name="楕円 306">
          <a:extLst>
            <a:ext uri="{FF2B5EF4-FFF2-40B4-BE49-F238E27FC236}">
              <a16:creationId xmlns:a16="http://schemas.microsoft.com/office/drawing/2014/main" id="{00000000-0008-0000-0F00-000033010000}"/>
            </a:ext>
          </a:extLst>
        </xdr:cNvPr>
        <xdr:cNvSpPr/>
      </xdr:nvSpPr>
      <xdr:spPr>
        <a:xfrm>
          <a:off x="2514600" y="137467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47244</xdr:rowOff>
    </xdr:from>
    <xdr:to>
      <xdr:col>19</xdr:col>
      <xdr:colOff>177800</xdr:colOff>
      <xdr:row>82</xdr:row>
      <xdr:rowOff>122682</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2565400" y="13793724"/>
          <a:ext cx="78994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92456</xdr:rowOff>
    </xdr:from>
    <xdr:to>
      <xdr:col>10</xdr:col>
      <xdr:colOff>165100</xdr:colOff>
      <xdr:row>82</xdr:row>
      <xdr:rowOff>22606</xdr:rowOff>
    </xdr:to>
    <xdr:sp macro="" textlink="">
      <xdr:nvSpPr>
        <xdr:cNvPr id="309" name="楕円 308">
          <a:extLst>
            <a:ext uri="{FF2B5EF4-FFF2-40B4-BE49-F238E27FC236}">
              <a16:creationId xmlns:a16="http://schemas.microsoft.com/office/drawing/2014/main" id="{00000000-0008-0000-0F00-000035010000}"/>
            </a:ext>
          </a:extLst>
        </xdr:cNvPr>
        <xdr:cNvSpPr/>
      </xdr:nvSpPr>
      <xdr:spPr>
        <a:xfrm>
          <a:off x="1739900" y="136712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143256</xdr:rowOff>
    </xdr:from>
    <xdr:to>
      <xdr:col>15</xdr:col>
      <xdr:colOff>50800</xdr:colOff>
      <xdr:row>82</xdr:row>
      <xdr:rowOff>47244</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1790700" y="13722096"/>
          <a:ext cx="774700" cy="7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17018</xdr:rowOff>
    </xdr:from>
    <xdr:to>
      <xdr:col>6</xdr:col>
      <xdr:colOff>38100</xdr:colOff>
      <xdr:row>81</xdr:row>
      <xdr:rowOff>118618</xdr:rowOff>
    </xdr:to>
    <xdr:sp macro="" textlink="">
      <xdr:nvSpPr>
        <xdr:cNvPr id="311" name="楕円 310">
          <a:extLst>
            <a:ext uri="{FF2B5EF4-FFF2-40B4-BE49-F238E27FC236}">
              <a16:creationId xmlns:a16="http://schemas.microsoft.com/office/drawing/2014/main" id="{00000000-0008-0000-0F00-000037010000}"/>
            </a:ext>
          </a:extLst>
        </xdr:cNvPr>
        <xdr:cNvSpPr/>
      </xdr:nvSpPr>
      <xdr:spPr>
        <a:xfrm>
          <a:off x="965200" y="1359585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67818</xdr:rowOff>
    </xdr:from>
    <xdr:to>
      <xdr:col>10</xdr:col>
      <xdr:colOff>114300</xdr:colOff>
      <xdr:row>81</xdr:row>
      <xdr:rowOff>143256</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1008380" y="13646658"/>
          <a:ext cx="78232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144290</xdr:rowOff>
    </xdr:from>
    <xdr:ext cx="405111" cy="259045"/>
    <xdr:sp macro="" textlink="">
      <xdr:nvSpPr>
        <xdr:cNvPr id="313" name="n_1aveValue【福祉施設】&#10;有形固定資産減価償却率">
          <a:extLst>
            <a:ext uri="{FF2B5EF4-FFF2-40B4-BE49-F238E27FC236}">
              <a16:creationId xmlns:a16="http://schemas.microsoft.com/office/drawing/2014/main" id="{00000000-0008-0000-0F00-000039010000}"/>
            </a:ext>
          </a:extLst>
        </xdr:cNvPr>
        <xdr:cNvSpPr txBox="1"/>
      </xdr:nvSpPr>
      <xdr:spPr>
        <a:xfrm>
          <a:off x="3170564" y="13387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36847</xdr:rowOff>
    </xdr:from>
    <xdr:ext cx="405111" cy="259045"/>
    <xdr:sp macro="" textlink="">
      <xdr:nvSpPr>
        <xdr:cNvPr id="314" name="n_2aveValue【福祉施設】&#10;有形固定資産減価償却率">
          <a:extLst>
            <a:ext uri="{FF2B5EF4-FFF2-40B4-BE49-F238E27FC236}">
              <a16:creationId xmlns:a16="http://schemas.microsoft.com/office/drawing/2014/main" id="{00000000-0008-0000-0F00-00003A010000}"/>
            </a:ext>
          </a:extLst>
        </xdr:cNvPr>
        <xdr:cNvSpPr txBox="1"/>
      </xdr:nvSpPr>
      <xdr:spPr>
        <a:xfrm>
          <a:off x="2385704" y="1328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164864</xdr:rowOff>
    </xdr:from>
    <xdr:ext cx="405111" cy="259045"/>
    <xdr:sp macro="" textlink="">
      <xdr:nvSpPr>
        <xdr:cNvPr id="315" name="n_3aveValue【福祉施設】&#10;有形固定資産減価償却率">
          <a:extLst>
            <a:ext uri="{FF2B5EF4-FFF2-40B4-BE49-F238E27FC236}">
              <a16:creationId xmlns:a16="http://schemas.microsoft.com/office/drawing/2014/main" id="{00000000-0008-0000-0F00-00003B010000}"/>
            </a:ext>
          </a:extLst>
        </xdr:cNvPr>
        <xdr:cNvSpPr txBox="1"/>
      </xdr:nvSpPr>
      <xdr:spPr>
        <a:xfrm>
          <a:off x="1611004" y="13240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116857</xdr:rowOff>
    </xdr:from>
    <xdr:ext cx="405111" cy="259045"/>
    <xdr:sp macro="" textlink="">
      <xdr:nvSpPr>
        <xdr:cNvPr id="316" name="n_4aveValue【福祉施設】&#10;有形固定資産減価償却率">
          <a:extLst>
            <a:ext uri="{FF2B5EF4-FFF2-40B4-BE49-F238E27FC236}">
              <a16:creationId xmlns:a16="http://schemas.microsoft.com/office/drawing/2014/main" id="{00000000-0008-0000-0F00-00003C010000}"/>
            </a:ext>
          </a:extLst>
        </xdr:cNvPr>
        <xdr:cNvSpPr txBox="1"/>
      </xdr:nvSpPr>
      <xdr:spPr>
        <a:xfrm>
          <a:off x="836304" y="1319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164609</xdr:rowOff>
    </xdr:from>
    <xdr:ext cx="405111" cy="259045"/>
    <xdr:sp macro="" textlink="">
      <xdr:nvSpPr>
        <xdr:cNvPr id="317" name="n_1mainValue【福祉施設】&#10;有形固定資産減価償却率">
          <a:extLst>
            <a:ext uri="{FF2B5EF4-FFF2-40B4-BE49-F238E27FC236}">
              <a16:creationId xmlns:a16="http://schemas.microsoft.com/office/drawing/2014/main" id="{00000000-0008-0000-0F00-00003D010000}"/>
            </a:ext>
          </a:extLst>
        </xdr:cNvPr>
        <xdr:cNvSpPr txBox="1"/>
      </xdr:nvSpPr>
      <xdr:spPr>
        <a:xfrm>
          <a:off x="3170564" y="13911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89171</xdr:rowOff>
    </xdr:from>
    <xdr:ext cx="405111" cy="259045"/>
    <xdr:sp macro="" textlink="">
      <xdr:nvSpPr>
        <xdr:cNvPr id="318" name="n_2mainValue【福祉施設】&#10;有形固定資産減価償却率">
          <a:extLst>
            <a:ext uri="{FF2B5EF4-FFF2-40B4-BE49-F238E27FC236}">
              <a16:creationId xmlns:a16="http://schemas.microsoft.com/office/drawing/2014/main" id="{00000000-0008-0000-0F00-00003E010000}"/>
            </a:ext>
          </a:extLst>
        </xdr:cNvPr>
        <xdr:cNvSpPr txBox="1"/>
      </xdr:nvSpPr>
      <xdr:spPr>
        <a:xfrm>
          <a:off x="2385704" y="1383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13733</xdr:rowOff>
    </xdr:from>
    <xdr:ext cx="405111" cy="259045"/>
    <xdr:sp macro="" textlink="">
      <xdr:nvSpPr>
        <xdr:cNvPr id="319" name="n_3mainValue【福祉施設】&#10;有形固定資産減価償却率">
          <a:extLst>
            <a:ext uri="{FF2B5EF4-FFF2-40B4-BE49-F238E27FC236}">
              <a16:creationId xmlns:a16="http://schemas.microsoft.com/office/drawing/2014/main" id="{00000000-0008-0000-0F00-00003F010000}"/>
            </a:ext>
          </a:extLst>
        </xdr:cNvPr>
        <xdr:cNvSpPr txBox="1"/>
      </xdr:nvSpPr>
      <xdr:spPr>
        <a:xfrm>
          <a:off x="1611004" y="13760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109745</xdr:rowOff>
    </xdr:from>
    <xdr:ext cx="405111" cy="259045"/>
    <xdr:sp macro="" textlink="">
      <xdr:nvSpPr>
        <xdr:cNvPr id="320" name="n_4mainValue【福祉施設】&#10;有形固定資産減価償却率">
          <a:extLst>
            <a:ext uri="{FF2B5EF4-FFF2-40B4-BE49-F238E27FC236}">
              <a16:creationId xmlns:a16="http://schemas.microsoft.com/office/drawing/2014/main" id="{00000000-0008-0000-0F00-000040010000}"/>
            </a:ext>
          </a:extLst>
        </xdr:cNvPr>
        <xdr:cNvSpPr txBox="1"/>
      </xdr:nvSpPr>
      <xdr:spPr>
        <a:xfrm>
          <a:off x="836304" y="13688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00000000-0008-0000-0F00-000057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60961</xdr:rowOff>
    </xdr:from>
    <xdr:to>
      <xdr:col>54</xdr:col>
      <xdr:colOff>189865</xdr:colOff>
      <xdr:row>86</xdr:row>
      <xdr:rowOff>100330</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flipV="1">
          <a:off x="9219565" y="12969241"/>
          <a:ext cx="0" cy="1548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104157</xdr:rowOff>
    </xdr:from>
    <xdr:ext cx="469744" cy="259045"/>
    <xdr:sp macro="" textlink="">
      <xdr:nvSpPr>
        <xdr:cNvPr id="345" name="【福祉施設】&#10;一人当たり面積最小値テキスト">
          <a:extLst>
            <a:ext uri="{FF2B5EF4-FFF2-40B4-BE49-F238E27FC236}">
              <a16:creationId xmlns:a16="http://schemas.microsoft.com/office/drawing/2014/main" id="{00000000-0008-0000-0F00-000059010000}"/>
            </a:ext>
          </a:extLst>
        </xdr:cNvPr>
        <xdr:cNvSpPr txBox="1"/>
      </xdr:nvSpPr>
      <xdr:spPr>
        <a:xfrm>
          <a:off x="9258300" y="1452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100330</xdr:rowOff>
    </xdr:from>
    <xdr:to>
      <xdr:col>55</xdr:col>
      <xdr:colOff>88900</xdr:colOff>
      <xdr:row>86</xdr:row>
      <xdr:rowOff>100330</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9154160" y="145173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7638</xdr:rowOff>
    </xdr:from>
    <xdr:ext cx="469744" cy="259045"/>
    <xdr:sp macro="" textlink="">
      <xdr:nvSpPr>
        <xdr:cNvPr id="347" name="【福祉施設】&#10;一人当たり面積最大値テキスト">
          <a:extLst>
            <a:ext uri="{FF2B5EF4-FFF2-40B4-BE49-F238E27FC236}">
              <a16:creationId xmlns:a16="http://schemas.microsoft.com/office/drawing/2014/main" id="{00000000-0008-0000-0F00-00005B010000}"/>
            </a:ext>
          </a:extLst>
        </xdr:cNvPr>
        <xdr:cNvSpPr txBox="1"/>
      </xdr:nvSpPr>
      <xdr:spPr>
        <a:xfrm>
          <a:off x="9258300" y="1274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60961</xdr:rowOff>
    </xdr:from>
    <xdr:to>
      <xdr:col>55</xdr:col>
      <xdr:colOff>88900</xdr:colOff>
      <xdr:row>77</xdr:row>
      <xdr:rowOff>60961</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9154160" y="129692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11447</xdr:rowOff>
    </xdr:from>
    <xdr:ext cx="469744" cy="259045"/>
    <xdr:sp macro="" textlink="">
      <xdr:nvSpPr>
        <xdr:cNvPr id="349" name="【福祉施設】&#10;一人当たり面積平均値テキスト">
          <a:extLst>
            <a:ext uri="{FF2B5EF4-FFF2-40B4-BE49-F238E27FC236}">
              <a16:creationId xmlns:a16="http://schemas.microsoft.com/office/drawing/2014/main" id="{00000000-0008-0000-0F00-00005D010000}"/>
            </a:ext>
          </a:extLst>
        </xdr:cNvPr>
        <xdr:cNvSpPr txBox="1"/>
      </xdr:nvSpPr>
      <xdr:spPr>
        <a:xfrm>
          <a:off x="9258300" y="1409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160020</xdr:rowOff>
    </xdr:from>
    <xdr:to>
      <xdr:col>55</xdr:col>
      <xdr:colOff>50800</xdr:colOff>
      <xdr:row>85</xdr:row>
      <xdr:rowOff>90170</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9192260" y="142417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143511</xdr:rowOff>
    </xdr:from>
    <xdr:to>
      <xdr:col>50</xdr:col>
      <xdr:colOff>165100</xdr:colOff>
      <xdr:row>85</xdr:row>
      <xdr:rowOff>73661</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8445500" y="142252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162561</xdr:rowOff>
    </xdr:from>
    <xdr:to>
      <xdr:col>46</xdr:col>
      <xdr:colOff>38100</xdr:colOff>
      <xdr:row>85</xdr:row>
      <xdr:rowOff>92711</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7670800" y="142443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xdr:rowOff>
    </xdr:from>
    <xdr:to>
      <xdr:col>41</xdr:col>
      <xdr:colOff>101600</xdr:colOff>
      <xdr:row>85</xdr:row>
      <xdr:rowOff>106680</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6873240" y="1425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8889</xdr:rowOff>
    </xdr:from>
    <xdr:to>
      <xdr:col>36</xdr:col>
      <xdr:colOff>165100</xdr:colOff>
      <xdr:row>85</xdr:row>
      <xdr:rowOff>110489</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6098540" y="1425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34289</xdr:rowOff>
    </xdr:from>
    <xdr:to>
      <xdr:col>55</xdr:col>
      <xdr:colOff>50800</xdr:colOff>
      <xdr:row>86</xdr:row>
      <xdr:rowOff>135889</xdr:rowOff>
    </xdr:to>
    <xdr:sp macro="" textlink="">
      <xdr:nvSpPr>
        <xdr:cNvPr id="360" name="楕円 359">
          <a:extLst>
            <a:ext uri="{FF2B5EF4-FFF2-40B4-BE49-F238E27FC236}">
              <a16:creationId xmlns:a16="http://schemas.microsoft.com/office/drawing/2014/main" id="{00000000-0008-0000-0F00-000068010000}"/>
            </a:ext>
          </a:extLst>
        </xdr:cNvPr>
        <xdr:cNvSpPr/>
      </xdr:nvSpPr>
      <xdr:spPr>
        <a:xfrm>
          <a:off x="9192260" y="1445132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120666</xdr:rowOff>
    </xdr:from>
    <xdr:ext cx="469744" cy="259045"/>
    <xdr:sp macro="" textlink="">
      <xdr:nvSpPr>
        <xdr:cNvPr id="361" name="【福祉施設】&#10;一人当たり面積該当値テキスト">
          <a:extLst>
            <a:ext uri="{FF2B5EF4-FFF2-40B4-BE49-F238E27FC236}">
              <a16:creationId xmlns:a16="http://schemas.microsoft.com/office/drawing/2014/main" id="{00000000-0008-0000-0F00-000069010000}"/>
            </a:ext>
          </a:extLst>
        </xdr:cNvPr>
        <xdr:cNvSpPr txBox="1"/>
      </xdr:nvSpPr>
      <xdr:spPr>
        <a:xfrm>
          <a:off x="9258300"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35561</xdr:rowOff>
    </xdr:from>
    <xdr:to>
      <xdr:col>50</xdr:col>
      <xdr:colOff>165100</xdr:colOff>
      <xdr:row>86</xdr:row>
      <xdr:rowOff>137161</xdr:rowOff>
    </xdr:to>
    <xdr:sp macro="" textlink="">
      <xdr:nvSpPr>
        <xdr:cNvPr id="362" name="楕円 361">
          <a:extLst>
            <a:ext uri="{FF2B5EF4-FFF2-40B4-BE49-F238E27FC236}">
              <a16:creationId xmlns:a16="http://schemas.microsoft.com/office/drawing/2014/main" id="{00000000-0008-0000-0F00-00006A010000}"/>
            </a:ext>
          </a:extLst>
        </xdr:cNvPr>
        <xdr:cNvSpPr/>
      </xdr:nvSpPr>
      <xdr:spPr>
        <a:xfrm>
          <a:off x="8445500" y="1445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85089</xdr:rowOff>
    </xdr:from>
    <xdr:to>
      <xdr:col>55</xdr:col>
      <xdr:colOff>0</xdr:colOff>
      <xdr:row>86</xdr:row>
      <xdr:rowOff>86361</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flipV="1">
          <a:off x="8496300" y="14502129"/>
          <a:ext cx="7239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35561</xdr:rowOff>
    </xdr:from>
    <xdr:to>
      <xdr:col>46</xdr:col>
      <xdr:colOff>38100</xdr:colOff>
      <xdr:row>86</xdr:row>
      <xdr:rowOff>137161</xdr:rowOff>
    </xdr:to>
    <xdr:sp macro="" textlink="">
      <xdr:nvSpPr>
        <xdr:cNvPr id="364" name="楕円 363">
          <a:extLst>
            <a:ext uri="{FF2B5EF4-FFF2-40B4-BE49-F238E27FC236}">
              <a16:creationId xmlns:a16="http://schemas.microsoft.com/office/drawing/2014/main" id="{00000000-0008-0000-0F00-00006C010000}"/>
            </a:ext>
          </a:extLst>
        </xdr:cNvPr>
        <xdr:cNvSpPr/>
      </xdr:nvSpPr>
      <xdr:spPr>
        <a:xfrm>
          <a:off x="7670800" y="1445260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86361</xdr:rowOff>
    </xdr:from>
    <xdr:to>
      <xdr:col>50</xdr:col>
      <xdr:colOff>114300</xdr:colOff>
      <xdr:row>86</xdr:row>
      <xdr:rowOff>86361</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a:off x="7713980" y="14503401"/>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35561</xdr:rowOff>
    </xdr:from>
    <xdr:to>
      <xdr:col>41</xdr:col>
      <xdr:colOff>101600</xdr:colOff>
      <xdr:row>86</xdr:row>
      <xdr:rowOff>137161</xdr:rowOff>
    </xdr:to>
    <xdr:sp macro="" textlink="">
      <xdr:nvSpPr>
        <xdr:cNvPr id="366" name="楕円 365">
          <a:extLst>
            <a:ext uri="{FF2B5EF4-FFF2-40B4-BE49-F238E27FC236}">
              <a16:creationId xmlns:a16="http://schemas.microsoft.com/office/drawing/2014/main" id="{00000000-0008-0000-0F00-00006E010000}"/>
            </a:ext>
          </a:extLst>
        </xdr:cNvPr>
        <xdr:cNvSpPr/>
      </xdr:nvSpPr>
      <xdr:spPr>
        <a:xfrm>
          <a:off x="6873240" y="1445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86361</xdr:rowOff>
    </xdr:from>
    <xdr:to>
      <xdr:col>45</xdr:col>
      <xdr:colOff>177800</xdr:colOff>
      <xdr:row>86</xdr:row>
      <xdr:rowOff>86361</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a:off x="6924040" y="14503401"/>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35561</xdr:rowOff>
    </xdr:from>
    <xdr:to>
      <xdr:col>36</xdr:col>
      <xdr:colOff>165100</xdr:colOff>
      <xdr:row>86</xdr:row>
      <xdr:rowOff>137161</xdr:rowOff>
    </xdr:to>
    <xdr:sp macro="" textlink="">
      <xdr:nvSpPr>
        <xdr:cNvPr id="368" name="楕円 367">
          <a:extLst>
            <a:ext uri="{FF2B5EF4-FFF2-40B4-BE49-F238E27FC236}">
              <a16:creationId xmlns:a16="http://schemas.microsoft.com/office/drawing/2014/main" id="{00000000-0008-0000-0F00-000070010000}"/>
            </a:ext>
          </a:extLst>
        </xdr:cNvPr>
        <xdr:cNvSpPr/>
      </xdr:nvSpPr>
      <xdr:spPr>
        <a:xfrm>
          <a:off x="6098540" y="1445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86361</xdr:rowOff>
    </xdr:from>
    <xdr:to>
      <xdr:col>41</xdr:col>
      <xdr:colOff>50800</xdr:colOff>
      <xdr:row>86</xdr:row>
      <xdr:rowOff>86361</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a:off x="6149340" y="14503401"/>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90188</xdr:rowOff>
    </xdr:from>
    <xdr:ext cx="469744" cy="259045"/>
    <xdr:sp macro="" textlink="">
      <xdr:nvSpPr>
        <xdr:cNvPr id="370" name="n_1aveValue【福祉施設】&#10;一人当たり面積">
          <a:extLst>
            <a:ext uri="{FF2B5EF4-FFF2-40B4-BE49-F238E27FC236}">
              <a16:creationId xmlns:a16="http://schemas.microsoft.com/office/drawing/2014/main" id="{00000000-0008-0000-0F00-000072010000}"/>
            </a:ext>
          </a:extLst>
        </xdr:cNvPr>
        <xdr:cNvSpPr txBox="1"/>
      </xdr:nvSpPr>
      <xdr:spPr>
        <a:xfrm>
          <a:off x="8271587" y="14004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109238</xdr:rowOff>
    </xdr:from>
    <xdr:ext cx="469744" cy="259045"/>
    <xdr:sp macro="" textlink="">
      <xdr:nvSpPr>
        <xdr:cNvPr id="371" name="n_2aveValue【福祉施設】&#10;一人当たり面積">
          <a:extLst>
            <a:ext uri="{FF2B5EF4-FFF2-40B4-BE49-F238E27FC236}">
              <a16:creationId xmlns:a16="http://schemas.microsoft.com/office/drawing/2014/main" id="{00000000-0008-0000-0F00-000073010000}"/>
            </a:ext>
          </a:extLst>
        </xdr:cNvPr>
        <xdr:cNvSpPr txBox="1"/>
      </xdr:nvSpPr>
      <xdr:spPr>
        <a:xfrm>
          <a:off x="7509587" y="1402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123207</xdr:rowOff>
    </xdr:from>
    <xdr:ext cx="469744" cy="259045"/>
    <xdr:sp macro="" textlink="">
      <xdr:nvSpPr>
        <xdr:cNvPr id="372" name="n_3aveValue【福祉施設】&#10;一人当たり面積">
          <a:extLst>
            <a:ext uri="{FF2B5EF4-FFF2-40B4-BE49-F238E27FC236}">
              <a16:creationId xmlns:a16="http://schemas.microsoft.com/office/drawing/2014/main" id="{00000000-0008-0000-0F00-000074010000}"/>
            </a:ext>
          </a:extLst>
        </xdr:cNvPr>
        <xdr:cNvSpPr txBox="1"/>
      </xdr:nvSpPr>
      <xdr:spPr>
        <a:xfrm>
          <a:off x="67120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127016</xdr:rowOff>
    </xdr:from>
    <xdr:ext cx="469744" cy="259045"/>
    <xdr:sp macro="" textlink="">
      <xdr:nvSpPr>
        <xdr:cNvPr id="373" name="n_4aveValue【福祉施設】&#10;一人当たり面積">
          <a:extLst>
            <a:ext uri="{FF2B5EF4-FFF2-40B4-BE49-F238E27FC236}">
              <a16:creationId xmlns:a16="http://schemas.microsoft.com/office/drawing/2014/main" id="{00000000-0008-0000-0F00-000075010000}"/>
            </a:ext>
          </a:extLst>
        </xdr:cNvPr>
        <xdr:cNvSpPr txBox="1"/>
      </xdr:nvSpPr>
      <xdr:spPr>
        <a:xfrm>
          <a:off x="5937327" y="14041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128288</xdr:rowOff>
    </xdr:from>
    <xdr:ext cx="469744" cy="259045"/>
    <xdr:sp macro="" textlink="">
      <xdr:nvSpPr>
        <xdr:cNvPr id="374" name="n_1mainValue【福祉施設】&#10;一人当たり面積">
          <a:extLst>
            <a:ext uri="{FF2B5EF4-FFF2-40B4-BE49-F238E27FC236}">
              <a16:creationId xmlns:a16="http://schemas.microsoft.com/office/drawing/2014/main" id="{00000000-0008-0000-0F00-000076010000}"/>
            </a:ext>
          </a:extLst>
        </xdr:cNvPr>
        <xdr:cNvSpPr txBox="1"/>
      </xdr:nvSpPr>
      <xdr:spPr>
        <a:xfrm>
          <a:off x="8271587" y="14545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128288</xdr:rowOff>
    </xdr:from>
    <xdr:ext cx="469744" cy="259045"/>
    <xdr:sp macro="" textlink="">
      <xdr:nvSpPr>
        <xdr:cNvPr id="375" name="n_2mainValue【福祉施設】&#10;一人当たり面積">
          <a:extLst>
            <a:ext uri="{FF2B5EF4-FFF2-40B4-BE49-F238E27FC236}">
              <a16:creationId xmlns:a16="http://schemas.microsoft.com/office/drawing/2014/main" id="{00000000-0008-0000-0F00-000077010000}"/>
            </a:ext>
          </a:extLst>
        </xdr:cNvPr>
        <xdr:cNvSpPr txBox="1"/>
      </xdr:nvSpPr>
      <xdr:spPr>
        <a:xfrm>
          <a:off x="7509587" y="14545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128288</xdr:rowOff>
    </xdr:from>
    <xdr:ext cx="469744" cy="259045"/>
    <xdr:sp macro="" textlink="">
      <xdr:nvSpPr>
        <xdr:cNvPr id="376" name="n_3mainValue【福祉施設】&#10;一人当たり面積">
          <a:extLst>
            <a:ext uri="{FF2B5EF4-FFF2-40B4-BE49-F238E27FC236}">
              <a16:creationId xmlns:a16="http://schemas.microsoft.com/office/drawing/2014/main" id="{00000000-0008-0000-0F00-000078010000}"/>
            </a:ext>
          </a:extLst>
        </xdr:cNvPr>
        <xdr:cNvSpPr txBox="1"/>
      </xdr:nvSpPr>
      <xdr:spPr>
        <a:xfrm>
          <a:off x="6712027" y="14545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128288</xdr:rowOff>
    </xdr:from>
    <xdr:ext cx="469744" cy="259045"/>
    <xdr:sp macro="" textlink="">
      <xdr:nvSpPr>
        <xdr:cNvPr id="377" name="n_4mainValue【福祉施設】&#10;一人当たり面積">
          <a:extLst>
            <a:ext uri="{FF2B5EF4-FFF2-40B4-BE49-F238E27FC236}">
              <a16:creationId xmlns:a16="http://schemas.microsoft.com/office/drawing/2014/main" id="{00000000-0008-0000-0F00-000079010000}"/>
            </a:ext>
          </a:extLst>
        </xdr:cNvPr>
        <xdr:cNvSpPr txBox="1"/>
      </xdr:nvSpPr>
      <xdr:spPr>
        <a:xfrm>
          <a:off x="5937327" y="14545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27196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37734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a:extLst>
            <a:ext uri="{FF2B5EF4-FFF2-40B4-BE49-F238E27FC236}">
              <a16:creationId xmlns:a16="http://schemas.microsoft.com/office/drawing/2014/main" id="{00000000-0008-0000-0F00-000091010000}"/>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15239</xdr:rowOff>
    </xdr:from>
    <xdr:to>
      <xdr:col>24</xdr:col>
      <xdr:colOff>62865</xdr:colOff>
      <xdr:row>108</xdr:row>
      <xdr:rowOff>142875</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flipV="1">
          <a:off x="4086225" y="16779239"/>
          <a:ext cx="0" cy="1468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146702</xdr:rowOff>
    </xdr:from>
    <xdr:ext cx="405111" cy="259045"/>
    <xdr:sp macro="" textlink="">
      <xdr:nvSpPr>
        <xdr:cNvPr id="403" name="【市民会館】&#10;有形固定資産減価償却率最小値テキスト">
          <a:extLst>
            <a:ext uri="{FF2B5EF4-FFF2-40B4-BE49-F238E27FC236}">
              <a16:creationId xmlns:a16="http://schemas.microsoft.com/office/drawing/2014/main" id="{00000000-0008-0000-0F00-000093010000}"/>
            </a:ext>
          </a:extLst>
        </xdr:cNvPr>
        <xdr:cNvSpPr txBox="1"/>
      </xdr:nvSpPr>
      <xdr:spPr>
        <a:xfrm>
          <a:off x="4124960" y="1825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142875</xdr:rowOff>
    </xdr:from>
    <xdr:to>
      <xdr:col>24</xdr:col>
      <xdr:colOff>152400</xdr:colOff>
      <xdr:row>108</xdr:row>
      <xdr:rowOff>142875</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4020820" y="182479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133366</xdr:rowOff>
    </xdr:from>
    <xdr:ext cx="405111" cy="259045"/>
    <xdr:sp macro="" textlink="">
      <xdr:nvSpPr>
        <xdr:cNvPr id="405" name="【市民会館】&#10;有形固定資産減価償却率最大値テキスト">
          <a:extLst>
            <a:ext uri="{FF2B5EF4-FFF2-40B4-BE49-F238E27FC236}">
              <a16:creationId xmlns:a16="http://schemas.microsoft.com/office/drawing/2014/main" id="{00000000-0008-0000-0F00-000095010000}"/>
            </a:ext>
          </a:extLst>
        </xdr:cNvPr>
        <xdr:cNvSpPr txBox="1"/>
      </xdr:nvSpPr>
      <xdr:spPr>
        <a:xfrm>
          <a:off x="4124960" y="16562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15239</xdr:rowOff>
    </xdr:from>
    <xdr:to>
      <xdr:col>24</xdr:col>
      <xdr:colOff>152400</xdr:colOff>
      <xdr:row>100</xdr:row>
      <xdr:rowOff>15239</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4020820" y="16779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74947</xdr:rowOff>
    </xdr:from>
    <xdr:ext cx="405111" cy="259045"/>
    <xdr:sp macro="" textlink="">
      <xdr:nvSpPr>
        <xdr:cNvPr id="407" name="【市民会館】&#10;有形固定資産減価償却率平均値テキスト">
          <a:extLst>
            <a:ext uri="{FF2B5EF4-FFF2-40B4-BE49-F238E27FC236}">
              <a16:creationId xmlns:a16="http://schemas.microsoft.com/office/drawing/2014/main" id="{00000000-0008-0000-0F00-000097010000}"/>
            </a:ext>
          </a:extLst>
        </xdr:cNvPr>
        <xdr:cNvSpPr txBox="1"/>
      </xdr:nvSpPr>
      <xdr:spPr>
        <a:xfrm>
          <a:off x="4124960" y="17341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52070</xdr:rowOff>
    </xdr:from>
    <xdr:to>
      <xdr:col>24</xdr:col>
      <xdr:colOff>114300</xdr:colOff>
      <xdr:row>104</xdr:row>
      <xdr:rowOff>153670</xdr:rowOff>
    </xdr:to>
    <xdr:sp macro="" textlink="">
      <xdr:nvSpPr>
        <xdr:cNvPr id="408" name="フローチャート: 判断 407">
          <a:extLst>
            <a:ext uri="{FF2B5EF4-FFF2-40B4-BE49-F238E27FC236}">
              <a16:creationId xmlns:a16="http://schemas.microsoft.com/office/drawing/2014/main" id="{00000000-0008-0000-0F00-000098010000}"/>
            </a:ext>
          </a:extLst>
        </xdr:cNvPr>
        <xdr:cNvSpPr/>
      </xdr:nvSpPr>
      <xdr:spPr>
        <a:xfrm>
          <a:off x="4036060" y="17486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17780</xdr:rowOff>
    </xdr:from>
    <xdr:to>
      <xdr:col>20</xdr:col>
      <xdr:colOff>38100</xdr:colOff>
      <xdr:row>104</xdr:row>
      <xdr:rowOff>119380</xdr:rowOff>
    </xdr:to>
    <xdr:sp macro="" textlink="">
      <xdr:nvSpPr>
        <xdr:cNvPr id="409" name="フローチャート: 判断 408">
          <a:extLst>
            <a:ext uri="{FF2B5EF4-FFF2-40B4-BE49-F238E27FC236}">
              <a16:creationId xmlns:a16="http://schemas.microsoft.com/office/drawing/2014/main" id="{00000000-0008-0000-0F00-000099010000}"/>
            </a:ext>
          </a:extLst>
        </xdr:cNvPr>
        <xdr:cNvSpPr/>
      </xdr:nvSpPr>
      <xdr:spPr>
        <a:xfrm>
          <a:off x="3312160" y="174523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143511</xdr:rowOff>
    </xdr:from>
    <xdr:to>
      <xdr:col>15</xdr:col>
      <xdr:colOff>101600</xdr:colOff>
      <xdr:row>104</xdr:row>
      <xdr:rowOff>73661</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2514600" y="174104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141605</xdr:rowOff>
    </xdr:from>
    <xdr:to>
      <xdr:col>10</xdr:col>
      <xdr:colOff>165100</xdr:colOff>
      <xdr:row>104</xdr:row>
      <xdr:rowOff>71755</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1739900" y="174085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92075</xdr:rowOff>
    </xdr:from>
    <xdr:to>
      <xdr:col>6</xdr:col>
      <xdr:colOff>38100</xdr:colOff>
      <xdr:row>104</xdr:row>
      <xdr:rowOff>22225</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965200" y="173589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55880</xdr:rowOff>
    </xdr:from>
    <xdr:to>
      <xdr:col>24</xdr:col>
      <xdr:colOff>114300</xdr:colOff>
      <xdr:row>104</xdr:row>
      <xdr:rowOff>157480</xdr:rowOff>
    </xdr:to>
    <xdr:sp macro="" textlink="">
      <xdr:nvSpPr>
        <xdr:cNvPr id="418" name="楕円 417">
          <a:extLst>
            <a:ext uri="{FF2B5EF4-FFF2-40B4-BE49-F238E27FC236}">
              <a16:creationId xmlns:a16="http://schemas.microsoft.com/office/drawing/2014/main" id="{00000000-0008-0000-0F00-0000A2010000}"/>
            </a:ext>
          </a:extLst>
        </xdr:cNvPr>
        <xdr:cNvSpPr/>
      </xdr:nvSpPr>
      <xdr:spPr>
        <a:xfrm>
          <a:off x="4036060" y="1749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34307</xdr:rowOff>
    </xdr:from>
    <xdr:ext cx="405111" cy="259045"/>
    <xdr:sp macro="" textlink="">
      <xdr:nvSpPr>
        <xdr:cNvPr id="419" name="【市民会館】&#10;有形固定資産減価償却率該当値テキスト">
          <a:extLst>
            <a:ext uri="{FF2B5EF4-FFF2-40B4-BE49-F238E27FC236}">
              <a16:creationId xmlns:a16="http://schemas.microsoft.com/office/drawing/2014/main" id="{00000000-0008-0000-0F00-0000A3010000}"/>
            </a:ext>
          </a:extLst>
        </xdr:cNvPr>
        <xdr:cNvSpPr txBox="1"/>
      </xdr:nvSpPr>
      <xdr:spPr>
        <a:xfrm>
          <a:off x="4124960" y="17468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139700</xdr:rowOff>
    </xdr:from>
    <xdr:to>
      <xdr:col>20</xdr:col>
      <xdr:colOff>38100</xdr:colOff>
      <xdr:row>106</xdr:row>
      <xdr:rowOff>69850</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3312160" y="177419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106680</xdr:rowOff>
    </xdr:from>
    <xdr:to>
      <xdr:col>24</xdr:col>
      <xdr:colOff>63500</xdr:colOff>
      <xdr:row>106</xdr:row>
      <xdr:rowOff>19050</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flipV="1">
          <a:off x="3355340" y="17541240"/>
          <a:ext cx="73152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114936</xdr:rowOff>
    </xdr:from>
    <xdr:to>
      <xdr:col>15</xdr:col>
      <xdr:colOff>101600</xdr:colOff>
      <xdr:row>106</xdr:row>
      <xdr:rowOff>45086</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2514600" y="177171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165736</xdr:rowOff>
    </xdr:from>
    <xdr:to>
      <xdr:col>19</xdr:col>
      <xdr:colOff>177800</xdr:colOff>
      <xdr:row>106</xdr:row>
      <xdr:rowOff>19050</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2565400" y="17767936"/>
          <a:ext cx="789940" cy="2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93980</xdr:rowOff>
    </xdr:from>
    <xdr:to>
      <xdr:col>10</xdr:col>
      <xdr:colOff>165100</xdr:colOff>
      <xdr:row>106</xdr:row>
      <xdr:rowOff>24130</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1739900" y="176961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144780</xdr:rowOff>
    </xdr:from>
    <xdr:to>
      <xdr:col>15</xdr:col>
      <xdr:colOff>50800</xdr:colOff>
      <xdr:row>105</xdr:row>
      <xdr:rowOff>165736</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1790700" y="17746980"/>
          <a:ext cx="7747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80645</xdr:rowOff>
    </xdr:from>
    <xdr:to>
      <xdr:col>6</xdr:col>
      <xdr:colOff>38100</xdr:colOff>
      <xdr:row>106</xdr:row>
      <xdr:rowOff>10795</xdr:rowOff>
    </xdr:to>
    <xdr:sp macro="" textlink="">
      <xdr:nvSpPr>
        <xdr:cNvPr id="426" name="楕円 425">
          <a:extLst>
            <a:ext uri="{FF2B5EF4-FFF2-40B4-BE49-F238E27FC236}">
              <a16:creationId xmlns:a16="http://schemas.microsoft.com/office/drawing/2014/main" id="{00000000-0008-0000-0F00-0000AA010000}"/>
            </a:ext>
          </a:extLst>
        </xdr:cNvPr>
        <xdr:cNvSpPr/>
      </xdr:nvSpPr>
      <xdr:spPr>
        <a:xfrm>
          <a:off x="965200" y="176828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131445</xdr:rowOff>
    </xdr:from>
    <xdr:to>
      <xdr:col>10</xdr:col>
      <xdr:colOff>114300</xdr:colOff>
      <xdr:row>105</xdr:row>
      <xdr:rowOff>144780</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1008380" y="17733645"/>
          <a:ext cx="78232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135907</xdr:rowOff>
    </xdr:from>
    <xdr:ext cx="405111" cy="259045"/>
    <xdr:sp macro="" textlink="">
      <xdr:nvSpPr>
        <xdr:cNvPr id="428" name="n_1aveValue【市民会館】&#10;有形固定資産減価償却率">
          <a:extLst>
            <a:ext uri="{FF2B5EF4-FFF2-40B4-BE49-F238E27FC236}">
              <a16:creationId xmlns:a16="http://schemas.microsoft.com/office/drawing/2014/main" id="{00000000-0008-0000-0F00-0000AC010000}"/>
            </a:ext>
          </a:extLst>
        </xdr:cNvPr>
        <xdr:cNvSpPr txBox="1"/>
      </xdr:nvSpPr>
      <xdr:spPr>
        <a:xfrm>
          <a:off x="3170564" y="1723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90188</xdr:rowOff>
    </xdr:from>
    <xdr:ext cx="405111" cy="259045"/>
    <xdr:sp macro="" textlink="">
      <xdr:nvSpPr>
        <xdr:cNvPr id="429" name="n_2aveValue【市民会館】&#10;有形固定資産減価償却率">
          <a:extLst>
            <a:ext uri="{FF2B5EF4-FFF2-40B4-BE49-F238E27FC236}">
              <a16:creationId xmlns:a16="http://schemas.microsoft.com/office/drawing/2014/main" id="{00000000-0008-0000-0F00-0000AD010000}"/>
            </a:ext>
          </a:extLst>
        </xdr:cNvPr>
        <xdr:cNvSpPr txBox="1"/>
      </xdr:nvSpPr>
      <xdr:spPr>
        <a:xfrm>
          <a:off x="2385704" y="17189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88282</xdr:rowOff>
    </xdr:from>
    <xdr:ext cx="405111" cy="259045"/>
    <xdr:sp macro="" textlink="">
      <xdr:nvSpPr>
        <xdr:cNvPr id="430" name="n_3aveValue【市民会館】&#10;有形固定資産減価償却率">
          <a:extLst>
            <a:ext uri="{FF2B5EF4-FFF2-40B4-BE49-F238E27FC236}">
              <a16:creationId xmlns:a16="http://schemas.microsoft.com/office/drawing/2014/main" id="{00000000-0008-0000-0F00-0000AE010000}"/>
            </a:ext>
          </a:extLst>
        </xdr:cNvPr>
        <xdr:cNvSpPr txBox="1"/>
      </xdr:nvSpPr>
      <xdr:spPr>
        <a:xfrm>
          <a:off x="1611004" y="1718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38752</xdr:rowOff>
    </xdr:from>
    <xdr:ext cx="405111" cy="259045"/>
    <xdr:sp macro="" textlink="">
      <xdr:nvSpPr>
        <xdr:cNvPr id="431" name="n_4aveValue【市民会館】&#10;有形固定資産減価償却率">
          <a:extLst>
            <a:ext uri="{FF2B5EF4-FFF2-40B4-BE49-F238E27FC236}">
              <a16:creationId xmlns:a16="http://schemas.microsoft.com/office/drawing/2014/main" id="{00000000-0008-0000-0F00-0000AF010000}"/>
            </a:ext>
          </a:extLst>
        </xdr:cNvPr>
        <xdr:cNvSpPr txBox="1"/>
      </xdr:nvSpPr>
      <xdr:spPr>
        <a:xfrm>
          <a:off x="836304" y="1713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60977</xdr:rowOff>
    </xdr:from>
    <xdr:ext cx="405111" cy="259045"/>
    <xdr:sp macro="" textlink="">
      <xdr:nvSpPr>
        <xdr:cNvPr id="432" name="n_1mainValue【市民会館】&#10;有形固定資産減価償却率">
          <a:extLst>
            <a:ext uri="{FF2B5EF4-FFF2-40B4-BE49-F238E27FC236}">
              <a16:creationId xmlns:a16="http://schemas.microsoft.com/office/drawing/2014/main" id="{00000000-0008-0000-0F00-0000B0010000}"/>
            </a:ext>
          </a:extLst>
        </xdr:cNvPr>
        <xdr:cNvSpPr txBox="1"/>
      </xdr:nvSpPr>
      <xdr:spPr>
        <a:xfrm>
          <a:off x="3170564" y="1783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36213</xdr:rowOff>
    </xdr:from>
    <xdr:ext cx="405111" cy="259045"/>
    <xdr:sp macro="" textlink="">
      <xdr:nvSpPr>
        <xdr:cNvPr id="433" name="n_2mainValue【市民会館】&#10;有形固定資産減価償却率">
          <a:extLst>
            <a:ext uri="{FF2B5EF4-FFF2-40B4-BE49-F238E27FC236}">
              <a16:creationId xmlns:a16="http://schemas.microsoft.com/office/drawing/2014/main" id="{00000000-0008-0000-0F00-0000B1010000}"/>
            </a:ext>
          </a:extLst>
        </xdr:cNvPr>
        <xdr:cNvSpPr txBox="1"/>
      </xdr:nvSpPr>
      <xdr:spPr>
        <a:xfrm>
          <a:off x="2385704" y="1780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15257</xdr:rowOff>
    </xdr:from>
    <xdr:ext cx="405111" cy="259045"/>
    <xdr:sp macro="" textlink="">
      <xdr:nvSpPr>
        <xdr:cNvPr id="434" name="n_3mainValue【市民会館】&#10;有形固定資産減価償却率">
          <a:extLst>
            <a:ext uri="{FF2B5EF4-FFF2-40B4-BE49-F238E27FC236}">
              <a16:creationId xmlns:a16="http://schemas.microsoft.com/office/drawing/2014/main" id="{00000000-0008-0000-0F00-0000B2010000}"/>
            </a:ext>
          </a:extLst>
        </xdr:cNvPr>
        <xdr:cNvSpPr txBox="1"/>
      </xdr:nvSpPr>
      <xdr:spPr>
        <a:xfrm>
          <a:off x="1611004" y="1778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1922</xdr:rowOff>
    </xdr:from>
    <xdr:ext cx="405111" cy="259045"/>
    <xdr:sp macro="" textlink="">
      <xdr:nvSpPr>
        <xdr:cNvPr id="435" name="n_4mainValue【市民会館】&#10;有形固定資産減価償却率">
          <a:extLst>
            <a:ext uri="{FF2B5EF4-FFF2-40B4-BE49-F238E27FC236}">
              <a16:creationId xmlns:a16="http://schemas.microsoft.com/office/drawing/2014/main" id="{00000000-0008-0000-0F00-0000B3010000}"/>
            </a:ext>
          </a:extLst>
        </xdr:cNvPr>
        <xdr:cNvSpPr txBox="1"/>
      </xdr:nvSpPr>
      <xdr:spPr>
        <a:xfrm>
          <a:off x="836304" y="1777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5826760" y="183081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54053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5826760" y="179891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540530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5826760" y="176702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540530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5826760" y="173512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540530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5826760" y="170323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540530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5826760" y="1671338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54053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00000000-0008-0000-0F00-0000CC010000}"/>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162742</xdr:rowOff>
    </xdr:from>
    <xdr:to>
      <xdr:col>54</xdr:col>
      <xdr:colOff>189865</xdr:colOff>
      <xdr:row>109</xdr:row>
      <xdr:rowOff>1088</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flipV="1">
          <a:off x="9219565" y="16926742"/>
          <a:ext cx="0" cy="134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4915</xdr:rowOff>
    </xdr:from>
    <xdr:ext cx="469744" cy="259045"/>
    <xdr:sp macro="" textlink="">
      <xdr:nvSpPr>
        <xdr:cNvPr id="462" name="【市民会館】&#10;一人当たり面積最小値テキスト">
          <a:extLst>
            <a:ext uri="{FF2B5EF4-FFF2-40B4-BE49-F238E27FC236}">
              <a16:creationId xmlns:a16="http://schemas.microsoft.com/office/drawing/2014/main" id="{00000000-0008-0000-0F00-0000CE010000}"/>
            </a:ext>
          </a:extLst>
        </xdr:cNvPr>
        <xdr:cNvSpPr txBox="1"/>
      </xdr:nvSpPr>
      <xdr:spPr>
        <a:xfrm>
          <a:off x="9258300" y="1827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1088</xdr:rowOff>
    </xdr:from>
    <xdr:to>
      <xdr:col>55</xdr:col>
      <xdr:colOff>88900</xdr:colOff>
      <xdr:row>109</xdr:row>
      <xdr:rowOff>1088</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9154160" y="182738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109419</xdr:rowOff>
    </xdr:from>
    <xdr:ext cx="469744" cy="259045"/>
    <xdr:sp macro="" textlink="">
      <xdr:nvSpPr>
        <xdr:cNvPr id="464" name="【市民会館】&#10;一人当たり面積最大値テキスト">
          <a:extLst>
            <a:ext uri="{FF2B5EF4-FFF2-40B4-BE49-F238E27FC236}">
              <a16:creationId xmlns:a16="http://schemas.microsoft.com/office/drawing/2014/main" id="{00000000-0008-0000-0F00-0000D0010000}"/>
            </a:ext>
          </a:extLst>
        </xdr:cNvPr>
        <xdr:cNvSpPr txBox="1"/>
      </xdr:nvSpPr>
      <xdr:spPr>
        <a:xfrm>
          <a:off x="9258300" y="1670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162742</xdr:rowOff>
    </xdr:from>
    <xdr:to>
      <xdr:col>55</xdr:col>
      <xdr:colOff>88900</xdr:colOff>
      <xdr:row>100</xdr:row>
      <xdr:rowOff>162742</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9154160" y="169267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103795</xdr:rowOff>
    </xdr:from>
    <xdr:ext cx="469744" cy="259045"/>
    <xdr:sp macro="" textlink="">
      <xdr:nvSpPr>
        <xdr:cNvPr id="466" name="【市民会館】&#10;一人当たり面積平均値テキスト">
          <a:extLst>
            <a:ext uri="{FF2B5EF4-FFF2-40B4-BE49-F238E27FC236}">
              <a16:creationId xmlns:a16="http://schemas.microsoft.com/office/drawing/2014/main" id="{00000000-0008-0000-0F00-0000D2010000}"/>
            </a:ext>
          </a:extLst>
        </xdr:cNvPr>
        <xdr:cNvSpPr txBox="1"/>
      </xdr:nvSpPr>
      <xdr:spPr>
        <a:xfrm>
          <a:off x="9258300" y="177059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80918</xdr:rowOff>
    </xdr:from>
    <xdr:to>
      <xdr:col>55</xdr:col>
      <xdr:colOff>50800</xdr:colOff>
      <xdr:row>107</xdr:row>
      <xdr:rowOff>11068</xdr:rowOff>
    </xdr:to>
    <xdr:sp macro="" textlink="">
      <xdr:nvSpPr>
        <xdr:cNvPr id="467" name="フローチャート: 判断 466">
          <a:extLst>
            <a:ext uri="{FF2B5EF4-FFF2-40B4-BE49-F238E27FC236}">
              <a16:creationId xmlns:a16="http://schemas.microsoft.com/office/drawing/2014/main" id="{00000000-0008-0000-0F00-0000D3010000}"/>
            </a:ext>
          </a:extLst>
        </xdr:cNvPr>
        <xdr:cNvSpPr/>
      </xdr:nvSpPr>
      <xdr:spPr>
        <a:xfrm>
          <a:off x="9192260" y="178507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92348</xdr:rowOff>
    </xdr:from>
    <xdr:to>
      <xdr:col>50</xdr:col>
      <xdr:colOff>165100</xdr:colOff>
      <xdr:row>107</xdr:row>
      <xdr:rowOff>22498</xdr:rowOff>
    </xdr:to>
    <xdr:sp macro="" textlink="">
      <xdr:nvSpPr>
        <xdr:cNvPr id="468" name="フローチャート: 判断 467">
          <a:extLst>
            <a:ext uri="{FF2B5EF4-FFF2-40B4-BE49-F238E27FC236}">
              <a16:creationId xmlns:a16="http://schemas.microsoft.com/office/drawing/2014/main" id="{00000000-0008-0000-0F00-0000D4010000}"/>
            </a:ext>
          </a:extLst>
        </xdr:cNvPr>
        <xdr:cNvSpPr/>
      </xdr:nvSpPr>
      <xdr:spPr>
        <a:xfrm>
          <a:off x="8445500" y="178621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77651</xdr:rowOff>
    </xdr:from>
    <xdr:to>
      <xdr:col>46</xdr:col>
      <xdr:colOff>38100</xdr:colOff>
      <xdr:row>107</xdr:row>
      <xdr:rowOff>7801</xdr:rowOff>
    </xdr:to>
    <xdr:sp macro="" textlink="">
      <xdr:nvSpPr>
        <xdr:cNvPr id="469" name="フローチャート: 判断 468">
          <a:extLst>
            <a:ext uri="{FF2B5EF4-FFF2-40B4-BE49-F238E27FC236}">
              <a16:creationId xmlns:a16="http://schemas.microsoft.com/office/drawing/2014/main" id="{00000000-0008-0000-0F00-0000D5010000}"/>
            </a:ext>
          </a:extLst>
        </xdr:cNvPr>
        <xdr:cNvSpPr/>
      </xdr:nvSpPr>
      <xdr:spPr>
        <a:xfrm>
          <a:off x="7670800" y="178474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100512</xdr:rowOff>
    </xdr:from>
    <xdr:to>
      <xdr:col>41</xdr:col>
      <xdr:colOff>101600</xdr:colOff>
      <xdr:row>107</xdr:row>
      <xdr:rowOff>30662</xdr:rowOff>
    </xdr:to>
    <xdr:sp macro="" textlink="">
      <xdr:nvSpPr>
        <xdr:cNvPr id="470" name="フローチャート: 判断 469">
          <a:extLst>
            <a:ext uri="{FF2B5EF4-FFF2-40B4-BE49-F238E27FC236}">
              <a16:creationId xmlns:a16="http://schemas.microsoft.com/office/drawing/2014/main" id="{00000000-0008-0000-0F00-0000D6010000}"/>
            </a:ext>
          </a:extLst>
        </xdr:cNvPr>
        <xdr:cNvSpPr/>
      </xdr:nvSpPr>
      <xdr:spPr>
        <a:xfrm>
          <a:off x="6873240" y="178703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36830</xdr:rowOff>
    </xdr:from>
    <xdr:to>
      <xdr:col>36</xdr:col>
      <xdr:colOff>165100</xdr:colOff>
      <xdr:row>106</xdr:row>
      <xdr:rowOff>138430</xdr:rowOff>
    </xdr:to>
    <xdr:sp macro="" textlink="">
      <xdr:nvSpPr>
        <xdr:cNvPr id="471" name="フローチャート: 判断 470">
          <a:extLst>
            <a:ext uri="{FF2B5EF4-FFF2-40B4-BE49-F238E27FC236}">
              <a16:creationId xmlns:a16="http://schemas.microsoft.com/office/drawing/2014/main" id="{00000000-0008-0000-0F00-0000D7010000}"/>
            </a:ext>
          </a:extLst>
        </xdr:cNvPr>
        <xdr:cNvSpPr/>
      </xdr:nvSpPr>
      <xdr:spPr>
        <a:xfrm>
          <a:off x="6098540" y="1780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126637</xdr:rowOff>
    </xdr:from>
    <xdr:to>
      <xdr:col>55</xdr:col>
      <xdr:colOff>50800</xdr:colOff>
      <xdr:row>108</xdr:row>
      <xdr:rowOff>56787</xdr:rowOff>
    </xdr:to>
    <xdr:sp macro="" textlink="">
      <xdr:nvSpPr>
        <xdr:cNvPr id="477" name="楕円 476">
          <a:extLst>
            <a:ext uri="{FF2B5EF4-FFF2-40B4-BE49-F238E27FC236}">
              <a16:creationId xmlns:a16="http://schemas.microsoft.com/office/drawing/2014/main" id="{00000000-0008-0000-0F00-0000DD010000}"/>
            </a:ext>
          </a:extLst>
        </xdr:cNvPr>
        <xdr:cNvSpPr/>
      </xdr:nvSpPr>
      <xdr:spPr>
        <a:xfrm>
          <a:off x="9192260" y="1806411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105064</xdr:rowOff>
    </xdr:from>
    <xdr:ext cx="469744" cy="259045"/>
    <xdr:sp macro="" textlink="">
      <xdr:nvSpPr>
        <xdr:cNvPr id="478" name="【市民会館】&#10;一人当たり面積該当値テキスト">
          <a:extLst>
            <a:ext uri="{FF2B5EF4-FFF2-40B4-BE49-F238E27FC236}">
              <a16:creationId xmlns:a16="http://schemas.microsoft.com/office/drawing/2014/main" id="{00000000-0008-0000-0F00-0000DE010000}"/>
            </a:ext>
          </a:extLst>
        </xdr:cNvPr>
        <xdr:cNvSpPr txBox="1"/>
      </xdr:nvSpPr>
      <xdr:spPr>
        <a:xfrm>
          <a:off x="9258300" y="18042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129902</xdr:rowOff>
    </xdr:from>
    <xdr:to>
      <xdr:col>50</xdr:col>
      <xdr:colOff>165100</xdr:colOff>
      <xdr:row>108</xdr:row>
      <xdr:rowOff>60052</xdr:rowOff>
    </xdr:to>
    <xdr:sp macro="" textlink="">
      <xdr:nvSpPr>
        <xdr:cNvPr id="479" name="楕円 478">
          <a:extLst>
            <a:ext uri="{FF2B5EF4-FFF2-40B4-BE49-F238E27FC236}">
              <a16:creationId xmlns:a16="http://schemas.microsoft.com/office/drawing/2014/main" id="{00000000-0008-0000-0F00-0000DF010000}"/>
            </a:ext>
          </a:extLst>
        </xdr:cNvPr>
        <xdr:cNvSpPr/>
      </xdr:nvSpPr>
      <xdr:spPr>
        <a:xfrm>
          <a:off x="8445500" y="180673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5987</xdr:rowOff>
    </xdr:from>
    <xdr:to>
      <xdr:col>55</xdr:col>
      <xdr:colOff>0</xdr:colOff>
      <xdr:row>108</xdr:row>
      <xdr:rowOff>9252</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flipV="1">
          <a:off x="8496300" y="18111107"/>
          <a:ext cx="7239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131536</xdr:rowOff>
    </xdr:from>
    <xdr:to>
      <xdr:col>46</xdr:col>
      <xdr:colOff>38100</xdr:colOff>
      <xdr:row>108</xdr:row>
      <xdr:rowOff>61686</xdr:rowOff>
    </xdr:to>
    <xdr:sp macro="" textlink="">
      <xdr:nvSpPr>
        <xdr:cNvPr id="481" name="楕円 480">
          <a:extLst>
            <a:ext uri="{FF2B5EF4-FFF2-40B4-BE49-F238E27FC236}">
              <a16:creationId xmlns:a16="http://schemas.microsoft.com/office/drawing/2014/main" id="{00000000-0008-0000-0F00-0000E1010000}"/>
            </a:ext>
          </a:extLst>
        </xdr:cNvPr>
        <xdr:cNvSpPr/>
      </xdr:nvSpPr>
      <xdr:spPr>
        <a:xfrm>
          <a:off x="7670800" y="180690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9252</xdr:rowOff>
    </xdr:from>
    <xdr:to>
      <xdr:col>50</xdr:col>
      <xdr:colOff>114300</xdr:colOff>
      <xdr:row>108</xdr:row>
      <xdr:rowOff>10886</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flipV="1">
          <a:off x="7713980" y="18114372"/>
          <a:ext cx="78232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133169</xdr:rowOff>
    </xdr:from>
    <xdr:to>
      <xdr:col>41</xdr:col>
      <xdr:colOff>101600</xdr:colOff>
      <xdr:row>108</xdr:row>
      <xdr:rowOff>63319</xdr:rowOff>
    </xdr:to>
    <xdr:sp macro="" textlink="">
      <xdr:nvSpPr>
        <xdr:cNvPr id="483" name="楕円 482">
          <a:extLst>
            <a:ext uri="{FF2B5EF4-FFF2-40B4-BE49-F238E27FC236}">
              <a16:creationId xmlns:a16="http://schemas.microsoft.com/office/drawing/2014/main" id="{00000000-0008-0000-0F00-0000E3010000}"/>
            </a:ext>
          </a:extLst>
        </xdr:cNvPr>
        <xdr:cNvSpPr/>
      </xdr:nvSpPr>
      <xdr:spPr>
        <a:xfrm>
          <a:off x="6873240" y="180706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10886</xdr:rowOff>
    </xdr:from>
    <xdr:to>
      <xdr:col>45</xdr:col>
      <xdr:colOff>177800</xdr:colOff>
      <xdr:row>108</xdr:row>
      <xdr:rowOff>12519</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flipV="1">
          <a:off x="6924040" y="18116006"/>
          <a:ext cx="78994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136434</xdr:rowOff>
    </xdr:from>
    <xdr:to>
      <xdr:col>36</xdr:col>
      <xdr:colOff>165100</xdr:colOff>
      <xdr:row>108</xdr:row>
      <xdr:rowOff>66584</xdr:rowOff>
    </xdr:to>
    <xdr:sp macro="" textlink="">
      <xdr:nvSpPr>
        <xdr:cNvPr id="485" name="楕円 484">
          <a:extLst>
            <a:ext uri="{FF2B5EF4-FFF2-40B4-BE49-F238E27FC236}">
              <a16:creationId xmlns:a16="http://schemas.microsoft.com/office/drawing/2014/main" id="{00000000-0008-0000-0F00-0000E5010000}"/>
            </a:ext>
          </a:extLst>
        </xdr:cNvPr>
        <xdr:cNvSpPr/>
      </xdr:nvSpPr>
      <xdr:spPr>
        <a:xfrm>
          <a:off x="6098540" y="180739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12519</xdr:rowOff>
    </xdr:from>
    <xdr:to>
      <xdr:col>41</xdr:col>
      <xdr:colOff>50800</xdr:colOff>
      <xdr:row>108</xdr:row>
      <xdr:rowOff>15784</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flipV="1">
          <a:off x="6149340" y="18117639"/>
          <a:ext cx="7747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39025</xdr:rowOff>
    </xdr:from>
    <xdr:ext cx="469744" cy="259045"/>
    <xdr:sp macro="" textlink="">
      <xdr:nvSpPr>
        <xdr:cNvPr id="487" name="n_1aveValue【市民会館】&#10;一人当たり面積">
          <a:extLst>
            <a:ext uri="{FF2B5EF4-FFF2-40B4-BE49-F238E27FC236}">
              <a16:creationId xmlns:a16="http://schemas.microsoft.com/office/drawing/2014/main" id="{00000000-0008-0000-0F00-0000E7010000}"/>
            </a:ext>
          </a:extLst>
        </xdr:cNvPr>
        <xdr:cNvSpPr txBox="1"/>
      </xdr:nvSpPr>
      <xdr:spPr>
        <a:xfrm>
          <a:off x="8271587" y="17641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24328</xdr:rowOff>
    </xdr:from>
    <xdr:ext cx="469744" cy="259045"/>
    <xdr:sp macro="" textlink="">
      <xdr:nvSpPr>
        <xdr:cNvPr id="488" name="n_2aveValue【市民会館】&#10;一人当たり面積">
          <a:extLst>
            <a:ext uri="{FF2B5EF4-FFF2-40B4-BE49-F238E27FC236}">
              <a16:creationId xmlns:a16="http://schemas.microsoft.com/office/drawing/2014/main" id="{00000000-0008-0000-0F00-0000E8010000}"/>
            </a:ext>
          </a:extLst>
        </xdr:cNvPr>
        <xdr:cNvSpPr txBox="1"/>
      </xdr:nvSpPr>
      <xdr:spPr>
        <a:xfrm>
          <a:off x="7509587" y="1762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47189</xdr:rowOff>
    </xdr:from>
    <xdr:ext cx="469744" cy="259045"/>
    <xdr:sp macro="" textlink="">
      <xdr:nvSpPr>
        <xdr:cNvPr id="489" name="n_3aveValue【市民会館】&#10;一人当たり面積">
          <a:extLst>
            <a:ext uri="{FF2B5EF4-FFF2-40B4-BE49-F238E27FC236}">
              <a16:creationId xmlns:a16="http://schemas.microsoft.com/office/drawing/2014/main" id="{00000000-0008-0000-0F00-0000E9010000}"/>
            </a:ext>
          </a:extLst>
        </xdr:cNvPr>
        <xdr:cNvSpPr txBox="1"/>
      </xdr:nvSpPr>
      <xdr:spPr>
        <a:xfrm>
          <a:off x="6712027" y="17649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154957</xdr:rowOff>
    </xdr:from>
    <xdr:ext cx="469744" cy="259045"/>
    <xdr:sp macro="" textlink="">
      <xdr:nvSpPr>
        <xdr:cNvPr id="490" name="n_4aveValue【市民会館】&#10;一人当たり面積">
          <a:extLst>
            <a:ext uri="{FF2B5EF4-FFF2-40B4-BE49-F238E27FC236}">
              <a16:creationId xmlns:a16="http://schemas.microsoft.com/office/drawing/2014/main" id="{00000000-0008-0000-0F00-0000EA010000}"/>
            </a:ext>
          </a:extLst>
        </xdr:cNvPr>
        <xdr:cNvSpPr txBox="1"/>
      </xdr:nvSpPr>
      <xdr:spPr>
        <a:xfrm>
          <a:off x="5937327" y="1758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51179</xdr:rowOff>
    </xdr:from>
    <xdr:ext cx="469744" cy="259045"/>
    <xdr:sp macro="" textlink="">
      <xdr:nvSpPr>
        <xdr:cNvPr id="491" name="n_1mainValue【市民会館】&#10;一人当たり面積">
          <a:extLst>
            <a:ext uri="{FF2B5EF4-FFF2-40B4-BE49-F238E27FC236}">
              <a16:creationId xmlns:a16="http://schemas.microsoft.com/office/drawing/2014/main" id="{00000000-0008-0000-0F00-0000EB010000}"/>
            </a:ext>
          </a:extLst>
        </xdr:cNvPr>
        <xdr:cNvSpPr txBox="1"/>
      </xdr:nvSpPr>
      <xdr:spPr>
        <a:xfrm>
          <a:off x="8271587" y="18156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52813</xdr:rowOff>
    </xdr:from>
    <xdr:ext cx="469744" cy="259045"/>
    <xdr:sp macro="" textlink="">
      <xdr:nvSpPr>
        <xdr:cNvPr id="492" name="n_2mainValue【市民会館】&#10;一人当たり面積">
          <a:extLst>
            <a:ext uri="{FF2B5EF4-FFF2-40B4-BE49-F238E27FC236}">
              <a16:creationId xmlns:a16="http://schemas.microsoft.com/office/drawing/2014/main" id="{00000000-0008-0000-0F00-0000EC010000}"/>
            </a:ext>
          </a:extLst>
        </xdr:cNvPr>
        <xdr:cNvSpPr txBox="1"/>
      </xdr:nvSpPr>
      <xdr:spPr>
        <a:xfrm>
          <a:off x="7509587" y="1815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54446</xdr:rowOff>
    </xdr:from>
    <xdr:ext cx="469744" cy="259045"/>
    <xdr:sp macro="" textlink="">
      <xdr:nvSpPr>
        <xdr:cNvPr id="493" name="n_3mainValue【市民会館】&#10;一人当たり面積">
          <a:extLst>
            <a:ext uri="{FF2B5EF4-FFF2-40B4-BE49-F238E27FC236}">
              <a16:creationId xmlns:a16="http://schemas.microsoft.com/office/drawing/2014/main" id="{00000000-0008-0000-0F00-0000ED010000}"/>
            </a:ext>
          </a:extLst>
        </xdr:cNvPr>
        <xdr:cNvSpPr txBox="1"/>
      </xdr:nvSpPr>
      <xdr:spPr>
        <a:xfrm>
          <a:off x="6712027" y="1815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57711</xdr:rowOff>
    </xdr:from>
    <xdr:ext cx="469744" cy="259045"/>
    <xdr:sp macro="" textlink="">
      <xdr:nvSpPr>
        <xdr:cNvPr id="494" name="n_4mainValue【市民会館】&#10;一人当たり面積">
          <a:extLst>
            <a:ext uri="{FF2B5EF4-FFF2-40B4-BE49-F238E27FC236}">
              <a16:creationId xmlns:a16="http://schemas.microsoft.com/office/drawing/2014/main" id="{00000000-0008-0000-0F00-0000EE010000}"/>
            </a:ext>
          </a:extLst>
        </xdr:cNvPr>
        <xdr:cNvSpPr txBox="1"/>
      </xdr:nvSpPr>
      <xdr:spPr>
        <a:xfrm>
          <a:off x="5937327" y="1816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00000000-0008-0000-0F00-00000602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78105</xdr:rowOff>
    </xdr:from>
    <xdr:to>
      <xdr:col>85</xdr:col>
      <xdr:colOff>126364</xdr:colOff>
      <xdr:row>42</xdr:row>
      <xdr:rowOff>38100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flipV="1">
          <a:off x="14375764" y="5610225"/>
          <a:ext cx="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20" name="【一般廃棄物処理施設】&#10;有形固定資産減価償却率最小値テキスト">
          <a:extLst>
            <a:ext uri="{FF2B5EF4-FFF2-40B4-BE49-F238E27FC236}">
              <a16:creationId xmlns:a16="http://schemas.microsoft.com/office/drawing/2014/main" id="{00000000-0008-0000-0F00-000008020000}"/>
            </a:ext>
          </a:extLst>
        </xdr:cNvPr>
        <xdr:cNvSpPr txBox="1"/>
      </xdr:nvSpPr>
      <xdr:spPr>
        <a:xfrm>
          <a:off x="144145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428750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24782</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00000000-0008-0000-0F00-00000A020000}"/>
            </a:ext>
          </a:extLst>
        </xdr:cNvPr>
        <xdr:cNvSpPr txBox="1"/>
      </xdr:nvSpPr>
      <xdr:spPr>
        <a:xfrm>
          <a:off x="14414500" y="5389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78105</xdr:rowOff>
    </xdr:from>
    <xdr:to>
      <xdr:col>86</xdr:col>
      <xdr:colOff>25400</xdr:colOff>
      <xdr:row>33</xdr:row>
      <xdr:rowOff>78105</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4287500" y="56102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25417</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00000000-0008-0000-0F00-00000C020000}"/>
            </a:ext>
          </a:extLst>
        </xdr:cNvPr>
        <xdr:cNvSpPr txBox="1"/>
      </xdr:nvSpPr>
      <xdr:spPr>
        <a:xfrm>
          <a:off x="14414500" y="622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xdr:rowOff>
    </xdr:from>
    <xdr:to>
      <xdr:col>85</xdr:col>
      <xdr:colOff>177800</xdr:colOff>
      <xdr:row>38</xdr:row>
      <xdr:rowOff>104140</xdr:rowOff>
    </xdr:to>
    <xdr:sp macro="" textlink="">
      <xdr:nvSpPr>
        <xdr:cNvPr id="525" name="フローチャート: 判断 524">
          <a:extLst>
            <a:ext uri="{FF2B5EF4-FFF2-40B4-BE49-F238E27FC236}">
              <a16:creationId xmlns:a16="http://schemas.microsoft.com/office/drawing/2014/main" id="{00000000-0008-0000-0F00-00000D020000}"/>
            </a:ext>
          </a:extLst>
        </xdr:cNvPr>
        <xdr:cNvSpPr/>
      </xdr:nvSpPr>
      <xdr:spPr>
        <a:xfrm>
          <a:off x="14325600" y="637286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526" name="フローチャート: 判断 525">
          <a:extLst>
            <a:ext uri="{FF2B5EF4-FFF2-40B4-BE49-F238E27FC236}">
              <a16:creationId xmlns:a16="http://schemas.microsoft.com/office/drawing/2014/main" id="{00000000-0008-0000-0F00-00000E020000}"/>
            </a:ext>
          </a:extLst>
        </xdr:cNvPr>
        <xdr:cNvSpPr/>
      </xdr:nvSpPr>
      <xdr:spPr>
        <a:xfrm>
          <a:off x="1357884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19685</xdr:rowOff>
    </xdr:from>
    <xdr:to>
      <xdr:col>76</xdr:col>
      <xdr:colOff>165100</xdr:colOff>
      <xdr:row>38</xdr:row>
      <xdr:rowOff>121285</xdr:rowOff>
    </xdr:to>
    <xdr:sp macro="" textlink="">
      <xdr:nvSpPr>
        <xdr:cNvPr id="527" name="フローチャート: 判断 526">
          <a:extLst>
            <a:ext uri="{FF2B5EF4-FFF2-40B4-BE49-F238E27FC236}">
              <a16:creationId xmlns:a16="http://schemas.microsoft.com/office/drawing/2014/main" id="{00000000-0008-0000-0F00-00000F020000}"/>
            </a:ext>
          </a:extLst>
        </xdr:cNvPr>
        <xdr:cNvSpPr/>
      </xdr:nvSpPr>
      <xdr:spPr>
        <a:xfrm>
          <a:off x="1280414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21590</xdr:rowOff>
    </xdr:from>
    <xdr:to>
      <xdr:col>72</xdr:col>
      <xdr:colOff>38100</xdr:colOff>
      <xdr:row>38</xdr:row>
      <xdr:rowOff>123190</xdr:rowOff>
    </xdr:to>
    <xdr:sp macro="" textlink="">
      <xdr:nvSpPr>
        <xdr:cNvPr id="528" name="フローチャート: 判断 527">
          <a:extLst>
            <a:ext uri="{FF2B5EF4-FFF2-40B4-BE49-F238E27FC236}">
              <a16:creationId xmlns:a16="http://schemas.microsoft.com/office/drawing/2014/main" id="{00000000-0008-0000-0F00-000010020000}"/>
            </a:ext>
          </a:extLst>
        </xdr:cNvPr>
        <xdr:cNvSpPr/>
      </xdr:nvSpPr>
      <xdr:spPr>
        <a:xfrm>
          <a:off x="12029440" y="63919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145415</xdr:rowOff>
    </xdr:from>
    <xdr:to>
      <xdr:col>67</xdr:col>
      <xdr:colOff>101600</xdr:colOff>
      <xdr:row>38</xdr:row>
      <xdr:rowOff>75565</xdr:rowOff>
    </xdr:to>
    <xdr:sp macro="" textlink="">
      <xdr:nvSpPr>
        <xdr:cNvPr id="529" name="フローチャート: 判断 528">
          <a:extLst>
            <a:ext uri="{FF2B5EF4-FFF2-40B4-BE49-F238E27FC236}">
              <a16:creationId xmlns:a16="http://schemas.microsoft.com/office/drawing/2014/main" id="{00000000-0008-0000-0F00-000011020000}"/>
            </a:ext>
          </a:extLst>
        </xdr:cNvPr>
        <xdr:cNvSpPr/>
      </xdr:nvSpPr>
      <xdr:spPr>
        <a:xfrm>
          <a:off x="11231880" y="63480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21590</xdr:rowOff>
    </xdr:from>
    <xdr:to>
      <xdr:col>85</xdr:col>
      <xdr:colOff>177800</xdr:colOff>
      <xdr:row>40</xdr:row>
      <xdr:rowOff>123190</xdr:rowOff>
    </xdr:to>
    <xdr:sp macro="" textlink="">
      <xdr:nvSpPr>
        <xdr:cNvPr id="535" name="楕円 534">
          <a:extLst>
            <a:ext uri="{FF2B5EF4-FFF2-40B4-BE49-F238E27FC236}">
              <a16:creationId xmlns:a16="http://schemas.microsoft.com/office/drawing/2014/main" id="{00000000-0008-0000-0F00-000017020000}"/>
            </a:ext>
          </a:extLst>
        </xdr:cNvPr>
        <xdr:cNvSpPr/>
      </xdr:nvSpPr>
      <xdr:spPr>
        <a:xfrm>
          <a:off x="14325600" y="672719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17</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00000000-0008-0000-0F00-000018020000}"/>
            </a:ext>
          </a:extLst>
        </xdr:cNvPr>
        <xdr:cNvSpPr txBox="1"/>
      </xdr:nvSpPr>
      <xdr:spPr>
        <a:xfrm>
          <a:off x="144145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168275</xdr:rowOff>
    </xdr:from>
    <xdr:to>
      <xdr:col>81</xdr:col>
      <xdr:colOff>101600</xdr:colOff>
      <xdr:row>40</xdr:row>
      <xdr:rowOff>98425</xdr:rowOff>
    </xdr:to>
    <xdr:sp macro="" textlink="">
      <xdr:nvSpPr>
        <xdr:cNvPr id="537" name="楕円 536">
          <a:extLst>
            <a:ext uri="{FF2B5EF4-FFF2-40B4-BE49-F238E27FC236}">
              <a16:creationId xmlns:a16="http://schemas.microsoft.com/office/drawing/2014/main" id="{00000000-0008-0000-0F00-000019020000}"/>
            </a:ext>
          </a:extLst>
        </xdr:cNvPr>
        <xdr:cNvSpPr/>
      </xdr:nvSpPr>
      <xdr:spPr>
        <a:xfrm>
          <a:off x="13578840" y="67062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47625</xdr:rowOff>
    </xdr:from>
    <xdr:to>
      <xdr:col>85</xdr:col>
      <xdr:colOff>127000</xdr:colOff>
      <xdr:row>40</xdr:row>
      <xdr:rowOff>72390</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3629640" y="6753225"/>
          <a:ext cx="74676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154940</xdr:rowOff>
    </xdr:from>
    <xdr:to>
      <xdr:col>76</xdr:col>
      <xdr:colOff>165100</xdr:colOff>
      <xdr:row>40</xdr:row>
      <xdr:rowOff>85090</xdr:rowOff>
    </xdr:to>
    <xdr:sp macro="" textlink="">
      <xdr:nvSpPr>
        <xdr:cNvPr id="539" name="楕円 538">
          <a:extLst>
            <a:ext uri="{FF2B5EF4-FFF2-40B4-BE49-F238E27FC236}">
              <a16:creationId xmlns:a16="http://schemas.microsoft.com/office/drawing/2014/main" id="{00000000-0008-0000-0F00-00001B020000}"/>
            </a:ext>
          </a:extLst>
        </xdr:cNvPr>
        <xdr:cNvSpPr/>
      </xdr:nvSpPr>
      <xdr:spPr>
        <a:xfrm>
          <a:off x="12804140" y="66929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34290</xdr:rowOff>
    </xdr:from>
    <xdr:to>
      <xdr:col>81</xdr:col>
      <xdr:colOff>50800</xdr:colOff>
      <xdr:row>40</xdr:row>
      <xdr:rowOff>47625</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2854940" y="6739890"/>
          <a:ext cx="7747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124460</xdr:rowOff>
    </xdr:from>
    <xdr:to>
      <xdr:col>72</xdr:col>
      <xdr:colOff>38100</xdr:colOff>
      <xdr:row>40</xdr:row>
      <xdr:rowOff>54610</xdr:rowOff>
    </xdr:to>
    <xdr:sp macro="" textlink="">
      <xdr:nvSpPr>
        <xdr:cNvPr id="541" name="楕円 540">
          <a:extLst>
            <a:ext uri="{FF2B5EF4-FFF2-40B4-BE49-F238E27FC236}">
              <a16:creationId xmlns:a16="http://schemas.microsoft.com/office/drawing/2014/main" id="{00000000-0008-0000-0F00-00001D020000}"/>
            </a:ext>
          </a:extLst>
        </xdr:cNvPr>
        <xdr:cNvSpPr/>
      </xdr:nvSpPr>
      <xdr:spPr>
        <a:xfrm>
          <a:off x="12029440" y="66624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3810</xdr:rowOff>
    </xdr:from>
    <xdr:to>
      <xdr:col>76</xdr:col>
      <xdr:colOff>114300</xdr:colOff>
      <xdr:row>40</xdr:row>
      <xdr:rowOff>34290</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2072620" y="6709410"/>
          <a:ext cx="7823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80645</xdr:rowOff>
    </xdr:from>
    <xdr:to>
      <xdr:col>67</xdr:col>
      <xdr:colOff>101600</xdr:colOff>
      <xdr:row>40</xdr:row>
      <xdr:rowOff>10795</xdr:rowOff>
    </xdr:to>
    <xdr:sp macro="" textlink="">
      <xdr:nvSpPr>
        <xdr:cNvPr id="543" name="楕円 542">
          <a:extLst>
            <a:ext uri="{FF2B5EF4-FFF2-40B4-BE49-F238E27FC236}">
              <a16:creationId xmlns:a16="http://schemas.microsoft.com/office/drawing/2014/main" id="{00000000-0008-0000-0F00-00001F020000}"/>
            </a:ext>
          </a:extLst>
        </xdr:cNvPr>
        <xdr:cNvSpPr/>
      </xdr:nvSpPr>
      <xdr:spPr>
        <a:xfrm>
          <a:off x="11231880" y="66186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131445</xdr:rowOff>
    </xdr:from>
    <xdr:to>
      <xdr:col>71</xdr:col>
      <xdr:colOff>177800</xdr:colOff>
      <xdr:row>40</xdr:row>
      <xdr:rowOff>3810</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1282680" y="6669405"/>
          <a:ext cx="78994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124477</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00000000-0008-0000-0F00-000021020000}"/>
            </a:ext>
          </a:extLst>
        </xdr:cNvPr>
        <xdr:cNvSpPr txBox="1"/>
      </xdr:nvSpPr>
      <xdr:spPr>
        <a:xfrm>
          <a:off x="134372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137812</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00000000-0008-0000-0F00-000022020000}"/>
            </a:ext>
          </a:extLst>
        </xdr:cNvPr>
        <xdr:cNvSpPr txBox="1"/>
      </xdr:nvSpPr>
      <xdr:spPr>
        <a:xfrm>
          <a:off x="126752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139717</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00000000-0008-0000-0F00-000023020000}"/>
            </a:ext>
          </a:extLst>
        </xdr:cNvPr>
        <xdr:cNvSpPr txBox="1"/>
      </xdr:nvSpPr>
      <xdr:spPr>
        <a:xfrm>
          <a:off x="11900544"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92092</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00000000-0008-0000-0F00-000024020000}"/>
            </a:ext>
          </a:extLst>
        </xdr:cNvPr>
        <xdr:cNvSpPr txBox="1"/>
      </xdr:nvSpPr>
      <xdr:spPr>
        <a:xfrm>
          <a:off x="1110298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89552</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00000000-0008-0000-0F00-000025020000}"/>
            </a:ext>
          </a:extLst>
        </xdr:cNvPr>
        <xdr:cNvSpPr txBox="1"/>
      </xdr:nvSpPr>
      <xdr:spPr>
        <a:xfrm>
          <a:off x="13437244" y="679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76217</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00000000-0008-0000-0F00-000026020000}"/>
            </a:ext>
          </a:extLst>
        </xdr:cNvPr>
        <xdr:cNvSpPr txBox="1"/>
      </xdr:nvSpPr>
      <xdr:spPr>
        <a:xfrm>
          <a:off x="126752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45737</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00000000-0008-0000-0F00-000027020000}"/>
            </a:ext>
          </a:extLst>
        </xdr:cNvPr>
        <xdr:cNvSpPr txBox="1"/>
      </xdr:nvSpPr>
      <xdr:spPr>
        <a:xfrm>
          <a:off x="11900544" y="675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1922</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00000000-0008-0000-0F00-000028020000}"/>
            </a:ext>
          </a:extLst>
        </xdr:cNvPr>
        <xdr:cNvSpPr txBox="1"/>
      </xdr:nvSpPr>
      <xdr:spPr>
        <a:xfrm>
          <a:off x="11102984" y="67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a:extLst>
            <a:ext uri="{FF2B5EF4-FFF2-40B4-BE49-F238E27FC236}">
              <a16:creationId xmlns:a16="http://schemas.microsoft.com/office/drawing/2014/main" id="{00000000-0008-0000-0F00-00003D02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152569</xdr:rowOff>
    </xdr:from>
    <xdr:to>
      <xdr:col>116</xdr:col>
      <xdr:colOff>62864</xdr:colOff>
      <xdr:row>41</xdr:row>
      <xdr:rowOff>128439</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flipV="1">
          <a:off x="19509104" y="5852329"/>
          <a:ext cx="0" cy="1149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132266</xdr:rowOff>
    </xdr:from>
    <xdr:ext cx="469744" cy="259045"/>
    <xdr:sp macro="" textlink="">
      <xdr:nvSpPr>
        <xdr:cNvPr id="575" name="【一般廃棄物処理施設】&#10;一人当たり有形固定資産（償却資産）額最小値テキスト">
          <a:extLst>
            <a:ext uri="{FF2B5EF4-FFF2-40B4-BE49-F238E27FC236}">
              <a16:creationId xmlns:a16="http://schemas.microsoft.com/office/drawing/2014/main" id="{00000000-0008-0000-0F00-00003F020000}"/>
            </a:ext>
          </a:extLst>
        </xdr:cNvPr>
        <xdr:cNvSpPr txBox="1"/>
      </xdr:nvSpPr>
      <xdr:spPr>
        <a:xfrm>
          <a:off x="19547840" y="7005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128439</xdr:rowOff>
    </xdr:from>
    <xdr:to>
      <xdr:col>116</xdr:col>
      <xdr:colOff>152400</xdr:colOff>
      <xdr:row>41</xdr:row>
      <xdr:rowOff>128439</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a:off x="19443700" y="70016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99246</xdr:rowOff>
    </xdr:from>
    <xdr:ext cx="599010" cy="259045"/>
    <xdr:sp macro="" textlink="">
      <xdr:nvSpPr>
        <xdr:cNvPr id="577" name="【一般廃棄物処理施設】&#10;一人当たり有形固定資産（償却資産）額最大値テキスト">
          <a:extLst>
            <a:ext uri="{FF2B5EF4-FFF2-40B4-BE49-F238E27FC236}">
              <a16:creationId xmlns:a16="http://schemas.microsoft.com/office/drawing/2014/main" id="{00000000-0008-0000-0F00-000041020000}"/>
            </a:ext>
          </a:extLst>
        </xdr:cNvPr>
        <xdr:cNvSpPr txBox="1"/>
      </xdr:nvSpPr>
      <xdr:spPr>
        <a:xfrm>
          <a:off x="19547840" y="5631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152569</xdr:rowOff>
    </xdr:from>
    <xdr:to>
      <xdr:col>116</xdr:col>
      <xdr:colOff>152400</xdr:colOff>
      <xdr:row>34</xdr:row>
      <xdr:rowOff>152569</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19443700" y="58523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115794</xdr:rowOff>
    </xdr:from>
    <xdr:ext cx="599010" cy="259045"/>
    <xdr:sp macro="" textlink="">
      <xdr:nvSpPr>
        <xdr:cNvPr id="579" name="【一般廃棄物処理施設】&#10;一人当たり有形固定資産（償却資産）額平均値テキスト">
          <a:extLst>
            <a:ext uri="{FF2B5EF4-FFF2-40B4-BE49-F238E27FC236}">
              <a16:creationId xmlns:a16="http://schemas.microsoft.com/office/drawing/2014/main" id="{00000000-0008-0000-0F00-000043020000}"/>
            </a:ext>
          </a:extLst>
        </xdr:cNvPr>
        <xdr:cNvSpPr txBox="1"/>
      </xdr:nvSpPr>
      <xdr:spPr>
        <a:xfrm>
          <a:off x="19547840" y="6486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92917</xdr:rowOff>
    </xdr:from>
    <xdr:to>
      <xdr:col>116</xdr:col>
      <xdr:colOff>114300</xdr:colOff>
      <xdr:row>40</xdr:row>
      <xdr:rowOff>23067</xdr:rowOff>
    </xdr:to>
    <xdr:sp macro="" textlink="">
      <xdr:nvSpPr>
        <xdr:cNvPr id="580" name="フローチャート: 判断 579">
          <a:extLst>
            <a:ext uri="{FF2B5EF4-FFF2-40B4-BE49-F238E27FC236}">
              <a16:creationId xmlns:a16="http://schemas.microsoft.com/office/drawing/2014/main" id="{00000000-0008-0000-0F00-000044020000}"/>
            </a:ext>
          </a:extLst>
        </xdr:cNvPr>
        <xdr:cNvSpPr/>
      </xdr:nvSpPr>
      <xdr:spPr>
        <a:xfrm>
          <a:off x="19458940" y="66308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86975</xdr:rowOff>
    </xdr:from>
    <xdr:to>
      <xdr:col>112</xdr:col>
      <xdr:colOff>38100</xdr:colOff>
      <xdr:row>40</xdr:row>
      <xdr:rowOff>17125</xdr:rowOff>
    </xdr:to>
    <xdr:sp macro="" textlink="">
      <xdr:nvSpPr>
        <xdr:cNvPr id="581" name="フローチャート: 判断 580">
          <a:extLst>
            <a:ext uri="{FF2B5EF4-FFF2-40B4-BE49-F238E27FC236}">
              <a16:creationId xmlns:a16="http://schemas.microsoft.com/office/drawing/2014/main" id="{00000000-0008-0000-0F00-000045020000}"/>
            </a:ext>
          </a:extLst>
        </xdr:cNvPr>
        <xdr:cNvSpPr/>
      </xdr:nvSpPr>
      <xdr:spPr>
        <a:xfrm>
          <a:off x="18735040" y="66249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96113</xdr:rowOff>
    </xdr:from>
    <xdr:to>
      <xdr:col>107</xdr:col>
      <xdr:colOff>101600</xdr:colOff>
      <xdr:row>40</xdr:row>
      <xdr:rowOff>26263</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17937480" y="66340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105645</xdr:rowOff>
    </xdr:from>
    <xdr:to>
      <xdr:col>102</xdr:col>
      <xdr:colOff>165100</xdr:colOff>
      <xdr:row>40</xdr:row>
      <xdr:rowOff>35795</xdr:rowOff>
    </xdr:to>
    <xdr:sp macro="" textlink="">
      <xdr:nvSpPr>
        <xdr:cNvPr id="583" name="フローチャート: 判断 582">
          <a:extLst>
            <a:ext uri="{FF2B5EF4-FFF2-40B4-BE49-F238E27FC236}">
              <a16:creationId xmlns:a16="http://schemas.microsoft.com/office/drawing/2014/main" id="{00000000-0008-0000-0F00-000047020000}"/>
            </a:ext>
          </a:extLst>
        </xdr:cNvPr>
        <xdr:cNvSpPr/>
      </xdr:nvSpPr>
      <xdr:spPr>
        <a:xfrm>
          <a:off x="17162780" y="66436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101165</xdr:rowOff>
    </xdr:from>
    <xdr:to>
      <xdr:col>98</xdr:col>
      <xdr:colOff>38100</xdr:colOff>
      <xdr:row>40</xdr:row>
      <xdr:rowOff>31315</xdr:rowOff>
    </xdr:to>
    <xdr:sp macro="" textlink="">
      <xdr:nvSpPr>
        <xdr:cNvPr id="584" name="フローチャート: 判断 583">
          <a:extLst>
            <a:ext uri="{FF2B5EF4-FFF2-40B4-BE49-F238E27FC236}">
              <a16:creationId xmlns:a16="http://schemas.microsoft.com/office/drawing/2014/main" id="{00000000-0008-0000-0F00-000048020000}"/>
            </a:ext>
          </a:extLst>
        </xdr:cNvPr>
        <xdr:cNvSpPr/>
      </xdr:nvSpPr>
      <xdr:spPr>
        <a:xfrm>
          <a:off x="16388080" y="66391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168970</xdr:rowOff>
    </xdr:from>
    <xdr:to>
      <xdr:col>116</xdr:col>
      <xdr:colOff>114300</xdr:colOff>
      <xdr:row>41</xdr:row>
      <xdr:rowOff>99120</xdr:rowOff>
    </xdr:to>
    <xdr:sp macro="" textlink="">
      <xdr:nvSpPr>
        <xdr:cNvPr id="590" name="楕円 589">
          <a:extLst>
            <a:ext uri="{FF2B5EF4-FFF2-40B4-BE49-F238E27FC236}">
              <a16:creationId xmlns:a16="http://schemas.microsoft.com/office/drawing/2014/main" id="{00000000-0008-0000-0F00-00004E020000}"/>
            </a:ext>
          </a:extLst>
        </xdr:cNvPr>
        <xdr:cNvSpPr/>
      </xdr:nvSpPr>
      <xdr:spPr>
        <a:xfrm>
          <a:off x="19458940" y="68745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83897</xdr:rowOff>
    </xdr:from>
    <xdr:ext cx="534377" cy="259045"/>
    <xdr:sp macro="" textlink="">
      <xdr:nvSpPr>
        <xdr:cNvPr id="591" name="【一般廃棄物処理施設】&#10;一人当たり有形固定資産（償却資産）額該当値テキスト">
          <a:extLst>
            <a:ext uri="{FF2B5EF4-FFF2-40B4-BE49-F238E27FC236}">
              <a16:creationId xmlns:a16="http://schemas.microsoft.com/office/drawing/2014/main" id="{00000000-0008-0000-0F00-00004F020000}"/>
            </a:ext>
          </a:extLst>
        </xdr:cNvPr>
        <xdr:cNvSpPr txBox="1"/>
      </xdr:nvSpPr>
      <xdr:spPr>
        <a:xfrm>
          <a:off x="19547840" y="678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169192</xdr:rowOff>
    </xdr:from>
    <xdr:to>
      <xdr:col>112</xdr:col>
      <xdr:colOff>38100</xdr:colOff>
      <xdr:row>41</xdr:row>
      <xdr:rowOff>99342</xdr:rowOff>
    </xdr:to>
    <xdr:sp macro="" textlink="">
      <xdr:nvSpPr>
        <xdr:cNvPr id="592" name="楕円 591">
          <a:extLst>
            <a:ext uri="{FF2B5EF4-FFF2-40B4-BE49-F238E27FC236}">
              <a16:creationId xmlns:a16="http://schemas.microsoft.com/office/drawing/2014/main" id="{00000000-0008-0000-0F00-000050020000}"/>
            </a:ext>
          </a:extLst>
        </xdr:cNvPr>
        <xdr:cNvSpPr/>
      </xdr:nvSpPr>
      <xdr:spPr>
        <a:xfrm>
          <a:off x="18735040" y="68747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48320</xdr:rowOff>
    </xdr:from>
    <xdr:to>
      <xdr:col>116</xdr:col>
      <xdr:colOff>63500</xdr:colOff>
      <xdr:row>41</xdr:row>
      <xdr:rowOff>48542</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flipV="1">
          <a:off x="18778220" y="6921560"/>
          <a:ext cx="731520" cy="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102102</xdr:rowOff>
    </xdr:from>
    <xdr:to>
      <xdr:col>107</xdr:col>
      <xdr:colOff>101600</xdr:colOff>
      <xdr:row>41</xdr:row>
      <xdr:rowOff>32252</xdr:rowOff>
    </xdr:to>
    <xdr:sp macro="" textlink="">
      <xdr:nvSpPr>
        <xdr:cNvPr id="594" name="楕円 593">
          <a:extLst>
            <a:ext uri="{FF2B5EF4-FFF2-40B4-BE49-F238E27FC236}">
              <a16:creationId xmlns:a16="http://schemas.microsoft.com/office/drawing/2014/main" id="{00000000-0008-0000-0F00-000052020000}"/>
            </a:ext>
          </a:extLst>
        </xdr:cNvPr>
        <xdr:cNvSpPr/>
      </xdr:nvSpPr>
      <xdr:spPr>
        <a:xfrm>
          <a:off x="17937480" y="68077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152902</xdr:rowOff>
    </xdr:from>
    <xdr:to>
      <xdr:col>111</xdr:col>
      <xdr:colOff>177800</xdr:colOff>
      <xdr:row>41</xdr:row>
      <xdr:rowOff>48542</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a:off x="17988280" y="6858502"/>
          <a:ext cx="789940" cy="6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102418</xdr:rowOff>
    </xdr:from>
    <xdr:to>
      <xdr:col>102</xdr:col>
      <xdr:colOff>165100</xdr:colOff>
      <xdr:row>41</xdr:row>
      <xdr:rowOff>32568</xdr:rowOff>
    </xdr:to>
    <xdr:sp macro="" textlink="">
      <xdr:nvSpPr>
        <xdr:cNvPr id="596" name="楕円 595">
          <a:extLst>
            <a:ext uri="{FF2B5EF4-FFF2-40B4-BE49-F238E27FC236}">
              <a16:creationId xmlns:a16="http://schemas.microsoft.com/office/drawing/2014/main" id="{00000000-0008-0000-0F00-000054020000}"/>
            </a:ext>
          </a:extLst>
        </xdr:cNvPr>
        <xdr:cNvSpPr/>
      </xdr:nvSpPr>
      <xdr:spPr>
        <a:xfrm>
          <a:off x="17162780" y="68080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152902</xdr:rowOff>
    </xdr:from>
    <xdr:to>
      <xdr:col>107</xdr:col>
      <xdr:colOff>50800</xdr:colOff>
      <xdr:row>40</xdr:row>
      <xdr:rowOff>153218</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flipV="1">
          <a:off x="17213580" y="6858502"/>
          <a:ext cx="774700" cy="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99723</xdr:rowOff>
    </xdr:from>
    <xdr:to>
      <xdr:col>98</xdr:col>
      <xdr:colOff>38100</xdr:colOff>
      <xdr:row>41</xdr:row>
      <xdr:rowOff>29873</xdr:rowOff>
    </xdr:to>
    <xdr:sp macro="" textlink="">
      <xdr:nvSpPr>
        <xdr:cNvPr id="598" name="楕円 597">
          <a:extLst>
            <a:ext uri="{FF2B5EF4-FFF2-40B4-BE49-F238E27FC236}">
              <a16:creationId xmlns:a16="http://schemas.microsoft.com/office/drawing/2014/main" id="{00000000-0008-0000-0F00-000056020000}"/>
            </a:ext>
          </a:extLst>
        </xdr:cNvPr>
        <xdr:cNvSpPr/>
      </xdr:nvSpPr>
      <xdr:spPr>
        <a:xfrm>
          <a:off x="16388080" y="680532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150523</xdr:rowOff>
    </xdr:from>
    <xdr:to>
      <xdr:col>102</xdr:col>
      <xdr:colOff>114300</xdr:colOff>
      <xdr:row>40</xdr:row>
      <xdr:rowOff>153218</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a:off x="16431260" y="6856123"/>
          <a:ext cx="782320" cy="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33652</xdr:rowOff>
    </xdr:from>
    <xdr:ext cx="599010" cy="259045"/>
    <xdr:sp macro="" textlink="">
      <xdr:nvSpPr>
        <xdr:cNvPr id="600" name="n_1aveValue【一般廃棄物処理施設】&#10;一人当たり有形固定資産（償却資産）額">
          <a:extLst>
            <a:ext uri="{FF2B5EF4-FFF2-40B4-BE49-F238E27FC236}">
              <a16:creationId xmlns:a16="http://schemas.microsoft.com/office/drawing/2014/main" id="{00000000-0008-0000-0F00-000058020000}"/>
            </a:ext>
          </a:extLst>
        </xdr:cNvPr>
        <xdr:cNvSpPr txBox="1"/>
      </xdr:nvSpPr>
      <xdr:spPr>
        <a:xfrm>
          <a:off x="18496495" y="6403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42790</xdr:rowOff>
    </xdr:from>
    <xdr:ext cx="599010" cy="259045"/>
    <xdr:sp macro="" textlink="">
      <xdr:nvSpPr>
        <xdr:cNvPr id="601" name="n_2aveValue【一般廃棄物処理施設】&#10;一人当たり有形固定資産（償却資産）額">
          <a:extLst>
            <a:ext uri="{FF2B5EF4-FFF2-40B4-BE49-F238E27FC236}">
              <a16:creationId xmlns:a16="http://schemas.microsoft.com/office/drawing/2014/main" id="{00000000-0008-0000-0F00-000059020000}"/>
            </a:ext>
          </a:extLst>
        </xdr:cNvPr>
        <xdr:cNvSpPr txBox="1"/>
      </xdr:nvSpPr>
      <xdr:spPr>
        <a:xfrm>
          <a:off x="17734495" y="6413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52322</xdr:rowOff>
    </xdr:from>
    <xdr:ext cx="599010" cy="259045"/>
    <xdr:sp macro="" textlink="">
      <xdr:nvSpPr>
        <xdr:cNvPr id="602" name="n_3aveValue【一般廃棄物処理施設】&#10;一人当たり有形固定資産（償却資産）額">
          <a:extLst>
            <a:ext uri="{FF2B5EF4-FFF2-40B4-BE49-F238E27FC236}">
              <a16:creationId xmlns:a16="http://schemas.microsoft.com/office/drawing/2014/main" id="{00000000-0008-0000-0F00-00005A020000}"/>
            </a:ext>
          </a:extLst>
        </xdr:cNvPr>
        <xdr:cNvSpPr txBox="1"/>
      </xdr:nvSpPr>
      <xdr:spPr>
        <a:xfrm>
          <a:off x="16936935" y="6422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47842</xdr:rowOff>
    </xdr:from>
    <xdr:ext cx="599010" cy="259045"/>
    <xdr:sp macro="" textlink="">
      <xdr:nvSpPr>
        <xdr:cNvPr id="603" name="n_4aveValue【一般廃棄物処理施設】&#10;一人当たり有形固定資産（償却資産）額">
          <a:extLst>
            <a:ext uri="{FF2B5EF4-FFF2-40B4-BE49-F238E27FC236}">
              <a16:creationId xmlns:a16="http://schemas.microsoft.com/office/drawing/2014/main" id="{00000000-0008-0000-0F00-00005B020000}"/>
            </a:ext>
          </a:extLst>
        </xdr:cNvPr>
        <xdr:cNvSpPr txBox="1"/>
      </xdr:nvSpPr>
      <xdr:spPr>
        <a:xfrm>
          <a:off x="16162235" y="6418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90469</xdr:rowOff>
    </xdr:from>
    <xdr:ext cx="534377" cy="259045"/>
    <xdr:sp macro="" textlink="">
      <xdr:nvSpPr>
        <xdr:cNvPr id="604" name="n_1mainValue【一般廃棄物処理施設】&#10;一人当たり有形固定資産（償却資産）額">
          <a:extLst>
            <a:ext uri="{FF2B5EF4-FFF2-40B4-BE49-F238E27FC236}">
              <a16:creationId xmlns:a16="http://schemas.microsoft.com/office/drawing/2014/main" id="{00000000-0008-0000-0F00-00005C020000}"/>
            </a:ext>
          </a:extLst>
        </xdr:cNvPr>
        <xdr:cNvSpPr txBox="1"/>
      </xdr:nvSpPr>
      <xdr:spPr>
        <a:xfrm>
          <a:off x="18528811" y="696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23379</xdr:rowOff>
    </xdr:from>
    <xdr:ext cx="534377" cy="259045"/>
    <xdr:sp macro="" textlink="">
      <xdr:nvSpPr>
        <xdr:cNvPr id="605" name="n_2mainValue【一般廃棄物処理施設】&#10;一人当たり有形固定資産（償却資産）額">
          <a:extLst>
            <a:ext uri="{FF2B5EF4-FFF2-40B4-BE49-F238E27FC236}">
              <a16:creationId xmlns:a16="http://schemas.microsoft.com/office/drawing/2014/main" id="{00000000-0008-0000-0F00-00005D020000}"/>
            </a:ext>
          </a:extLst>
        </xdr:cNvPr>
        <xdr:cNvSpPr txBox="1"/>
      </xdr:nvSpPr>
      <xdr:spPr>
        <a:xfrm>
          <a:off x="17766811" y="689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23695</xdr:rowOff>
    </xdr:from>
    <xdr:ext cx="534377" cy="259045"/>
    <xdr:sp macro="" textlink="">
      <xdr:nvSpPr>
        <xdr:cNvPr id="606" name="n_3mainValue【一般廃棄物処理施設】&#10;一人当たり有形固定資産（償却資産）額">
          <a:extLst>
            <a:ext uri="{FF2B5EF4-FFF2-40B4-BE49-F238E27FC236}">
              <a16:creationId xmlns:a16="http://schemas.microsoft.com/office/drawing/2014/main" id="{00000000-0008-0000-0F00-00005E020000}"/>
            </a:ext>
          </a:extLst>
        </xdr:cNvPr>
        <xdr:cNvSpPr txBox="1"/>
      </xdr:nvSpPr>
      <xdr:spPr>
        <a:xfrm>
          <a:off x="16969251" y="689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21000</xdr:rowOff>
    </xdr:from>
    <xdr:ext cx="534377" cy="259045"/>
    <xdr:sp macro="" textlink="">
      <xdr:nvSpPr>
        <xdr:cNvPr id="607" name="n_4mainValue【一般廃棄物処理施設】&#10;一人当たり有形固定資産（償却資産）額">
          <a:extLst>
            <a:ext uri="{FF2B5EF4-FFF2-40B4-BE49-F238E27FC236}">
              <a16:creationId xmlns:a16="http://schemas.microsoft.com/office/drawing/2014/main" id="{00000000-0008-0000-0F00-00005F020000}"/>
            </a:ext>
          </a:extLst>
        </xdr:cNvPr>
        <xdr:cNvSpPr txBox="1"/>
      </xdr:nvSpPr>
      <xdr:spPr>
        <a:xfrm>
          <a:off x="16194551" y="689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096010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8" name="正方形/長方形 617">
          <a:extLst>
            <a:ext uri="{FF2B5EF4-FFF2-40B4-BE49-F238E27FC236}">
              <a16:creationId xmlns:a16="http://schemas.microsoft.com/office/drawing/2014/main" id="{00000000-0008-0000-0F00-00006A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9" name="正方形/長方形 618">
          <a:extLst>
            <a:ext uri="{FF2B5EF4-FFF2-40B4-BE49-F238E27FC236}">
              <a16:creationId xmlns:a16="http://schemas.microsoft.com/office/drawing/2014/main" id="{00000000-0008-0000-0F00-00006B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0" name="正方形/長方形 619">
          <a:extLst>
            <a:ext uri="{FF2B5EF4-FFF2-40B4-BE49-F238E27FC236}">
              <a16:creationId xmlns:a16="http://schemas.microsoft.com/office/drawing/2014/main" id="{00000000-0008-0000-0F00-00006C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1" name="正方形/長方形 620">
          <a:extLst>
            <a:ext uri="{FF2B5EF4-FFF2-40B4-BE49-F238E27FC236}">
              <a16:creationId xmlns:a16="http://schemas.microsoft.com/office/drawing/2014/main" id="{00000000-0008-0000-0F00-00006D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2" name="正方形/長方形 621">
          <a:extLst>
            <a:ext uri="{FF2B5EF4-FFF2-40B4-BE49-F238E27FC236}">
              <a16:creationId xmlns:a16="http://schemas.microsoft.com/office/drawing/2014/main" id="{00000000-0008-0000-0F00-00006E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3" name="正方形/長方形 622">
          <a:extLst>
            <a:ext uri="{FF2B5EF4-FFF2-40B4-BE49-F238E27FC236}">
              <a16:creationId xmlns:a16="http://schemas.microsoft.com/office/drawing/2014/main" id="{00000000-0008-0000-0F00-00006F020000}"/>
            </a:ext>
          </a:extLst>
        </xdr:cNvPr>
        <xdr:cNvSpPr/>
      </xdr:nvSpPr>
      <xdr:spPr>
        <a:xfrm>
          <a:off x="1609344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00000000-0008-0000-0F00-000070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00000000-0008-0000-0F00-000071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00000000-0008-0000-0F00-000072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00000000-0008-0000-0F00-000073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00000000-0008-0000-0F00-000074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F00-000075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F00-000076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00000000-0008-0000-0F00-000077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a:extLst>
            <a:ext uri="{FF2B5EF4-FFF2-40B4-BE49-F238E27FC236}">
              <a16:creationId xmlns:a16="http://schemas.microsoft.com/office/drawing/2014/main" id="{00000000-0008-0000-0F00-000085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7" name="【消防施設】&#10;有形固定資産減価償却率グラフ枠">
          <a:extLst>
            <a:ext uri="{FF2B5EF4-FFF2-40B4-BE49-F238E27FC236}">
              <a16:creationId xmlns:a16="http://schemas.microsoft.com/office/drawing/2014/main" id="{00000000-0008-0000-0F00-000087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135255</xdr:rowOff>
    </xdr:from>
    <xdr:to>
      <xdr:col>85</xdr:col>
      <xdr:colOff>126364</xdr:colOff>
      <xdr:row>86</xdr:row>
      <xdr:rowOff>9525</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flipV="1">
          <a:off x="14375764" y="13043535"/>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13352</xdr:rowOff>
    </xdr:from>
    <xdr:ext cx="405111" cy="259045"/>
    <xdr:sp macro="" textlink="">
      <xdr:nvSpPr>
        <xdr:cNvPr id="649" name="【消防施設】&#10;有形固定資産減価償却率最小値テキスト">
          <a:extLst>
            <a:ext uri="{FF2B5EF4-FFF2-40B4-BE49-F238E27FC236}">
              <a16:creationId xmlns:a16="http://schemas.microsoft.com/office/drawing/2014/main" id="{00000000-0008-0000-0F00-000089020000}"/>
            </a:ext>
          </a:extLst>
        </xdr:cNvPr>
        <xdr:cNvSpPr txBox="1"/>
      </xdr:nvSpPr>
      <xdr:spPr>
        <a:xfrm>
          <a:off x="14414500" y="1443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xdr:rowOff>
    </xdr:from>
    <xdr:to>
      <xdr:col>86</xdr:col>
      <xdr:colOff>25400</xdr:colOff>
      <xdr:row>86</xdr:row>
      <xdr:rowOff>9525</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14287500" y="144265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81932</xdr:rowOff>
    </xdr:from>
    <xdr:ext cx="405111" cy="259045"/>
    <xdr:sp macro="" textlink="">
      <xdr:nvSpPr>
        <xdr:cNvPr id="651" name="【消防施設】&#10;有形固定資産減価償却率最大値テキスト">
          <a:extLst>
            <a:ext uri="{FF2B5EF4-FFF2-40B4-BE49-F238E27FC236}">
              <a16:creationId xmlns:a16="http://schemas.microsoft.com/office/drawing/2014/main" id="{00000000-0008-0000-0F00-00008B020000}"/>
            </a:ext>
          </a:extLst>
        </xdr:cNvPr>
        <xdr:cNvSpPr txBox="1"/>
      </xdr:nvSpPr>
      <xdr:spPr>
        <a:xfrm>
          <a:off x="14414500" y="12822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135255</xdr:rowOff>
    </xdr:from>
    <xdr:to>
      <xdr:col>86</xdr:col>
      <xdr:colOff>25400</xdr:colOff>
      <xdr:row>77</xdr:row>
      <xdr:rowOff>135255</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14287500" y="130435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110507</xdr:rowOff>
    </xdr:from>
    <xdr:ext cx="405111" cy="259045"/>
    <xdr:sp macro="" textlink="">
      <xdr:nvSpPr>
        <xdr:cNvPr id="653" name="【消防施設】&#10;有形固定資産減価償却率平均値テキスト">
          <a:extLst>
            <a:ext uri="{FF2B5EF4-FFF2-40B4-BE49-F238E27FC236}">
              <a16:creationId xmlns:a16="http://schemas.microsoft.com/office/drawing/2014/main" id="{00000000-0008-0000-0F00-00008D020000}"/>
            </a:ext>
          </a:extLst>
        </xdr:cNvPr>
        <xdr:cNvSpPr txBox="1"/>
      </xdr:nvSpPr>
      <xdr:spPr>
        <a:xfrm>
          <a:off x="14414500" y="13689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132080</xdr:rowOff>
    </xdr:from>
    <xdr:to>
      <xdr:col>85</xdr:col>
      <xdr:colOff>177800</xdr:colOff>
      <xdr:row>82</xdr:row>
      <xdr:rowOff>62230</xdr:rowOff>
    </xdr:to>
    <xdr:sp macro="" textlink="">
      <xdr:nvSpPr>
        <xdr:cNvPr id="654" name="フローチャート: 判断 653">
          <a:extLst>
            <a:ext uri="{FF2B5EF4-FFF2-40B4-BE49-F238E27FC236}">
              <a16:creationId xmlns:a16="http://schemas.microsoft.com/office/drawing/2014/main" id="{00000000-0008-0000-0F00-00008E020000}"/>
            </a:ext>
          </a:extLst>
        </xdr:cNvPr>
        <xdr:cNvSpPr/>
      </xdr:nvSpPr>
      <xdr:spPr>
        <a:xfrm>
          <a:off x="14325600" y="1371092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55880</xdr:rowOff>
    </xdr:from>
    <xdr:to>
      <xdr:col>81</xdr:col>
      <xdr:colOff>101600</xdr:colOff>
      <xdr:row>81</xdr:row>
      <xdr:rowOff>157480</xdr:rowOff>
    </xdr:to>
    <xdr:sp macro="" textlink="">
      <xdr:nvSpPr>
        <xdr:cNvPr id="655" name="フローチャート: 判断 654">
          <a:extLst>
            <a:ext uri="{FF2B5EF4-FFF2-40B4-BE49-F238E27FC236}">
              <a16:creationId xmlns:a16="http://schemas.microsoft.com/office/drawing/2014/main" id="{00000000-0008-0000-0F00-00008F020000}"/>
            </a:ext>
          </a:extLst>
        </xdr:cNvPr>
        <xdr:cNvSpPr/>
      </xdr:nvSpPr>
      <xdr:spPr>
        <a:xfrm>
          <a:off x="1357884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109220</xdr:rowOff>
    </xdr:from>
    <xdr:to>
      <xdr:col>76</xdr:col>
      <xdr:colOff>165100</xdr:colOff>
      <xdr:row>82</xdr:row>
      <xdr:rowOff>39370</xdr:rowOff>
    </xdr:to>
    <xdr:sp macro="" textlink="">
      <xdr:nvSpPr>
        <xdr:cNvPr id="656" name="フローチャート: 判断 655">
          <a:extLst>
            <a:ext uri="{FF2B5EF4-FFF2-40B4-BE49-F238E27FC236}">
              <a16:creationId xmlns:a16="http://schemas.microsoft.com/office/drawing/2014/main" id="{00000000-0008-0000-0F00-000090020000}"/>
            </a:ext>
          </a:extLst>
        </xdr:cNvPr>
        <xdr:cNvSpPr/>
      </xdr:nvSpPr>
      <xdr:spPr>
        <a:xfrm>
          <a:off x="12804140" y="13688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46355</xdr:rowOff>
    </xdr:from>
    <xdr:to>
      <xdr:col>72</xdr:col>
      <xdr:colOff>38100</xdr:colOff>
      <xdr:row>81</xdr:row>
      <xdr:rowOff>147955</xdr:rowOff>
    </xdr:to>
    <xdr:sp macro="" textlink="">
      <xdr:nvSpPr>
        <xdr:cNvPr id="657" name="フローチャート: 判断 656">
          <a:extLst>
            <a:ext uri="{FF2B5EF4-FFF2-40B4-BE49-F238E27FC236}">
              <a16:creationId xmlns:a16="http://schemas.microsoft.com/office/drawing/2014/main" id="{00000000-0008-0000-0F00-000091020000}"/>
            </a:ext>
          </a:extLst>
        </xdr:cNvPr>
        <xdr:cNvSpPr/>
      </xdr:nvSpPr>
      <xdr:spPr>
        <a:xfrm>
          <a:off x="12029440" y="136251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46355</xdr:rowOff>
    </xdr:from>
    <xdr:to>
      <xdr:col>67</xdr:col>
      <xdr:colOff>101600</xdr:colOff>
      <xdr:row>81</xdr:row>
      <xdr:rowOff>147955</xdr:rowOff>
    </xdr:to>
    <xdr:sp macro="" textlink="">
      <xdr:nvSpPr>
        <xdr:cNvPr id="658" name="フローチャート: 判断 657">
          <a:extLst>
            <a:ext uri="{FF2B5EF4-FFF2-40B4-BE49-F238E27FC236}">
              <a16:creationId xmlns:a16="http://schemas.microsoft.com/office/drawing/2014/main" id="{00000000-0008-0000-0F00-000092020000}"/>
            </a:ext>
          </a:extLst>
        </xdr:cNvPr>
        <xdr:cNvSpPr/>
      </xdr:nvSpPr>
      <xdr:spPr>
        <a:xfrm>
          <a:off x="11231880" y="1362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F00-000093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F00-000094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F00-000095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F00-000096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F00-000097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636</xdr:rowOff>
    </xdr:from>
    <xdr:to>
      <xdr:col>85</xdr:col>
      <xdr:colOff>177800</xdr:colOff>
      <xdr:row>81</xdr:row>
      <xdr:rowOff>102236</xdr:rowOff>
    </xdr:to>
    <xdr:sp macro="" textlink="">
      <xdr:nvSpPr>
        <xdr:cNvPr id="664" name="楕円 663">
          <a:extLst>
            <a:ext uri="{FF2B5EF4-FFF2-40B4-BE49-F238E27FC236}">
              <a16:creationId xmlns:a16="http://schemas.microsoft.com/office/drawing/2014/main" id="{00000000-0008-0000-0F00-000098020000}"/>
            </a:ext>
          </a:extLst>
        </xdr:cNvPr>
        <xdr:cNvSpPr/>
      </xdr:nvSpPr>
      <xdr:spPr>
        <a:xfrm>
          <a:off x="14325600" y="13579476"/>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23513</xdr:rowOff>
    </xdr:from>
    <xdr:ext cx="405111" cy="259045"/>
    <xdr:sp macro="" textlink="">
      <xdr:nvSpPr>
        <xdr:cNvPr id="665" name="【消防施設】&#10;有形固定資産減価償却率該当値テキスト">
          <a:extLst>
            <a:ext uri="{FF2B5EF4-FFF2-40B4-BE49-F238E27FC236}">
              <a16:creationId xmlns:a16="http://schemas.microsoft.com/office/drawing/2014/main" id="{00000000-0008-0000-0F00-000099020000}"/>
            </a:ext>
          </a:extLst>
        </xdr:cNvPr>
        <xdr:cNvSpPr txBox="1"/>
      </xdr:nvSpPr>
      <xdr:spPr>
        <a:xfrm>
          <a:off x="14414500" y="1343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124461</xdr:rowOff>
    </xdr:from>
    <xdr:to>
      <xdr:col>81</xdr:col>
      <xdr:colOff>101600</xdr:colOff>
      <xdr:row>81</xdr:row>
      <xdr:rowOff>54611</xdr:rowOff>
    </xdr:to>
    <xdr:sp macro="" textlink="">
      <xdr:nvSpPr>
        <xdr:cNvPr id="666" name="楕円 665">
          <a:extLst>
            <a:ext uri="{FF2B5EF4-FFF2-40B4-BE49-F238E27FC236}">
              <a16:creationId xmlns:a16="http://schemas.microsoft.com/office/drawing/2014/main" id="{00000000-0008-0000-0F00-00009A020000}"/>
            </a:ext>
          </a:extLst>
        </xdr:cNvPr>
        <xdr:cNvSpPr/>
      </xdr:nvSpPr>
      <xdr:spPr>
        <a:xfrm>
          <a:off x="13578840" y="135356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3811</xdr:rowOff>
    </xdr:from>
    <xdr:to>
      <xdr:col>85</xdr:col>
      <xdr:colOff>127000</xdr:colOff>
      <xdr:row>81</xdr:row>
      <xdr:rowOff>51436</xdr:rowOff>
    </xdr:to>
    <xdr:cxnSp macro="">
      <xdr:nvCxnSpPr>
        <xdr:cNvPr id="667" name="直線コネクタ 666">
          <a:extLst>
            <a:ext uri="{FF2B5EF4-FFF2-40B4-BE49-F238E27FC236}">
              <a16:creationId xmlns:a16="http://schemas.microsoft.com/office/drawing/2014/main" id="{00000000-0008-0000-0F00-00009B020000}"/>
            </a:ext>
          </a:extLst>
        </xdr:cNvPr>
        <xdr:cNvCxnSpPr/>
      </xdr:nvCxnSpPr>
      <xdr:spPr>
        <a:xfrm>
          <a:off x="13629640" y="13582651"/>
          <a:ext cx="74676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74930</xdr:rowOff>
    </xdr:from>
    <xdr:to>
      <xdr:col>76</xdr:col>
      <xdr:colOff>165100</xdr:colOff>
      <xdr:row>81</xdr:row>
      <xdr:rowOff>5080</xdr:rowOff>
    </xdr:to>
    <xdr:sp macro="" textlink="">
      <xdr:nvSpPr>
        <xdr:cNvPr id="668" name="楕円 667">
          <a:extLst>
            <a:ext uri="{FF2B5EF4-FFF2-40B4-BE49-F238E27FC236}">
              <a16:creationId xmlns:a16="http://schemas.microsoft.com/office/drawing/2014/main" id="{00000000-0008-0000-0F00-00009C020000}"/>
            </a:ext>
          </a:extLst>
        </xdr:cNvPr>
        <xdr:cNvSpPr/>
      </xdr:nvSpPr>
      <xdr:spPr>
        <a:xfrm>
          <a:off x="12804140" y="134861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125730</xdr:rowOff>
    </xdr:from>
    <xdr:to>
      <xdr:col>81</xdr:col>
      <xdr:colOff>50800</xdr:colOff>
      <xdr:row>81</xdr:row>
      <xdr:rowOff>3811</xdr:rowOff>
    </xdr:to>
    <xdr:cxnSp macro="">
      <xdr:nvCxnSpPr>
        <xdr:cNvPr id="669" name="直線コネクタ 668">
          <a:extLst>
            <a:ext uri="{FF2B5EF4-FFF2-40B4-BE49-F238E27FC236}">
              <a16:creationId xmlns:a16="http://schemas.microsoft.com/office/drawing/2014/main" id="{00000000-0008-0000-0F00-00009D020000}"/>
            </a:ext>
          </a:extLst>
        </xdr:cNvPr>
        <xdr:cNvCxnSpPr/>
      </xdr:nvCxnSpPr>
      <xdr:spPr>
        <a:xfrm>
          <a:off x="12854940" y="13536930"/>
          <a:ext cx="7747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67311</xdr:rowOff>
    </xdr:from>
    <xdr:to>
      <xdr:col>72</xdr:col>
      <xdr:colOff>38100</xdr:colOff>
      <xdr:row>81</xdr:row>
      <xdr:rowOff>168911</xdr:rowOff>
    </xdr:to>
    <xdr:sp macro="" textlink="">
      <xdr:nvSpPr>
        <xdr:cNvPr id="670" name="楕円 669">
          <a:extLst>
            <a:ext uri="{FF2B5EF4-FFF2-40B4-BE49-F238E27FC236}">
              <a16:creationId xmlns:a16="http://schemas.microsoft.com/office/drawing/2014/main" id="{00000000-0008-0000-0F00-00009E020000}"/>
            </a:ext>
          </a:extLst>
        </xdr:cNvPr>
        <xdr:cNvSpPr/>
      </xdr:nvSpPr>
      <xdr:spPr>
        <a:xfrm>
          <a:off x="12029440" y="1364615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125730</xdr:rowOff>
    </xdr:from>
    <xdr:to>
      <xdr:col>76</xdr:col>
      <xdr:colOff>114300</xdr:colOff>
      <xdr:row>81</xdr:row>
      <xdr:rowOff>118111</xdr:rowOff>
    </xdr:to>
    <xdr:cxnSp macro="">
      <xdr:nvCxnSpPr>
        <xdr:cNvPr id="671" name="直線コネクタ 670">
          <a:extLst>
            <a:ext uri="{FF2B5EF4-FFF2-40B4-BE49-F238E27FC236}">
              <a16:creationId xmlns:a16="http://schemas.microsoft.com/office/drawing/2014/main" id="{00000000-0008-0000-0F00-00009F020000}"/>
            </a:ext>
          </a:extLst>
        </xdr:cNvPr>
        <xdr:cNvCxnSpPr/>
      </xdr:nvCxnSpPr>
      <xdr:spPr>
        <a:xfrm flipV="1">
          <a:off x="12072620" y="13536930"/>
          <a:ext cx="782320" cy="16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164464</xdr:rowOff>
    </xdr:from>
    <xdr:to>
      <xdr:col>67</xdr:col>
      <xdr:colOff>101600</xdr:colOff>
      <xdr:row>80</xdr:row>
      <xdr:rowOff>94614</xdr:rowOff>
    </xdr:to>
    <xdr:sp macro="" textlink="">
      <xdr:nvSpPr>
        <xdr:cNvPr id="672" name="楕円 671">
          <a:extLst>
            <a:ext uri="{FF2B5EF4-FFF2-40B4-BE49-F238E27FC236}">
              <a16:creationId xmlns:a16="http://schemas.microsoft.com/office/drawing/2014/main" id="{00000000-0008-0000-0F00-0000A0020000}"/>
            </a:ext>
          </a:extLst>
        </xdr:cNvPr>
        <xdr:cNvSpPr/>
      </xdr:nvSpPr>
      <xdr:spPr>
        <a:xfrm>
          <a:off x="11231880" y="134080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43814</xdr:rowOff>
    </xdr:from>
    <xdr:to>
      <xdr:col>71</xdr:col>
      <xdr:colOff>177800</xdr:colOff>
      <xdr:row>81</xdr:row>
      <xdr:rowOff>118111</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a:off x="11282680" y="13455014"/>
          <a:ext cx="789940" cy="24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148607</xdr:rowOff>
    </xdr:from>
    <xdr:ext cx="405111" cy="259045"/>
    <xdr:sp macro="" textlink="">
      <xdr:nvSpPr>
        <xdr:cNvPr id="674" name="n_1aveValue【消防施設】&#10;有形固定資産減価償却率">
          <a:extLst>
            <a:ext uri="{FF2B5EF4-FFF2-40B4-BE49-F238E27FC236}">
              <a16:creationId xmlns:a16="http://schemas.microsoft.com/office/drawing/2014/main" id="{00000000-0008-0000-0F00-0000A2020000}"/>
            </a:ext>
          </a:extLst>
        </xdr:cNvPr>
        <xdr:cNvSpPr txBox="1"/>
      </xdr:nvSpPr>
      <xdr:spPr>
        <a:xfrm>
          <a:off x="13437244" y="1372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30497</xdr:rowOff>
    </xdr:from>
    <xdr:ext cx="405111" cy="259045"/>
    <xdr:sp macro="" textlink="">
      <xdr:nvSpPr>
        <xdr:cNvPr id="675" name="n_2aveValue【消防施設】&#10;有形固定資産減価償却率">
          <a:extLst>
            <a:ext uri="{FF2B5EF4-FFF2-40B4-BE49-F238E27FC236}">
              <a16:creationId xmlns:a16="http://schemas.microsoft.com/office/drawing/2014/main" id="{00000000-0008-0000-0F00-0000A3020000}"/>
            </a:ext>
          </a:extLst>
        </xdr:cNvPr>
        <xdr:cNvSpPr txBox="1"/>
      </xdr:nvSpPr>
      <xdr:spPr>
        <a:xfrm>
          <a:off x="12675244" y="1377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164482</xdr:rowOff>
    </xdr:from>
    <xdr:ext cx="405111" cy="259045"/>
    <xdr:sp macro="" textlink="">
      <xdr:nvSpPr>
        <xdr:cNvPr id="676" name="n_3aveValue【消防施設】&#10;有形固定資産減価償却率">
          <a:extLst>
            <a:ext uri="{FF2B5EF4-FFF2-40B4-BE49-F238E27FC236}">
              <a16:creationId xmlns:a16="http://schemas.microsoft.com/office/drawing/2014/main" id="{00000000-0008-0000-0F00-0000A4020000}"/>
            </a:ext>
          </a:extLst>
        </xdr:cNvPr>
        <xdr:cNvSpPr txBox="1"/>
      </xdr:nvSpPr>
      <xdr:spPr>
        <a:xfrm>
          <a:off x="11900544" y="1340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139082</xdr:rowOff>
    </xdr:from>
    <xdr:ext cx="405111" cy="259045"/>
    <xdr:sp macro="" textlink="">
      <xdr:nvSpPr>
        <xdr:cNvPr id="677" name="n_4aveValue【消防施設】&#10;有形固定資産減価償却率">
          <a:extLst>
            <a:ext uri="{FF2B5EF4-FFF2-40B4-BE49-F238E27FC236}">
              <a16:creationId xmlns:a16="http://schemas.microsoft.com/office/drawing/2014/main" id="{00000000-0008-0000-0F00-0000A5020000}"/>
            </a:ext>
          </a:extLst>
        </xdr:cNvPr>
        <xdr:cNvSpPr txBox="1"/>
      </xdr:nvSpPr>
      <xdr:spPr>
        <a:xfrm>
          <a:off x="11102984" y="1371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71138</xdr:rowOff>
    </xdr:from>
    <xdr:ext cx="405111" cy="259045"/>
    <xdr:sp macro="" textlink="">
      <xdr:nvSpPr>
        <xdr:cNvPr id="678" name="n_1mainValue【消防施設】&#10;有形固定資産減価償却率">
          <a:extLst>
            <a:ext uri="{FF2B5EF4-FFF2-40B4-BE49-F238E27FC236}">
              <a16:creationId xmlns:a16="http://schemas.microsoft.com/office/drawing/2014/main" id="{00000000-0008-0000-0F00-0000A6020000}"/>
            </a:ext>
          </a:extLst>
        </xdr:cNvPr>
        <xdr:cNvSpPr txBox="1"/>
      </xdr:nvSpPr>
      <xdr:spPr>
        <a:xfrm>
          <a:off x="13437244" y="13314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21607</xdr:rowOff>
    </xdr:from>
    <xdr:ext cx="405111" cy="259045"/>
    <xdr:sp macro="" textlink="">
      <xdr:nvSpPr>
        <xdr:cNvPr id="679" name="n_2mainValue【消防施設】&#10;有形固定資産減価償却率">
          <a:extLst>
            <a:ext uri="{FF2B5EF4-FFF2-40B4-BE49-F238E27FC236}">
              <a16:creationId xmlns:a16="http://schemas.microsoft.com/office/drawing/2014/main" id="{00000000-0008-0000-0F00-0000A7020000}"/>
            </a:ext>
          </a:extLst>
        </xdr:cNvPr>
        <xdr:cNvSpPr txBox="1"/>
      </xdr:nvSpPr>
      <xdr:spPr>
        <a:xfrm>
          <a:off x="12675244" y="1326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160038</xdr:rowOff>
    </xdr:from>
    <xdr:ext cx="405111" cy="259045"/>
    <xdr:sp macro="" textlink="">
      <xdr:nvSpPr>
        <xdr:cNvPr id="680" name="n_3mainValue【消防施設】&#10;有形固定資産減価償却率">
          <a:extLst>
            <a:ext uri="{FF2B5EF4-FFF2-40B4-BE49-F238E27FC236}">
              <a16:creationId xmlns:a16="http://schemas.microsoft.com/office/drawing/2014/main" id="{00000000-0008-0000-0F00-0000A8020000}"/>
            </a:ext>
          </a:extLst>
        </xdr:cNvPr>
        <xdr:cNvSpPr txBox="1"/>
      </xdr:nvSpPr>
      <xdr:spPr>
        <a:xfrm>
          <a:off x="11900544" y="1373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111141</xdr:rowOff>
    </xdr:from>
    <xdr:ext cx="405111" cy="259045"/>
    <xdr:sp macro="" textlink="">
      <xdr:nvSpPr>
        <xdr:cNvPr id="681" name="n_4mainValue【消防施設】&#10;有形固定資産減価償却率">
          <a:extLst>
            <a:ext uri="{FF2B5EF4-FFF2-40B4-BE49-F238E27FC236}">
              <a16:creationId xmlns:a16="http://schemas.microsoft.com/office/drawing/2014/main" id="{00000000-0008-0000-0F00-0000A9020000}"/>
            </a:ext>
          </a:extLst>
        </xdr:cNvPr>
        <xdr:cNvSpPr txBox="1"/>
      </xdr:nvSpPr>
      <xdr:spPr>
        <a:xfrm>
          <a:off x="11102984" y="13187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00000000-0008-0000-0F00-0000AA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00000000-0008-0000-0F00-0000AB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00000000-0008-0000-0F00-0000AC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00000000-0008-0000-0F00-0000AD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00000000-0008-0000-0F00-0000AE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00000000-0008-0000-0F00-0000AF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00000000-0008-0000-0F00-0000B0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00000000-0008-0000-0F00-0000B102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2" name="直線コネクタ 691">
          <a:extLst>
            <a:ext uri="{FF2B5EF4-FFF2-40B4-BE49-F238E27FC236}">
              <a16:creationId xmlns:a16="http://schemas.microsoft.com/office/drawing/2014/main" id="{00000000-0008-0000-0F00-0000B4020000}"/>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7" name="テキスト ボックス 696">
          <a:extLst>
            <a:ext uri="{FF2B5EF4-FFF2-40B4-BE49-F238E27FC236}">
              <a16:creationId xmlns:a16="http://schemas.microsoft.com/office/drawing/2014/main" id="{00000000-0008-0000-0F00-0000B9020000}"/>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8" name="直線コネクタ 697">
          <a:extLst>
            <a:ext uri="{FF2B5EF4-FFF2-40B4-BE49-F238E27FC236}">
              <a16:creationId xmlns:a16="http://schemas.microsoft.com/office/drawing/2014/main" id="{00000000-0008-0000-0F00-0000BA020000}"/>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9" name="テキスト ボックス 698">
          <a:extLst>
            <a:ext uri="{FF2B5EF4-FFF2-40B4-BE49-F238E27FC236}">
              <a16:creationId xmlns:a16="http://schemas.microsoft.com/office/drawing/2014/main" id="{00000000-0008-0000-0F00-0000BB020000}"/>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0" name="直線コネクタ 699">
          <a:extLst>
            <a:ext uri="{FF2B5EF4-FFF2-40B4-BE49-F238E27FC236}">
              <a16:creationId xmlns:a16="http://schemas.microsoft.com/office/drawing/2014/main" id="{00000000-0008-0000-0F00-0000BC020000}"/>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a16="http://schemas.microsoft.com/office/drawing/2014/main" id="{00000000-0008-0000-0F00-0000BE02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消防施設】&#10;一人当たり面積グラフ枠">
          <a:extLst>
            <a:ext uri="{FF2B5EF4-FFF2-40B4-BE49-F238E27FC236}">
              <a16:creationId xmlns:a16="http://schemas.microsoft.com/office/drawing/2014/main" id="{00000000-0008-0000-0F00-0000C002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139064</xdr:rowOff>
    </xdr:from>
    <xdr:to>
      <xdr:col>116</xdr:col>
      <xdr:colOff>62864</xdr:colOff>
      <xdr:row>86</xdr:row>
      <xdr:rowOff>76200</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flipV="1">
          <a:off x="19509104" y="13047344"/>
          <a:ext cx="0" cy="1445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6" name="【消防施設】&#10;一人当たり面積最小値テキスト">
          <a:extLst>
            <a:ext uri="{FF2B5EF4-FFF2-40B4-BE49-F238E27FC236}">
              <a16:creationId xmlns:a16="http://schemas.microsoft.com/office/drawing/2014/main" id="{00000000-0008-0000-0F00-0000C2020000}"/>
            </a:ext>
          </a:extLst>
        </xdr:cNvPr>
        <xdr:cNvSpPr txBox="1"/>
      </xdr:nvSpPr>
      <xdr:spPr>
        <a:xfrm>
          <a:off x="19547840" y="1449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a:off x="19443700" y="14493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85741</xdr:rowOff>
    </xdr:from>
    <xdr:ext cx="469744" cy="259045"/>
    <xdr:sp macro="" textlink="">
      <xdr:nvSpPr>
        <xdr:cNvPr id="708" name="【消防施設】&#10;一人当たり面積最大値テキスト">
          <a:extLst>
            <a:ext uri="{FF2B5EF4-FFF2-40B4-BE49-F238E27FC236}">
              <a16:creationId xmlns:a16="http://schemas.microsoft.com/office/drawing/2014/main" id="{00000000-0008-0000-0F00-0000C4020000}"/>
            </a:ext>
          </a:extLst>
        </xdr:cNvPr>
        <xdr:cNvSpPr txBox="1"/>
      </xdr:nvSpPr>
      <xdr:spPr>
        <a:xfrm>
          <a:off x="19547840" y="12826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139064</xdr:rowOff>
    </xdr:from>
    <xdr:to>
      <xdr:col>116</xdr:col>
      <xdr:colOff>152400</xdr:colOff>
      <xdr:row>77</xdr:row>
      <xdr:rowOff>139064</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a:off x="19443700" y="130473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164482</xdr:rowOff>
    </xdr:from>
    <xdr:ext cx="469744" cy="259045"/>
    <xdr:sp macro="" textlink="">
      <xdr:nvSpPr>
        <xdr:cNvPr id="710" name="【消防施設】&#10;一人当たり面積平均値テキスト">
          <a:extLst>
            <a:ext uri="{FF2B5EF4-FFF2-40B4-BE49-F238E27FC236}">
              <a16:creationId xmlns:a16="http://schemas.microsoft.com/office/drawing/2014/main" id="{00000000-0008-0000-0F00-0000C6020000}"/>
            </a:ext>
          </a:extLst>
        </xdr:cNvPr>
        <xdr:cNvSpPr txBox="1"/>
      </xdr:nvSpPr>
      <xdr:spPr>
        <a:xfrm>
          <a:off x="19547840" y="14078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141605</xdr:rowOff>
    </xdr:from>
    <xdr:to>
      <xdr:col>116</xdr:col>
      <xdr:colOff>114300</xdr:colOff>
      <xdr:row>85</xdr:row>
      <xdr:rowOff>71755</xdr:rowOff>
    </xdr:to>
    <xdr:sp macro="" textlink="">
      <xdr:nvSpPr>
        <xdr:cNvPr id="711" name="フローチャート: 判断 710">
          <a:extLst>
            <a:ext uri="{FF2B5EF4-FFF2-40B4-BE49-F238E27FC236}">
              <a16:creationId xmlns:a16="http://schemas.microsoft.com/office/drawing/2014/main" id="{00000000-0008-0000-0F00-0000C7020000}"/>
            </a:ext>
          </a:extLst>
        </xdr:cNvPr>
        <xdr:cNvSpPr/>
      </xdr:nvSpPr>
      <xdr:spPr>
        <a:xfrm>
          <a:off x="19458940" y="142233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111125</xdr:rowOff>
    </xdr:from>
    <xdr:to>
      <xdr:col>112</xdr:col>
      <xdr:colOff>38100</xdr:colOff>
      <xdr:row>85</xdr:row>
      <xdr:rowOff>41275</xdr:rowOff>
    </xdr:to>
    <xdr:sp macro="" textlink="">
      <xdr:nvSpPr>
        <xdr:cNvPr id="712" name="フローチャート: 判断 711">
          <a:extLst>
            <a:ext uri="{FF2B5EF4-FFF2-40B4-BE49-F238E27FC236}">
              <a16:creationId xmlns:a16="http://schemas.microsoft.com/office/drawing/2014/main" id="{00000000-0008-0000-0F00-0000C8020000}"/>
            </a:ext>
          </a:extLst>
        </xdr:cNvPr>
        <xdr:cNvSpPr/>
      </xdr:nvSpPr>
      <xdr:spPr>
        <a:xfrm>
          <a:off x="18735040" y="141928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4445</xdr:rowOff>
    </xdr:from>
    <xdr:to>
      <xdr:col>107</xdr:col>
      <xdr:colOff>101600</xdr:colOff>
      <xdr:row>85</xdr:row>
      <xdr:rowOff>106045</xdr:rowOff>
    </xdr:to>
    <xdr:sp macro="" textlink="">
      <xdr:nvSpPr>
        <xdr:cNvPr id="713" name="フローチャート: 判断 712">
          <a:extLst>
            <a:ext uri="{FF2B5EF4-FFF2-40B4-BE49-F238E27FC236}">
              <a16:creationId xmlns:a16="http://schemas.microsoft.com/office/drawing/2014/main" id="{00000000-0008-0000-0F00-0000C9020000}"/>
            </a:ext>
          </a:extLst>
        </xdr:cNvPr>
        <xdr:cNvSpPr/>
      </xdr:nvSpPr>
      <xdr:spPr>
        <a:xfrm>
          <a:off x="1793748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714" name="フローチャート: 判断 713">
          <a:extLst>
            <a:ext uri="{FF2B5EF4-FFF2-40B4-BE49-F238E27FC236}">
              <a16:creationId xmlns:a16="http://schemas.microsoft.com/office/drawing/2014/main" id="{00000000-0008-0000-0F00-0000CA020000}"/>
            </a:ext>
          </a:extLst>
        </xdr:cNvPr>
        <xdr:cNvSpPr/>
      </xdr:nvSpPr>
      <xdr:spPr>
        <a:xfrm>
          <a:off x="1716278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10161</xdr:rowOff>
    </xdr:from>
    <xdr:to>
      <xdr:col>98</xdr:col>
      <xdr:colOff>38100</xdr:colOff>
      <xdr:row>85</xdr:row>
      <xdr:rowOff>111761</xdr:rowOff>
    </xdr:to>
    <xdr:sp macro="" textlink="">
      <xdr:nvSpPr>
        <xdr:cNvPr id="715" name="フローチャート: 判断 714">
          <a:extLst>
            <a:ext uri="{FF2B5EF4-FFF2-40B4-BE49-F238E27FC236}">
              <a16:creationId xmlns:a16="http://schemas.microsoft.com/office/drawing/2014/main" id="{00000000-0008-0000-0F00-0000CB020000}"/>
            </a:ext>
          </a:extLst>
        </xdr:cNvPr>
        <xdr:cNvSpPr/>
      </xdr:nvSpPr>
      <xdr:spPr>
        <a:xfrm>
          <a:off x="16388080" y="1425956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F00-0000CC02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F00-0000CD02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F00-0000CE02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F00-0000CF02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F00-0000D002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139700</xdr:rowOff>
    </xdr:from>
    <xdr:to>
      <xdr:col>116</xdr:col>
      <xdr:colOff>114300</xdr:colOff>
      <xdr:row>86</xdr:row>
      <xdr:rowOff>69850</xdr:rowOff>
    </xdr:to>
    <xdr:sp macro="" textlink="">
      <xdr:nvSpPr>
        <xdr:cNvPr id="721" name="楕円 720">
          <a:extLst>
            <a:ext uri="{FF2B5EF4-FFF2-40B4-BE49-F238E27FC236}">
              <a16:creationId xmlns:a16="http://schemas.microsoft.com/office/drawing/2014/main" id="{00000000-0008-0000-0F00-0000D1020000}"/>
            </a:ext>
          </a:extLst>
        </xdr:cNvPr>
        <xdr:cNvSpPr/>
      </xdr:nvSpPr>
      <xdr:spPr>
        <a:xfrm>
          <a:off x="19458940" y="143891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54627</xdr:rowOff>
    </xdr:from>
    <xdr:ext cx="469744" cy="259045"/>
    <xdr:sp macro="" textlink="">
      <xdr:nvSpPr>
        <xdr:cNvPr id="722" name="【消防施設】&#10;一人当たり面積該当値テキスト">
          <a:extLst>
            <a:ext uri="{FF2B5EF4-FFF2-40B4-BE49-F238E27FC236}">
              <a16:creationId xmlns:a16="http://schemas.microsoft.com/office/drawing/2014/main" id="{00000000-0008-0000-0F00-0000D2020000}"/>
            </a:ext>
          </a:extLst>
        </xdr:cNvPr>
        <xdr:cNvSpPr txBox="1"/>
      </xdr:nvSpPr>
      <xdr:spPr>
        <a:xfrm>
          <a:off x="19547840" y="1430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139700</xdr:rowOff>
    </xdr:from>
    <xdr:to>
      <xdr:col>112</xdr:col>
      <xdr:colOff>38100</xdr:colOff>
      <xdr:row>86</xdr:row>
      <xdr:rowOff>69850</xdr:rowOff>
    </xdr:to>
    <xdr:sp macro="" textlink="">
      <xdr:nvSpPr>
        <xdr:cNvPr id="723" name="楕円 722">
          <a:extLst>
            <a:ext uri="{FF2B5EF4-FFF2-40B4-BE49-F238E27FC236}">
              <a16:creationId xmlns:a16="http://schemas.microsoft.com/office/drawing/2014/main" id="{00000000-0008-0000-0F00-0000D3020000}"/>
            </a:ext>
          </a:extLst>
        </xdr:cNvPr>
        <xdr:cNvSpPr/>
      </xdr:nvSpPr>
      <xdr:spPr>
        <a:xfrm>
          <a:off x="18735040" y="143891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19050</xdr:rowOff>
    </xdr:from>
    <xdr:to>
      <xdr:col>116</xdr:col>
      <xdr:colOff>63500</xdr:colOff>
      <xdr:row>86</xdr:row>
      <xdr:rowOff>19050</xdr:rowOff>
    </xdr:to>
    <xdr:cxnSp macro="">
      <xdr:nvCxnSpPr>
        <xdr:cNvPr id="724" name="直線コネクタ 723">
          <a:extLst>
            <a:ext uri="{FF2B5EF4-FFF2-40B4-BE49-F238E27FC236}">
              <a16:creationId xmlns:a16="http://schemas.microsoft.com/office/drawing/2014/main" id="{00000000-0008-0000-0F00-0000D4020000}"/>
            </a:ext>
          </a:extLst>
        </xdr:cNvPr>
        <xdr:cNvCxnSpPr/>
      </xdr:nvCxnSpPr>
      <xdr:spPr>
        <a:xfrm>
          <a:off x="18778220" y="1443609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139700</xdr:rowOff>
    </xdr:from>
    <xdr:to>
      <xdr:col>107</xdr:col>
      <xdr:colOff>101600</xdr:colOff>
      <xdr:row>86</xdr:row>
      <xdr:rowOff>69850</xdr:rowOff>
    </xdr:to>
    <xdr:sp macro="" textlink="">
      <xdr:nvSpPr>
        <xdr:cNvPr id="725" name="楕円 724">
          <a:extLst>
            <a:ext uri="{FF2B5EF4-FFF2-40B4-BE49-F238E27FC236}">
              <a16:creationId xmlns:a16="http://schemas.microsoft.com/office/drawing/2014/main" id="{00000000-0008-0000-0F00-0000D5020000}"/>
            </a:ext>
          </a:extLst>
        </xdr:cNvPr>
        <xdr:cNvSpPr/>
      </xdr:nvSpPr>
      <xdr:spPr>
        <a:xfrm>
          <a:off x="17937480" y="143891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19050</xdr:rowOff>
    </xdr:from>
    <xdr:to>
      <xdr:col>111</xdr:col>
      <xdr:colOff>177800</xdr:colOff>
      <xdr:row>86</xdr:row>
      <xdr:rowOff>19050</xdr:rowOff>
    </xdr:to>
    <xdr:cxnSp macro="">
      <xdr:nvCxnSpPr>
        <xdr:cNvPr id="726" name="直線コネクタ 725">
          <a:extLst>
            <a:ext uri="{FF2B5EF4-FFF2-40B4-BE49-F238E27FC236}">
              <a16:creationId xmlns:a16="http://schemas.microsoft.com/office/drawing/2014/main" id="{00000000-0008-0000-0F00-0000D6020000}"/>
            </a:ext>
          </a:extLst>
        </xdr:cNvPr>
        <xdr:cNvCxnSpPr/>
      </xdr:nvCxnSpPr>
      <xdr:spPr>
        <a:xfrm>
          <a:off x="17988280" y="1443609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139700</xdr:rowOff>
    </xdr:from>
    <xdr:to>
      <xdr:col>102</xdr:col>
      <xdr:colOff>165100</xdr:colOff>
      <xdr:row>86</xdr:row>
      <xdr:rowOff>69850</xdr:rowOff>
    </xdr:to>
    <xdr:sp macro="" textlink="">
      <xdr:nvSpPr>
        <xdr:cNvPr id="727" name="楕円 726">
          <a:extLst>
            <a:ext uri="{FF2B5EF4-FFF2-40B4-BE49-F238E27FC236}">
              <a16:creationId xmlns:a16="http://schemas.microsoft.com/office/drawing/2014/main" id="{00000000-0008-0000-0F00-0000D7020000}"/>
            </a:ext>
          </a:extLst>
        </xdr:cNvPr>
        <xdr:cNvSpPr/>
      </xdr:nvSpPr>
      <xdr:spPr>
        <a:xfrm>
          <a:off x="17162780" y="143891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19050</xdr:rowOff>
    </xdr:from>
    <xdr:to>
      <xdr:col>107</xdr:col>
      <xdr:colOff>50800</xdr:colOff>
      <xdr:row>86</xdr:row>
      <xdr:rowOff>19050</xdr:rowOff>
    </xdr:to>
    <xdr:cxnSp macro="">
      <xdr:nvCxnSpPr>
        <xdr:cNvPr id="728" name="直線コネクタ 727">
          <a:extLst>
            <a:ext uri="{FF2B5EF4-FFF2-40B4-BE49-F238E27FC236}">
              <a16:creationId xmlns:a16="http://schemas.microsoft.com/office/drawing/2014/main" id="{00000000-0008-0000-0F00-0000D8020000}"/>
            </a:ext>
          </a:extLst>
        </xdr:cNvPr>
        <xdr:cNvCxnSpPr/>
      </xdr:nvCxnSpPr>
      <xdr:spPr>
        <a:xfrm>
          <a:off x="17213580" y="1443609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137795</xdr:rowOff>
    </xdr:from>
    <xdr:to>
      <xdr:col>98</xdr:col>
      <xdr:colOff>38100</xdr:colOff>
      <xdr:row>86</xdr:row>
      <xdr:rowOff>67945</xdr:rowOff>
    </xdr:to>
    <xdr:sp macro="" textlink="">
      <xdr:nvSpPr>
        <xdr:cNvPr id="729" name="楕円 728">
          <a:extLst>
            <a:ext uri="{FF2B5EF4-FFF2-40B4-BE49-F238E27FC236}">
              <a16:creationId xmlns:a16="http://schemas.microsoft.com/office/drawing/2014/main" id="{00000000-0008-0000-0F00-0000D9020000}"/>
            </a:ext>
          </a:extLst>
        </xdr:cNvPr>
        <xdr:cNvSpPr/>
      </xdr:nvSpPr>
      <xdr:spPr>
        <a:xfrm>
          <a:off x="16388080" y="143871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17145</xdr:rowOff>
    </xdr:from>
    <xdr:to>
      <xdr:col>102</xdr:col>
      <xdr:colOff>114300</xdr:colOff>
      <xdr:row>86</xdr:row>
      <xdr:rowOff>19050</xdr:rowOff>
    </xdr:to>
    <xdr:cxnSp macro="">
      <xdr:nvCxnSpPr>
        <xdr:cNvPr id="730" name="直線コネクタ 729">
          <a:extLst>
            <a:ext uri="{FF2B5EF4-FFF2-40B4-BE49-F238E27FC236}">
              <a16:creationId xmlns:a16="http://schemas.microsoft.com/office/drawing/2014/main" id="{00000000-0008-0000-0F00-0000DA020000}"/>
            </a:ext>
          </a:extLst>
        </xdr:cNvPr>
        <xdr:cNvCxnSpPr/>
      </xdr:nvCxnSpPr>
      <xdr:spPr>
        <a:xfrm>
          <a:off x="16431260" y="14434185"/>
          <a:ext cx="78232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57802</xdr:rowOff>
    </xdr:from>
    <xdr:ext cx="469744" cy="259045"/>
    <xdr:sp macro="" textlink="">
      <xdr:nvSpPr>
        <xdr:cNvPr id="731" name="n_1aveValue【消防施設】&#10;一人当たり面積">
          <a:extLst>
            <a:ext uri="{FF2B5EF4-FFF2-40B4-BE49-F238E27FC236}">
              <a16:creationId xmlns:a16="http://schemas.microsoft.com/office/drawing/2014/main" id="{00000000-0008-0000-0F00-0000DB020000}"/>
            </a:ext>
          </a:extLst>
        </xdr:cNvPr>
        <xdr:cNvSpPr txBox="1"/>
      </xdr:nvSpPr>
      <xdr:spPr>
        <a:xfrm>
          <a:off x="18561127" y="1397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122572</xdr:rowOff>
    </xdr:from>
    <xdr:ext cx="469744" cy="259045"/>
    <xdr:sp macro="" textlink="">
      <xdr:nvSpPr>
        <xdr:cNvPr id="732" name="n_2aveValue【消防施設】&#10;一人当たり面積">
          <a:extLst>
            <a:ext uri="{FF2B5EF4-FFF2-40B4-BE49-F238E27FC236}">
              <a16:creationId xmlns:a16="http://schemas.microsoft.com/office/drawing/2014/main" id="{00000000-0008-0000-0F00-0000DC020000}"/>
            </a:ext>
          </a:extLst>
        </xdr:cNvPr>
        <xdr:cNvSpPr txBox="1"/>
      </xdr:nvSpPr>
      <xdr:spPr>
        <a:xfrm>
          <a:off x="17776267" y="1403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124477</xdr:rowOff>
    </xdr:from>
    <xdr:ext cx="469744" cy="259045"/>
    <xdr:sp macro="" textlink="">
      <xdr:nvSpPr>
        <xdr:cNvPr id="733" name="n_3aveValue【消防施設】&#10;一人当たり面積">
          <a:extLst>
            <a:ext uri="{FF2B5EF4-FFF2-40B4-BE49-F238E27FC236}">
              <a16:creationId xmlns:a16="http://schemas.microsoft.com/office/drawing/2014/main" id="{00000000-0008-0000-0F00-0000DD020000}"/>
            </a:ext>
          </a:extLst>
        </xdr:cNvPr>
        <xdr:cNvSpPr txBox="1"/>
      </xdr:nvSpPr>
      <xdr:spPr>
        <a:xfrm>
          <a:off x="17001567" y="1403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128288</xdr:rowOff>
    </xdr:from>
    <xdr:ext cx="469744" cy="259045"/>
    <xdr:sp macro="" textlink="">
      <xdr:nvSpPr>
        <xdr:cNvPr id="734" name="n_4aveValue【消防施設】&#10;一人当たり面積">
          <a:extLst>
            <a:ext uri="{FF2B5EF4-FFF2-40B4-BE49-F238E27FC236}">
              <a16:creationId xmlns:a16="http://schemas.microsoft.com/office/drawing/2014/main" id="{00000000-0008-0000-0F00-0000DE020000}"/>
            </a:ext>
          </a:extLst>
        </xdr:cNvPr>
        <xdr:cNvSpPr txBox="1"/>
      </xdr:nvSpPr>
      <xdr:spPr>
        <a:xfrm>
          <a:off x="16226867" y="14042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60977</xdr:rowOff>
    </xdr:from>
    <xdr:ext cx="469744" cy="259045"/>
    <xdr:sp macro="" textlink="">
      <xdr:nvSpPr>
        <xdr:cNvPr id="735" name="n_1mainValue【消防施設】&#10;一人当たり面積">
          <a:extLst>
            <a:ext uri="{FF2B5EF4-FFF2-40B4-BE49-F238E27FC236}">
              <a16:creationId xmlns:a16="http://schemas.microsoft.com/office/drawing/2014/main" id="{00000000-0008-0000-0F00-0000DF020000}"/>
            </a:ext>
          </a:extLst>
        </xdr:cNvPr>
        <xdr:cNvSpPr txBox="1"/>
      </xdr:nvSpPr>
      <xdr:spPr>
        <a:xfrm>
          <a:off x="18561127" y="1447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60977</xdr:rowOff>
    </xdr:from>
    <xdr:ext cx="469744" cy="259045"/>
    <xdr:sp macro="" textlink="">
      <xdr:nvSpPr>
        <xdr:cNvPr id="736" name="n_2mainValue【消防施設】&#10;一人当たり面積">
          <a:extLst>
            <a:ext uri="{FF2B5EF4-FFF2-40B4-BE49-F238E27FC236}">
              <a16:creationId xmlns:a16="http://schemas.microsoft.com/office/drawing/2014/main" id="{00000000-0008-0000-0F00-0000E0020000}"/>
            </a:ext>
          </a:extLst>
        </xdr:cNvPr>
        <xdr:cNvSpPr txBox="1"/>
      </xdr:nvSpPr>
      <xdr:spPr>
        <a:xfrm>
          <a:off x="17776267" y="1447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60977</xdr:rowOff>
    </xdr:from>
    <xdr:ext cx="469744" cy="259045"/>
    <xdr:sp macro="" textlink="">
      <xdr:nvSpPr>
        <xdr:cNvPr id="737" name="n_3mainValue【消防施設】&#10;一人当たり面積">
          <a:extLst>
            <a:ext uri="{FF2B5EF4-FFF2-40B4-BE49-F238E27FC236}">
              <a16:creationId xmlns:a16="http://schemas.microsoft.com/office/drawing/2014/main" id="{00000000-0008-0000-0F00-0000E1020000}"/>
            </a:ext>
          </a:extLst>
        </xdr:cNvPr>
        <xdr:cNvSpPr txBox="1"/>
      </xdr:nvSpPr>
      <xdr:spPr>
        <a:xfrm>
          <a:off x="17001567" y="1447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59072</xdr:rowOff>
    </xdr:from>
    <xdr:ext cx="469744" cy="259045"/>
    <xdr:sp macro="" textlink="">
      <xdr:nvSpPr>
        <xdr:cNvPr id="738" name="n_4mainValue【消防施設】&#10;一人当たり面積">
          <a:extLst>
            <a:ext uri="{FF2B5EF4-FFF2-40B4-BE49-F238E27FC236}">
              <a16:creationId xmlns:a16="http://schemas.microsoft.com/office/drawing/2014/main" id="{00000000-0008-0000-0F00-0000E2020000}"/>
            </a:ext>
          </a:extLst>
        </xdr:cNvPr>
        <xdr:cNvSpPr txBox="1"/>
      </xdr:nvSpPr>
      <xdr:spPr>
        <a:xfrm>
          <a:off x="16226867" y="1447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00000000-0008-0000-0F00-0000E3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00000000-0008-0000-0F00-0000E4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00000000-0008-0000-0F00-0000E5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00000000-0008-0000-0F00-0000E6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00000000-0008-0000-0F00-0000E7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00000000-0008-0000-0F00-0000E8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00000000-0008-0000-0F00-0000E9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00000000-0008-0000-0F00-0000EA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id="{00000000-0008-0000-0F00-0000EB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id="{00000000-0008-0000-0F00-0000EC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a:extLst>
            <a:ext uri="{FF2B5EF4-FFF2-40B4-BE49-F238E27FC236}">
              <a16:creationId xmlns:a16="http://schemas.microsoft.com/office/drawing/2014/main" id="{00000000-0008-0000-0F00-0000ED02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0" name="直線コネクタ 749">
          <a:extLst>
            <a:ext uri="{FF2B5EF4-FFF2-40B4-BE49-F238E27FC236}">
              <a16:creationId xmlns:a16="http://schemas.microsoft.com/office/drawing/2014/main" id="{00000000-0008-0000-0F00-0000EE020000}"/>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1" name="テキスト ボックス 750">
          <a:extLst>
            <a:ext uri="{FF2B5EF4-FFF2-40B4-BE49-F238E27FC236}">
              <a16:creationId xmlns:a16="http://schemas.microsoft.com/office/drawing/2014/main" id="{00000000-0008-0000-0F00-0000EF020000}"/>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3" name="テキスト ボックス 752">
          <a:extLst>
            <a:ext uri="{FF2B5EF4-FFF2-40B4-BE49-F238E27FC236}">
              <a16:creationId xmlns:a16="http://schemas.microsoft.com/office/drawing/2014/main" id="{00000000-0008-0000-0F00-0000F1020000}"/>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4" name="直線コネクタ 753">
          <a:extLst>
            <a:ext uri="{FF2B5EF4-FFF2-40B4-BE49-F238E27FC236}">
              <a16:creationId xmlns:a16="http://schemas.microsoft.com/office/drawing/2014/main" id="{00000000-0008-0000-0F00-0000F2020000}"/>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5" name="テキスト ボックス 754">
          <a:extLst>
            <a:ext uri="{FF2B5EF4-FFF2-40B4-BE49-F238E27FC236}">
              <a16:creationId xmlns:a16="http://schemas.microsoft.com/office/drawing/2014/main" id="{00000000-0008-0000-0F00-0000F3020000}"/>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6" name="直線コネクタ 755">
          <a:extLst>
            <a:ext uri="{FF2B5EF4-FFF2-40B4-BE49-F238E27FC236}">
              <a16:creationId xmlns:a16="http://schemas.microsoft.com/office/drawing/2014/main" id="{00000000-0008-0000-0F00-0000F4020000}"/>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7" name="テキスト ボックス 756">
          <a:extLst>
            <a:ext uri="{FF2B5EF4-FFF2-40B4-BE49-F238E27FC236}">
              <a16:creationId xmlns:a16="http://schemas.microsoft.com/office/drawing/2014/main" id="{00000000-0008-0000-0F00-0000F5020000}"/>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8" name="直線コネクタ 757">
          <a:extLst>
            <a:ext uri="{FF2B5EF4-FFF2-40B4-BE49-F238E27FC236}">
              <a16:creationId xmlns:a16="http://schemas.microsoft.com/office/drawing/2014/main" id="{00000000-0008-0000-0F00-0000F6020000}"/>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9" name="テキスト ボックス 758">
          <a:extLst>
            <a:ext uri="{FF2B5EF4-FFF2-40B4-BE49-F238E27FC236}">
              <a16:creationId xmlns:a16="http://schemas.microsoft.com/office/drawing/2014/main" id="{00000000-0008-0000-0F00-0000F7020000}"/>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0" name="直線コネクタ 759">
          <a:extLst>
            <a:ext uri="{FF2B5EF4-FFF2-40B4-BE49-F238E27FC236}">
              <a16:creationId xmlns:a16="http://schemas.microsoft.com/office/drawing/2014/main" id="{00000000-0008-0000-0F00-0000F8020000}"/>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a:extLst>
            <a:ext uri="{FF2B5EF4-FFF2-40B4-BE49-F238E27FC236}">
              <a16:creationId xmlns:a16="http://schemas.microsoft.com/office/drawing/2014/main" id="{00000000-0008-0000-0F00-0000FA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庁舎】&#10;有形固定資産減価償却率グラフ枠">
          <a:extLst>
            <a:ext uri="{FF2B5EF4-FFF2-40B4-BE49-F238E27FC236}">
              <a16:creationId xmlns:a16="http://schemas.microsoft.com/office/drawing/2014/main" id="{00000000-0008-0000-0F00-0000FB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17418</xdr:rowOff>
    </xdr:to>
    <xdr:cxnSp macro="">
      <xdr:nvCxnSpPr>
        <xdr:cNvPr id="764" name="直線コネクタ 763">
          <a:extLst>
            <a:ext uri="{FF2B5EF4-FFF2-40B4-BE49-F238E27FC236}">
              <a16:creationId xmlns:a16="http://schemas.microsoft.com/office/drawing/2014/main" id="{00000000-0008-0000-0F00-0000FC020000}"/>
            </a:ext>
          </a:extLst>
        </xdr:cNvPr>
        <xdr:cNvCxnSpPr/>
      </xdr:nvCxnSpPr>
      <xdr:spPr>
        <a:xfrm flipV="1">
          <a:off x="14375764" y="16713381"/>
          <a:ext cx="0" cy="1576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765" name="【庁舎】&#10;有形固定資産減価償却率最小値テキスト">
          <a:extLst>
            <a:ext uri="{FF2B5EF4-FFF2-40B4-BE49-F238E27FC236}">
              <a16:creationId xmlns:a16="http://schemas.microsoft.com/office/drawing/2014/main" id="{00000000-0008-0000-0F00-0000FD020000}"/>
            </a:ext>
          </a:extLst>
        </xdr:cNvPr>
        <xdr:cNvSpPr txBox="1"/>
      </xdr:nvSpPr>
      <xdr:spPr>
        <a:xfrm>
          <a:off x="14414500" y="18294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766" name="直線コネクタ 765">
          <a:extLst>
            <a:ext uri="{FF2B5EF4-FFF2-40B4-BE49-F238E27FC236}">
              <a16:creationId xmlns:a16="http://schemas.microsoft.com/office/drawing/2014/main" id="{00000000-0008-0000-0F00-0000FE020000}"/>
            </a:ext>
          </a:extLst>
        </xdr:cNvPr>
        <xdr:cNvCxnSpPr/>
      </xdr:nvCxnSpPr>
      <xdr:spPr>
        <a:xfrm>
          <a:off x="14287500" y="182901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67" name="【庁舎】&#10;有形固定資産減価償却率最大値テキスト">
          <a:extLst>
            <a:ext uri="{FF2B5EF4-FFF2-40B4-BE49-F238E27FC236}">
              <a16:creationId xmlns:a16="http://schemas.microsoft.com/office/drawing/2014/main" id="{00000000-0008-0000-0F00-0000FF020000}"/>
            </a:ext>
          </a:extLst>
        </xdr:cNvPr>
        <xdr:cNvSpPr txBox="1"/>
      </xdr:nvSpPr>
      <xdr:spPr>
        <a:xfrm>
          <a:off x="14414500" y="164924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68" name="直線コネクタ 767">
          <a:extLst>
            <a:ext uri="{FF2B5EF4-FFF2-40B4-BE49-F238E27FC236}">
              <a16:creationId xmlns:a16="http://schemas.microsoft.com/office/drawing/2014/main" id="{00000000-0008-0000-0F00-000000030000}"/>
            </a:ext>
          </a:extLst>
        </xdr:cNvPr>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46282</xdr:rowOff>
    </xdr:from>
    <xdr:ext cx="405111" cy="259045"/>
    <xdr:sp macro="" textlink="">
      <xdr:nvSpPr>
        <xdr:cNvPr id="769" name="【庁舎】&#10;有形固定資産減価償却率平均値テキスト">
          <a:extLst>
            <a:ext uri="{FF2B5EF4-FFF2-40B4-BE49-F238E27FC236}">
              <a16:creationId xmlns:a16="http://schemas.microsoft.com/office/drawing/2014/main" id="{00000000-0008-0000-0F00-000001030000}"/>
            </a:ext>
          </a:extLst>
        </xdr:cNvPr>
        <xdr:cNvSpPr txBox="1"/>
      </xdr:nvSpPr>
      <xdr:spPr>
        <a:xfrm>
          <a:off x="14414500" y="174808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770" name="フローチャート: 判断 769">
          <a:extLst>
            <a:ext uri="{FF2B5EF4-FFF2-40B4-BE49-F238E27FC236}">
              <a16:creationId xmlns:a16="http://schemas.microsoft.com/office/drawing/2014/main" id="{00000000-0008-0000-0F00-000002030000}"/>
            </a:ext>
          </a:extLst>
        </xdr:cNvPr>
        <xdr:cNvSpPr/>
      </xdr:nvSpPr>
      <xdr:spPr>
        <a:xfrm>
          <a:off x="14325600" y="1750241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771" name="フローチャート: 判断 770">
          <a:extLst>
            <a:ext uri="{FF2B5EF4-FFF2-40B4-BE49-F238E27FC236}">
              <a16:creationId xmlns:a16="http://schemas.microsoft.com/office/drawing/2014/main" id="{00000000-0008-0000-0F00-000003030000}"/>
            </a:ext>
          </a:extLst>
        </xdr:cNvPr>
        <xdr:cNvSpPr/>
      </xdr:nvSpPr>
      <xdr:spPr>
        <a:xfrm>
          <a:off x="13578840" y="175334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84182</xdr:rowOff>
    </xdr:from>
    <xdr:to>
      <xdr:col>76</xdr:col>
      <xdr:colOff>165100</xdr:colOff>
      <xdr:row>105</xdr:row>
      <xdr:rowOff>14332</xdr:rowOff>
    </xdr:to>
    <xdr:sp macro="" textlink="">
      <xdr:nvSpPr>
        <xdr:cNvPr id="772" name="フローチャート: 判断 771">
          <a:extLst>
            <a:ext uri="{FF2B5EF4-FFF2-40B4-BE49-F238E27FC236}">
              <a16:creationId xmlns:a16="http://schemas.microsoft.com/office/drawing/2014/main" id="{00000000-0008-0000-0F00-000004030000}"/>
            </a:ext>
          </a:extLst>
        </xdr:cNvPr>
        <xdr:cNvSpPr/>
      </xdr:nvSpPr>
      <xdr:spPr>
        <a:xfrm>
          <a:off x="12804140" y="175187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72752</xdr:rowOff>
    </xdr:from>
    <xdr:to>
      <xdr:col>72</xdr:col>
      <xdr:colOff>38100</xdr:colOff>
      <xdr:row>105</xdr:row>
      <xdr:rowOff>2902</xdr:rowOff>
    </xdr:to>
    <xdr:sp macro="" textlink="">
      <xdr:nvSpPr>
        <xdr:cNvPr id="773" name="フローチャート: 判断 772">
          <a:extLst>
            <a:ext uri="{FF2B5EF4-FFF2-40B4-BE49-F238E27FC236}">
              <a16:creationId xmlns:a16="http://schemas.microsoft.com/office/drawing/2014/main" id="{00000000-0008-0000-0F00-000005030000}"/>
            </a:ext>
          </a:extLst>
        </xdr:cNvPr>
        <xdr:cNvSpPr/>
      </xdr:nvSpPr>
      <xdr:spPr>
        <a:xfrm>
          <a:off x="12029440" y="1750731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97245</xdr:rowOff>
    </xdr:from>
    <xdr:to>
      <xdr:col>67</xdr:col>
      <xdr:colOff>101600</xdr:colOff>
      <xdr:row>105</xdr:row>
      <xdr:rowOff>27395</xdr:rowOff>
    </xdr:to>
    <xdr:sp macro="" textlink="">
      <xdr:nvSpPr>
        <xdr:cNvPr id="774" name="フローチャート: 判断 773">
          <a:extLst>
            <a:ext uri="{FF2B5EF4-FFF2-40B4-BE49-F238E27FC236}">
              <a16:creationId xmlns:a16="http://schemas.microsoft.com/office/drawing/2014/main" id="{00000000-0008-0000-0F00-000006030000}"/>
            </a:ext>
          </a:extLst>
        </xdr:cNvPr>
        <xdr:cNvSpPr/>
      </xdr:nvSpPr>
      <xdr:spPr>
        <a:xfrm>
          <a:off x="11231880" y="175318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F00-00000703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F00-00000803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F00-00000903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F00-00000A03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F00-00000B03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4173</xdr:rowOff>
    </xdr:from>
    <xdr:to>
      <xdr:col>85</xdr:col>
      <xdr:colOff>177800</xdr:colOff>
      <xdr:row>104</xdr:row>
      <xdr:rowOff>105773</xdr:rowOff>
    </xdr:to>
    <xdr:sp macro="" textlink="">
      <xdr:nvSpPr>
        <xdr:cNvPr id="780" name="楕円 779">
          <a:extLst>
            <a:ext uri="{FF2B5EF4-FFF2-40B4-BE49-F238E27FC236}">
              <a16:creationId xmlns:a16="http://schemas.microsoft.com/office/drawing/2014/main" id="{00000000-0008-0000-0F00-00000C030000}"/>
            </a:ext>
          </a:extLst>
        </xdr:cNvPr>
        <xdr:cNvSpPr/>
      </xdr:nvSpPr>
      <xdr:spPr>
        <a:xfrm>
          <a:off x="14325600" y="17438733"/>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27050</xdr:rowOff>
    </xdr:from>
    <xdr:ext cx="405111" cy="259045"/>
    <xdr:sp macro="" textlink="">
      <xdr:nvSpPr>
        <xdr:cNvPr id="781" name="【庁舎】&#10;有形固定資産減価償却率該当値テキスト">
          <a:extLst>
            <a:ext uri="{FF2B5EF4-FFF2-40B4-BE49-F238E27FC236}">
              <a16:creationId xmlns:a16="http://schemas.microsoft.com/office/drawing/2014/main" id="{00000000-0008-0000-0F00-00000D030000}"/>
            </a:ext>
          </a:extLst>
        </xdr:cNvPr>
        <xdr:cNvSpPr txBox="1"/>
      </xdr:nvSpPr>
      <xdr:spPr>
        <a:xfrm>
          <a:off x="14414500" y="1729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115207</xdr:rowOff>
    </xdr:from>
    <xdr:to>
      <xdr:col>81</xdr:col>
      <xdr:colOff>101600</xdr:colOff>
      <xdr:row>104</xdr:row>
      <xdr:rowOff>45357</xdr:rowOff>
    </xdr:to>
    <xdr:sp macro="" textlink="">
      <xdr:nvSpPr>
        <xdr:cNvPr id="782" name="楕円 781">
          <a:extLst>
            <a:ext uri="{FF2B5EF4-FFF2-40B4-BE49-F238E27FC236}">
              <a16:creationId xmlns:a16="http://schemas.microsoft.com/office/drawing/2014/main" id="{00000000-0008-0000-0F00-00000E030000}"/>
            </a:ext>
          </a:extLst>
        </xdr:cNvPr>
        <xdr:cNvSpPr/>
      </xdr:nvSpPr>
      <xdr:spPr>
        <a:xfrm>
          <a:off x="13578840" y="173821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166007</xdr:rowOff>
    </xdr:from>
    <xdr:to>
      <xdr:col>85</xdr:col>
      <xdr:colOff>127000</xdr:colOff>
      <xdr:row>104</xdr:row>
      <xdr:rowOff>54973</xdr:rowOff>
    </xdr:to>
    <xdr:cxnSp macro="">
      <xdr:nvCxnSpPr>
        <xdr:cNvPr id="783" name="直線コネクタ 782">
          <a:extLst>
            <a:ext uri="{FF2B5EF4-FFF2-40B4-BE49-F238E27FC236}">
              <a16:creationId xmlns:a16="http://schemas.microsoft.com/office/drawing/2014/main" id="{00000000-0008-0000-0F00-00000F030000}"/>
            </a:ext>
          </a:extLst>
        </xdr:cNvPr>
        <xdr:cNvCxnSpPr/>
      </xdr:nvCxnSpPr>
      <xdr:spPr>
        <a:xfrm>
          <a:off x="13629640" y="17432927"/>
          <a:ext cx="746760" cy="5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74386</xdr:rowOff>
    </xdr:from>
    <xdr:to>
      <xdr:col>76</xdr:col>
      <xdr:colOff>165100</xdr:colOff>
      <xdr:row>104</xdr:row>
      <xdr:rowOff>4536</xdr:rowOff>
    </xdr:to>
    <xdr:sp macro="" textlink="">
      <xdr:nvSpPr>
        <xdr:cNvPr id="784" name="楕円 783">
          <a:extLst>
            <a:ext uri="{FF2B5EF4-FFF2-40B4-BE49-F238E27FC236}">
              <a16:creationId xmlns:a16="http://schemas.microsoft.com/office/drawing/2014/main" id="{00000000-0008-0000-0F00-000010030000}"/>
            </a:ext>
          </a:extLst>
        </xdr:cNvPr>
        <xdr:cNvSpPr/>
      </xdr:nvSpPr>
      <xdr:spPr>
        <a:xfrm>
          <a:off x="12804140" y="173413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125186</xdr:rowOff>
    </xdr:from>
    <xdr:to>
      <xdr:col>81</xdr:col>
      <xdr:colOff>50800</xdr:colOff>
      <xdr:row>103</xdr:row>
      <xdr:rowOff>166007</xdr:rowOff>
    </xdr:to>
    <xdr:cxnSp macro="">
      <xdr:nvCxnSpPr>
        <xdr:cNvPr id="785" name="直線コネクタ 784">
          <a:extLst>
            <a:ext uri="{FF2B5EF4-FFF2-40B4-BE49-F238E27FC236}">
              <a16:creationId xmlns:a16="http://schemas.microsoft.com/office/drawing/2014/main" id="{00000000-0008-0000-0F00-000011030000}"/>
            </a:ext>
          </a:extLst>
        </xdr:cNvPr>
        <xdr:cNvCxnSpPr/>
      </xdr:nvCxnSpPr>
      <xdr:spPr>
        <a:xfrm>
          <a:off x="12854940" y="17392106"/>
          <a:ext cx="7747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111942</xdr:rowOff>
    </xdr:from>
    <xdr:to>
      <xdr:col>72</xdr:col>
      <xdr:colOff>38100</xdr:colOff>
      <xdr:row>105</xdr:row>
      <xdr:rowOff>42092</xdr:rowOff>
    </xdr:to>
    <xdr:sp macro="" textlink="">
      <xdr:nvSpPr>
        <xdr:cNvPr id="786" name="楕円 785">
          <a:extLst>
            <a:ext uri="{FF2B5EF4-FFF2-40B4-BE49-F238E27FC236}">
              <a16:creationId xmlns:a16="http://schemas.microsoft.com/office/drawing/2014/main" id="{00000000-0008-0000-0F00-000012030000}"/>
            </a:ext>
          </a:extLst>
        </xdr:cNvPr>
        <xdr:cNvSpPr/>
      </xdr:nvSpPr>
      <xdr:spPr>
        <a:xfrm>
          <a:off x="12029440" y="1754650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125186</xdr:rowOff>
    </xdr:from>
    <xdr:to>
      <xdr:col>76</xdr:col>
      <xdr:colOff>114300</xdr:colOff>
      <xdr:row>104</xdr:row>
      <xdr:rowOff>162742</xdr:rowOff>
    </xdr:to>
    <xdr:cxnSp macro="">
      <xdr:nvCxnSpPr>
        <xdr:cNvPr id="787" name="直線コネクタ 786">
          <a:extLst>
            <a:ext uri="{FF2B5EF4-FFF2-40B4-BE49-F238E27FC236}">
              <a16:creationId xmlns:a16="http://schemas.microsoft.com/office/drawing/2014/main" id="{00000000-0008-0000-0F00-000013030000}"/>
            </a:ext>
          </a:extLst>
        </xdr:cNvPr>
        <xdr:cNvCxnSpPr/>
      </xdr:nvCxnSpPr>
      <xdr:spPr>
        <a:xfrm flipV="1">
          <a:off x="12072620" y="17392106"/>
          <a:ext cx="782320" cy="20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85816</xdr:rowOff>
    </xdr:from>
    <xdr:to>
      <xdr:col>67</xdr:col>
      <xdr:colOff>101600</xdr:colOff>
      <xdr:row>105</xdr:row>
      <xdr:rowOff>15966</xdr:rowOff>
    </xdr:to>
    <xdr:sp macro="" textlink="">
      <xdr:nvSpPr>
        <xdr:cNvPr id="788" name="楕円 787">
          <a:extLst>
            <a:ext uri="{FF2B5EF4-FFF2-40B4-BE49-F238E27FC236}">
              <a16:creationId xmlns:a16="http://schemas.microsoft.com/office/drawing/2014/main" id="{00000000-0008-0000-0F00-000014030000}"/>
            </a:ext>
          </a:extLst>
        </xdr:cNvPr>
        <xdr:cNvSpPr/>
      </xdr:nvSpPr>
      <xdr:spPr>
        <a:xfrm>
          <a:off x="11231880" y="175203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136616</xdr:rowOff>
    </xdr:from>
    <xdr:to>
      <xdr:col>71</xdr:col>
      <xdr:colOff>177800</xdr:colOff>
      <xdr:row>104</xdr:row>
      <xdr:rowOff>162742</xdr:rowOff>
    </xdr:to>
    <xdr:cxnSp macro="">
      <xdr:nvCxnSpPr>
        <xdr:cNvPr id="789" name="直線コネクタ 788">
          <a:extLst>
            <a:ext uri="{FF2B5EF4-FFF2-40B4-BE49-F238E27FC236}">
              <a16:creationId xmlns:a16="http://schemas.microsoft.com/office/drawing/2014/main" id="{00000000-0008-0000-0F00-000015030000}"/>
            </a:ext>
          </a:extLst>
        </xdr:cNvPr>
        <xdr:cNvCxnSpPr/>
      </xdr:nvCxnSpPr>
      <xdr:spPr>
        <a:xfrm>
          <a:off x="11282680" y="17571176"/>
          <a:ext cx="78994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20156</xdr:rowOff>
    </xdr:from>
    <xdr:ext cx="405111" cy="259045"/>
    <xdr:sp macro="" textlink="">
      <xdr:nvSpPr>
        <xdr:cNvPr id="790" name="n_1aveValue【庁舎】&#10;有形固定資産減価償却率">
          <a:extLst>
            <a:ext uri="{FF2B5EF4-FFF2-40B4-BE49-F238E27FC236}">
              <a16:creationId xmlns:a16="http://schemas.microsoft.com/office/drawing/2014/main" id="{00000000-0008-0000-0F00-000016030000}"/>
            </a:ext>
          </a:extLst>
        </xdr:cNvPr>
        <xdr:cNvSpPr txBox="1"/>
      </xdr:nvSpPr>
      <xdr:spPr>
        <a:xfrm>
          <a:off x="13437244" y="17622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5459</xdr:rowOff>
    </xdr:from>
    <xdr:ext cx="405111" cy="259045"/>
    <xdr:sp macro="" textlink="">
      <xdr:nvSpPr>
        <xdr:cNvPr id="791" name="n_2aveValue【庁舎】&#10;有形固定資産減価償却率">
          <a:extLst>
            <a:ext uri="{FF2B5EF4-FFF2-40B4-BE49-F238E27FC236}">
              <a16:creationId xmlns:a16="http://schemas.microsoft.com/office/drawing/2014/main" id="{00000000-0008-0000-0F00-000017030000}"/>
            </a:ext>
          </a:extLst>
        </xdr:cNvPr>
        <xdr:cNvSpPr txBox="1"/>
      </xdr:nvSpPr>
      <xdr:spPr>
        <a:xfrm>
          <a:off x="12675244" y="17607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19429</xdr:rowOff>
    </xdr:from>
    <xdr:ext cx="405111" cy="259045"/>
    <xdr:sp macro="" textlink="">
      <xdr:nvSpPr>
        <xdr:cNvPr id="792" name="n_3aveValue【庁舎】&#10;有形固定資産減価償却率">
          <a:extLst>
            <a:ext uri="{FF2B5EF4-FFF2-40B4-BE49-F238E27FC236}">
              <a16:creationId xmlns:a16="http://schemas.microsoft.com/office/drawing/2014/main" id="{00000000-0008-0000-0F00-000018030000}"/>
            </a:ext>
          </a:extLst>
        </xdr:cNvPr>
        <xdr:cNvSpPr txBox="1"/>
      </xdr:nvSpPr>
      <xdr:spPr>
        <a:xfrm>
          <a:off x="11900544" y="1728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18522</xdr:rowOff>
    </xdr:from>
    <xdr:ext cx="405111" cy="259045"/>
    <xdr:sp macro="" textlink="">
      <xdr:nvSpPr>
        <xdr:cNvPr id="793" name="n_4aveValue【庁舎】&#10;有形固定資産減価償却率">
          <a:extLst>
            <a:ext uri="{FF2B5EF4-FFF2-40B4-BE49-F238E27FC236}">
              <a16:creationId xmlns:a16="http://schemas.microsoft.com/office/drawing/2014/main" id="{00000000-0008-0000-0F00-000019030000}"/>
            </a:ext>
          </a:extLst>
        </xdr:cNvPr>
        <xdr:cNvSpPr txBox="1"/>
      </xdr:nvSpPr>
      <xdr:spPr>
        <a:xfrm>
          <a:off x="11102984" y="1762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61884</xdr:rowOff>
    </xdr:from>
    <xdr:ext cx="405111" cy="259045"/>
    <xdr:sp macro="" textlink="">
      <xdr:nvSpPr>
        <xdr:cNvPr id="794" name="n_1mainValue【庁舎】&#10;有形固定資産減価償却率">
          <a:extLst>
            <a:ext uri="{FF2B5EF4-FFF2-40B4-BE49-F238E27FC236}">
              <a16:creationId xmlns:a16="http://schemas.microsoft.com/office/drawing/2014/main" id="{00000000-0008-0000-0F00-00001A030000}"/>
            </a:ext>
          </a:extLst>
        </xdr:cNvPr>
        <xdr:cNvSpPr txBox="1"/>
      </xdr:nvSpPr>
      <xdr:spPr>
        <a:xfrm>
          <a:off x="13437244" y="1716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21063</xdr:rowOff>
    </xdr:from>
    <xdr:ext cx="405111" cy="259045"/>
    <xdr:sp macro="" textlink="">
      <xdr:nvSpPr>
        <xdr:cNvPr id="795" name="n_2mainValue【庁舎】&#10;有形固定資産減価償却率">
          <a:extLst>
            <a:ext uri="{FF2B5EF4-FFF2-40B4-BE49-F238E27FC236}">
              <a16:creationId xmlns:a16="http://schemas.microsoft.com/office/drawing/2014/main" id="{00000000-0008-0000-0F00-00001B030000}"/>
            </a:ext>
          </a:extLst>
        </xdr:cNvPr>
        <xdr:cNvSpPr txBox="1"/>
      </xdr:nvSpPr>
      <xdr:spPr>
        <a:xfrm>
          <a:off x="12675244" y="1712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33219</xdr:rowOff>
    </xdr:from>
    <xdr:ext cx="405111" cy="259045"/>
    <xdr:sp macro="" textlink="">
      <xdr:nvSpPr>
        <xdr:cNvPr id="796" name="n_3mainValue【庁舎】&#10;有形固定資産減価償却率">
          <a:extLst>
            <a:ext uri="{FF2B5EF4-FFF2-40B4-BE49-F238E27FC236}">
              <a16:creationId xmlns:a16="http://schemas.microsoft.com/office/drawing/2014/main" id="{00000000-0008-0000-0F00-00001C030000}"/>
            </a:ext>
          </a:extLst>
        </xdr:cNvPr>
        <xdr:cNvSpPr txBox="1"/>
      </xdr:nvSpPr>
      <xdr:spPr>
        <a:xfrm>
          <a:off x="11900544" y="17635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32493</xdr:rowOff>
    </xdr:from>
    <xdr:ext cx="405111" cy="259045"/>
    <xdr:sp macro="" textlink="">
      <xdr:nvSpPr>
        <xdr:cNvPr id="797" name="n_4mainValue【庁舎】&#10;有形固定資産減価償却率">
          <a:extLst>
            <a:ext uri="{FF2B5EF4-FFF2-40B4-BE49-F238E27FC236}">
              <a16:creationId xmlns:a16="http://schemas.microsoft.com/office/drawing/2014/main" id="{00000000-0008-0000-0F00-00001D030000}"/>
            </a:ext>
          </a:extLst>
        </xdr:cNvPr>
        <xdr:cNvSpPr txBox="1"/>
      </xdr:nvSpPr>
      <xdr:spPr>
        <a:xfrm>
          <a:off x="11102984" y="1729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a:extLst>
            <a:ext uri="{FF2B5EF4-FFF2-40B4-BE49-F238E27FC236}">
              <a16:creationId xmlns:a16="http://schemas.microsoft.com/office/drawing/2014/main" id="{00000000-0008-0000-0F00-00001E03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a:extLst>
            <a:ext uri="{FF2B5EF4-FFF2-40B4-BE49-F238E27FC236}">
              <a16:creationId xmlns:a16="http://schemas.microsoft.com/office/drawing/2014/main" id="{00000000-0008-0000-0F00-00001F03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a:extLst>
            <a:ext uri="{FF2B5EF4-FFF2-40B4-BE49-F238E27FC236}">
              <a16:creationId xmlns:a16="http://schemas.microsoft.com/office/drawing/2014/main" id="{00000000-0008-0000-0F00-00002003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a:extLst>
            <a:ext uri="{FF2B5EF4-FFF2-40B4-BE49-F238E27FC236}">
              <a16:creationId xmlns:a16="http://schemas.microsoft.com/office/drawing/2014/main" id="{00000000-0008-0000-0F00-00002103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a:extLst>
            <a:ext uri="{FF2B5EF4-FFF2-40B4-BE49-F238E27FC236}">
              <a16:creationId xmlns:a16="http://schemas.microsoft.com/office/drawing/2014/main" id="{00000000-0008-0000-0F00-00002203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a:extLst>
            <a:ext uri="{FF2B5EF4-FFF2-40B4-BE49-F238E27FC236}">
              <a16:creationId xmlns:a16="http://schemas.microsoft.com/office/drawing/2014/main" id="{00000000-0008-0000-0F00-00002303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a:extLst>
            <a:ext uri="{FF2B5EF4-FFF2-40B4-BE49-F238E27FC236}">
              <a16:creationId xmlns:a16="http://schemas.microsoft.com/office/drawing/2014/main" id="{00000000-0008-0000-0F00-00002403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a:extLst>
            <a:ext uri="{FF2B5EF4-FFF2-40B4-BE49-F238E27FC236}">
              <a16:creationId xmlns:a16="http://schemas.microsoft.com/office/drawing/2014/main" id="{00000000-0008-0000-0F00-00002503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a:extLst>
            <a:ext uri="{FF2B5EF4-FFF2-40B4-BE49-F238E27FC236}">
              <a16:creationId xmlns:a16="http://schemas.microsoft.com/office/drawing/2014/main" id="{00000000-0008-0000-0F00-00002603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8" name="直線コネクタ 807">
          <a:extLst>
            <a:ext uri="{FF2B5EF4-FFF2-40B4-BE49-F238E27FC236}">
              <a16:creationId xmlns:a16="http://schemas.microsoft.com/office/drawing/2014/main" id="{00000000-0008-0000-0F00-000028030000}"/>
            </a:ext>
          </a:extLst>
        </xdr:cNvPr>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9" name="テキスト ボックス 808">
          <a:extLst>
            <a:ext uri="{FF2B5EF4-FFF2-40B4-BE49-F238E27FC236}">
              <a16:creationId xmlns:a16="http://schemas.microsoft.com/office/drawing/2014/main" id="{00000000-0008-0000-0F00-000029030000}"/>
            </a:ext>
          </a:extLst>
        </xdr:cNvPr>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0" name="直線コネクタ 809">
          <a:extLst>
            <a:ext uri="{FF2B5EF4-FFF2-40B4-BE49-F238E27FC236}">
              <a16:creationId xmlns:a16="http://schemas.microsoft.com/office/drawing/2014/main" id="{00000000-0008-0000-0F00-00002A030000}"/>
            </a:ext>
          </a:extLst>
        </xdr:cNvPr>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1" name="テキスト ボックス 810">
          <a:extLst>
            <a:ext uri="{FF2B5EF4-FFF2-40B4-BE49-F238E27FC236}">
              <a16:creationId xmlns:a16="http://schemas.microsoft.com/office/drawing/2014/main" id="{00000000-0008-0000-0F00-00002B030000}"/>
            </a:ext>
          </a:extLst>
        </xdr:cNvPr>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2" name="直線コネクタ 811">
          <a:extLst>
            <a:ext uri="{FF2B5EF4-FFF2-40B4-BE49-F238E27FC236}">
              <a16:creationId xmlns:a16="http://schemas.microsoft.com/office/drawing/2014/main" id="{00000000-0008-0000-0F00-00002C030000}"/>
            </a:ext>
          </a:extLst>
        </xdr:cNvPr>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3" name="テキスト ボックス 812">
          <a:extLst>
            <a:ext uri="{FF2B5EF4-FFF2-40B4-BE49-F238E27FC236}">
              <a16:creationId xmlns:a16="http://schemas.microsoft.com/office/drawing/2014/main" id="{00000000-0008-0000-0F00-00002D030000}"/>
            </a:ext>
          </a:extLst>
        </xdr:cNvPr>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4" name="直線コネクタ 813">
          <a:extLst>
            <a:ext uri="{FF2B5EF4-FFF2-40B4-BE49-F238E27FC236}">
              <a16:creationId xmlns:a16="http://schemas.microsoft.com/office/drawing/2014/main" id="{00000000-0008-0000-0F00-00002E030000}"/>
            </a:ext>
          </a:extLst>
        </xdr:cNvPr>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5" name="テキスト ボックス 814">
          <a:extLst>
            <a:ext uri="{FF2B5EF4-FFF2-40B4-BE49-F238E27FC236}">
              <a16:creationId xmlns:a16="http://schemas.microsoft.com/office/drawing/2014/main" id="{00000000-0008-0000-0F00-00002F030000}"/>
            </a:ext>
          </a:extLst>
        </xdr:cNvPr>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a:extLst>
            <a:ext uri="{FF2B5EF4-FFF2-40B4-BE49-F238E27FC236}">
              <a16:creationId xmlns:a16="http://schemas.microsoft.com/office/drawing/2014/main" id="{00000000-0008-0000-0F00-00003003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a:extLst>
            <a:ext uri="{FF2B5EF4-FFF2-40B4-BE49-F238E27FC236}">
              <a16:creationId xmlns:a16="http://schemas.microsoft.com/office/drawing/2014/main" id="{00000000-0008-0000-0F00-00003103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庁舎】&#10;一人当たり面積グラフ枠">
          <a:extLst>
            <a:ext uri="{FF2B5EF4-FFF2-40B4-BE49-F238E27FC236}">
              <a16:creationId xmlns:a16="http://schemas.microsoft.com/office/drawing/2014/main" id="{00000000-0008-0000-0F00-00003203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149809</xdr:rowOff>
    </xdr:from>
    <xdr:to>
      <xdr:col>116</xdr:col>
      <xdr:colOff>62864</xdr:colOff>
      <xdr:row>108</xdr:row>
      <xdr:rowOff>9449</xdr:rowOff>
    </xdr:to>
    <xdr:cxnSp macro="">
      <xdr:nvCxnSpPr>
        <xdr:cNvPr id="819" name="直線コネクタ 818">
          <a:extLst>
            <a:ext uri="{FF2B5EF4-FFF2-40B4-BE49-F238E27FC236}">
              <a16:creationId xmlns:a16="http://schemas.microsoft.com/office/drawing/2014/main" id="{00000000-0008-0000-0F00-000033030000}"/>
            </a:ext>
          </a:extLst>
        </xdr:cNvPr>
        <xdr:cNvCxnSpPr/>
      </xdr:nvCxnSpPr>
      <xdr:spPr>
        <a:xfrm flipV="1">
          <a:off x="19509104" y="17081449"/>
          <a:ext cx="0" cy="1033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13276</xdr:rowOff>
    </xdr:from>
    <xdr:ext cx="469744" cy="259045"/>
    <xdr:sp macro="" textlink="">
      <xdr:nvSpPr>
        <xdr:cNvPr id="820" name="【庁舎】&#10;一人当たり面積最小値テキスト">
          <a:extLst>
            <a:ext uri="{FF2B5EF4-FFF2-40B4-BE49-F238E27FC236}">
              <a16:creationId xmlns:a16="http://schemas.microsoft.com/office/drawing/2014/main" id="{00000000-0008-0000-0F00-000034030000}"/>
            </a:ext>
          </a:extLst>
        </xdr:cNvPr>
        <xdr:cNvSpPr txBox="1"/>
      </xdr:nvSpPr>
      <xdr:spPr>
        <a:xfrm>
          <a:off x="19547840" y="18118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9449</xdr:rowOff>
    </xdr:from>
    <xdr:to>
      <xdr:col>116</xdr:col>
      <xdr:colOff>152400</xdr:colOff>
      <xdr:row>108</xdr:row>
      <xdr:rowOff>9449</xdr:rowOff>
    </xdr:to>
    <xdr:cxnSp macro="">
      <xdr:nvCxnSpPr>
        <xdr:cNvPr id="821" name="直線コネクタ 820">
          <a:extLst>
            <a:ext uri="{FF2B5EF4-FFF2-40B4-BE49-F238E27FC236}">
              <a16:creationId xmlns:a16="http://schemas.microsoft.com/office/drawing/2014/main" id="{00000000-0008-0000-0F00-000035030000}"/>
            </a:ext>
          </a:extLst>
        </xdr:cNvPr>
        <xdr:cNvCxnSpPr/>
      </xdr:nvCxnSpPr>
      <xdr:spPr>
        <a:xfrm>
          <a:off x="19443700" y="181145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96486</xdr:rowOff>
    </xdr:from>
    <xdr:ext cx="469744" cy="259045"/>
    <xdr:sp macro="" textlink="">
      <xdr:nvSpPr>
        <xdr:cNvPr id="822" name="【庁舎】&#10;一人当たり面積最大値テキスト">
          <a:extLst>
            <a:ext uri="{FF2B5EF4-FFF2-40B4-BE49-F238E27FC236}">
              <a16:creationId xmlns:a16="http://schemas.microsoft.com/office/drawing/2014/main" id="{00000000-0008-0000-0F00-000036030000}"/>
            </a:ext>
          </a:extLst>
        </xdr:cNvPr>
        <xdr:cNvSpPr txBox="1"/>
      </xdr:nvSpPr>
      <xdr:spPr>
        <a:xfrm>
          <a:off x="19547840" y="16860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149809</xdr:rowOff>
    </xdr:from>
    <xdr:to>
      <xdr:col>116</xdr:col>
      <xdr:colOff>152400</xdr:colOff>
      <xdr:row>101</xdr:row>
      <xdr:rowOff>149809</xdr:rowOff>
    </xdr:to>
    <xdr:cxnSp macro="">
      <xdr:nvCxnSpPr>
        <xdr:cNvPr id="823" name="直線コネクタ 822">
          <a:extLst>
            <a:ext uri="{FF2B5EF4-FFF2-40B4-BE49-F238E27FC236}">
              <a16:creationId xmlns:a16="http://schemas.microsoft.com/office/drawing/2014/main" id="{00000000-0008-0000-0F00-000037030000}"/>
            </a:ext>
          </a:extLst>
        </xdr:cNvPr>
        <xdr:cNvCxnSpPr/>
      </xdr:nvCxnSpPr>
      <xdr:spPr>
        <a:xfrm>
          <a:off x="19443700" y="170814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137329</xdr:rowOff>
    </xdr:from>
    <xdr:ext cx="469744" cy="259045"/>
    <xdr:sp macro="" textlink="">
      <xdr:nvSpPr>
        <xdr:cNvPr id="824" name="【庁舎】&#10;一人当たり面積平均値テキスト">
          <a:extLst>
            <a:ext uri="{FF2B5EF4-FFF2-40B4-BE49-F238E27FC236}">
              <a16:creationId xmlns:a16="http://schemas.microsoft.com/office/drawing/2014/main" id="{00000000-0008-0000-0F00-000038030000}"/>
            </a:ext>
          </a:extLst>
        </xdr:cNvPr>
        <xdr:cNvSpPr txBox="1"/>
      </xdr:nvSpPr>
      <xdr:spPr>
        <a:xfrm>
          <a:off x="19547840" y="179071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158902</xdr:rowOff>
    </xdr:from>
    <xdr:to>
      <xdr:col>116</xdr:col>
      <xdr:colOff>114300</xdr:colOff>
      <xdr:row>107</xdr:row>
      <xdr:rowOff>89052</xdr:rowOff>
    </xdr:to>
    <xdr:sp macro="" textlink="">
      <xdr:nvSpPr>
        <xdr:cNvPr id="825" name="フローチャート: 判断 824">
          <a:extLst>
            <a:ext uri="{FF2B5EF4-FFF2-40B4-BE49-F238E27FC236}">
              <a16:creationId xmlns:a16="http://schemas.microsoft.com/office/drawing/2014/main" id="{00000000-0008-0000-0F00-000039030000}"/>
            </a:ext>
          </a:extLst>
        </xdr:cNvPr>
        <xdr:cNvSpPr/>
      </xdr:nvSpPr>
      <xdr:spPr>
        <a:xfrm>
          <a:off x="19458940" y="179287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156617</xdr:rowOff>
    </xdr:from>
    <xdr:to>
      <xdr:col>112</xdr:col>
      <xdr:colOff>38100</xdr:colOff>
      <xdr:row>107</xdr:row>
      <xdr:rowOff>86767</xdr:rowOff>
    </xdr:to>
    <xdr:sp macro="" textlink="">
      <xdr:nvSpPr>
        <xdr:cNvPr id="826" name="フローチャート: 判断 825">
          <a:extLst>
            <a:ext uri="{FF2B5EF4-FFF2-40B4-BE49-F238E27FC236}">
              <a16:creationId xmlns:a16="http://schemas.microsoft.com/office/drawing/2014/main" id="{00000000-0008-0000-0F00-00003A030000}"/>
            </a:ext>
          </a:extLst>
        </xdr:cNvPr>
        <xdr:cNvSpPr/>
      </xdr:nvSpPr>
      <xdr:spPr>
        <a:xfrm>
          <a:off x="18735040" y="1792645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151588</xdr:rowOff>
    </xdr:from>
    <xdr:to>
      <xdr:col>107</xdr:col>
      <xdr:colOff>101600</xdr:colOff>
      <xdr:row>107</xdr:row>
      <xdr:rowOff>81738</xdr:rowOff>
    </xdr:to>
    <xdr:sp macro="" textlink="">
      <xdr:nvSpPr>
        <xdr:cNvPr id="827" name="フローチャート: 判断 826">
          <a:extLst>
            <a:ext uri="{FF2B5EF4-FFF2-40B4-BE49-F238E27FC236}">
              <a16:creationId xmlns:a16="http://schemas.microsoft.com/office/drawing/2014/main" id="{00000000-0008-0000-0F00-00003B030000}"/>
            </a:ext>
          </a:extLst>
        </xdr:cNvPr>
        <xdr:cNvSpPr/>
      </xdr:nvSpPr>
      <xdr:spPr>
        <a:xfrm>
          <a:off x="17937480" y="179214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7113</xdr:rowOff>
    </xdr:from>
    <xdr:to>
      <xdr:col>102</xdr:col>
      <xdr:colOff>165100</xdr:colOff>
      <xdr:row>107</xdr:row>
      <xdr:rowOff>108713</xdr:rowOff>
    </xdr:to>
    <xdr:sp macro="" textlink="">
      <xdr:nvSpPr>
        <xdr:cNvPr id="828" name="フローチャート: 判断 827">
          <a:extLst>
            <a:ext uri="{FF2B5EF4-FFF2-40B4-BE49-F238E27FC236}">
              <a16:creationId xmlns:a16="http://schemas.microsoft.com/office/drawing/2014/main" id="{00000000-0008-0000-0F00-00003C030000}"/>
            </a:ext>
          </a:extLst>
        </xdr:cNvPr>
        <xdr:cNvSpPr/>
      </xdr:nvSpPr>
      <xdr:spPr>
        <a:xfrm>
          <a:off x="17162780" y="1794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11685</xdr:rowOff>
    </xdr:from>
    <xdr:to>
      <xdr:col>98</xdr:col>
      <xdr:colOff>38100</xdr:colOff>
      <xdr:row>107</xdr:row>
      <xdr:rowOff>113285</xdr:rowOff>
    </xdr:to>
    <xdr:sp macro="" textlink="">
      <xdr:nvSpPr>
        <xdr:cNvPr id="829" name="フローチャート: 判断 828">
          <a:extLst>
            <a:ext uri="{FF2B5EF4-FFF2-40B4-BE49-F238E27FC236}">
              <a16:creationId xmlns:a16="http://schemas.microsoft.com/office/drawing/2014/main" id="{00000000-0008-0000-0F00-00003D030000}"/>
            </a:ext>
          </a:extLst>
        </xdr:cNvPr>
        <xdr:cNvSpPr/>
      </xdr:nvSpPr>
      <xdr:spPr>
        <a:xfrm>
          <a:off x="16388080" y="179491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F00-00003E03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F00-00003F03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F00-00004003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F00-00004103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F00-00004203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106781</xdr:rowOff>
    </xdr:from>
    <xdr:to>
      <xdr:col>116</xdr:col>
      <xdr:colOff>114300</xdr:colOff>
      <xdr:row>107</xdr:row>
      <xdr:rowOff>36931</xdr:rowOff>
    </xdr:to>
    <xdr:sp macro="" textlink="">
      <xdr:nvSpPr>
        <xdr:cNvPr id="835" name="楕円 834">
          <a:extLst>
            <a:ext uri="{FF2B5EF4-FFF2-40B4-BE49-F238E27FC236}">
              <a16:creationId xmlns:a16="http://schemas.microsoft.com/office/drawing/2014/main" id="{00000000-0008-0000-0F00-000043030000}"/>
            </a:ext>
          </a:extLst>
        </xdr:cNvPr>
        <xdr:cNvSpPr/>
      </xdr:nvSpPr>
      <xdr:spPr>
        <a:xfrm>
          <a:off x="19458940" y="178766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129658</xdr:rowOff>
    </xdr:from>
    <xdr:ext cx="469744" cy="259045"/>
    <xdr:sp macro="" textlink="">
      <xdr:nvSpPr>
        <xdr:cNvPr id="836" name="【庁舎】&#10;一人当たり面積該当値テキスト">
          <a:extLst>
            <a:ext uri="{FF2B5EF4-FFF2-40B4-BE49-F238E27FC236}">
              <a16:creationId xmlns:a16="http://schemas.microsoft.com/office/drawing/2014/main" id="{00000000-0008-0000-0F00-000044030000}"/>
            </a:ext>
          </a:extLst>
        </xdr:cNvPr>
        <xdr:cNvSpPr txBox="1"/>
      </xdr:nvSpPr>
      <xdr:spPr>
        <a:xfrm>
          <a:off x="19547840" y="17731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110440</xdr:rowOff>
    </xdr:from>
    <xdr:to>
      <xdr:col>112</xdr:col>
      <xdr:colOff>38100</xdr:colOff>
      <xdr:row>107</xdr:row>
      <xdr:rowOff>40590</xdr:rowOff>
    </xdr:to>
    <xdr:sp macro="" textlink="">
      <xdr:nvSpPr>
        <xdr:cNvPr id="837" name="楕円 836">
          <a:extLst>
            <a:ext uri="{FF2B5EF4-FFF2-40B4-BE49-F238E27FC236}">
              <a16:creationId xmlns:a16="http://schemas.microsoft.com/office/drawing/2014/main" id="{00000000-0008-0000-0F00-000045030000}"/>
            </a:ext>
          </a:extLst>
        </xdr:cNvPr>
        <xdr:cNvSpPr/>
      </xdr:nvSpPr>
      <xdr:spPr>
        <a:xfrm>
          <a:off x="18735040" y="178802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157581</xdr:rowOff>
    </xdr:from>
    <xdr:to>
      <xdr:col>116</xdr:col>
      <xdr:colOff>63500</xdr:colOff>
      <xdr:row>106</xdr:row>
      <xdr:rowOff>161240</xdr:rowOff>
    </xdr:to>
    <xdr:cxnSp macro="">
      <xdr:nvCxnSpPr>
        <xdr:cNvPr id="838" name="直線コネクタ 837">
          <a:extLst>
            <a:ext uri="{FF2B5EF4-FFF2-40B4-BE49-F238E27FC236}">
              <a16:creationId xmlns:a16="http://schemas.microsoft.com/office/drawing/2014/main" id="{00000000-0008-0000-0F00-000046030000}"/>
            </a:ext>
          </a:extLst>
        </xdr:cNvPr>
        <xdr:cNvCxnSpPr/>
      </xdr:nvCxnSpPr>
      <xdr:spPr>
        <a:xfrm flipV="1">
          <a:off x="18778220" y="17927421"/>
          <a:ext cx="73152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112725</xdr:rowOff>
    </xdr:from>
    <xdr:to>
      <xdr:col>107</xdr:col>
      <xdr:colOff>101600</xdr:colOff>
      <xdr:row>107</xdr:row>
      <xdr:rowOff>42875</xdr:rowOff>
    </xdr:to>
    <xdr:sp macro="" textlink="">
      <xdr:nvSpPr>
        <xdr:cNvPr id="839" name="楕円 838">
          <a:extLst>
            <a:ext uri="{FF2B5EF4-FFF2-40B4-BE49-F238E27FC236}">
              <a16:creationId xmlns:a16="http://schemas.microsoft.com/office/drawing/2014/main" id="{00000000-0008-0000-0F00-000047030000}"/>
            </a:ext>
          </a:extLst>
        </xdr:cNvPr>
        <xdr:cNvSpPr/>
      </xdr:nvSpPr>
      <xdr:spPr>
        <a:xfrm>
          <a:off x="17937480" y="178825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161240</xdr:rowOff>
    </xdr:from>
    <xdr:to>
      <xdr:col>111</xdr:col>
      <xdr:colOff>177800</xdr:colOff>
      <xdr:row>106</xdr:row>
      <xdr:rowOff>163525</xdr:rowOff>
    </xdr:to>
    <xdr:cxnSp macro="">
      <xdr:nvCxnSpPr>
        <xdr:cNvPr id="840" name="直線コネクタ 839">
          <a:extLst>
            <a:ext uri="{FF2B5EF4-FFF2-40B4-BE49-F238E27FC236}">
              <a16:creationId xmlns:a16="http://schemas.microsoft.com/office/drawing/2014/main" id="{00000000-0008-0000-0F00-000048030000}"/>
            </a:ext>
          </a:extLst>
        </xdr:cNvPr>
        <xdr:cNvCxnSpPr/>
      </xdr:nvCxnSpPr>
      <xdr:spPr>
        <a:xfrm flipV="1">
          <a:off x="17988280" y="17931080"/>
          <a:ext cx="78994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114097</xdr:rowOff>
    </xdr:from>
    <xdr:to>
      <xdr:col>102</xdr:col>
      <xdr:colOff>165100</xdr:colOff>
      <xdr:row>107</xdr:row>
      <xdr:rowOff>44247</xdr:rowOff>
    </xdr:to>
    <xdr:sp macro="" textlink="">
      <xdr:nvSpPr>
        <xdr:cNvPr id="841" name="楕円 840">
          <a:extLst>
            <a:ext uri="{FF2B5EF4-FFF2-40B4-BE49-F238E27FC236}">
              <a16:creationId xmlns:a16="http://schemas.microsoft.com/office/drawing/2014/main" id="{00000000-0008-0000-0F00-000049030000}"/>
            </a:ext>
          </a:extLst>
        </xdr:cNvPr>
        <xdr:cNvSpPr/>
      </xdr:nvSpPr>
      <xdr:spPr>
        <a:xfrm>
          <a:off x="17162780" y="178839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163525</xdr:rowOff>
    </xdr:from>
    <xdr:to>
      <xdr:col>107</xdr:col>
      <xdr:colOff>50800</xdr:colOff>
      <xdr:row>106</xdr:row>
      <xdr:rowOff>164897</xdr:rowOff>
    </xdr:to>
    <xdr:cxnSp macro="">
      <xdr:nvCxnSpPr>
        <xdr:cNvPr id="842" name="直線コネクタ 841">
          <a:extLst>
            <a:ext uri="{FF2B5EF4-FFF2-40B4-BE49-F238E27FC236}">
              <a16:creationId xmlns:a16="http://schemas.microsoft.com/office/drawing/2014/main" id="{00000000-0008-0000-0F00-00004A030000}"/>
            </a:ext>
          </a:extLst>
        </xdr:cNvPr>
        <xdr:cNvCxnSpPr/>
      </xdr:nvCxnSpPr>
      <xdr:spPr>
        <a:xfrm flipV="1">
          <a:off x="17213580" y="17933365"/>
          <a:ext cx="7747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117754</xdr:rowOff>
    </xdr:from>
    <xdr:to>
      <xdr:col>98</xdr:col>
      <xdr:colOff>38100</xdr:colOff>
      <xdr:row>107</xdr:row>
      <xdr:rowOff>47904</xdr:rowOff>
    </xdr:to>
    <xdr:sp macro="" textlink="">
      <xdr:nvSpPr>
        <xdr:cNvPr id="843" name="楕円 842">
          <a:extLst>
            <a:ext uri="{FF2B5EF4-FFF2-40B4-BE49-F238E27FC236}">
              <a16:creationId xmlns:a16="http://schemas.microsoft.com/office/drawing/2014/main" id="{00000000-0008-0000-0F00-00004B030000}"/>
            </a:ext>
          </a:extLst>
        </xdr:cNvPr>
        <xdr:cNvSpPr/>
      </xdr:nvSpPr>
      <xdr:spPr>
        <a:xfrm>
          <a:off x="16388080" y="1788759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164897</xdr:rowOff>
    </xdr:from>
    <xdr:to>
      <xdr:col>102</xdr:col>
      <xdr:colOff>114300</xdr:colOff>
      <xdr:row>106</xdr:row>
      <xdr:rowOff>168554</xdr:rowOff>
    </xdr:to>
    <xdr:cxnSp macro="">
      <xdr:nvCxnSpPr>
        <xdr:cNvPr id="844" name="直線コネクタ 843">
          <a:extLst>
            <a:ext uri="{FF2B5EF4-FFF2-40B4-BE49-F238E27FC236}">
              <a16:creationId xmlns:a16="http://schemas.microsoft.com/office/drawing/2014/main" id="{00000000-0008-0000-0F00-00004C030000}"/>
            </a:ext>
          </a:extLst>
        </xdr:cNvPr>
        <xdr:cNvCxnSpPr/>
      </xdr:nvCxnSpPr>
      <xdr:spPr>
        <a:xfrm flipV="1">
          <a:off x="16431260" y="17934737"/>
          <a:ext cx="78232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77894</xdr:rowOff>
    </xdr:from>
    <xdr:ext cx="469744" cy="259045"/>
    <xdr:sp macro="" textlink="">
      <xdr:nvSpPr>
        <xdr:cNvPr id="845" name="n_1aveValue【庁舎】&#10;一人当たり面積">
          <a:extLst>
            <a:ext uri="{FF2B5EF4-FFF2-40B4-BE49-F238E27FC236}">
              <a16:creationId xmlns:a16="http://schemas.microsoft.com/office/drawing/2014/main" id="{00000000-0008-0000-0F00-00004D030000}"/>
            </a:ext>
          </a:extLst>
        </xdr:cNvPr>
        <xdr:cNvSpPr txBox="1"/>
      </xdr:nvSpPr>
      <xdr:spPr>
        <a:xfrm>
          <a:off x="18561127" y="18015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72865</xdr:rowOff>
    </xdr:from>
    <xdr:ext cx="469744" cy="259045"/>
    <xdr:sp macro="" textlink="">
      <xdr:nvSpPr>
        <xdr:cNvPr id="846" name="n_2aveValue【庁舎】&#10;一人当たり面積">
          <a:extLst>
            <a:ext uri="{FF2B5EF4-FFF2-40B4-BE49-F238E27FC236}">
              <a16:creationId xmlns:a16="http://schemas.microsoft.com/office/drawing/2014/main" id="{00000000-0008-0000-0F00-00004E030000}"/>
            </a:ext>
          </a:extLst>
        </xdr:cNvPr>
        <xdr:cNvSpPr txBox="1"/>
      </xdr:nvSpPr>
      <xdr:spPr>
        <a:xfrm>
          <a:off x="17776267" y="18010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99840</xdr:rowOff>
    </xdr:from>
    <xdr:ext cx="469744" cy="259045"/>
    <xdr:sp macro="" textlink="">
      <xdr:nvSpPr>
        <xdr:cNvPr id="847" name="n_3aveValue【庁舎】&#10;一人当たり面積">
          <a:extLst>
            <a:ext uri="{FF2B5EF4-FFF2-40B4-BE49-F238E27FC236}">
              <a16:creationId xmlns:a16="http://schemas.microsoft.com/office/drawing/2014/main" id="{00000000-0008-0000-0F00-00004F030000}"/>
            </a:ext>
          </a:extLst>
        </xdr:cNvPr>
        <xdr:cNvSpPr txBox="1"/>
      </xdr:nvSpPr>
      <xdr:spPr>
        <a:xfrm>
          <a:off x="17001567" y="1803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104412</xdr:rowOff>
    </xdr:from>
    <xdr:ext cx="469744" cy="259045"/>
    <xdr:sp macro="" textlink="">
      <xdr:nvSpPr>
        <xdr:cNvPr id="848" name="n_4aveValue【庁舎】&#10;一人当たり面積">
          <a:extLst>
            <a:ext uri="{FF2B5EF4-FFF2-40B4-BE49-F238E27FC236}">
              <a16:creationId xmlns:a16="http://schemas.microsoft.com/office/drawing/2014/main" id="{00000000-0008-0000-0F00-000050030000}"/>
            </a:ext>
          </a:extLst>
        </xdr:cNvPr>
        <xdr:cNvSpPr txBox="1"/>
      </xdr:nvSpPr>
      <xdr:spPr>
        <a:xfrm>
          <a:off x="16226867" y="18041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57117</xdr:rowOff>
    </xdr:from>
    <xdr:ext cx="469744" cy="259045"/>
    <xdr:sp macro="" textlink="">
      <xdr:nvSpPr>
        <xdr:cNvPr id="849" name="n_1mainValue【庁舎】&#10;一人当たり面積">
          <a:extLst>
            <a:ext uri="{FF2B5EF4-FFF2-40B4-BE49-F238E27FC236}">
              <a16:creationId xmlns:a16="http://schemas.microsoft.com/office/drawing/2014/main" id="{00000000-0008-0000-0F00-000051030000}"/>
            </a:ext>
          </a:extLst>
        </xdr:cNvPr>
        <xdr:cNvSpPr txBox="1"/>
      </xdr:nvSpPr>
      <xdr:spPr>
        <a:xfrm>
          <a:off x="18561127" y="17659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59402</xdr:rowOff>
    </xdr:from>
    <xdr:ext cx="469744" cy="259045"/>
    <xdr:sp macro="" textlink="">
      <xdr:nvSpPr>
        <xdr:cNvPr id="850" name="n_2mainValue【庁舎】&#10;一人当たり面積">
          <a:extLst>
            <a:ext uri="{FF2B5EF4-FFF2-40B4-BE49-F238E27FC236}">
              <a16:creationId xmlns:a16="http://schemas.microsoft.com/office/drawing/2014/main" id="{00000000-0008-0000-0F00-000052030000}"/>
            </a:ext>
          </a:extLst>
        </xdr:cNvPr>
        <xdr:cNvSpPr txBox="1"/>
      </xdr:nvSpPr>
      <xdr:spPr>
        <a:xfrm>
          <a:off x="17776267" y="17661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60774</xdr:rowOff>
    </xdr:from>
    <xdr:ext cx="469744" cy="259045"/>
    <xdr:sp macro="" textlink="">
      <xdr:nvSpPr>
        <xdr:cNvPr id="851" name="n_3mainValue【庁舎】&#10;一人当たり面積">
          <a:extLst>
            <a:ext uri="{FF2B5EF4-FFF2-40B4-BE49-F238E27FC236}">
              <a16:creationId xmlns:a16="http://schemas.microsoft.com/office/drawing/2014/main" id="{00000000-0008-0000-0F00-000053030000}"/>
            </a:ext>
          </a:extLst>
        </xdr:cNvPr>
        <xdr:cNvSpPr txBox="1"/>
      </xdr:nvSpPr>
      <xdr:spPr>
        <a:xfrm>
          <a:off x="17001567" y="17662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64431</xdr:rowOff>
    </xdr:from>
    <xdr:ext cx="469744" cy="259045"/>
    <xdr:sp macro="" textlink="">
      <xdr:nvSpPr>
        <xdr:cNvPr id="852" name="n_4mainValue【庁舎】&#10;一人当たり面積">
          <a:extLst>
            <a:ext uri="{FF2B5EF4-FFF2-40B4-BE49-F238E27FC236}">
              <a16:creationId xmlns:a16="http://schemas.microsoft.com/office/drawing/2014/main" id="{00000000-0008-0000-0F00-000054030000}"/>
            </a:ext>
          </a:extLst>
        </xdr:cNvPr>
        <xdr:cNvSpPr txBox="1"/>
      </xdr:nvSpPr>
      <xdr:spPr>
        <a:xfrm>
          <a:off x="16226867" y="17666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a:extLst>
            <a:ext uri="{FF2B5EF4-FFF2-40B4-BE49-F238E27FC236}">
              <a16:creationId xmlns:a16="http://schemas.microsoft.com/office/drawing/2014/main" id="{00000000-0008-0000-0F00-00005503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a:extLst>
            <a:ext uri="{FF2B5EF4-FFF2-40B4-BE49-F238E27FC236}">
              <a16:creationId xmlns:a16="http://schemas.microsoft.com/office/drawing/2014/main" id="{00000000-0008-0000-0F00-00005603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a:extLst>
            <a:ext uri="{FF2B5EF4-FFF2-40B4-BE49-F238E27FC236}">
              <a16:creationId xmlns:a16="http://schemas.microsoft.com/office/drawing/2014/main" id="{00000000-0008-0000-0F00-00005703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町では、平成２７年度に策定した公共施設等総合管理計画において、公共施設等の延べ面積を１０％削減するという目標を掲げ、それに基づき廃校した小学校に町立公民館を移転するなどの施設の有効活用や、使用を中止した施設の除却などを進め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３年度は可燃ごみ焼却業務が終了した清掃センターを、機能停止のために必要となる不用部分の解体を行ったほか、岸本保健福祉センター、社会教育施設である鬼の館、溝口公民館の長寿命化改修を行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これまでに多くの施設の長寿命化改修を実施したことにより、ほとんどの類型において有形固定資産減価償却率が類似団体よりも低い状態となった。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学校、保育所、役場庁舎など町内公共施設等の長寿命化改修工事は平成３０年度にピークを迎えたこともあり、今後は公共施設等の統廃合も視野に入れつつ、計画的な施設管理に努める。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鳥取県伯耆町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10,624
10,576
139.44
8,417,337
7,834,799
321,400
5,458,897
5,376,521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財政力指数は前年度と</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ほぼ</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同数値となり、類似団体平均を大きく下回っている状況となっている。</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元金償還開始による公債費の増加や</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新型コロナウイルスワクチン接種に係る委託料をはじめとした物件費の増加により</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分母となる基準財政需要額</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が増額となったものの、社会情勢の変化による地方税減収補填特別交付金や地方交付税の増加により</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分子となる基準財政収入額</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も増額となった</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ため、</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結果として</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財政力指数</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は前年度とほぼ同数値となった</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77410</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4961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163787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77410</xdr:rowOff>
    </xdr:from>
    <xdr:to>
      <xdr:col>24</xdr:col>
      <xdr:colOff>12700</xdr:colOff>
      <xdr:row>36</xdr:row>
      <xdr:rowOff>77410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129722</xdr:rowOff>
    </xdr:from>
    <xdr:to>
      <xdr:col>23</xdr:col>
      <xdr:colOff>133350</xdr:colOff>
      <xdr:row>43</xdr:row>
      <xdr:rowOff>152702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02072"/>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106032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3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89505</xdr:rowOff>
    </xdr:from>
    <xdr:to>
      <xdr:col>23</xdr:col>
      <xdr:colOff>184150</xdr:colOff>
      <xdr:row>43</xdr:row>
      <xdr:rowOff>19655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129722</xdr:rowOff>
    </xdr:from>
    <xdr:to>
      <xdr:col>19</xdr:col>
      <xdr:colOff>133350</xdr:colOff>
      <xdr:row>43</xdr:row>
      <xdr:rowOff>129722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66524</xdr:rowOff>
    </xdr:from>
    <xdr:to>
      <xdr:col>19</xdr:col>
      <xdr:colOff>184150</xdr:colOff>
      <xdr:row>42</xdr:row>
      <xdr:rowOff>168124</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6851</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43</xdr:row>
      <xdr:rowOff>129722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118231</xdr:rowOff>
    </xdr:from>
    <xdr:to>
      <xdr:col>11</xdr:col>
      <xdr:colOff>31750</xdr:colOff>
      <xdr:row>43</xdr:row>
      <xdr:rowOff>129722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4905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32052</xdr:rowOff>
    </xdr:from>
    <xdr:to>
      <xdr:col>7</xdr:col>
      <xdr:colOff>31750</xdr:colOff>
      <xdr:row>42</xdr:row>
      <xdr:rowOff>133652</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143829</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101902</xdr:rowOff>
    </xdr:from>
    <xdr:to>
      <xdr:col>23</xdr:col>
      <xdr:colOff>184150</xdr:colOff>
      <xdr:row>44</xdr:row>
      <xdr:rowOff>32052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169229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7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78922</xdr:rowOff>
    </xdr:from>
    <xdr:to>
      <xdr:col>19</xdr:col>
      <xdr:colOff>184150</xdr:colOff>
      <xdr:row>44</xdr:row>
      <xdr:rowOff>9072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165299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78922</xdr:rowOff>
    </xdr:from>
    <xdr:to>
      <xdr:col>15</xdr:col>
      <xdr:colOff>133350</xdr:colOff>
      <xdr:row>44</xdr:row>
      <xdr:rowOff>9072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165299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78922</xdr:rowOff>
    </xdr:from>
    <xdr:to>
      <xdr:col>11</xdr:col>
      <xdr:colOff>82550</xdr:colOff>
      <xdr:row>44</xdr:row>
      <xdr:rowOff>9072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165299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67431</xdr:rowOff>
    </xdr:from>
    <xdr:to>
      <xdr:col>7</xdr:col>
      <xdr:colOff>31750</xdr:colOff>
      <xdr:row>43</xdr:row>
      <xdr:rowOff>169031</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153808</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経常経費充当一般財源（歳出）、経常一般財源総額（歳入）とも前年度と比べて増額となったが、歳出よりも歳入の増加率が大きかったこともあり、結果として経常収支比率が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ポイントの減となった。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歳出では、新型コロナウイルスワクチン接種に係る委託料の増額などにより、物件費における経常的な支出のうち一般財源等が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百万円増額したほか、既借入分の据置期間の終了により元金償還が開始となり公債費が前年度に比べて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百万円増額したため、経常経費充当一般財源が増となった。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歳入では、地方税が前年度に比べ</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百万円の減額となったものの、社会情勢の変化により地方税減収補填特別交付金や地方交付税が増額となったため、結果的に経常一般財源総額は増となった。</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67</xdr:row>
      <xdr:rowOff>12446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1318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92710</xdr:rowOff>
    </xdr:from>
    <xdr:to>
      <xdr:col>23</xdr:col>
      <xdr:colOff>133350</xdr:colOff>
      <xdr:row>63</xdr:row>
      <xdr:rowOff>157734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722610"/>
          <a:ext cx="8382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52595</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82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157734</xdr:rowOff>
    </xdr:from>
    <xdr:to>
      <xdr:col>19</xdr:col>
      <xdr:colOff>133350</xdr:colOff>
      <xdr:row>64</xdr:row>
      <xdr:rowOff>92456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95908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164846</xdr:rowOff>
    </xdr:from>
    <xdr:to>
      <xdr:col>19</xdr:col>
      <xdr:colOff>184150</xdr:colOff>
      <xdr:row>64</xdr:row>
      <xdr:rowOff>94996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79773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5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123952</xdr:rowOff>
    </xdr:from>
    <xdr:to>
      <xdr:col>15</xdr:col>
      <xdr:colOff>82550</xdr:colOff>
      <xdr:row>64</xdr:row>
      <xdr:rowOff>92456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925302"/>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129303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123952</xdr:rowOff>
    </xdr:from>
    <xdr:to>
      <xdr:col>11</xdr:col>
      <xdr:colOff>31750</xdr:colOff>
      <xdr:row>64</xdr:row>
      <xdr:rowOff>87630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925302"/>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131064</xdr:rowOff>
    </xdr:from>
    <xdr:to>
      <xdr:col>11</xdr:col>
      <xdr:colOff>82550</xdr:colOff>
      <xdr:row>64</xdr:row>
      <xdr:rowOff>61214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45991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47261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58437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106934</xdr:rowOff>
    </xdr:from>
    <xdr:to>
      <xdr:col>19</xdr:col>
      <xdr:colOff>184150</xdr:colOff>
      <xdr:row>64</xdr:row>
      <xdr:rowOff>37084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47261</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41656</xdr:rowOff>
    </xdr:from>
    <xdr:to>
      <xdr:col>15</xdr:col>
      <xdr:colOff>133350</xdr:colOff>
      <xdr:row>64</xdr:row>
      <xdr:rowOff>143256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128033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73152</xdr:rowOff>
    </xdr:from>
    <xdr:to>
      <xdr:col>11</xdr:col>
      <xdr:colOff>82550</xdr:colOff>
      <xdr:row>64</xdr:row>
      <xdr:rowOff>3302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13479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64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36830</xdr:rowOff>
    </xdr:from>
    <xdr:to>
      <xdr:col>7</xdr:col>
      <xdr:colOff>31750</xdr:colOff>
      <xdr:row>64</xdr:row>
      <xdr:rowOff>138430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123207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[248,666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人件費は、前々年度末退職者</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名（うち定年退職</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名）に対し、前年度末退職者は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名（うち定年退職</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名）であったため退職手当特別負担金が大幅に減額となったものの、新型コロナウイルスワクチン接種が本格始動となったことで会計年度任用職員の人件費が増額となり、結果として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百万円以上の増となった。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また物件費においては、新型コロナウイルスワクチン接種に係る委託料の増額などにより、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百万円以上の増となった。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上記要因に加え、算出の分母となる本町の人口が減少し続けていることもあり、結果として当該決算額は増額となった。</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98433</xdr:rowOff>
    </xdr:from>
    <xdr:to>
      <xdr:col>23</xdr:col>
      <xdr:colOff>133350</xdr:colOff>
      <xdr:row>88</xdr:row>
      <xdr:rowOff>158104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14433"/>
          <a:ext cx="0" cy="1431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130181</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1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158104</xdr:rowOff>
    </xdr:from>
    <xdr:to>
      <xdr:col>24</xdr:col>
      <xdr:colOff>12700</xdr:colOff>
      <xdr:row>88</xdr:row>
      <xdr:rowOff>158104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4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13360</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55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98433</xdr:rowOff>
    </xdr:from>
    <xdr:to>
      <xdr:col>24</xdr:col>
      <xdr:colOff>12700</xdr:colOff>
      <xdr:row>80</xdr:row>
      <xdr:rowOff>98433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1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170455</xdr:rowOff>
    </xdr:from>
    <xdr:to>
      <xdr:col>23</xdr:col>
      <xdr:colOff>133350</xdr:colOff>
      <xdr:row>83</xdr:row>
      <xdr:rowOff>25338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229355"/>
          <a:ext cx="838200" cy="2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9230</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3896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164153</xdr:rowOff>
    </xdr:from>
    <xdr:to>
      <xdr:col>23</xdr:col>
      <xdr:colOff>184150</xdr:colOff>
      <xdr:row>82</xdr:row>
      <xdr:rowOff>94303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110364</xdr:rowOff>
    </xdr:from>
    <xdr:to>
      <xdr:col>19</xdr:col>
      <xdr:colOff>133350</xdr:colOff>
      <xdr:row>82</xdr:row>
      <xdr:rowOff>170455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169264"/>
          <a:ext cx="889000" cy="6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153208</xdr:rowOff>
    </xdr:from>
    <xdr:to>
      <xdr:col>19</xdr:col>
      <xdr:colOff>184150</xdr:colOff>
      <xdr:row>82</xdr:row>
      <xdr:rowOff>83358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93535</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809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110364</xdr:rowOff>
    </xdr:from>
    <xdr:to>
      <xdr:col>15</xdr:col>
      <xdr:colOff>82550</xdr:colOff>
      <xdr:row>82</xdr:row>
      <xdr:rowOff>111553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2336800" y="14169264"/>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106431</xdr:rowOff>
    </xdr:from>
    <xdr:to>
      <xdr:col>15</xdr:col>
      <xdr:colOff>133350</xdr:colOff>
      <xdr:row>82</xdr:row>
      <xdr:rowOff>36581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46758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76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94176</xdr:rowOff>
    </xdr:from>
    <xdr:to>
      <xdr:col>11</xdr:col>
      <xdr:colOff>31750</xdr:colOff>
      <xdr:row>82</xdr:row>
      <xdr:rowOff>111553</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153076"/>
          <a:ext cx="889000" cy="17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77874</xdr:rowOff>
    </xdr:from>
    <xdr:to>
      <xdr:col>11</xdr:col>
      <xdr:colOff>82550</xdr:colOff>
      <xdr:row>82</xdr:row>
      <xdr:rowOff>8024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18201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73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52008</xdr:rowOff>
    </xdr:from>
    <xdr:to>
      <xdr:col>7</xdr:col>
      <xdr:colOff>31750</xdr:colOff>
      <xdr:row>81</xdr:row>
      <xdr:rowOff>153608</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163785</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70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145988</xdr:rowOff>
    </xdr:from>
    <xdr:to>
      <xdr:col>23</xdr:col>
      <xdr:colOff>184150</xdr:colOff>
      <xdr:row>83</xdr:row>
      <xdr:rowOff>76138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20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118065</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17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119655</xdr:rowOff>
    </xdr:from>
    <xdr:to>
      <xdr:col>19</xdr:col>
      <xdr:colOff>184150</xdr:colOff>
      <xdr:row>83</xdr:row>
      <xdr:rowOff>49805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17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34582</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264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59564</xdr:rowOff>
    </xdr:from>
    <xdr:to>
      <xdr:col>15</xdr:col>
      <xdr:colOff>133350</xdr:colOff>
      <xdr:row>82</xdr:row>
      <xdr:rowOff>161164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11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145941</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204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60753</xdr:rowOff>
    </xdr:from>
    <xdr:to>
      <xdr:col>11</xdr:col>
      <xdr:colOff>82550</xdr:colOff>
      <xdr:row>82</xdr:row>
      <xdr:rowOff>162353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11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147130</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206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43376</xdr:rowOff>
    </xdr:from>
    <xdr:to>
      <xdr:col>7</xdr:col>
      <xdr:colOff>31750</xdr:colOff>
      <xdr:row>82</xdr:row>
      <xdr:rowOff>144976</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10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129753</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18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類似団体と比較すると、やや低い数値となっている。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年度末</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名の退職者（うち定年退職</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名、早期退職</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名、再任用職員</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名）に対して新規採用職員がなかったことから、当該指数算定の基礎となる経験年数階層や職員構成がほぼ変動せず、その結果前年度と同指数となった。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8768</xdr:rowOff>
    </xdr:from>
    <xdr:to>
      <xdr:col>81</xdr:col>
      <xdr:colOff>44450</xdr:colOff>
      <xdr:row>85</xdr:row>
      <xdr:rowOff>8768</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5820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159856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733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8768</xdr:rowOff>
    </xdr:from>
    <xdr:to>
      <xdr:col>77</xdr:col>
      <xdr:colOff>44450</xdr:colOff>
      <xdr:row>85</xdr:row>
      <xdr:rowOff>89202</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58201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43241</xdr:rowOff>
    </xdr:from>
    <xdr:to>
      <xdr:col>72</xdr:col>
      <xdr:colOff>203200</xdr:colOff>
      <xdr:row>85</xdr:row>
      <xdr:rowOff>89202</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616491"/>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148668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43241</xdr:rowOff>
    </xdr:from>
    <xdr:to>
      <xdr:col>68</xdr:col>
      <xdr:colOff>152400</xdr:colOff>
      <xdr:row>85</xdr:row>
      <xdr:rowOff>77712</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61649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62291</xdr:rowOff>
    </xdr:from>
    <xdr:to>
      <xdr:col>68</xdr:col>
      <xdr:colOff>203200</xdr:colOff>
      <xdr:row>86</xdr:row>
      <xdr:rowOff>163891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148668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129418</xdr:rowOff>
    </xdr:from>
    <xdr:to>
      <xdr:col>81</xdr:col>
      <xdr:colOff>95250</xdr:colOff>
      <xdr:row>85</xdr:row>
      <xdr:rowOff>59568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145945</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3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129418</xdr:rowOff>
    </xdr:from>
    <xdr:to>
      <xdr:col>77</xdr:col>
      <xdr:colOff>95250</xdr:colOff>
      <xdr:row>85</xdr:row>
      <xdr:rowOff>59568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69745</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300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38402</xdr:rowOff>
    </xdr:from>
    <xdr:to>
      <xdr:col>73</xdr:col>
      <xdr:colOff>44450</xdr:colOff>
      <xdr:row>85</xdr:row>
      <xdr:rowOff>140002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150179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163891</xdr:rowOff>
    </xdr:from>
    <xdr:to>
      <xdr:col>68</xdr:col>
      <xdr:colOff>203200</xdr:colOff>
      <xdr:row>85</xdr:row>
      <xdr:rowOff>94041</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104218</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138689</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年度末</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名の退職者（うち定年退職</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名、早期退職</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名、再任用職員</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名）に対して新規採用職員がなかったため、前年度と比べ職員数は減少となった。</a:t>
          </a:r>
        </a:p>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人当たり職員数算出の分母となる本町の人口は減少し続けているが、職員数の減少幅のほうが小さく、結果的に当該数値は微増となった。</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78969</xdr:rowOff>
    </xdr:from>
    <xdr:to>
      <xdr:col>81</xdr:col>
      <xdr:colOff>44450</xdr:colOff>
      <xdr:row>67</xdr:row>
      <xdr:rowOff>62636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365969"/>
          <a:ext cx="0" cy="11838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34713</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2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62636</xdr:rowOff>
    </xdr:from>
    <xdr:to>
      <xdr:col>81</xdr:col>
      <xdr:colOff>133350</xdr:colOff>
      <xdr:row>67</xdr:row>
      <xdr:rowOff>62636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4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165346</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10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78969</xdr:rowOff>
    </xdr:from>
    <xdr:to>
      <xdr:col>81</xdr:col>
      <xdr:colOff>133350</xdr:colOff>
      <xdr:row>60</xdr:row>
      <xdr:rowOff>78969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36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163779</xdr:rowOff>
    </xdr:from>
    <xdr:to>
      <xdr:col>81</xdr:col>
      <xdr:colOff>44450</xdr:colOff>
      <xdr:row>62</xdr:row>
      <xdr:rowOff>51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622229"/>
          <a:ext cx="8382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92829</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79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76302</xdr:rowOff>
    </xdr:from>
    <xdr:to>
      <xdr:col>81</xdr:col>
      <xdr:colOff>95250</xdr:colOff>
      <xdr:row>62</xdr:row>
      <xdr:rowOff>6452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163779</xdr:rowOff>
    </xdr:from>
    <xdr:to>
      <xdr:col>77</xdr:col>
      <xdr:colOff>44450</xdr:colOff>
      <xdr:row>62</xdr:row>
      <xdr:rowOff>18872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622229"/>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75819</xdr:rowOff>
    </xdr:from>
    <xdr:to>
      <xdr:col>77</xdr:col>
      <xdr:colOff>95250</xdr:colOff>
      <xdr:row>62</xdr:row>
      <xdr:rowOff>5969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16146</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03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9703</xdr:rowOff>
    </xdr:from>
    <xdr:to>
      <xdr:col>72</xdr:col>
      <xdr:colOff>203200</xdr:colOff>
      <xdr:row>62</xdr:row>
      <xdr:rowOff>18872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639603"/>
          <a:ext cx="8890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72923</xdr:rowOff>
    </xdr:from>
    <xdr:to>
      <xdr:col>73</xdr:col>
      <xdr:colOff>44450</xdr:colOff>
      <xdr:row>62</xdr:row>
      <xdr:rowOff>3073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13250</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0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5842</xdr:rowOff>
    </xdr:from>
    <xdr:to>
      <xdr:col>68</xdr:col>
      <xdr:colOff>152400</xdr:colOff>
      <xdr:row>62</xdr:row>
      <xdr:rowOff>9703</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635742"/>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60858</xdr:rowOff>
    </xdr:from>
    <xdr:to>
      <xdr:col>68</xdr:col>
      <xdr:colOff>203200</xdr:colOff>
      <xdr:row>61</xdr:row>
      <xdr:rowOff>162458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1185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2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47828</xdr:rowOff>
    </xdr:from>
    <xdr:to>
      <xdr:col>64</xdr:col>
      <xdr:colOff>152400</xdr:colOff>
      <xdr:row>61</xdr:row>
      <xdr:rowOff>149428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159605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27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120701</xdr:rowOff>
    </xdr:from>
    <xdr:to>
      <xdr:col>81</xdr:col>
      <xdr:colOff>95250</xdr:colOff>
      <xdr:row>62</xdr:row>
      <xdr:rowOff>50851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57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92778</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551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112979</xdr:rowOff>
    </xdr:from>
    <xdr:to>
      <xdr:col>77</xdr:col>
      <xdr:colOff>95250</xdr:colOff>
      <xdr:row>62</xdr:row>
      <xdr:rowOff>43129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57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27906</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657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139522</xdr:rowOff>
    </xdr:from>
    <xdr:to>
      <xdr:col>73</xdr:col>
      <xdr:colOff>44450</xdr:colOff>
      <xdr:row>62</xdr:row>
      <xdr:rowOff>69672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59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54449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68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130353</xdr:rowOff>
    </xdr:from>
    <xdr:to>
      <xdr:col>68</xdr:col>
      <xdr:colOff>203200</xdr:colOff>
      <xdr:row>62</xdr:row>
      <xdr:rowOff>60503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58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45280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67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126492</xdr:rowOff>
    </xdr:from>
    <xdr:to>
      <xdr:col>64</xdr:col>
      <xdr:colOff>152400</xdr:colOff>
      <xdr:row>62</xdr:row>
      <xdr:rowOff>56642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41419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令和３年度の実質公債費比率は、元利償還金は増加したものの、基準財政需要額算入額も同程度増加したため、算定式の分子は減少（前年度比△</a:t>
          </a:r>
          <a:r>
            <a:rPr kumimoji="1" lang="en-US" altLang="ja-JP" sz="1300">
              <a:latin typeface="ＭＳ Ｐゴシック" panose="020B0600070205080204" pitchFamily="50" charset="-128"/>
              <a:ea typeface="ＭＳ Ｐゴシック" panose="020B0600070205080204" pitchFamily="50" charset="-128"/>
            </a:rPr>
            <a:t>204</a:t>
          </a:r>
          <a:r>
            <a:rPr kumimoji="1" lang="ja-JP" altLang="en-US" sz="1300">
              <a:latin typeface="ＭＳ Ｐゴシック" panose="020B0600070205080204" pitchFamily="50" charset="-128"/>
              <a:ea typeface="ＭＳ Ｐゴシック" panose="020B0600070205080204" pitchFamily="50" charset="-128"/>
            </a:rPr>
            <a:t>千円）した。</a:t>
          </a:r>
        </a:p>
        <a:p>
          <a:r>
            <a:rPr kumimoji="1" lang="ja-JP" altLang="en-US" sz="1300">
              <a:latin typeface="ＭＳ Ｐゴシック" panose="020B0600070205080204" pitchFamily="50" charset="-128"/>
              <a:ea typeface="ＭＳ Ｐゴシック" panose="020B0600070205080204" pitchFamily="50" charset="-128"/>
            </a:rPr>
            <a:t>　また、算定式の分母である標準財政規模は、普通交付税等の影響により増加（前年度比</a:t>
          </a:r>
          <a:r>
            <a:rPr kumimoji="1" lang="en-US" altLang="ja-JP" sz="1300">
              <a:latin typeface="ＭＳ Ｐゴシック" panose="020B0600070205080204" pitchFamily="50" charset="-128"/>
              <a:ea typeface="ＭＳ Ｐゴシック" panose="020B0600070205080204" pitchFamily="50" charset="-128"/>
            </a:rPr>
            <a:t>+349,966</a:t>
          </a:r>
          <a:r>
            <a:rPr kumimoji="1" lang="ja-JP" altLang="en-US" sz="1300">
              <a:latin typeface="ＭＳ Ｐゴシック" panose="020B0600070205080204" pitchFamily="50" charset="-128"/>
              <a:ea typeface="ＭＳ Ｐゴシック" panose="020B0600070205080204" pitchFamily="50" charset="-128"/>
            </a:rPr>
            <a:t>千円）となったことから、前年度に比べて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％となった。（単年度</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　比率には改善が見られたものの、今後も新規発債の抑制や交付税措置のある有利な地方債の活用により適正な公債費管理を行う必要がある。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41533"/>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92287</xdr:rowOff>
    </xdr:from>
    <xdr:to>
      <xdr:col>81</xdr:col>
      <xdr:colOff>44450</xdr:colOff>
      <xdr:row>42</xdr:row>
      <xdr:rowOff>1270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121737"/>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1270</xdr:rowOff>
    </xdr:from>
    <xdr:to>
      <xdr:col>77</xdr:col>
      <xdr:colOff>44450</xdr:colOff>
      <xdr:row>42</xdr:row>
      <xdr:rowOff>49530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2021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138006</xdr:rowOff>
    </xdr:from>
    <xdr:to>
      <xdr:col>77</xdr:col>
      <xdr:colOff>95250</xdr:colOff>
      <xdr:row>42</xdr:row>
      <xdr:rowOff>68156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52933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25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49530</xdr:rowOff>
    </xdr:from>
    <xdr:to>
      <xdr:col>72</xdr:col>
      <xdr:colOff>203200</xdr:colOff>
      <xdr:row>42</xdr:row>
      <xdr:rowOff>57573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25043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78333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25400</xdr:rowOff>
    </xdr:from>
    <xdr:to>
      <xdr:col>68</xdr:col>
      <xdr:colOff>152400</xdr:colOff>
      <xdr:row>42</xdr:row>
      <xdr:rowOff>57573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22630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129963</xdr:rowOff>
    </xdr:from>
    <xdr:to>
      <xdr:col>68</xdr:col>
      <xdr:colOff>203200</xdr:colOff>
      <xdr:row>42</xdr:row>
      <xdr:rowOff>60113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70290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78333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41487</xdr:rowOff>
    </xdr:from>
    <xdr:to>
      <xdr:col>81</xdr:col>
      <xdr:colOff>95250</xdr:colOff>
      <xdr:row>41</xdr:row>
      <xdr:rowOff>143087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58014</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121920</xdr:rowOff>
    </xdr:from>
    <xdr:to>
      <xdr:col>77</xdr:col>
      <xdr:colOff>95250</xdr:colOff>
      <xdr:row>42</xdr:row>
      <xdr:rowOff>52070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62247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170180</xdr:rowOff>
    </xdr:from>
    <xdr:to>
      <xdr:col>73</xdr:col>
      <xdr:colOff>44450</xdr:colOff>
      <xdr:row>42</xdr:row>
      <xdr:rowOff>100330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85107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6773</xdr:rowOff>
    </xdr:from>
    <xdr:to>
      <xdr:col>68</xdr:col>
      <xdr:colOff>203200</xdr:colOff>
      <xdr:row>42</xdr:row>
      <xdr:rowOff>108373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93150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令和３年度においては、地方債の残高の減少（前年度比△</a:t>
          </a:r>
          <a:r>
            <a:rPr kumimoji="1" lang="en-US" altLang="ja-JP" sz="1200">
              <a:latin typeface="ＭＳ Ｐゴシック" panose="020B0600070205080204" pitchFamily="50" charset="-128"/>
              <a:ea typeface="ＭＳ Ｐゴシック" panose="020B0600070205080204" pitchFamily="50" charset="-128"/>
            </a:rPr>
            <a:t>462,052</a:t>
          </a:r>
          <a:r>
            <a:rPr kumimoji="1" lang="ja-JP" altLang="en-US" sz="1200">
              <a:latin typeface="ＭＳ Ｐゴシック" panose="020B0600070205080204" pitchFamily="50" charset="-128"/>
              <a:ea typeface="ＭＳ Ｐゴシック" panose="020B0600070205080204" pitchFamily="50" charset="-128"/>
            </a:rPr>
            <a:t>千円）、公営企業債等繰入見込額の減少（前年度比△</a:t>
          </a:r>
          <a:r>
            <a:rPr kumimoji="1" lang="en-US" altLang="ja-JP" sz="1200">
              <a:latin typeface="ＭＳ Ｐゴシック" panose="020B0600070205080204" pitchFamily="50" charset="-128"/>
              <a:ea typeface="ＭＳ Ｐゴシック" panose="020B0600070205080204" pitchFamily="50" charset="-128"/>
            </a:rPr>
            <a:t>388,553</a:t>
          </a:r>
          <a:r>
            <a:rPr kumimoji="1" lang="ja-JP" altLang="en-US" sz="1200">
              <a:latin typeface="ＭＳ Ｐゴシック" panose="020B0600070205080204" pitchFamily="50" charset="-128"/>
              <a:ea typeface="ＭＳ Ｐゴシック" panose="020B0600070205080204" pitchFamily="50" charset="-128"/>
            </a:rPr>
            <a:t>千円）により、将来負担額が大幅に減少（前年度比△</a:t>
          </a:r>
          <a:r>
            <a:rPr kumimoji="1" lang="en-US" altLang="ja-JP" sz="1200">
              <a:latin typeface="ＭＳ Ｐゴシック" panose="020B0600070205080204" pitchFamily="50" charset="-128"/>
              <a:ea typeface="ＭＳ Ｐゴシック" panose="020B0600070205080204" pitchFamily="50" charset="-128"/>
            </a:rPr>
            <a:t>874,350</a:t>
          </a:r>
          <a:r>
            <a:rPr kumimoji="1" lang="ja-JP" altLang="en-US" sz="1200">
              <a:latin typeface="ＭＳ Ｐゴシック" panose="020B0600070205080204" pitchFamily="50" charset="-128"/>
              <a:ea typeface="ＭＳ Ｐゴシック" panose="020B0600070205080204" pitchFamily="50" charset="-128"/>
            </a:rPr>
            <a:t>千円）した。</a:t>
          </a:r>
        </a:p>
        <a:p>
          <a:r>
            <a:rPr kumimoji="1" lang="ja-JP" altLang="en-US" sz="1200">
              <a:latin typeface="ＭＳ Ｐゴシック" panose="020B0600070205080204" pitchFamily="50" charset="-128"/>
              <a:ea typeface="ＭＳ Ｐゴシック" panose="020B0600070205080204" pitchFamily="50" charset="-128"/>
            </a:rPr>
            <a:t>　また、算定の分母である標準財政規模は、交付税措置のある有利な起債を活用したこと、地域デジタル社会推進費など算定項目が新設されたことにより地方交付税が増加し、標準財政規模が増加（前年度比＋</a:t>
          </a:r>
          <a:r>
            <a:rPr kumimoji="1" lang="en-US" altLang="ja-JP" sz="1200">
              <a:latin typeface="ＭＳ Ｐゴシック" panose="020B0600070205080204" pitchFamily="50" charset="-128"/>
              <a:ea typeface="ＭＳ Ｐゴシック" panose="020B0600070205080204" pitchFamily="50" charset="-128"/>
            </a:rPr>
            <a:t>349,966</a:t>
          </a:r>
          <a:r>
            <a:rPr kumimoji="1" lang="ja-JP" altLang="en-US" sz="1200">
              <a:latin typeface="ＭＳ Ｐゴシック" panose="020B0600070205080204" pitchFamily="50" charset="-128"/>
              <a:ea typeface="ＭＳ Ｐゴシック" panose="020B0600070205080204" pitchFamily="50" charset="-128"/>
            </a:rPr>
            <a:t>千円）となった。</a:t>
          </a:r>
        </a:p>
        <a:p>
          <a:r>
            <a:rPr kumimoji="1" lang="ja-JP" altLang="en-US" sz="1200">
              <a:latin typeface="ＭＳ Ｐゴシック" panose="020B0600070205080204" pitchFamily="50" charset="-128"/>
              <a:ea typeface="ＭＳ Ｐゴシック" panose="020B0600070205080204" pitchFamily="50" charset="-128"/>
            </a:rPr>
            <a:t>　これにより将来負担率は△</a:t>
          </a:r>
          <a:r>
            <a:rPr kumimoji="1" lang="en-US" altLang="ja-JP" sz="1200">
              <a:latin typeface="ＭＳ Ｐゴシック" panose="020B0600070205080204" pitchFamily="50" charset="-128"/>
              <a:ea typeface="ＭＳ Ｐゴシック" panose="020B0600070205080204" pitchFamily="50" charset="-128"/>
            </a:rPr>
            <a:t>63.5</a:t>
          </a:r>
          <a:r>
            <a:rPr kumimoji="1" lang="ja-JP" altLang="en-US" sz="1200">
              <a:latin typeface="ＭＳ Ｐゴシック" panose="020B0600070205080204" pitchFamily="50" charset="-128"/>
              <a:ea typeface="ＭＳ Ｐゴシック" panose="020B0600070205080204" pitchFamily="50" charset="-128"/>
            </a:rPr>
            <a:t>％（前年度比△</a:t>
          </a:r>
          <a:r>
            <a:rPr kumimoji="1" lang="en-US" altLang="ja-JP" sz="1200">
              <a:latin typeface="ＭＳ Ｐゴシック" panose="020B0600070205080204" pitchFamily="50" charset="-128"/>
              <a:ea typeface="ＭＳ Ｐゴシック" panose="020B0600070205080204" pitchFamily="50" charset="-128"/>
            </a:rPr>
            <a:t>13.5</a:t>
          </a:r>
          <a:r>
            <a:rPr kumimoji="1" lang="ja-JP" altLang="en-US" sz="1200">
              <a:latin typeface="ＭＳ Ｐゴシック" panose="020B0600070205080204" pitchFamily="50" charset="-128"/>
              <a:ea typeface="ＭＳ Ｐゴシック" panose="020B0600070205080204" pitchFamily="50" charset="-128"/>
            </a:rPr>
            <a:t>ポイント、将来負担比率なし）となり、前年度より改善となった。</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138490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110567</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138490</xdr:rowOff>
    </xdr:from>
    <xdr:to>
      <xdr:col>81</xdr:col>
      <xdr:colOff>133350</xdr:colOff>
      <xdr:row>22</xdr:row>
      <xdr:rowOff>138490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10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84926</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313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112849</xdr:rowOff>
    </xdr:from>
    <xdr:to>
      <xdr:col>81</xdr:col>
      <xdr:colOff>95250</xdr:colOff>
      <xdr:row>14</xdr:row>
      <xdr:rowOff>42999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19534</xdr:rowOff>
    </xdr:from>
    <xdr:to>
      <xdr:col>77</xdr:col>
      <xdr:colOff>95250</xdr:colOff>
      <xdr:row>14</xdr:row>
      <xdr:rowOff>121134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131311</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188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69185</xdr:rowOff>
    </xdr:from>
    <xdr:to>
      <xdr:col>73</xdr:col>
      <xdr:colOff>44450</xdr:colOff>
      <xdr:row>13</xdr:row>
      <xdr:rowOff>170785</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29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9512</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06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鳥取県伯耆町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10,624
10,576
139.44
8,417,337
7,834,799
321,400
5,458,897
5,376,521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前々年度末退職者</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名（うち定年退職</a:t>
          </a:r>
          <a:r>
            <a:rPr kumimoji="1" lang="en-US" altLang="ja-JP" sz="1200">
              <a:latin typeface="ＭＳ Ｐゴシック" panose="020B0600070205080204" pitchFamily="50" charset="-128"/>
              <a:ea typeface="ＭＳ Ｐゴシック" panose="020B0600070205080204" pitchFamily="50" charset="-128"/>
            </a:rPr>
            <a:t>9</a:t>
          </a:r>
          <a:r>
            <a:rPr kumimoji="1" lang="ja-JP" altLang="en-US" sz="1200">
              <a:latin typeface="ＭＳ Ｐゴシック" panose="020B0600070205080204" pitchFamily="50" charset="-128"/>
              <a:ea typeface="ＭＳ Ｐゴシック" panose="020B0600070205080204" pitchFamily="50" charset="-128"/>
            </a:rPr>
            <a:t>名）に対し、前年度末退職者は</a:t>
          </a:r>
          <a:r>
            <a:rPr kumimoji="1" lang="en-US" altLang="ja-JP" sz="1200">
              <a:latin typeface="ＭＳ Ｐゴシック" panose="020B0600070205080204" pitchFamily="50" charset="-128"/>
              <a:ea typeface="ＭＳ Ｐゴシック" panose="020B0600070205080204" pitchFamily="50" charset="-128"/>
            </a:rPr>
            <a:t>8</a:t>
          </a:r>
          <a:r>
            <a:rPr kumimoji="1" lang="ja-JP" altLang="en-US" sz="1200">
              <a:latin typeface="ＭＳ Ｐゴシック" panose="020B0600070205080204" pitchFamily="50" charset="-128"/>
              <a:ea typeface="ＭＳ Ｐゴシック" panose="020B0600070205080204" pitchFamily="50" charset="-128"/>
            </a:rPr>
            <a:t>名（うち定年退職</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名）であったため退職手当特別負担金が大幅に減額となったものの、新型コロナウイルスワクチン接種が本格始動となったことで会計年度任用職員の人件費が増額となり、人件費全体としては約</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百万円の増となった。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人件費全体でみると前述のワクチン接種や町議会・国政選挙に係る臨時的なものの割合が大きかったため、経常収支比率は前年度から</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ポイント減となった。</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122428</xdr:rowOff>
    </xdr:from>
    <xdr:to>
      <xdr:col>24</xdr:col>
      <xdr:colOff>25400</xdr:colOff>
      <xdr:row>39</xdr:row>
      <xdr:rowOff>115570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08828"/>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87647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115570</xdr:rowOff>
    </xdr:from>
    <xdr:to>
      <xdr:col>24</xdr:col>
      <xdr:colOff>114300</xdr:colOff>
      <xdr:row>39</xdr:row>
      <xdr:rowOff>115570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122428</xdr:rowOff>
    </xdr:from>
    <xdr:to>
      <xdr:col>24</xdr:col>
      <xdr:colOff>114300</xdr:colOff>
      <xdr:row>32</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140716</xdr:rowOff>
    </xdr:from>
    <xdr:to>
      <xdr:col>24</xdr:col>
      <xdr:colOff>25400</xdr:colOff>
      <xdr:row>35</xdr:row>
      <xdr:rowOff>83566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5970016"/>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42435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700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25908</xdr:rowOff>
    </xdr:from>
    <xdr:to>
      <xdr:col>24</xdr:col>
      <xdr:colOff>76200</xdr:colOff>
      <xdr:row>34</xdr:row>
      <xdr:rowOff>127508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585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120142</xdr:rowOff>
    </xdr:from>
    <xdr:to>
      <xdr:col>19</xdr:col>
      <xdr:colOff>187325</xdr:colOff>
      <xdr:row>35</xdr:row>
      <xdr:rowOff>83566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777992"/>
          <a:ext cx="889000" cy="3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117348</xdr:rowOff>
    </xdr:from>
    <xdr:to>
      <xdr:col>20</xdr:col>
      <xdr:colOff>38100</xdr:colOff>
      <xdr:row>35</xdr:row>
      <xdr:rowOff>47498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57675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715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120142</xdr:rowOff>
    </xdr:from>
    <xdr:to>
      <xdr:col>15</xdr:col>
      <xdr:colOff>98425</xdr:colOff>
      <xdr:row>34</xdr:row>
      <xdr:rowOff>12700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57779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44196</xdr:rowOff>
    </xdr:from>
    <xdr:to>
      <xdr:col>15</xdr:col>
      <xdr:colOff>149225</xdr:colOff>
      <xdr:row>34</xdr:row>
      <xdr:rowOff>145796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130573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9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3556</xdr:rowOff>
    </xdr:from>
    <xdr:to>
      <xdr:col>11</xdr:col>
      <xdr:colOff>9525</xdr:colOff>
      <xdr:row>34</xdr:row>
      <xdr:rowOff>12700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58328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35052</xdr:rowOff>
    </xdr:from>
    <xdr:to>
      <xdr:col>11</xdr:col>
      <xdr:colOff>60325</xdr:colOff>
      <xdr:row>34</xdr:row>
      <xdr:rowOff>136652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121429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95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21336</xdr:rowOff>
    </xdr:from>
    <xdr:to>
      <xdr:col>6</xdr:col>
      <xdr:colOff>171450</xdr:colOff>
      <xdr:row>34</xdr:row>
      <xdr:rowOff>122936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107713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89916</xdr:rowOff>
    </xdr:from>
    <xdr:to>
      <xdr:col>24</xdr:col>
      <xdr:colOff>76200</xdr:colOff>
      <xdr:row>35</xdr:row>
      <xdr:rowOff>20066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61993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89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32766</xdr:rowOff>
    </xdr:from>
    <xdr:to>
      <xdr:col>20</xdr:col>
      <xdr:colOff>38100</xdr:colOff>
      <xdr:row>35</xdr:row>
      <xdr:rowOff>134366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119143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119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69342</xdr:rowOff>
    </xdr:from>
    <xdr:to>
      <xdr:col>15</xdr:col>
      <xdr:colOff>149225</xdr:colOff>
      <xdr:row>33</xdr:row>
      <xdr:rowOff>170942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72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9669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49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133350</xdr:rowOff>
    </xdr:from>
    <xdr:to>
      <xdr:col>11</xdr:col>
      <xdr:colOff>60325</xdr:colOff>
      <xdr:row>34</xdr:row>
      <xdr:rowOff>63500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73677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124206</xdr:rowOff>
    </xdr:from>
    <xdr:to>
      <xdr:col>6</xdr:col>
      <xdr:colOff>171450</xdr:colOff>
      <xdr:row>34</xdr:row>
      <xdr:rowOff>54356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78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64533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55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ワクチン接種が本格始動となり、接種に係る委託料をはじめとする物件費は増額となったものの、地方特例交付金や地方交付税などが増額となったことで経常収支比率算定の分母となる経常一般財源総額が増額となり、その結果、経常収支比率は前年度同数値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22</xdr:row>
      <xdr:rowOff>18143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98700"/>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161670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18143</xdr:rowOff>
    </xdr:from>
    <xdr:to>
      <xdr:col>82</xdr:col>
      <xdr:colOff>196850</xdr:colOff>
      <xdr:row>22</xdr:row>
      <xdr:rowOff>18143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9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37193</xdr:rowOff>
    </xdr:from>
    <xdr:to>
      <xdr:col>82</xdr:col>
      <xdr:colOff>107950</xdr:colOff>
      <xdr:row>17</xdr:row>
      <xdr:rowOff>37193</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9518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141713</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37193</xdr:rowOff>
    </xdr:from>
    <xdr:to>
      <xdr:col>78</xdr:col>
      <xdr:colOff>69850</xdr:colOff>
      <xdr:row>19</xdr:row>
      <xdr:rowOff>86178</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951843"/>
          <a:ext cx="889000" cy="39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168729</xdr:rowOff>
    </xdr:from>
    <xdr:to>
      <xdr:col>78</xdr:col>
      <xdr:colOff>120650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83656</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98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64407</xdr:rowOff>
    </xdr:from>
    <xdr:to>
      <xdr:col>73</xdr:col>
      <xdr:colOff>180975</xdr:colOff>
      <xdr:row>19</xdr:row>
      <xdr:rowOff>86178</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3219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160564</xdr:rowOff>
    </xdr:from>
    <xdr:to>
      <xdr:col>74</xdr:col>
      <xdr:colOff>31750</xdr:colOff>
      <xdr:row>18</xdr:row>
      <xdr:rowOff>90714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100891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4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170543</xdr:rowOff>
    </xdr:from>
    <xdr:to>
      <xdr:col>69</xdr:col>
      <xdr:colOff>92075</xdr:colOff>
      <xdr:row>19</xdr:row>
      <xdr:rowOff>64407</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2566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149679</xdr:rowOff>
    </xdr:from>
    <xdr:to>
      <xdr:col>69</xdr:col>
      <xdr:colOff>142875</xdr:colOff>
      <xdr:row>18</xdr:row>
      <xdr:rowOff>79829</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90006</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33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35577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129920</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87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157843</xdr:rowOff>
    </xdr:from>
    <xdr:to>
      <xdr:col>78</xdr:col>
      <xdr:colOff>120650</xdr:colOff>
      <xdr:row>17</xdr:row>
      <xdr:rowOff>87993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98170</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66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35378</xdr:rowOff>
    </xdr:from>
    <xdr:to>
      <xdr:col>74</xdr:col>
      <xdr:colOff>31750</xdr:colOff>
      <xdr:row>19</xdr:row>
      <xdr:rowOff>136978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29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121755</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37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13607</xdr:rowOff>
    </xdr:from>
    <xdr:to>
      <xdr:col>69</xdr:col>
      <xdr:colOff>142875</xdr:colOff>
      <xdr:row>19</xdr:row>
      <xdr:rowOff>115207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27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99984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35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119743</xdr:rowOff>
    </xdr:from>
    <xdr:to>
      <xdr:col>65</xdr:col>
      <xdr:colOff>53975</xdr:colOff>
      <xdr:row>19</xdr:row>
      <xdr:rowOff>49893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20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34670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29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障害サービスや医療費助成などの対象者が増加したことで経常的な支出は微増したものの、特定財源のある支出の増額であったため、経常収支比率は前年度から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ポイント減となった。</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25400</xdr:rowOff>
    </xdr:from>
    <xdr:to>
      <xdr:col>24</xdr:col>
      <xdr:colOff>25400</xdr:colOff>
      <xdr:row>62</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283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111777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25400</xdr:rowOff>
    </xdr:from>
    <xdr:to>
      <xdr:col>24</xdr:col>
      <xdr:colOff>114300</xdr:colOff>
      <xdr:row>54</xdr:row>
      <xdr:rowOff>25400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76200</xdr:rowOff>
    </xdr:from>
    <xdr:to>
      <xdr:col>24</xdr:col>
      <xdr:colOff>25400</xdr:colOff>
      <xdr:row>56</xdr:row>
      <xdr:rowOff>127000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987800" y="96774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58</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098800" y="97282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31750</xdr:rowOff>
    </xdr:from>
    <xdr:to>
      <xdr:col>20</xdr:col>
      <xdr:colOff>38100</xdr:colOff>
      <xdr:row>57</xdr:row>
      <xdr:rowOff>133350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118127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89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158750</xdr:rowOff>
    </xdr:from>
    <xdr:to>
      <xdr:col>15</xdr:col>
      <xdr:colOff>98425</xdr:colOff>
      <xdr:row>58</xdr:row>
      <xdr:rowOff>50800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2209800" y="9931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60977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146050</xdr:rowOff>
    </xdr:from>
    <xdr:to>
      <xdr:col>11</xdr:col>
      <xdr:colOff>9525</xdr:colOff>
      <xdr:row>57</xdr:row>
      <xdr:rowOff>158750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320800" y="9918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95250</xdr:rowOff>
    </xdr:from>
    <xdr:to>
      <xdr:col>11</xdr:col>
      <xdr:colOff>60325</xdr:colOff>
      <xdr:row>58</xdr:row>
      <xdr:rowOff>25400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35577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35577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41927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0</xdr:rowOff>
    </xdr:from>
    <xdr:to>
      <xdr:col>15</xdr:col>
      <xdr:colOff>149225</xdr:colOff>
      <xdr:row>58</xdr:row>
      <xdr:rowOff>101600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86377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107950</xdr:rowOff>
    </xdr:from>
    <xdr:to>
      <xdr:col>11</xdr:col>
      <xdr:colOff>60325</xdr:colOff>
      <xdr:row>58</xdr:row>
      <xdr:rowOff>38100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22877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繰出金</a:t>
          </a:r>
          <a:r>
            <a:rPr kumimoji="1" lang="en-US" altLang="ja-JP"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年度に比べて</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百万円の増となった。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増額となった要因は、医療費や財政安定化に係る国民健康保険や後期高齢者医療などの特別会計への繰出金が挙げられる。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増額となった繰出金は経常的なものが多く、その結果、経常収支比率は前年度から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ポイントの増（</a:t>
          </a:r>
          <a:r>
            <a:rPr kumimoji="1" lang="en-US" altLang="ja-JP" sz="1300">
              <a:latin typeface="ＭＳ Ｐゴシック" panose="020B0600070205080204" pitchFamily="50" charset="-128"/>
              <a:ea typeface="ＭＳ Ｐゴシック" panose="020B0600070205080204" pitchFamily="50" charset="-128"/>
            </a:rPr>
            <a:t>7.7→7.9</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146050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2405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118127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146050</xdr:rowOff>
    </xdr:from>
    <xdr:to>
      <xdr:col>82</xdr:col>
      <xdr:colOff>196850</xdr:colOff>
      <xdr:row>61</xdr:row>
      <xdr:rowOff>146050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157480</xdr:rowOff>
    </xdr:from>
    <xdr:to>
      <xdr:col>82</xdr:col>
      <xdr:colOff>107950</xdr:colOff>
      <xdr:row>56</xdr:row>
      <xdr:rowOff>165100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7586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10177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95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165100</xdr:rowOff>
    </xdr:from>
    <xdr:to>
      <xdr:col>78</xdr:col>
      <xdr:colOff>69850</xdr:colOff>
      <xdr:row>59</xdr:row>
      <xdr:rowOff>138430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766300"/>
          <a:ext cx="889000" cy="48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106680</xdr:rowOff>
    </xdr:from>
    <xdr:to>
      <xdr:col>78</xdr:col>
      <xdr:colOff>120650</xdr:colOff>
      <xdr:row>59</xdr:row>
      <xdr:rowOff>36830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1005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21607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1013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107950</xdr:rowOff>
    </xdr:from>
    <xdr:to>
      <xdr:col>73</xdr:col>
      <xdr:colOff>180975</xdr:colOff>
      <xdr:row>59</xdr:row>
      <xdr:rowOff>138430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10223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114300</xdr:rowOff>
    </xdr:from>
    <xdr:to>
      <xdr:col>74</xdr:col>
      <xdr:colOff>31750</xdr:colOff>
      <xdr:row>59</xdr:row>
      <xdr:rowOff>44450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107950</xdr:rowOff>
    </xdr:from>
    <xdr:to>
      <xdr:col>69</xdr:col>
      <xdr:colOff>92075</xdr:colOff>
      <xdr:row>59</xdr:row>
      <xdr:rowOff>123190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10223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129540</xdr:rowOff>
    </xdr:from>
    <xdr:to>
      <xdr:col>69</xdr:col>
      <xdr:colOff>142875</xdr:colOff>
      <xdr:row>59</xdr:row>
      <xdr:rowOff>59690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100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69867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84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92727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123207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114300</xdr:rowOff>
    </xdr:from>
    <xdr:to>
      <xdr:col>78</xdr:col>
      <xdr:colOff>120650</xdr:colOff>
      <xdr:row>57</xdr:row>
      <xdr:rowOff>44450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87630</xdr:rowOff>
    </xdr:from>
    <xdr:to>
      <xdr:col>74</xdr:col>
      <xdr:colOff>31750</xdr:colOff>
      <xdr:row>60</xdr:row>
      <xdr:rowOff>17780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2557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57150</xdr:rowOff>
    </xdr:from>
    <xdr:to>
      <xdr:col>69</xdr:col>
      <xdr:colOff>142875</xdr:colOff>
      <xdr:row>59</xdr:row>
      <xdr:rowOff>158750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143527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72390</xdr:rowOff>
    </xdr:from>
    <xdr:to>
      <xdr:col>65</xdr:col>
      <xdr:colOff>53975</xdr:colOff>
      <xdr:row>60</xdr:row>
      <xdr:rowOff>2540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1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158767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27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引き続き、新型コロナウイルス感染症の影響を受けた世帯や町内事業所などへの助成事業を実施した結果、経常的な支出のうち補助費等における一般財源等の占める割合が大きくなったものの、地方特例交付金や地方交付税などが増額となったことで経常収支比率算定の分母となる経常一般財源総額が増額となり、その結果、経常収支比率は前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ポイント減となった。</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142240</xdr:rowOff>
    </xdr:from>
    <xdr:to>
      <xdr:col>82</xdr:col>
      <xdr:colOff>107950</xdr:colOff>
      <xdr:row>41</xdr:row>
      <xdr:rowOff>8890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62864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152417</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xdr:rowOff>
    </xdr:from>
    <xdr:to>
      <xdr:col>82</xdr:col>
      <xdr:colOff>196850</xdr:colOff>
      <xdr:row>41</xdr:row>
      <xdr:rowOff>8890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57167</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142240</xdr:rowOff>
    </xdr:from>
    <xdr:to>
      <xdr:col>82</xdr:col>
      <xdr:colOff>196850</xdr:colOff>
      <xdr:row>32</xdr:row>
      <xdr:rowOff>142240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81280</xdr:rowOff>
    </xdr:from>
    <xdr:to>
      <xdr:col>82</xdr:col>
      <xdr:colOff>107950</xdr:colOff>
      <xdr:row>36</xdr:row>
      <xdr:rowOff>142240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5671800" y="62534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54610</xdr:rowOff>
    </xdr:from>
    <xdr:to>
      <xdr:col>78</xdr:col>
      <xdr:colOff>69850</xdr:colOff>
      <xdr:row>36</xdr:row>
      <xdr:rowOff>142240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4782800" y="605536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64770</xdr:rowOff>
    </xdr:from>
    <xdr:to>
      <xdr:col>78</xdr:col>
      <xdr:colOff>120650</xdr:colOff>
      <xdr:row>37</xdr:row>
      <xdr:rowOff>166370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151147</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31750</xdr:rowOff>
    </xdr:from>
    <xdr:to>
      <xdr:col>73</xdr:col>
      <xdr:colOff>180975</xdr:colOff>
      <xdr:row>35</xdr:row>
      <xdr:rowOff>54610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893800" y="568960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80010</xdr:rowOff>
    </xdr:from>
    <xdr:to>
      <xdr:col>74</xdr:col>
      <xdr:colOff>31750</xdr:colOff>
      <xdr:row>38</xdr:row>
      <xdr:rowOff>10160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166387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31750</xdr:rowOff>
    </xdr:from>
    <xdr:to>
      <xdr:col>69</xdr:col>
      <xdr:colOff>92075</xdr:colOff>
      <xdr:row>35</xdr:row>
      <xdr:rowOff>54610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004800" y="568960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26670</xdr:rowOff>
    </xdr:from>
    <xdr:to>
      <xdr:col>69</xdr:col>
      <xdr:colOff>142875</xdr:colOff>
      <xdr:row>37</xdr:row>
      <xdr:rowOff>128270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113047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47007</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91440</xdr:rowOff>
    </xdr:from>
    <xdr:to>
      <xdr:col>78</xdr:col>
      <xdr:colOff>120650</xdr:colOff>
      <xdr:row>37</xdr:row>
      <xdr:rowOff>21590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31767</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3810</xdr:rowOff>
    </xdr:from>
    <xdr:to>
      <xdr:col>74</xdr:col>
      <xdr:colOff>31750</xdr:colOff>
      <xdr:row>35</xdr:row>
      <xdr:rowOff>105410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115587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152400</xdr:rowOff>
    </xdr:from>
    <xdr:to>
      <xdr:col>69</xdr:col>
      <xdr:colOff>142875</xdr:colOff>
      <xdr:row>33</xdr:row>
      <xdr:rowOff>82550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92727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3810</xdr:rowOff>
    </xdr:from>
    <xdr:to>
      <xdr:col>65</xdr:col>
      <xdr:colOff>53975</xdr:colOff>
      <xdr:row>35</xdr:row>
      <xdr:rowOff>105410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115587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元利償還金自体は</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百万円の増となったものの、地方特例交付金や地方交付税などが増額となったことで経常収支比率算定の分母となる経常一般財源総額が増額となり、その結果、経常収支比率は前年度から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ポイント減となった。</a:t>
          </a: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124714</xdr:rowOff>
    </xdr:from>
    <xdr:to>
      <xdr:col>24</xdr:col>
      <xdr:colOff>25400</xdr:colOff>
      <xdr:row>79</xdr:row>
      <xdr:rowOff>165863</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640564"/>
          <a:ext cx="0" cy="1069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39641</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38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124714</xdr:rowOff>
    </xdr:from>
    <xdr:to>
      <xdr:col>24</xdr:col>
      <xdr:colOff>114300</xdr:colOff>
      <xdr:row>73</xdr:row>
      <xdr:rowOff>124714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64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58420</xdr:rowOff>
    </xdr:from>
    <xdr:to>
      <xdr:col>24</xdr:col>
      <xdr:colOff>25400</xdr:colOff>
      <xdr:row>78</xdr:row>
      <xdr:rowOff>108713</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3431520"/>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108713</xdr:rowOff>
    </xdr:from>
    <xdr:to>
      <xdr:col>19</xdr:col>
      <xdr:colOff>187325</xdr:colOff>
      <xdr:row>78</xdr:row>
      <xdr:rowOff>117856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34818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117856</xdr:rowOff>
    </xdr:from>
    <xdr:to>
      <xdr:col>15</xdr:col>
      <xdr:colOff>98425</xdr:colOff>
      <xdr:row>79</xdr:row>
      <xdr:rowOff>19558</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349095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14478</xdr:rowOff>
    </xdr:from>
    <xdr:to>
      <xdr:col>15</xdr:col>
      <xdr:colOff>149225</xdr:colOff>
      <xdr:row>77</xdr:row>
      <xdr:rowOff>116078</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126255</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131572</xdr:rowOff>
    </xdr:from>
    <xdr:to>
      <xdr:col>11</xdr:col>
      <xdr:colOff>9525</xdr:colOff>
      <xdr:row>79</xdr:row>
      <xdr:rowOff>19558</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35046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5335</xdr:rowOff>
    </xdr:from>
    <xdr:to>
      <xdr:col>11</xdr:col>
      <xdr:colOff>60325</xdr:colOff>
      <xdr:row>77</xdr:row>
      <xdr:rowOff>106935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117112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9906</xdr:rowOff>
    </xdr:from>
    <xdr:to>
      <xdr:col>6</xdr:col>
      <xdr:colOff>171450</xdr:colOff>
      <xdr:row>77</xdr:row>
      <xdr:rowOff>111506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121683</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7620</xdr:rowOff>
    </xdr:from>
    <xdr:to>
      <xdr:col>24</xdr:col>
      <xdr:colOff>76200</xdr:colOff>
      <xdr:row>78</xdr:row>
      <xdr:rowOff>109220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151147</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57913</xdr:rowOff>
    </xdr:from>
    <xdr:to>
      <xdr:col>20</xdr:col>
      <xdr:colOff>38100</xdr:colOff>
      <xdr:row>78</xdr:row>
      <xdr:rowOff>159513</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144290</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3517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67056</xdr:rowOff>
    </xdr:from>
    <xdr:to>
      <xdr:col>15</xdr:col>
      <xdr:colOff>149225</xdr:colOff>
      <xdr:row>78</xdr:row>
      <xdr:rowOff>168656</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153433</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140208</xdr:rowOff>
    </xdr:from>
    <xdr:to>
      <xdr:col>11</xdr:col>
      <xdr:colOff>60325</xdr:colOff>
      <xdr:row>79</xdr:row>
      <xdr:rowOff>70358</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55135</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80772</xdr:rowOff>
    </xdr:from>
    <xdr:to>
      <xdr:col>6</xdr:col>
      <xdr:colOff>171450</xdr:colOff>
      <xdr:row>79</xdr:row>
      <xdr:rowOff>10922</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167149</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公債費以外においては、前年度と比べて</a:t>
          </a:r>
          <a:r>
            <a:rPr kumimoji="1" lang="en-US" altLang="ja-JP" sz="1050">
              <a:latin typeface="ＭＳ Ｐゴシック" panose="020B0600070205080204" pitchFamily="50" charset="-128"/>
              <a:ea typeface="ＭＳ Ｐゴシック" panose="020B0600070205080204" pitchFamily="50" charset="-128"/>
            </a:rPr>
            <a:t>785</a:t>
          </a:r>
          <a:r>
            <a:rPr kumimoji="1" lang="ja-JP" altLang="en-US" sz="1050">
              <a:latin typeface="ＭＳ Ｐゴシック" panose="020B0600070205080204" pitchFamily="50" charset="-128"/>
              <a:ea typeface="ＭＳ Ｐゴシック" panose="020B0600070205080204" pitchFamily="50" charset="-128"/>
            </a:rPr>
            <a:t>百万円の減となった。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年度は国庫補助事業として新型コロナウイルス感染症の影響を受けた世帯への助成事業である「特別定額給付金給付事業」を実施したが、令和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年度は国の方針転換により当該事業が実施されなかったため前述のとおり決算額が減少した。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経常的な支出における一般財源等の占める割合を見ると、令和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決算額よりも増額となったものの、それ以上に地方特例交付金や地方交付税などが増額となったことで経常収支比率算定の分母となる経常一般財源総額が増額となり、その結果、経常収支比率は前年度から</a:t>
          </a:r>
          <a:r>
            <a:rPr kumimoji="1" lang="en-US" altLang="ja-JP" sz="1050">
              <a:latin typeface="ＭＳ Ｐゴシック" panose="020B0600070205080204" pitchFamily="50" charset="-128"/>
              <a:ea typeface="ＭＳ Ｐゴシック" panose="020B0600070205080204" pitchFamily="50" charset="-128"/>
            </a:rPr>
            <a:t>3.8</a:t>
          </a:r>
          <a:r>
            <a:rPr kumimoji="1" lang="ja-JP" altLang="en-US" sz="1050">
              <a:latin typeface="ＭＳ Ｐゴシック" panose="020B0600070205080204" pitchFamily="50" charset="-128"/>
              <a:ea typeface="ＭＳ Ｐゴシック" panose="020B0600070205080204" pitchFamily="50" charset="-128"/>
            </a:rPr>
            <a:t>ポイント減となった。</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39370</xdr:rowOff>
    </xdr:from>
    <xdr:to>
      <xdr:col>82</xdr:col>
      <xdr:colOff>107950</xdr:colOff>
      <xdr:row>80</xdr:row>
      <xdr:rowOff>58420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72667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125747</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39370</xdr:rowOff>
    </xdr:from>
    <xdr:to>
      <xdr:col>82</xdr:col>
      <xdr:colOff>196850</xdr:colOff>
      <xdr:row>74</xdr:row>
      <xdr:rowOff>39370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50800</xdr:rowOff>
    </xdr:from>
    <xdr:to>
      <xdr:col>82</xdr:col>
      <xdr:colOff>107950</xdr:colOff>
      <xdr:row>77</xdr:row>
      <xdr:rowOff>24130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08100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143527</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17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0</xdr:rowOff>
    </xdr:from>
    <xdr:to>
      <xdr:col>82</xdr:col>
      <xdr:colOff>158750</xdr:colOff>
      <xdr:row>77</xdr:row>
      <xdr:rowOff>101600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24130</xdr:rowOff>
    </xdr:from>
    <xdr:to>
      <xdr:col>78</xdr:col>
      <xdr:colOff>69850</xdr:colOff>
      <xdr:row>77</xdr:row>
      <xdr:rowOff>100330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2257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97807</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47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100330</xdr:rowOff>
    </xdr:from>
    <xdr:to>
      <xdr:col>73</xdr:col>
      <xdr:colOff>180975</xdr:colOff>
      <xdr:row>77</xdr:row>
      <xdr:rowOff>100330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13053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45720</xdr:rowOff>
    </xdr:from>
    <xdr:to>
      <xdr:col>74</xdr:col>
      <xdr:colOff>31750</xdr:colOff>
      <xdr:row>78</xdr:row>
      <xdr:rowOff>147320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132097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100330</xdr:rowOff>
    </xdr:from>
    <xdr:to>
      <xdr:col>69</xdr:col>
      <xdr:colOff>92075</xdr:colOff>
      <xdr:row>77</xdr:row>
      <xdr:rowOff>85089</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130530"/>
          <a:ext cx="889000" cy="15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7620</xdr:rowOff>
    </xdr:from>
    <xdr:to>
      <xdr:col>69</xdr:col>
      <xdr:colOff>142875</xdr:colOff>
      <xdr:row>78</xdr:row>
      <xdr:rowOff>109220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93997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156211</xdr:rowOff>
    </xdr:from>
    <xdr:to>
      <xdr:col>65</xdr:col>
      <xdr:colOff>53975</xdr:colOff>
      <xdr:row>78</xdr:row>
      <xdr:rowOff>86361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71138</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0</xdr:rowOff>
    </xdr:from>
    <xdr:to>
      <xdr:col>82</xdr:col>
      <xdr:colOff>158750</xdr:colOff>
      <xdr:row>76</xdr:row>
      <xdr:rowOff>101600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16527</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144780</xdr:rowOff>
    </xdr:from>
    <xdr:to>
      <xdr:col>78</xdr:col>
      <xdr:colOff>120650</xdr:colOff>
      <xdr:row>77</xdr:row>
      <xdr:rowOff>74930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85107</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49530</xdr:rowOff>
    </xdr:from>
    <xdr:to>
      <xdr:col>74</xdr:col>
      <xdr:colOff>31750</xdr:colOff>
      <xdr:row>77</xdr:row>
      <xdr:rowOff>151130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161307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49530</xdr:rowOff>
    </xdr:from>
    <xdr:to>
      <xdr:col>69</xdr:col>
      <xdr:colOff>142875</xdr:colOff>
      <xdr:row>76</xdr:row>
      <xdr:rowOff>151130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161307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146066</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鳥取県伯耆町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74877</xdr:rowOff>
    </xdr:from>
    <xdr:to>
      <xdr:col>29</xdr:col>
      <xdr:colOff>127000</xdr:colOff>
      <xdr:row>20</xdr:row>
      <xdr:rowOff>5539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79902"/>
          <a:ext cx="0" cy="13022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149066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5539</xdr:rowOff>
    </xdr:from>
    <xdr:to>
      <xdr:col>30</xdr:col>
      <xdr:colOff>25400</xdr:colOff>
      <xdr:row>20</xdr:row>
      <xdr:rowOff>5539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21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161254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74877</xdr:rowOff>
    </xdr:from>
    <xdr:to>
      <xdr:col>30</xdr:col>
      <xdr:colOff>25400</xdr:colOff>
      <xdr:row>12</xdr:row>
      <xdr:rowOff>74877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799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117521</xdr:rowOff>
    </xdr:from>
    <xdr:to>
      <xdr:col>29</xdr:col>
      <xdr:colOff>127000</xdr:colOff>
      <xdr:row>16</xdr:row>
      <xdr:rowOff>166239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08346"/>
          <a:ext cx="647700" cy="48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95386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57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123309</xdr:rowOff>
    </xdr:from>
    <xdr:to>
      <xdr:col>29</xdr:col>
      <xdr:colOff>177800</xdr:colOff>
      <xdr:row>18</xdr:row>
      <xdr:rowOff>53459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85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166239</xdr:rowOff>
    </xdr:from>
    <xdr:to>
      <xdr:col>26</xdr:col>
      <xdr:colOff>50800</xdr:colOff>
      <xdr:row>17</xdr:row>
      <xdr:rowOff>116854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57064"/>
          <a:ext cx="698500" cy="1220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133583</xdr:rowOff>
    </xdr:from>
    <xdr:to>
      <xdr:col>26</xdr:col>
      <xdr:colOff>101600</xdr:colOff>
      <xdr:row>18</xdr:row>
      <xdr:rowOff>63733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9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48510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82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116724</xdr:rowOff>
    </xdr:from>
    <xdr:to>
      <xdr:col>22</xdr:col>
      <xdr:colOff>114300</xdr:colOff>
      <xdr:row>17</xdr:row>
      <xdr:rowOff>116854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078999"/>
          <a:ext cx="698500" cy="1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170139</xdr:rowOff>
    </xdr:from>
    <xdr:to>
      <xdr:col>22</xdr:col>
      <xdr:colOff>165100</xdr:colOff>
      <xdr:row>18</xdr:row>
      <xdr:rowOff>100289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324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85066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2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116724</xdr:rowOff>
    </xdr:from>
    <xdr:to>
      <xdr:col>18</xdr:col>
      <xdr:colOff>177800</xdr:colOff>
      <xdr:row>17</xdr:row>
      <xdr:rowOff>132079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78999"/>
          <a:ext cx="698500" cy="15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18160</xdr:rowOff>
    </xdr:from>
    <xdr:to>
      <xdr:col>19</xdr:col>
      <xdr:colOff>38100</xdr:colOff>
      <xdr:row>18</xdr:row>
      <xdr:rowOff>119759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51885"/>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104536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23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43723</xdr:rowOff>
    </xdr:from>
    <xdr:to>
      <xdr:col>15</xdr:col>
      <xdr:colOff>101600</xdr:colOff>
      <xdr:row>18</xdr:row>
      <xdr:rowOff>145324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77448"/>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130101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26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66721</xdr:rowOff>
    </xdr:from>
    <xdr:to>
      <xdr:col>29</xdr:col>
      <xdr:colOff>177800</xdr:colOff>
      <xdr:row>16</xdr:row>
      <xdr:rowOff>168321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57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83248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02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115439</xdr:rowOff>
    </xdr:from>
    <xdr:to>
      <xdr:col>26</xdr:col>
      <xdr:colOff>101600</xdr:colOff>
      <xdr:row>17</xdr:row>
      <xdr:rowOff>45589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06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55766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675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66054</xdr:rowOff>
    </xdr:from>
    <xdr:to>
      <xdr:col>22</xdr:col>
      <xdr:colOff>165100</xdr:colOff>
      <xdr:row>17</xdr:row>
      <xdr:rowOff>167654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28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6381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9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65924</xdr:rowOff>
    </xdr:from>
    <xdr:to>
      <xdr:col>19</xdr:col>
      <xdr:colOff>38100</xdr:colOff>
      <xdr:row>17</xdr:row>
      <xdr:rowOff>167524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28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6251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9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81279</xdr:rowOff>
    </xdr:from>
    <xdr:to>
      <xdr:col>15</xdr:col>
      <xdr:colOff>101600</xdr:colOff>
      <xdr:row>18</xdr:row>
      <xdr:rowOff>11429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43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21606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812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156898</xdr:rowOff>
    </xdr:from>
    <xdr:to>
      <xdr:col>29</xdr:col>
      <xdr:colOff>127000</xdr:colOff>
      <xdr:row>37</xdr:row>
      <xdr:rowOff>283395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81448"/>
          <a:ext cx="0" cy="13266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255472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8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283395</xdr:rowOff>
    </xdr:from>
    <xdr:to>
      <xdr:col>30</xdr:col>
      <xdr:colOff>25400</xdr:colOff>
      <xdr:row>37</xdr:row>
      <xdr:rowOff>283395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08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71825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2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156898</xdr:rowOff>
    </xdr:from>
    <xdr:to>
      <xdr:col>30</xdr:col>
      <xdr:colOff>25400</xdr:colOff>
      <xdr:row>33</xdr:row>
      <xdr:rowOff>156898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814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275378</xdr:rowOff>
    </xdr:from>
    <xdr:to>
      <xdr:col>29</xdr:col>
      <xdr:colOff>127000</xdr:colOff>
      <xdr:row>35</xdr:row>
      <xdr:rowOff>280619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885728"/>
          <a:ext cx="647700" cy="5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56298</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666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211221</xdr:rowOff>
    </xdr:from>
    <xdr:to>
      <xdr:col>29</xdr:col>
      <xdr:colOff>177800</xdr:colOff>
      <xdr:row>35</xdr:row>
      <xdr:rowOff>312821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215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217885</xdr:rowOff>
    </xdr:from>
    <xdr:to>
      <xdr:col>26</xdr:col>
      <xdr:colOff>50800</xdr:colOff>
      <xdr:row>35</xdr:row>
      <xdr:rowOff>280619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828235"/>
          <a:ext cx="698500" cy="62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250426</xdr:rowOff>
    </xdr:from>
    <xdr:to>
      <xdr:col>26</xdr:col>
      <xdr:colOff>101600</xdr:colOff>
      <xdr:row>36</xdr:row>
      <xdr:rowOff>9126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60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336803</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947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166939</xdr:rowOff>
    </xdr:from>
    <xdr:to>
      <xdr:col>22</xdr:col>
      <xdr:colOff>114300</xdr:colOff>
      <xdr:row>35</xdr:row>
      <xdr:rowOff>217885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777289"/>
          <a:ext cx="698500" cy="50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260696</xdr:rowOff>
    </xdr:from>
    <xdr:to>
      <xdr:col>22</xdr:col>
      <xdr:colOff>165100</xdr:colOff>
      <xdr:row>36</xdr:row>
      <xdr:rowOff>19396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71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4173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95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166939</xdr:rowOff>
    </xdr:from>
    <xdr:to>
      <xdr:col>18</xdr:col>
      <xdr:colOff>177800</xdr:colOff>
      <xdr:row>35</xdr:row>
      <xdr:rowOff>198372</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777289"/>
          <a:ext cx="698500" cy="314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276845</xdr:rowOff>
    </xdr:from>
    <xdr:to>
      <xdr:col>19</xdr:col>
      <xdr:colOff>38100</xdr:colOff>
      <xdr:row>36</xdr:row>
      <xdr:rowOff>35545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87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20322</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97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270804</xdr:rowOff>
    </xdr:from>
    <xdr:to>
      <xdr:col>15</xdr:col>
      <xdr:colOff>101600</xdr:colOff>
      <xdr:row>36</xdr:row>
      <xdr:rowOff>29504</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81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14281</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96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224578</xdr:rowOff>
    </xdr:from>
    <xdr:to>
      <xdr:col>29</xdr:col>
      <xdr:colOff>177800</xdr:colOff>
      <xdr:row>35</xdr:row>
      <xdr:rowOff>326178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834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196655</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8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229819</xdr:rowOff>
    </xdr:from>
    <xdr:to>
      <xdr:col>26</xdr:col>
      <xdr:colOff>101600</xdr:colOff>
      <xdr:row>35</xdr:row>
      <xdr:rowOff>331419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840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341596</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609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167085</xdr:rowOff>
    </xdr:from>
    <xdr:to>
      <xdr:col>22</xdr:col>
      <xdr:colOff>165100</xdr:colOff>
      <xdr:row>35</xdr:row>
      <xdr:rowOff>268685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777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278862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54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116139</xdr:rowOff>
    </xdr:from>
    <xdr:to>
      <xdr:col>19</xdr:col>
      <xdr:colOff>38100</xdr:colOff>
      <xdr:row>35</xdr:row>
      <xdr:rowOff>217739</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726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227916</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495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147572</xdr:rowOff>
    </xdr:from>
    <xdr:to>
      <xdr:col>15</xdr:col>
      <xdr:colOff>101600</xdr:colOff>
      <xdr:row>35</xdr:row>
      <xdr:rowOff>249172</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757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259349</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52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鳥取県伯耆町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10,624
10,576
139.44
8,417,337
7,834,799
321,400
5,458,897
5,376,521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70073</xdr:rowOff>
    </xdr:from>
    <xdr:to>
      <xdr:col>24</xdr:col>
      <xdr:colOff>62865</xdr:colOff>
      <xdr:row>37</xdr:row>
      <xdr:rowOff>49828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85023"/>
          <a:ext cx="1270" cy="1008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53655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49828</xdr:rowOff>
    </xdr:from>
    <xdr:to>
      <xdr:col>24</xdr:col>
      <xdr:colOff>152400</xdr:colOff>
      <xdr:row>37</xdr:row>
      <xdr:rowOff>49828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16750</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6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70073</xdr:rowOff>
    </xdr:from>
    <xdr:to>
      <xdr:col>24</xdr:col>
      <xdr:colOff>152400</xdr:colOff>
      <xdr:row>31</xdr:row>
      <xdr:rowOff>70073</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8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1306</xdr:rowOff>
    </xdr:from>
    <xdr:to>
      <xdr:col>24</xdr:col>
      <xdr:colOff>63500</xdr:colOff>
      <xdr:row>35</xdr:row>
      <xdr:rowOff>14715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002056"/>
          <a:ext cx="838200" cy="1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92807</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93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114380</xdr:rowOff>
    </xdr:from>
    <xdr:to>
      <xdr:col>24</xdr:col>
      <xdr:colOff>114300</xdr:colOff>
      <xdr:row>36</xdr:row>
      <xdr:rowOff>44530</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14715</xdr:rowOff>
    </xdr:from>
    <xdr:to>
      <xdr:col>19</xdr:col>
      <xdr:colOff>177800</xdr:colOff>
      <xdr:row>36</xdr:row>
      <xdr:rowOff>15739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015465"/>
          <a:ext cx="889000" cy="17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120945</xdr:rowOff>
    </xdr:from>
    <xdr:to>
      <xdr:col>20</xdr:col>
      <xdr:colOff>38100</xdr:colOff>
      <xdr:row>36</xdr:row>
      <xdr:rowOff>51095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42222</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14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166506</xdr:rowOff>
    </xdr:from>
    <xdr:to>
      <xdr:col>15</xdr:col>
      <xdr:colOff>50800</xdr:colOff>
      <xdr:row>36</xdr:row>
      <xdr:rowOff>15739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019300" y="6167256"/>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9804</xdr:rowOff>
    </xdr:from>
    <xdr:to>
      <xdr:col>15</xdr:col>
      <xdr:colOff>101600</xdr:colOff>
      <xdr:row>36</xdr:row>
      <xdr:rowOff>111404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102531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627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166506</xdr:rowOff>
    </xdr:from>
    <xdr:to>
      <xdr:col>10</xdr:col>
      <xdr:colOff>114300</xdr:colOff>
      <xdr:row>36</xdr:row>
      <xdr:rowOff>1694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167256"/>
          <a:ext cx="889000" cy="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20526</xdr:rowOff>
    </xdr:from>
    <xdr:to>
      <xdr:col>10</xdr:col>
      <xdr:colOff>165100</xdr:colOff>
      <xdr:row>36</xdr:row>
      <xdr:rowOff>122126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113253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62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33707</xdr:rowOff>
    </xdr:from>
    <xdr:to>
      <xdr:col>6</xdr:col>
      <xdr:colOff>38100</xdr:colOff>
      <xdr:row>36</xdr:row>
      <xdr:rowOff>135307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126434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629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121956</xdr:rowOff>
    </xdr:from>
    <xdr:to>
      <xdr:col>24</xdr:col>
      <xdr:colOff>114300</xdr:colOff>
      <xdr:row>35</xdr:row>
      <xdr:rowOff>52106</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595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144833</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80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135365</xdr:rowOff>
    </xdr:from>
    <xdr:to>
      <xdr:col>20</xdr:col>
      <xdr:colOff>38100</xdr:colOff>
      <xdr:row>35</xdr:row>
      <xdr:rowOff>65515</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596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82042</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739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136389</xdr:rowOff>
    </xdr:from>
    <xdr:to>
      <xdr:col>15</xdr:col>
      <xdr:colOff>101600</xdr:colOff>
      <xdr:row>36</xdr:row>
      <xdr:rowOff>66539</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13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83066</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91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115706</xdr:rowOff>
    </xdr:from>
    <xdr:to>
      <xdr:col>10</xdr:col>
      <xdr:colOff>165100</xdr:colOff>
      <xdr:row>36</xdr:row>
      <xdr:rowOff>45856</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11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62383</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891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122344</xdr:rowOff>
    </xdr:from>
    <xdr:to>
      <xdr:col>6</xdr:col>
      <xdr:colOff>38100</xdr:colOff>
      <xdr:row>36</xdr:row>
      <xdr:rowOff>52494</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12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69021</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898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77818</xdr:rowOff>
    </xdr:from>
    <xdr:to>
      <xdr:col>24</xdr:col>
      <xdr:colOff>62865</xdr:colOff>
      <xdr:row>59</xdr:row>
      <xdr:rowOff>34742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50318"/>
          <a:ext cx="1270" cy="1499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38569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1015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34742</xdr:rowOff>
    </xdr:from>
    <xdr:to>
      <xdr:col>24</xdr:col>
      <xdr:colOff>152400</xdr:colOff>
      <xdr:row>59</xdr:row>
      <xdr:rowOff>34742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101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24495</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425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77818</xdr:rowOff>
    </xdr:from>
    <xdr:to>
      <xdr:col>24</xdr:col>
      <xdr:colOff>152400</xdr:colOff>
      <xdr:row>50</xdr:row>
      <xdr:rowOff>77818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5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114935</xdr:rowOff>
    </xdr:from>
    <xdr:to>
      <xdr:col>24</xdr:col>
      <xdr:colOff>63500</xdr:colOff>
      <xdr:row>56</xdr:row>
      <xdr:rowOff>130511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716135"/>
          <a:ext cx="838200" cy="1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136059</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737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157632</xdr:rowOff>
    </xdr:from>
    <xdr:to>
      <xdr:col>24</xdr:col>
      <xdr:colOff>114300</xdr:colOff>
      <xdr:row>57</xdr:row>
      <xdr:rowOff>87782</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758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155131</xdr:rowOff>
    </xdr:from>
    <xdr:to>
      <xdr:col>19</xdr:col>
      <xdr:colOff>177800</xdr:colOff>
      <xdr:row>56</xdr:row>
      <xdr:rowOff>130511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584881"/>
          <a:ext cx="889000" cy="14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163706</xdr:rowOff>
    </xdr:from>
    <xdr:to>
      <xdr:col>20</xdr:col>
      <xdr:colOff>38100</xdr:colOff>
      <xdr:row>57</xdr:row>
      <xdr:rowOff>93856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76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84983</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85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144805</xdr:rowOff>
    </xdr:from>
    <xdr:to>
      <xdr:col>15</xdr:col>
      <xdr:colOff>50800</xdr:colOff>
      <xdr:row>55</xdr:row>
      <xdr:rowOff>155131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019300" y="9574555"/>
          <a:ext cx="889000" cy="1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153556</xdr:rowOff>
    </xdr:from>
    <xdr:to>
      <xdr:col>15</xdr:col>
      <xdr:colOff>101600</xdr:colOff>
      <xdr:row>57</xdr:row>
      <xdr:rowOff>83706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75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74833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84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144805</xdr:rowOff>
    </xdr:from>
    <xdr:to>
      <xdr:col>10</xdr:col>
      <xdr:colOff>114300</xdr:colOff>
      <xdr:row>56</xdr:row>
      <xdr:rowOff>30376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574555"/>
          <a:ext cx="889000" cy="5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23361</xdr:rowOff>
    </xdr:from>
    <xdr:to>
      <xdr:col>10</xdr:col>
      <xdr:colOff>165100</xdr:colOff>
      <xdr:row>57</xdr:row>
      <xdr:rowOff>124961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79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116088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88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55905</xdr:rowOff>
    </xdr:from>
    <xdr:to>
      <xdr:col>6</xdr:col>
      <xdr:colOff>38100</xdr:colOff>
      <xdr:row>57</xdr:row>
      <xdr:rowOff>157505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2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148632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92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64135</xdr:rowOff>
    </xdr:from>
    <xdr:to>
      <xdr:col>24</xdr:col>
      <xdr:colOff>114300</xdr:colOff>
      <xdr:row>56</xdr:row>
      <xdr:rowOff>165735</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66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87012</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516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79711</xdr:rowOff>
    </xdr:from>
    <xdr:to>
      <xdr:col>20</xdr:col>
      <xdr:colOff>38100</xdr:colOff>
      <xdr:row>57</xdr:row>
      <xdr:rowOff>9861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68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26388</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456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104331</xdr:rowOff>
    </xdr:from>
    <xdr:to>
      <xdr:col>15</xdr:col>
      <xdr:colOff>101600</xdr:colOff>
      <xdr:row>56</xdr:row>
      <xdr:rowOff>34481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53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51008</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309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94005</xdr:rowOff>
    </xdr:from>
    <xdr:to>
      <xdr:col>10</xdr:col>
      <xdr:colOff>165100</xdr:colOff>
      <xdr:row>56</xdr:row>
      <xdr:rowOff>24155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52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40682</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298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151026</xdr:rowOff>
    </xdr:from>
    <xdr:to>
      <xdr:col>6</xdr:col>
      <xdr:colOff>38100</xdr:colOff>
      <xdr:row>56</xdr:row>
      <xdr:rowOff>81176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58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97703</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35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15646</xdr:rowOff>
    </xdr:from>
    <xdr:to>
      <xdr:col>24</xdr:col>
      <xdr:colOff>62865</xdr:colOff>
      <xdr:row>79</xdr:row>
      <xdr:rowOff>23037</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17146"/>
          <a:ext cx="1270" cy="15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26864</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7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23037</xdr:rowOff>
    </xdr:from>
    <xdr:to>
      <xdr:col>24</xdr:col>
      <xdr:colOff>152400</xdr:colOff>
      <xdr:row>79</xdr:row>
      <xdr:rowOff>23037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6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133773</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79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15646</xdr:rowOff>
    </xdr:from>
    <xdr:to>
      <xdr:col>24</xdr:col>
      <xdr:colOff>152400</xdr:colOff>
      <xdr:row>70</xdr:row>
      <xdr:rowOff>15646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17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143129</xdr:rowOff>
    </xdr:from>
    <xdr:to>
      <xdr:col>24</xdr:col>
      <xdr:colOff>63500</xdr:colOff>
      <xdr:row>78</xdr:row>
      <xdr:rowOff>18162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344779"/>
          <a:ext cx="838200" cy="4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98519</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28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75642</xdr:rowOff>
    </xdr:from>
    <xdr:to>
      <xdr:col>24</xdr:col>
      <xdr:colOff>114300</xdr:colOff>
      <xdr:row>78</xdr:row>
      <xdr:rowOff>5792</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143129</xdr:rowOff>
    </xdr:from>
    <xdr:to>
      <xdr:col>19</xdr:col>
      <xdr:colOff>177800</xdr:colOff>
      <xdr:row>78</xdr:row>
      <xdr:rowOff>125831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344779"/>
          <a:ext cx="889000" cy="15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107417</xdr:rowOff>
    </xdr:from>
    <xdr:to>
      <xdr:col>20</xdr:col>
      <xdr:colOff>38100</xdr:colOff>
      <xdr:row>78</xdr:row>
      <xdr:rowOff>37567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28694</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40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124194</xdr:rowOff>
    </xdr:from>
    <xdr:to>
      <xdr:col>15</xdr:col>
      <xdr:colOff>50800</xdr:colOff>
      <xdr:row>78</xdr:row>
      <xdr:rowOff>125831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497294"/>
          <a:ext cx="889000" cy="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136486</xdr:rowOff>
    </xdr:from>
    <xdr:to>
      <xdr:col>15</xdr:col>
      <xdr:colOff>101600</xdr:colOff>
      <xdr:row>78</xdr:row>
      <xdr:rowOff>66636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83163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43459</xdr:rowOff>
    </xdr:from>
    <xdr:to>
      <xdr:col>10</xdr:col>
      <xdr:colOff>114300</xdr:colOff>
      <xdr:row>78</xdr:row>
      <xdr:rowOff>124194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3416559"/>
          <a:ext cx="889000" cy="8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142811</xdr:rowOff>
    </xdr:from>
    <xdr:to>
      <xdr:col>10</xdr:col>
      <xdr:colOff>165100</xdr:colOff>
      <xdr:row>78</xdr:row>
      <xdr:rowOff>72961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89488</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148183</xdr:rowOff>
    </xdr:from>
    <xdr:to>
      <xdr:col>6</xdr:col>
      <xdr:colOff>38100</xdr:colOff>
      <xdr:row>78</xdr:row>
      <xdr:rowOff>78333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94860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138812</xdr:rowOff>
    </xdr:from>
    <xdr:to>
      <xdr:col>24</xdr:col>
      <xdr:colOff>114300</xdr:colOff>
      <xdr:row>78</xdr:row>
      <xdr:rowOff>68962</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34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117239</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1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92329</xdr:rowOff>
    </xdr:from>
    <xdr:to>
      <xdr:col>20</xdr:col>
      <xdr:colOff>38100</xdr:colOff>
      <xdr:row>78</xdr:row>
      <xdr:rowOff>22479</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29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39006</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06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75031</xdr:rowOff>
    </xdr:from>
    <xdr:to>
      <xdr:col>15</xdr:col>
      <xdr:colOff>101600</xdr:colOff>
      <xdr:row>79</xdr:row>
      <xdr:rowOff>5181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44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167758</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54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73394</xdr:rowOff>
    </xdr:from>
    <xdr:to>
      <xdr:col>10</xdr:col>
      <xdr:colOff>165100</xdr:colOff>
      <xdr:row>79</xdr:row>
      <xdr:rowOff>3544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44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166121</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53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164109</xdr:rowOff>
    </xdr:from>
    <xdr:to>
      <xdr:col>6</xdr:col>
      <xdr:colOff>38100</xdr:colOff>
      <xdr:row>78</xdr:row>
      <xdr:rowOff>94259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36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85386</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45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32976</xdr:rowOff>
    </xdr:from>
    <xdr:to>
      <xdr:col>24</xdr:col>
      <xdr:colOff>62865</xdr:colOff>
      <xdr:row>98</xdr:row>
      <xdr:rowOff>86589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34926"/>
          <a:ext cx="1270" cy="1253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90416</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86589</xdr:rowOff>
    </xdr:from>
    <xdr:to>
      <xdr:col>24</xdr:col>
      <xdr:colOff>152400</xdr:colOff>
      <xdr:row>98</xdr:row>
      <xdr:rowOff>86589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8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151103</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10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32976</xdr:rowOff>
    </xdr:from>
    <xdr:to>
      <xdr:col>24</xdr:col>
      <xdr:colOff>152400</xdr:colOff>
      <xdr:row>91</xdr:row>
      <xdr:rowOff>32976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3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26586</xdr:rowOff>
    </xdr:from>
    <xdr:to>
      <xdr:col>24</xdr:col>
      <xdr:colOff>63500</xdr:colOff>
      <xdr:row>97</xdr:row>
      <xdr:rowOff>31235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6657236"/>
          <a:ext cx="838200" cy="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18291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134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166864</xdr:rowOff>
    </xdr:from>
    <xdr:to>
      <xdr:col>24</xdr:col>
      <xdr:colOff>114300</xdr:colOff>
      <xdr:row>95</xdr:row>
      <xdr:rowOff>97014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129653</xdr:rowOff>
    </xdr:from>
    <xdr:to>
      <xdr:col>19</xdr:col>
      <xdr:colOff>177800</xdr:colOff>
      <xdr:row>97</xdr:row>
      <xdr:rowOff>26586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588853"/>
          <a:ext cx="889000" cy="6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60913</xdr:rowOff>
    </xdr:from>
    <xdr:to>
      <xdr:col>20</xdr:col>
      <xdr:colOff>38100</xdr:colOff>
      <xdr:row>96</xdr:row>
      <xdr:rowOff>162513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7590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129653</xdr:rowOff>
    </xdr:from>
    <xdr:to>
      <xdr:col>15</xdr:col>
      <xdr:colOff>50800</xdr:colOff>
      <xdr:row>97</xdr:row>
      <xdr:rowOff>2485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588853"/>
          <a:ext cx="889000" cy="4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75642</xdr:rowOff>
    </xdr:from>
    <xdr:to>
      <xdr:col>15</xdr:col>
      <xdr:colOff>101600</xdr:colOff>
      <xdr:row>97</xdr:row>
      <xdr:rowOff>5792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22319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142453</xdr:rowOff>
    </xdr:from>
    <xdr:to>
      <xdr:col>10</xdr:col>
      <xdr:colOff>114300</xdr:colOff>
      <xdr:row>97</xdr:row>
      <xdr:rowOff>2485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601653"/>
          <a:ext cx="889000" cy="3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116016</xdr:rowOff>
    </xdr:from>
    <xdr:to>
      <xdr:col>10</xdr:col>
      <xdr:colOff>165100</xdr:colOff>
      <xdr:row>97</xdr:row>
      <xdr:rowOff>46166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62693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110965</xdr:rowOff>
    </xdr:from>
    <xdr:to>
      <xdr:col>6</xdr:col>
      <xdr:colOff>38100</xdr:colOff>
      <xdr:row>97</xdr:row>
      <xdr:rowOff>41115</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7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32242</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66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151885</xdr:rowOff>
    </xdr:from>
    <xdr:to>
      <xdr:col>24</xdr:col>
      <xdr:colOff>114300</xdr:colOff>
      <xdr:row>97</xdr:row>
      <xdr:rowOff>82035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61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130312</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58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147236</xdr:rowOff>
    </xdr:from>
    <xdr:to>
      <xdr:col>20</xdr:col>
      <xdr:colOff>38100</xdr:colOff>
      <xdr:row>97</xdr:row>
      <xdr:rowOff>77386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60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68513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69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78853</xdr:rowOff>
    </xdr:from>
    <xdr:to>
      <xdr:col>15</xdr:col>
      <xdr:colOff>101600</xdr:colOff>
      <xdr:row>97</xdr:row>
      <xdr:rowOff>9003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53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63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123135</xdr:rowOff>
    </xdr:from>
    <xdr:to>
      <xdr:col>10</xdr:col>
      <xdr:colOff>165100</xdr:colOff>
      <xdr:row>97</xdr:row>
      <xdr:rowOff>53285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58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44412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67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91653</xdr:rowOff>
    </xdr:from>
    <xdr:to>
      <xdr:col>6</xdr:col>
      <xdr:colOff>38100</xdr:colOff>
      <xdr:row>97</xdr:row>
      <xdr:rowOff>21803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55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38330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32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145406</xdr:rowOff>
    </xdr:from>
    <xdr:to>
      <xdr:col>54</xdr:col>
      <xdr:colOff>189865</xdr:colOff>
      <xdr:row>37</xdr:row>
      <xdr:rowOff>138822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460356"/>
          <a:ext cx="1270" cy="102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142650</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4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138822</xdr:rowOff>
    </xdr:from>
    <xdr:to>
      <xdr:col>55</xdr:col>
      <xdr:colOff>88900</xdr:colOff>
      <xdr:row>37</xdr:row>
      <xdr:rowOff>138822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48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92083</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2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145406</xdr:rowOff>
    </xdr:from>
    <xdr:to>
      <xdr:col>55</xdr:col>
      <xdr:colOff>88900</xdr:colOff>
      <xdr:row>31</xdr:row>
      <xdr:rowOff>145406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4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3994</xdr:rowOff>
    </xdr:from>
    <xdr:to>
      <xdr:col>55</xdr:col>
      <xdr:colOff>0</xdr:colOff>
      <xdr:row>34</xdr:row>
      <xdr:rowOff>110302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5490394"/>
          <a:ext cx="838200" cy="44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94224</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94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115797</xdr:rowOff>
    </xdr:from>
    <xdr:to>
      <xdr:col>55</xdr:col>
      <xdr:colOff>50800</xdr:colOff>
      <xdr:row>36</xdr:row>
      <xdr:rowOff>45947</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3994</xdr:rowOff>
    </xdr:from>
    <xdr:to>
      <xdr:col>50</xdr:col>
      <xdr:colOff>114300</xdr:colOff>
      <xdr:row>35</xdr:row>
      <xdr:rowOff>167082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490394"/>
          <a:ext cx="889000" cy="677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167287</xdr:rowOff>
    </xdr:from>
    <xdr:to>
      <xdr:col>50</xdr:col>
      <xdr:colOff>165100</xdr:colOff>
      <xdr:row>33</xdr:row>
      <xdr:rowOff>97437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88564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746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76771</xdr:rowOff>
    </xdr:from>
    <xdr:to>
      <xdr:col>45</xdr:col>
      <xdr:colOff>177800</xdr:colOff>
      <xdr:row>35</xdr:row>
      <xdr:rowOff>167082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7861300" y="6077521"/>
          <a:ext cx="889000" cy="9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28600</xdr:rowOff>
    </xdr:from>
    <xdr:to>
      <xdr:col>46</xdr:col>
      <xdr:colOff>38100</xdr:colOff>
      <xdr:row>36</xdr:row>
      <xdr:rowOff>130200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121327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83111" y="629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76771</xdr:rowOff>
    </xdr:from>
    <xdr:to>
      <xdr:col>41</xdr:col>
      <xdr:colOff>50800</xdr:colOff>
      <xdr:row>35</xdr:row>
      <xdr:rowOff>169971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077521"/>
          <a:ext cx="889000" cy="9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35206</xdr:rowOff>
    </xdr:from>
    <xdr:to>
      <xdr:col>41</xdr:col>
      <xdr:colOff>101600</xdr:colOff>
      <xdr:row>36</xdr:row>
      <xdr:rowOff>136806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127933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94111" y="630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60832</xdr:rowOff>
    </xdr:from>
    <xdr:to>
      <xdr:col>36</xdr:col>
      <xdr:colOff>165100</xdr:colOff>
      <xdr:row>36</xdr:row>
      <xdr:rowOff>162432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153559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3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59502</xdr:rowOff>
    </xdr:from>
    <xdr:to>
      <xdr:col>55</xdr:col>
      <xdr:colOff>50800</xdr:colOff>
      <xdr:row>34</xdr:row>
      <xdr:rowOff>161102</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588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82379</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5740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124644</xdr:rowOff>
    </xdr:from>
    <xdr:to>
      <xdr:col>50</xdr:col>
      <xdr:colOff>165100</xdr:colOff>
      <xdr:row>32</xdr:row>
      <xdr:rowOff>54794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43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71321</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214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116282</xdr:rowOff>
    </xdr:from>
    <xdr:to>
      <xdr:col>46</xdr:col>
      <xdr:colOff>38100</xdr:colOff>
      <xdr:row>36</xdr:row>
      <xdr:rowOff>46432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11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62959</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5892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25971</xdr:rowOff>
    </xdr:from>
    <xdr:to>
      <xdr:col>41</xdr:col>
      <xdr:colOff>101600</xdr:colOff>
      <xdr:row>35</xdr:row>
      <xdr:rowOff>127571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02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144098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5801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119171</xdr:rowOff>
    </xdr:from>
    <xdr:to>
      <xdr:col>36</xdr:col>
      <xdr:colOff>165100</xdr:colOff>
      <xdr:row>36</xdr:row>
      <xdr:rowOff>49321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11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65848</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589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33817</xdr:rowOff>
    </xdr:from>
    <xdr:to>
      <xdr:col>54</xdr:col>
      <xdr:colOff>189865</xdr:colOff>
      <xdr:row>58</xdr:row>
      <xdr:rowOff>156365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606317"/>
          <a:ext cx="1270" cy="149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160192</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0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156365</xdr:rowOff>
    </xdr:from>
    <xdr:to>
      <xdr:col>55</xdr:col>
      <xdr:colOff>88900</xdr:colOff>
      <xdr:row>58</xdr:row>
      <xdr:rowOff>156365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00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151944</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38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33817</xdr:rowOff>
    </xdr:from>
    <xdr:to>
      <xdr:col>55</xdr:col>
      <xdr:colOff>88900</xdr:colOff>
      <xdr:row>50</xdr:row>
      <xdr:rowOff>33817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60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83541</xdr:rowOff>
    </xdr:from>
    <xdr:to>
      <xdr:col>55</xdr:col>
      <xdr:colOff>0</xdr:colOff>
      <xdr:row>57</xdr:row>
      <xdr:rowOff>91839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856191"/>
          <a:ext cx="838200" cy="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158419</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588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135542</xdr:rowOff>
    </xdr:from>
    <xdr:to>
      <xdr:col>55</xdr:col>
      <xdr:colOff>50800</xdr:colOff>
      <xdr:row>57</xdr:row>
      <xdr:rowOff>65692</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73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31595</xdr:rowOff>
    </xdr:from>
    <xdr:to>
      <xdr:col>50</xdr:col>
      <xdr:colOff>114300</xdr:colOff>
      <xdr:row>57</xdr:row>
      <xdr:rowOff>83541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804245"/>
          <a:ext cx="889000" cy="5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61338</xdr:rowOff>
    </xdr:from>
    <xdr:to>
      <xdr:col>50</xdr:col>
      <xdr:colOff>165100</xdr:colOff>
      <xdr:row>56</xdr:row>
      <xdr:rowOff>162938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8015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437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9036</xdr:rowOff>
    </xdr:from>
    <xdr:to>
      <xdr:col>45</xdr:col>
      <xdr:colOff>177800</xdr:colOff>
      <xdr:row>57</xdr:row>
      <xdr:rowOff>31595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610236"/>
          <a:ext cx="889000" cy="19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114084</xdr:rowOff>
    </xdr:from>
    <xdr:to>
      <xdr:col>46</xdr:col>
      <xdr:colOff>38100</xdr:colOff>
      <xdr:row>57</xdr:row>
      <xdr:rowOff>44234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60761</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490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9036</xdr:rowOff>
    </xdr:from>
    <xdr:to>
      <xdr:col>41</xdr:col>
      <xdr:colOff>50800</xdr:colOff>
      <xdr:row>57</xdr:row>
      <xdr:rowOff>123157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610236"/>
          <a:ext cx="889000" cy="28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xdr:rowOff>
    </xdr:from>
    <xdr:to>
      <xdr:col>41</xdr:col>
      <xdr:colOff>101600</xdr:colOff>
      <xdr:row>57</xdr:row>
      <xdr:rowOff>101620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92747</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86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164826</xdr:rowOff>
    </xdr:from>
    <xdr:to>
      <xdr:col>36</xdr:col>
      <xdr:colOff>165100</xdr:colOff>
      <xdr:row>57</xdr:row>
      <xdr:rowOff>94976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111503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5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41039</xdr:rowOff>
    </xdr:from>
    <xdr:to>
      <xdr:col>55</xdr:col>
      <xdr:colOff>50800</xdr:colOff>
      <xdr:row>57</xdr:row>
      <xdr:rowOff>142639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81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19466</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9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32741</xdr:rowOff>
    </xdr:from>
    <xdr:to>
      <xdr:col>50</xdr:col>
      <xdr:colOff>165100</xdr:colOff>
      <xdr:row>57</xdr:row>
      <xdr:rowOff>134341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80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125468</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989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152245</xdr:rowOff>
    </xdr:from>
    <xdr:to>
      <xdr:col>46</xdr:col>
      <xdr:colOff>38100</xdr:colOff>
      <xdr:row>57</xdr:row>
      <xdr:rowOff>82395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75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73522</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84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129686</xdr:rowOff>
    </xdr:from>
    <xdr:to>
      <xdr:col>41</xdr:col>
      <xdr:colOff>101600</xdr:colOff>
      <xdr:row>56</xdr:row>
      <xdr:rowOff>59836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55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76363</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334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72357</xdr:rowOff>
    </xdr:from>
    <xdr:to>
      <xdr:col>36</xdr:col>
      <xdr:colOff>165100</xdr:colOff>
      <xdr:row>58</xdr:row>
      <xdr:rowOff>2507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84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165084</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993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42586</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86986"/>
          <a:ext cx="1270" cy="1125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160713</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16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42586</xdr:rowOff>
    </xdr:from>
    <xdr:to>
      <xdr:col>55</xdr:col>
      <xdr:colOff>88900</xdr:colOff>
      <xdr:row>72</xdr:row>
      <xdr:rowOff>42586</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86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111203</xdr:rowOff>
    </xdr:from>
    <xdr:to>
      <xdr:col>55</xdr:col>
      <xdr:colOff>0</xdr:colOff>
      <xdr:row>78</xdr:row>
      <xdr:rowOff>123571</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484303"/>
          <a:ext cx="838200" cy="1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130646</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160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107769</xdr:rowOff>
    </xdr:from>
    <xdr:to>
      <xdr:col>55</xdr:col>
      <xdr:colOff>50800</xdr:colOff>
      <xdr:row>78</xdr:row>
      <xdr:rowOff>37919</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0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111203</xdr:rowOff>
    </xdr:from>
    <xdr:to>
      <xdr:col>50</xdr:col>
      <xdr:colOff>114300</xdr:colOff>
      <xdr:row>78</xdr:row>
      <xdr:rowOff>127251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484303"/>
          <a:ext cx="889000" cy="1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55214</xdr:rowOff>
    </xdr:from>
    <xdr:to>
      <xdr:col>50</xdr:col>
      <xdr:colOff>165100</xdr:colOff>
      <xdr:row>77</xdr:row>
      <xdr:rowOff>156814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1891</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03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89791</xdr:rowOff>
    </xdr:from>
    <xdr:to>
      <xdr:col>45</xdr:col>
      <xdr:colOff>177800</xdr:colOff>
      <xdr:row>78</xdr:row>
      <xdr:rowOff>127251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462891"/>
          <a:ext cx="889000" cy="3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88178</xdr:rowOff>
    </xdr:from>
    <xdr:to>
      <xdr:col>46</xdr:col>
      <xdr:colOff>38100</xdr:colOff>
      <xdr:row>78</xdr:row>
      <xdr:rowOff>18328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34855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06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89791</xdr:rowOff>
    </xdr:from>
    <xdr:to>
      <xdr:col>41</xdr:col>
      <xdr:colOff>50800</xdr:colOff>
      <xdr:row>78</xdr:row>
      <xdr:rowOff>121960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462891"/>
          <a:ext cx="889000" cy="3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140796</xdr:rowOff>
    </xdr:from>
    <xdr:to>
      <xdr:col>41</xdr:col>
      <xdr:colOff>101600</xdr:colOff>
      <xdr:row>78</xdr:row>
      <xdr:rowOff>70946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87473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11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142036</xdr:rowOff>
    </xdr:from>
    <xdr:to>
      <xdr:col>36</xdr:col>
      <xdr:colOff>165100</xdr:colOff>
      <xdr:row>78</xdr:row>
      <xdr:rowOff>72186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88713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11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72771</xdr:rowOff>
    </xdr:from>
    <xdr:to>
      <xdr:col>55</xdr:col>
      <xdr:colOff>50800</xdr:colOff>
      <xdr:row>79</xdr:row>
      <xdr:rowOff>2921</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159148</xdr:rowOff>
    </xdr:from>
    <xdr:ext cx="469744"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6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60403</xdr:rowOff>
    </xdr:from>
    <xdr:to>
      <xdr:col>50</xdr:col>
      <xdr:colOff>165100</xdr:colOff>
      <xdr:row>78</xdr:row>
      <xdr:rowOff>162003</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3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153130</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04428" y="13526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76451</xdr:rowOff>
    </xdr:from>
    <xdr:to>
      <xdr:col>46</xdr:col>
      <xdr:colOff>38100</xdr:colOff>
      <xdr:row>79</xdr:row>
      <xdr:rowOff>6601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4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169178</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15428" y="1354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38991</xdr:rowOff>
    </xdr:from>
    <xdr:to>
      <xdr:col>41</xdr:col>
      <xdr:colOff>101600</xdr:colOff>
      <xdr:row>78</xdr:row>
      <xdr:rowOff>140591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1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131718</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50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71160</xdr:rowOff>
    </xdr:from>
    <xdr:to>
      <xdr:col>36</xdr:col>
      <xdr:colOff>165100</xdr:colOff>
      <xdr:row>79</xdr:row>
      <xdr:rowOff>1310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163887</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37428" y="1353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72256</xdr:rowOff>
    </xdr:from>
    <xdr:to>
      <xdr:col>54</xdr:col>
      <xdr:colOff>189865</xdr:colOff>
      <xdr:row>99</xdr:row>
      <xdr:rowOff>1580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2756"/>
          <a:ext cx="1270" cy="147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5407</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1580</xdr:rowOff>
    </xdr:from>
    <xdr:to>
      <xdr:col>55</xdr:col>
      <xdr:colOff>88900</xdr:colOff>
      <xdr:row>99</xdr:row>
      <xdr:rowOff>1580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75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18933</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7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72256</xdr:rowOff>
    </xdr:from>
    <xdr:to>
      <xdr:col>55</xdr:col>
      <xdr:colOff>88900</xdr:colOff>
      <xdr:row>90</xdr:row>
      <xdr:rowOff>72256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2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52116</xdr:rowOff>
    </xdr:from>
    <xdr:to>
      <xdr:col>55</xdr:col>
      <xdr:colOff>0</xdr:colOff>
      <xdr:row>96</xdr:row>
      <xdr:rowOff>86421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511316"/>
          <a:ext cx="838200" cy="3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71564</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530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93137</xdr:rowOff>
    </xdr:from>
    <xdr:to>
      <xdr:col>55</xdr:col>
      <xdr:colOff>50800</xdr:colOff>
      <xdr:row>97</xdr:row>
      <xdr:rowOff>23287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55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100845</xdr:rowOff>
    </xdr:from>
    <xdr:to>
      <xdr:col>50</xdr:col>
      <xdr:colOff>114300</xdr:colOff>
      <xdr:row>96</xdr:row>
      <xdr:rowOff>52116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388595"/>
          <a:ext cx="889000" cy="12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36489</xdr:rowOff>
    </xdr:from>
    <xdr:to>
      <xdr:col>50</xdr:col>
      <xdr:colOff>165100</xdr:colOff>
      <xdr:row>96</xdr:row>
      <xdr:rowOff>138089</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129216</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58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121207</xdr:rowOff>
    </xdr:from>
    <xdr:to>
      <xdr:col>45</xdr:col>
      <xdr:colOff>177800</xdr:colOff>
      <xdr:row>95</xdr:row>
      <xdr:rowOff>100845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066057"/>
          <a:ext cx="889000" cy="32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86393</xdr:rowOff>
    </xdr:from>
    <xdr:to>
      <xdr:col>46</xdr:col>
      <xdr:colOff>38100</xdr:colOff>
      <xdr:row>97</xdr:row>
      <xdr:rowOff>16543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5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7670</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63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121207</xdr:rowOff>
    </xdr:from>
    <xdr:to>
      <xdr:col>41</xdr:col>
      <xdr:colOff>50800</xdr:colOff>
      <xdr:row>96</xdr:row>
      <xdr:rowOff>113898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066057"/>
          <a:ext cx="889000" cy="50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129484</xdr:rowOff>
    </xdr:from>
    <xdr:to>
      <xdr:col>41</xdr:col>
      <xdr:colOff>101600</xdr:colOff>
      <xdr:row>97</xdr:row>
      <xdr:rowOff>59634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58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50761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68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120066</xdr:rowOff>
    </xdr:from>
    <xdr:to>
      <xdr:col>36</xdr:col>
      <xdr:colOff>165100</xdr:colOff>
      <xdr:row>97</xdr:row>
      <xdr:rowOff>50216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41343</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67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35621</xdr:rowOff>
    </xdr:from>
    <xdr:to>
      <xdr:col>55</xdr:col>
      <xdr:colOff>50800</xdr:colOff>
      <xdr:row>96</xdr:row>
      <xdr:rowOff>137221</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49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58498</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34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1316</xdr:rowOff>
    </xdr:from>
    <xdr:to>
      <xdr:col>50</xdr:col>
      <xdr:colOff>165100</xdr:colOff>
      <xdr:row>96</xdr:row>
      <xdr:rowOff>102916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46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119443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23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50045</xdr:rowOff>
    </xdr:from>
    <xdr:to>
      <xdr:col>46</xdr:col>
      <xdr:colOff>38100</xdr:colOff>
      <xdr:row>95</xdr:row>
      <xdr:rowOff>151645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3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168172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113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70407</xdr:rowOff>
    </xdr:from>
    <xdr:to>
      <xdr:col>41</xdr:col>
      <xdr:colOff>101600</xdr:colOff>
      <xdr:row>94</xdr:row>
      <xdr:rowOff>557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01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17084</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5790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63098</xdr:rowOff>
    </xdr:from>
    <xdr:to>
      <xdr:col>36</xdr:col>
      <xdr:colOff>165100</xdr:colOff>
      <xdr:row>96</xdr:row>
      <xdr:rowOff>164698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52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9775</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29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135528</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9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82205</xdr:rowOff>
    </xdr:from>
    <xdr:ext cx="534377"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5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135528</xdr:rowOff>
    </xdr:from>
    <xdr:to>
      <xdr:col>86</xdr:col>
      <xdr:colOff>25400</xdr:colOff>
      <xdr:row>30</xdr:row>
      <xdr:rowOff>135528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2045</xdr:rowOff>
    </xdr:from>
    <xdr:to>
      <xdr:col>85</xdr:col>
      <xdr:colOff>127000</xdr:colOff>
      <xdr:row>39</xdr:row>
      <xdr:rowOff>17190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688595"/>
          <a:ext cx="838200" cy="1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56303</xdr:rowOff>
    </xdr:from>
    <xdr:ext cx="469744"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99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33427</xdr:rowOff>
    </xdr:from>
    <xdr:to>
      <xdr:col>85</xdr:col>
      <xdr:colOff>177800</xdr:colOff>
      <xdr:row>38</xdr:row>
      <xdr:rowOff>135027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166122</xdr:rowOff>
    </xdr:from>
    <xdr:to>
      <xdr:col>81</xdr:col>
      <xdr:colOff>50800</xdr:colOff>
      <xdr:row>39</xdr:row>
      <xdr:rowOff>2045</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681222"/>
          <a:ext cx="889000" cy="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65125</xdr:rowOff>
    </xdr:from>
    <xdr:to>
      <xdr:col>81</xdr:col>
      <xdr:colOff>101600</xdr:colOff>
      <xdr:row>38</xdr:row>
      <xdr:rowOff>166725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11802</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46428" y="63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165246</xdr:rowOff>
    </xdr:from>
    <xdr:to>
      <xdr:col>76</xdr:col>
      <xdr:colOff>114300</xdr:colOff>
      <xdr:row>38</xdr:row>
      <xdr:rowOff>166122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680346"/>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40589</xdr:rowOff>
    </xdr:from>
    <xdr:to>
      <xdr:col>76</xdr:col>
      <xdr:colOff>165100</xdr:colOff>
      <xdr:row>38</xdr:row>
      <xdr:rowOff>142189</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158716</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57428" y="63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165246</xdr:rowOff>
    </xdr:from>
    <xdr:to>
      <xdr:col>71</xdr:col>
      <xdr:colOff>177800</xdr:colOff>
      <xdr:row>39</xdr:row>
      <xdr:rowOff>10446</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680346"/>
          <a:ext cx="889000" cy="1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75717</xdr:rowOff>
    </xdr:from>
    <xdr:to>
      <xdr:col>72</xdr:col>
      <xdr:colOff>38100</xdr:colOff>
      <xdr:row>39</xdr:row>
      <xdr:rowOff>5867</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22394</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135763</xdr:rowOff>
    </xdr:from>
    <xdr:to>
      <xdr:col>67</xdr:col>
      <xdr:colOff>101600</xdr:colOff>
      <xdr:row>39</xdr:row>
      <xdr:rowOff>65913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5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57040</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74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137840</xdr:rowOff>
    </xdr:from>
    <xdr:to>
      <xdr:col>85</xdr:col>
      <xdr:colOff>177800</xdr:colOff>
      <xdr:row>39</xdr:row>
      <xdr:rowOff>67990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5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52767</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6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122695</xdr:rowOff>
    </xdr:from>
    <xdr:to>
      <xdr:col>81</xdr:col>
      <xdr:colOff>101600</xdr:colOff>
      <xdr:row>39</xdr:row>
      <xdr:rowOff>52845</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43972</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73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115322</xdr:rowOff>
    </xdr:from>
    <xdr:to>
      <xdr:col>76</xdr:col>
      <xdr:colOff>165100</xdr:colOff>
      <xdr:row>39</xdr:row>
      <xdr:rowOff>45472</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3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36599</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72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114446</xdr:rowOff>
    </xdr:from>
    <xdr:to>
      <xdr:col>72</xdr:col>
      <xdr:colOff>38100</xdr:colOff>
      <xdr:row>39</xdr:row>
      <xdr:rowOff>44596</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2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35723</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72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131096</xdr:rowOff>
    </xdr:from>
    <xdr:to>
      <xdr:col>67</xdr:col>
      <xdr:colOff>101600</xdr:colOff>
      <xdr:row>39</xdr:row>
      <xdr:rowOff>61246</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4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77773</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421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6088</xdr:rowOff>
    </xdr:from>
    <xdr:to>
      <xdr:col>85</xdr:col>
      <xdr:colOff>126364</xdr:colOff>
      <xdr:row>78</xdr:row>
      <xdr:rowOff>105601</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007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109428</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48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105601</xdr:rowOff>
    </xdr:from>
    <xdr:to>
      <xdr:col>86</xdr:col>
      <xdr:colOff>25400</xdr:colOff>
      <xdr:row>78</xdr:row>
      <xdr:rowOff>105601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478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124215</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78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6088</xdr:rowOff>
    </xdr:from>
    <xdr:to>
      <xdr:col>86</xdr:col>
      <xdr:colOff>25400</xdr:colOff>
      <xdr:row>70</xdr:row>
      <xdr:rowOff>6088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00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142617</xdr:rowOff>
    </xdr:from>
    <xdr:to>
      <xdr:col>85</xdr:col>
      <xdr:colOff>127000</xdr:colOff>
      <xdr:row>74</xdr:row>
      <xdr:rowOff>5228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2658467"/>
          <a:ext cx="838200" cy="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34857</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893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56430</xdr:rowOff>
    </xdr:from>
    <xdr:to>
      <xdr:col>85</xdr:col>
      <xdr:colOff>177800</xdr:colOff>
      <xdr:row>75</xdr:row>
      <xdr:rowOff>158031</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29151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5228</xdr:rowOff>
    </xdr:from>
    <xdr:to>
      <xdr:col>81</xdr:col>
      <xdr:colOff>50800</xdr:colOff>
      <xdr:row>74</xdr:row>
      <xdr:rowOff>24385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2692528"/>
          <a:ext cx="889000" cy="1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73822</xdr:rowOff>
    </xdr:from>
    <xdr:to>
      <xdr:col>81</xdr:col>
      <xdr:colOff>101600</xdr:colOff>
      <xdr:row>76</xdr:row>
      <xdr:rowOff>3972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29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166549</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302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101862</xdr:rowOff>
    </xdr:from>
    <xdr:to>
      <xdr:col>76</xdr:col>
      <xdr:colOff>114300</xdr:colOff>
      <xdr:row>74</xdr:row>
      <xdr:rowOff>24385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2617712"/>
          <a:ext cx="889000" cy="9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108971</xdr:rowOff>
    </xdr:from>
    <xdr:to>
      <xdr:col>76</xdr:col>
      <xdr:colOff>165100</xdr:colOff>
      <xdr:row>76</xdr:row>
      <xdr:rowOff>39120</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29677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30249</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306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101862</xdr:rowOff>
    </xdr:from>
    <xdr:to>
      <xdr:col>71</xdr:col>
      <xdr:colOff>177800</xdr:colOff>
      <xdr:row>74</xdr:row>
      <xdr:rowOff>5539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2617712"/>
          <a:ext cx="889000" cy="7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124506</xdr:rowOff>
    </xdr:from>
    <xdr:to>
      <xdr:col>72</xdr:col>
      <xdr:colOff>38100</xdr:colOff>
      <xdr:row>76</xdr:row>
      <xdr:rowOff>54657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29832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45784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307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126281</xdr:rowOff>
    </xdr:from>
    <xdr:to>
      <xdr:col>67</xdr:col>
      <xdr:colOff>101600</xdr:colOff>
      <xdr:row>76</xdr:row>
      <xdr:rowOff>56431</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298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47558</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307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91817</xdr:rowOff>
    </xdr:from>
    <xdr:to>
      <xdr:col>85</xdr:col>
      <xdr:colOff>177800</xdr:colOff>
      <xdr:row>74</xdr:row>
      <xdr:rowOff>21967</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260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114694</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45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125878</xdr:rowOff>
    </xdr:from>
    <xdr:to>
      <xdr:col>81</xdr:col>
      <xdr:colOff>101600</xdr:colOff>
      <xdr:row>74</xdr:row>
      <xdr:rowOff>56028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264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72555</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41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145035</xdr:rowOff>
    </xdr:from>
    <xdr:to>
      <xdr:col>76</xdr:col>
      <xdr:colOff>165100</xdr:colOff>
      <xdr:row>74</xdr:row>
      <xdr:rowOff>75185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266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91712</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43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51062</xdr:rowOff>
    </xdr:from>
    <xdr:to>
      <xdr:col>72</xdr:col>
      <xdr:colOff>38100</xdr:colOff>
      <xdr:row>73</xdr:row>
      <xdr:rowOff>152662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256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169189</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34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126189</xdr:rowOff>
    </xdr:from>
    <xdr:to>
      <xdr:col>67</xdr:col>
      <xdr:colOff>101600</xdr:colOff>
      <xdr:row>74</xdr:row>
      <xdr:rowOff>56339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264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72866</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41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78352</xdr:rowOff>
    </xdr:from>
    <xdr:to>
      <xdr:col>85</xdr:col>
      <xdr:colOff>126364</xdr:colOff>
      <xdr:row>99</xdr:row>
      <xdr:rowOff>33706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08852"/>
          <a:ext cx="1269" cy="1498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37533</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70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33706</xdr:rowOff>
    </xdr:from>
    <xdr:to>
      <xdr:col>86</xdr:col>
      <xdr:colOff>25400</xdr:colOff>
      <xdr:row>99</xdr:row>
      <xdr:rowOff>33706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700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25029</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28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78352</xdr:rowOff>
    </xdr:from>
    <xdr:to>
      <xdr:col>86</xdr:col>
      <xdr:colOff>25400</xdr:colOff>
      <xdr:row>90</xdr:row>
      <xdr:rowOff>78352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0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128392</xdr:rowOff>
    </xdr:from>
    <xdr:to>
      <xdr:col>85</xdr:col>
      <xdr:colOff>127000</xdr:colOff>
      <xdr:row>99</xdr:row>
      <xdr:rowOff>19228</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759042"/>
          <a:ext cx="838200" cy="23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8045</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467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156618</xdr:rowOff>
    </xdr:from>
    <xdr:to>
      <xdr:col>85</xdr:col>
      <xdr:colOff>177800</xdr:colOff>
      <xdr:row>97</xdr:row>
      <xdr:rowOff>86768</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615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19228</xdr:rowOff>
    </xdr:from>
    <xdr:to>
      <xdr:col>81</xdr:col>
      <xdr:colOff>50800</xdr:colOff>
      <xdr:row>99</xdr:row>
      <xdr:rowOff>20599</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992778"/>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128242</xdr:rowOff>
    </xdr:from>
    <xdr:to>
      <xdr:col>81</xdr:col>
      <xdr:colOff>101600</xdr:colOff>
      <xdr:row>98</xdr:row>
      <xdr:rowOff>58392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5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74919</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53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20599</xdr:rowOff>
    </xdr:from>
    <xdr:to>
      <xdr:col>76</xdr:col>
      <xdr:colOff>114300</xdr:colOff>
      <xdr:row>99</xdr:row>
      <xdr:rowOff>21498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994149"/>
          <a:ext cx="889000" cy="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140815</xdr:rowOff>
    </xdr:from>
    <xdr:to>
      <xdr:col>76</xdr:col>
      <xdr:colOff>165100</xdr:colOff>
      <xdr:row>98</xdr:row>
      <xdr:rowOff>70965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77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87492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4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21171</xdr:rowOff>
    </xdr:from>
    <xdr:to>
      <xdr:col>71</xdr:col>
      <xdr:colOff>177800</xdr:colOff>
      <xdr:row>99</xdr:row>
      <xdr:rowOff>21498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994721"/>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142050</xdr:rowOff>
    </xdr:from>
    <xdr:to>
      <xdr:col>72</xdr:col>
      <xdr:colOff>38100</xdr:colOff>
      <xdr:row>98</xdr:row>
      <xdr:rowOff>72200</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7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88727</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54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156231</xdr:rowOff>
    </xdr:from>
    <xdr:to>
      <xdr:col>67</xdr:col>
      <xdr:colOff>101600</xdr:colOff>
      <xdr:row>98</xdr:row>
      <xdr:rowOff>86381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7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102908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5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77592</xdr:rowOff>
    </xdr:from>
    <xdr:to>
      <xdr:col>85</xdr:col>
      <xdr:colOff>177800</xdr:colOff>
      <xdr:row>98</xdr:row>
      <xdr:rowOff>7742</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70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56019</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6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139878</xdr:rowOff>
    </xdr:from>
    <xdr:to>
      <xdr:col>81</xdr:col>
      <xdr:colOff>101600</xdr:colOff>
      <xdr:row>99</xdr:row>
      <xdr:rowOff>70028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94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61155</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46428" y="1703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141249</xdr:rowOff>
    </xdr:from>
    <xdr:to>
      <xdr:col>76</xdr:col>
      <xdr:colOff>165100</xdr:colOff>
      <xdr:row>99</xdr:row>
      <xdr:rowOff>71399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94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62526</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57428" y="1703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142148</xdr:rowOff>
    </xdr:from>
    <xdr:to>
      <xdr:col>72</xdr:col>
      <xdr:colOff>38100</xdr:colOff>
      <xdr:row>99</xdr:row>
      <xdr:rowOff>72298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94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63425</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68428" y="1703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141821</xdr:rowOff>
    </xdr:from>
    <xdr:to>
      <xdr:col>67</xdr:col>
      <xdr:colOff>101600</xdr:colOff>
      <xdr:row>99</xdr:row>
      <xdr:rowOff>71971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94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63098</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79428" y="1703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22840</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37790"/>
          <a:ext cx="1269" cy="131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140967</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1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22840</xdr:rowOff>
    </xdr:from>
    <xdr:to>
      <xdr:col>116</xdr:col>
      <xdr:colOff>152400</xdr:colOff>
      <xdr:row>31</xdr:row>
      <xdr:rowOff>22840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3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22806</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6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171379</xdr:rowOff>
    </xdr:from>
    <xdr:to>
      <xdr:col>116</xdr:col>
      <xdr:colOff>114300</xdr:colOff>
      <xdr:row>38</xdr:row>
      <xdr:rowOff>101529</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5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162052</xdr:rowOff>
    </xdr:from>
    <xdr:to>
      <xdr:col>112</xdr:col>
      <xdr:colOff>38100</xdr:colOff>
      <xdr:row>38</xdr:row>
      <xdr:rowOff>92202</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108729</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8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155743</xdr:rowOff>
    </xdr:from>
    <xdr:to>
      <xdr:col>107</xdr:col>
      <xdr:colOff>101600</xdr:colOff>
      <xdr:row>38</xdr:row>
      <xdr:rowOff>85892</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102420</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27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132654</xdr:rowOff>
    </xdr:from>
    <xdr:to>
      <xdr:col>102</xdr:col>
      <xdr:colOff>165100</xdr:colOff>
      <xdr:row>38</xdr:row>
      <xdr:rowOff>62804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79331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25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6696</xdr:rowOff>
    </xdr:from>
    <xdr:to>
      <xdr:col>98</xdr:col>
      <xdr:colOff>38100</xdr:colOff>
      <xdr:row>38</xdr:row>
      <xdr:rowOff>108296</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124822</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29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287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44237"/>
          <a:ext cx="1269" cy="147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118414</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1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287</xdr:rowOff>
    </xdr:from>
    <xdr:to>
      <xdr:col>116</xdr:col>
      <xdr:colOff>152400</xdr:colOff>
      <xdr:row>51</xdr:row>
      <xdr:rowOff>287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44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93327</xdr:rowOff>
    </xdr:from>
    <xdr:to>
      <xdr:col>116</xdr:col>
      <xdr:colOff>63500</xdr:colOff>
      <xdr:row>59</xdr:row>
      <xdr:rowOff>94600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208877"/>
          <a:ext cx="838200" cy="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148745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21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125868</xdr:rowOff>
    </xdr:from>
    <xdr:to>
      <xdr:col>116</xdr:col>
      <xdr:colOff>114300</xdr:colOff>
      <xdr:row>59</xdr:row>
      <xdr:rowOff>56018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6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94600</xdr:rowOff>
    </xdr:from>
    <xdr:to>
      <xdr:col>111</xdr:col>
      <xdr:colOff>177800</xdr:colOff>
      <xdr:row>59</xdr:row>
      <xdr:rowOff>96429</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210150"/>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128088</xdr:rowOff>
    </xdr:from>
    <xdr:to>
      <xdr:col>112</xdr:col>
      <xdr:colOff>38100</xdr:colOff>
      <xdr:row>59</xdr:row>
      <xdr:rowOff>58238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7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74765</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4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96429</xdr:rowOff>
    </xdr:from>
    <xdr:to>
      <xdr:col>107</xdr:col>
      <xdr:colOff>50800</xdr:colOff>
      <xdr:row>59</xdr:row>
      <xdr:rowOff>98160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211979"/>
          <a:ext cx="889000" cy="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142588</xdr:rowOff>
    </xdr:from>
    <xdr:to>
      <xdr:col>107</xdr:col>
      <xdr:colOff>101600</xdr:colOff>
      <xdr:row>59</xdr:row>
      <xdr:rowOff>72738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8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89265</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6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98095</xdr:rowOff>
    </xdr:from>
    <xdr:to>
      <xdr:col>102</xdr:col>
      <xdr:colOff>114300</xdr:colOff>
      <xdr:row>59</xdr:row>
      <xdr:rowOff>98160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213645"/>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149251</xdr:rowOff>
    </xdr:from>
    <xdr:to>
      <xdr:col>102</xdr:col>
      <xdr:colOff>165100</xdr:colOff>
      <xdr:row>59</xdr:row>
      <xdr:rowOff>79401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95928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6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150654</xdr:rowOff>
    </xdr:from>
    <xdr:to>
      <xdr:col>98</xdr:col>
      <xdr:colOff>38100</xdr:colOff>
      <xdr:row>59</xdr:row>
      <xdr:rowOff>80804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9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97331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6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42527</xdr:rowOff>
    </xdr:from>
    <xdr:to>
      <xdr:col>116</xdr:col>
      <xdr:colOff>114300</xdr:colOff>
      <xdr:row>59</xdr:row>
      <xdr:rowOff>144127</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5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128904</xdr:rowOff>
    </xdr:from>
    <xdr:ext cx="378565"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73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43800</xdr:rowOff>
    </xdr:from>
    <xdr:to>
      <xdr:col>112</xdr:col>
      <xdr:colOff>38100</xdr:colOff>
      <xdr:row>59</xdr:row>
      <xdr:rowOff>145400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5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136527</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4017" y="10252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45629</xdr:rowOff>
    </xdr:from>
    <xdr:to>
      <xdr:col>107</xdr:col>
      <xdr:colOff>101600</xdr:colOff>
      <xdr:row>59</xdr:row>
      <xdr:rowOff>147229</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6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138356</xdr:rowOff>
    </xdr:from>
    <xdr:ext cx="313932"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77333" y="102539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47360</xdr:rowOff>
    </xdr:from>
    <xdr:to>
      <xdr:col>102</xdr:col>
      <xdr:colOff>165100</xdr:colOff>
      <xdr:row>59</xdr:row>
      <xdr:rowOff>148960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6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140087</xdr:rowOff>
    </xdr:from>
    <xdr:ext cx="313932"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88333" y="10255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47295</xdr:rowOff>
    </xdr:from>
    <xdr:to>
      <xdr:col>98</xdr:col>
      <xdr:colOff>38100</xdr:colOff>
      <xdr:row>59</xdr:row>
      <xdr:rowOff>148895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140022</xdr:rowOff>
    </xdr:from>
    <xdr:ext cx="313932"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99333" y="102555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29961</xdr:rowOff>
    </xdr:from>
    <xdr:to>
      <xdr:col>116</xdr:col>
      <xdr:colOff>62864</xdr:colOff>
      <xdr:row>79</xdr:row>
      <xdr:rowOff>70608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202911"/>
          <a:ext cx="1269" cy="1412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74435</xdr:rowOff>
    </xdr:from>
    <xdr:ext cx="469744"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1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70608</xdr:rowOff>
    </xdr:from>
    <xdr:to>
      <xdr:col>116</xdr:col>
      <xdr:colOff>152400</xdr:colOff>
      <xdr:row>79</xdr:row>
      <xdr:rowOff>70608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15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148088</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97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29961</xdr:rowOff>
    </xdr:from>
    <xdr:to>
      <xdr:col>116</xdr:col>
      <xdr:colOff>152400</xdr:colOff>
      <xdr:row>71</xdr:row>
      <xdr:rowOff>29961</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20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63162</xdr:rowOff>
    </xdr:from>
    <xdr:to>
      <xdr:col>116</xdr:col>
      <xdr:colOff>63500</xdr:colOff>
      <xdr:row>76</xdr:row>
      <xdr:rowOff>98585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093362"/>
          <a:ext cx="838200" cy="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99258</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786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76381</xdr:rowOff>
    </xdr:from>
    <xdr:to>
      <xdr:col>116</xdr:col>
      <xdr:colOff>114300</xdr:colOff>
      <xdr:row>76</xdr:row>
      <xdr:rowOff>6531</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136957</xdr:rowOff>
    </xdr:from>
    <xdr:to>
      <xdr:col>111</xdr:col>
      <xdr:colOff>177800</xdr:colOff>
      <xdr:row>76</xdr:row>
      <xdr:rowOff>98585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2824257"/>
          <a:ext cx="889000" cy="30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73910</xdr:rowOff>
    </xdr:from>
    <xdr:to>
      <xdr:col>112</xdr:col>
      <xdr:colOff>38100</xdr:colOff>
      <xdr:row>76</xdr:row>
      <xdr:rowOff>4060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20587</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70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97486</xdr:rowOff>
    </xdr:from>
    <xdr:to>
      <xdr:col>107</xdr:col>
      <xdr:colOff>50800</xdr:colOff>
      <xdr:row>74</xdr:row>
      <xdr:rowOff>136957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2784786"/>
          <a:ext cx="889000" cy="3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103639</xdr:rowOff>
    </xdr:from>
    <xdr:to>
      <xdr:col>107</xdr:col>
      <xdr:colOff>101600</xdr:colOff>
      <xdr:row>76</xdr:row>
      <xdr:rowOff>33790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24916</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305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94317</xdr:rowOff>
    </xdr:from>
    <xdr:to>
      <xdr:col>102</xdr:col>
      <xdr:colOff>114300</xdr:colOff>
      <xdr:row>74</xdr:row>
      <xdr:rowOff>97486</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2781617"/>
          <a:ext cx="889000" cy="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97162</xdr:rowOff>
    </xdr:from>
    <xdr:to>
      <xdr:col>102</xdr:col>
      <xdr:colOff>165100</xdr:colOff>
      <xdr:row>76</xdr:row>
      <xdr:rowOff>27313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18439</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304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90500</xdr:rowOff>
    </xdr:from>
    <xdr:to>
      <xdr:col>98</xdr:col>
      <xdr:colOff>38100</xdr:colOff>
      <xdr:row>76</xdr:row>
      <xdr:rowOff>20650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11777</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304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12362</xdr:rowOff>
    </xdr:from>
    <xdr:to>
      <xdr:col>116</xdr:col>
      <xdr:colOff>114300</xdr:colOff>
      <xdr:row>76</xdr:row>
      <xdr:rowOff>113962</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04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162239</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02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47785</xdr:rowOff>
    </xdr:from>
    <xdr:to>
      <xdr:col>112</xdr:col>
      <xdr:colOff>38100</xdr:colOff>
      <xdr:row>76</xdr:row>
      <xdr:rowOff>149385</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07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140512</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17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86157</xdr:rowOff>
    </xdr:from>
    <xdr:to>
      <xdr:col>107</xdr:col>
      <xdr:colOff>101600</xdr:colOff>
      <xdr:row>75</xdr:row>
      <xdr:rowOff>16307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77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32834</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54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46686</xdr:rowOff>
    </xdr:from>
    <xdr:to>
      <xdr:col>102</xdr:col>
      <xdr:colOff>165100</xdr:colOff>
      <xdr:row>74</xdr:row>
      <xdr:rowOff>148286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73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164813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50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43517</xdr:rowOff>
    </xdr:from>
    <xdr:to>
      <xdr:col>98</xdr:col>
      <xdr:colOff>38100</xdr:colOff>
      <xdr:row>74</xdr:row>
      <xdr:rowOff>145117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73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161644</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50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人件費</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　</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前々年度末退職者</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名（うち定年退職</a:t>
          </a:r>
          <a:r>
            <a:rPr kumimoji="1" lang="en-US" altLang="ja-JP" sz="1200">
              <a:latin typeface="ＭＳ Ｐゴシック" panose="020B0600070205080204" pitchFamily="50" charset="-128"/>
              <a:ea typeface="ＭＳ Ｐゴシック" panose="020B0600070205080204" pitchFamily="50" charset="-128"/>
            </a:rPr>
            <a:t>9</a:t>
          </a:r>
          <a:r>
            <a:rPr kumimoji="1" lang="ja-JP" altLang="en-US" sz="1200">
              <a:latin typeface="ＭＳ Ｐゴシック" panose="020B0600070205080204" pitchFamily="50" charset="-128"/>
              <a:ea typeface="ＭＳ Ｐゴシック" panose="020B0600070205080204" pitchFamily="50" charset="-128"/>
            </a:rPr>
            <a:t>名）に対し、前年度末退職者は</a:t>
          </a:r>
          <a:r>
            <a:rPr kumimoji="1" lang="en-US" altLang="ja-JP" sz="1200">
              <a:latin typeface="ＭＳ Ｐゴシック" panose="020B0600070205080204" pitchFamily="50" charset="-128"/>
              <a:ea typeface="ＭＳ Ｐゴシック" panose="020B0600070205080204" pitchFamily="50" charset="-128"/>
            </a:rPr>
            <a:t>8</a:t>
          </a:r>
          <a:r>
            <a:rPr kumimoji="1" lang="ja-JP" altLang="en-US" sz="1200">
              <a:latin typeface="ＭＳ Ｐゴシック" panose="020B0600070205080204" pitchFamily="50" charset="-128"/>
              <a:ea typeface="ＭＳ Ｐゴシック" panose="020B0600070205080204" pitchFamily="50" charset="-128"/>
            </a:rPr>
            <a:t>名（うち定年退職</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名）であったため退職手当特別負担金が大幅に減額となったものの、新型コロナウイルスワクチン接種が本格始動となったことで会計年度任用職員の人件費が増額となり、人件費全体としては約</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百万円の増となった。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物件費</a:t>
          </a:r>
          <a:r>
            <a:rPr kumimoji="1" lang="en-US" altLang="ja-JP" sz="1200">
              <a:latin typeface="ＭＳ Ｐゴシック" panose="020B0600070205080204" pitchFamily="50" charset="-128"/>
              <a:ea typeface="ＭＳ Ｐゴシック" panose="020B0600070205080204" pitchFamily="50" charset="-128"/>
            </a:rPr>
            <a:t>】</a:t>
          </a:r>
        </a:p>
        <a:p>
          <a:r>
            <a:rPr kumimoji="1" lang="ja-JP" altLang="en-US" sz="1200">
              <a:latin typeface="ＭＳ Ｐゴシック" panose="020B0600070205080204" pitchFamily="50" charset="-128"/>
              <a:ea typeface="ＭＳ Ｐゴシック" panose="020B0600070205080204" pitchFamily="50" charset="-128"/>
            </a:rPr>
            <a:t>　新型コロナウイルスワクチン接種が本格始動となり、接種に係る委託料をはじめとする物件費は</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百万円の増となった。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公債費</a:t>
          </a:r>
          <a:r>
            <a:rPr kumimoji="1" lang="en-US" altLang="ja-JP" sz="1200">
              <a:latin typeface="ＭＳ Ｐゴシック" panose="020B0600070205080204" pitchFamily="50" charset="-128"/>
              <a:ea typeface="ＭＳ Ｐゴシック" panose="020B0600070205080204" pitchFamily="50" charset="-128"/>
            </a:rPr>
            <a:t>】</a:t>
          </a:r>
        </a:p>
        <a:p>
          <a:r>
            <a:rPr kumimoji="1" lang="ja-JP" altLang="en-US" sz="1200">
              <a:latin typeface="ＭＳ Ｐゴシック" panose="020B0600070205080204" pitchFamily="50" charset="-128"/>
              <a:ea typeface="ＭＳ Ｐゴシック" panose="020B0600070205080204" pitchFamily="50" charset="-128"/>
            </a:rPr>
            <a:t>　据置期間終了に伴い元金の償還が開始となった影響により、公債費が</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百万円の増となった。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鳥取県伯耆町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10,624
10,576
139.44
8,417,337
7,834,799
321,400
5,458,897
5,376,521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15342</xdr:rowOff>
    </xdr:from>
    <xdr:to>
      <xdr:col>24</xdr:col>
      <xdr:colOff>62865</xdr:colOff>
      <xdr:row>38</xdr:row>
      <xdr:rowOff>69062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58842"/>
          <a:ext cx="1270" cy="142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72889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8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69062</xdr:rowOff>
    </xdr:from>
    <xdr:to>
      <xdr:col>24</xdr:col>
      <xdr:colOff>152400</xdr:colOff>
      <xdr:row>38</xdr:row>
      <xdr:rowOff>69062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84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133469</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3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15342</xdr:rowOff>
    </xdr:from>
    <xdr:to>
      <xdr:col>24</xdr:col>
      <xdr:colOff>152400</xdr:colOff>
      <xdr:row>30</xdr:row>
      <xdr:rowOff>15342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59233</xdr:rowOff>
    </xdr:from>
    <xdr:to>
      <xdr:col>24</xdr:col>
      <xdr:colOff>63500</xdr:colOff>
      <xdr:row>33</xdr:row>
      <xdr:rowOff>123698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717083"/>
          <a:ext cx="838200" cy="6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158538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87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xdr:rowOff>
    </xdr:from>
    <xdr:to>
      <xdr:col>24</xdr:col>
      <xdr:colOff>114300</xdr:colOff>
      <xdr:row>35</xdr:row>
      <xdr:rowOff>110261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123698</xdr:rowOff>
    </xdr:from>
    <xdr:to>
      <xdr:col>19</xdr:col>
      <xdr:colOff>177800</xdr:colOff>
      <xdr:row>33</xdr:row>
      <xdr:rowOff>139929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781548"/>
          <a:ext cx="889000" cy="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8204</xdr:rowOff>
    </xdr:from>
    <xdr:to>
      <xdr:col>20</xdr:col>
      <xdr:colOff>38100</xdr:colOff>
      <xdr:row>35</xdr:row>
      <xdr:rowOff>109804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100931</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0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67463</xdr:rowOff>
    </xdr:from>
    <xdr:to>
      <xdr:col>15</xdr:col>
      <xdr:colOff>50800</xdr:colOff>
      <xdr:row>33</xdr:row>
      <xdr:rowOff>139929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725313"/>
          <a:ext cx="889000" cy="7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56667</xdr:rowOff>
    </xdr:from>
    <xdr:to>
      <xdr:col>15</xdr:col>
      <xdr:colOff>101600</xdr:colOff>
      <xdr:row>34</xdr:row>
      <xdr:rowOff>158267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88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149394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97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21285</xdr:rowOff>
    </xdr:from>
    <xdr:to>
      <xdr:col>10</xdr:col>
      <xdr:colOff>114300</xdr:colOff>
      <xdr:row>33</xdr:row>
      <xdr:rowOff>67463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679135"/>
          <a:ext cx="889000" cy="4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98730</xdr:rowOff>
    </xdr:from>
    <xdr:to>
      <xdr:col>10</xdr:col>
      <xdr:colOff>165100</xdr:colOff>
      <xdr:row>35</xdr:row>
      <xdr:rowOff>28880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20007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2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143764</xdr:rowOff>
    </xdr:from>
    <xdr:to>
      <xdr:col>6</xdr:col>
      <xdr:colOff>38100</xdr:colOff>
      <xdr:row>35</xdr:row>
      <xdr:rowOff>73914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65041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6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8433</xdr:rowOff>
    </xdr:from>
    <xdr:to>
      <xdr:col>24</xdr:col>
      <xdr:colOff>114300</xdr:colOff>
      <xdr:row>33</xdr:row>
      <xdr:rowOff>110033</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66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31310</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517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72898</xdr:rowOff>
    </xdr:from>
    <xdr:to>
      <xdr:col>20</xdr:col>
      <xdr:colOff>38100</xdr:colOff>
      <xdr:row>34</xdr:row>
      <xdr:rowOff>3048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73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19575</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505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89129</xdr:rowOff>
    </xdr:from>
    <xdr:to>
      <xdr:col>15</xdr:col>
      <xdr:colOff>101600</xdr:colOff>
      <xdr:row>34</xdr:row>
      <xdr:rowOff>19279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74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35806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52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16663</xdr:rowOff>
    </xdr:from>
    <xdr:to>
      <xdr:col>10</xdr:col>
      <xdr:colOff>165100</xdr:colOff>
      <xdr:row>33</xdr:row>
      <xdr:rowOff>118263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67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134790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44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141935</xdr:rowOff>
    </xdr:from>
    <xdr:to>
      <xdr:col>6</xdr:col>
      <xdr:colOff>38100</xdr:colOff>
      <xdr:row>33</xdr:row>
      <xdr:rowOff>72085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62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88612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403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74618</xdr:rowOff>
    </xdr:from>
    <xdr:to>
      <xdr:col>24</xdr:col>
      <xdr:colOff>62865</xdr:colOff>
      <xdr:row>57</xdr:row>
      <xdr:rowOff>158921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47118"/>
          <a:ext cx="1270" cy="1284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162748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158921</xdr:rowOff>
    </xdr:from>
    <xdr:to>
      <xdr:col>24</xdr:col>
      <xdr:colOff>152400</xdr:colOff>
      <xdr:row>57</xdr:row>
      <xdr:rowOff>158921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21295</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2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74618</xdr:rowOff>
    </xdr:from>
    <xdr:to>
      <xdr:col>24</xdr:col>
      <xdr:colOff>152400</xdr:colOff>
      <xdr:row>50</xdr:row>
      <xdr:rowOff>74618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4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128518</xdr:rowOff>
    </xdr:from>
    <xdr:to>
      <xdr:col>24</xdr:col>
      <xdr:colOff>63500</xdr:colOff>
      <xdr:row>56</xdr:row>
      <xdr:rowOff>21338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386818"/>
          <a:ext cx="838200" cy="23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163768</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22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140891</xdr:rowOff>
    </xdr:from>
    <xdr:to>
      <xdr:col>24</xdr:col>
      <xdr:colOff>114300</xdr:colOff>
      <xdr:row>56</xdr:row>
      <xdr:rowOff>71041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7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128518</xdr:rowOff>
    </xdr:from>
    <xdr:to>
      <xdr:col>19</xdr:col>
      <xdr:colOff>177800</xdr:colOff>
      <xdr:row>56</xdr:row>
      <xdr:rowOff>47700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386818"/>
          <a:ext cx="889000" cy="26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147433</xdr:rowOff>
    </xdr:from>
    <xdr:to>
      <xdr:col>20</xdr:col>
      <xdr:colOff>38100</xdr:colOff>
      <xdr:row>54</xdr:row>
      <xdr:rowOff>77583</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23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94110</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009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7436</xdr:rowOff>
    </xdr:from>
    <xdr:to>
      <xdr:col>15</xdr:col>
      <xdr:colOff>50800</xdr:colOff>
      <xdr:row>56</xdr:row>
      <xdr:rowOff>47700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608636"/>
          <a:ext cx="889000" cy="4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37998</xdr:rowOff>
    </xdr:from>
    <xdr:to>
      <xdr:col>15</xdr:col>
      <xdr:colOff>101600</xdr:colOff>
      <xdr:row>56</xdr:row>
      <xdr:rowOff>139598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3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130725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731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7436</xdr:rowOff>
    </xdr:from>
    <xdr:to>
      <xdr:col>10</xdr:col>
      <xdr:colOff>114300</xdr:colOff>
      <xdr:row>57</xdr:row>
      <xdr:rowOff>52660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608636"/>
          <a:ext cx="889000" cy="21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75931</xdr:rowOff>
    </xdr:from>
    <xdr:to>
      <xdr:col>10</xdr:col>
      <xdr:colOff>165100</xdr:colOff>
      <xdr:row>57</xdr:row>
      <xdr:rowOff>6081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7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168658</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769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100681</xdr:rowOff>
    </xdr:from>
    <xdr:to>
      <xdr:col>6</xdr:col>
      <xdr:colOff>38100</xdr:colOff>
      <xdr:row>57</xdr:row>
      <xdr:rowOff>30831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01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47358</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477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141988</xdr:rowOff>
    </xdr:from>
    <xdr:to>
      <xdr:col>24</xdr:col>
      <xdr:colOff>114300</xdr:colOff>
      <xdr:row>56</xdr:row>
      <xdr:rowOff>72138</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7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120415</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55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77718</xdr:rowOff>
    </xdr:from>
    <xdr:to>
      <xdr:col>20</xdr:col>
      <xdr:colOff>38100</xdr:colOff>
      <xdr:row>55</xdr:row>
      <xdr:rowOff>7868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33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170445</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428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168350</xdr:rowOff>
    </xdr:from>
    <xdr:to>
      <xdr:col>15</xdr:col>
      <xdr:colOff>101600</xdr:colOff>
      <xdr:row>56</xdr:row>
      <xdr:rowOff>98500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5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115027</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373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128086</xdr:rowOff>
    </xdr:from>
    <xdr:to>
      <xdr:col>10</xdr:col>
      <xdr:colOff>165100</xdr:colOff>
      <xdr:row>56</xdr:row>
      <xdr:rowOff>58236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55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74763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933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1860</xdr:rowOff>
    </xdr:from>
    <xdr:to>
      <xdr:col>6</xdr:col>
      <xdr:colOff>38100</xdr:colOff>
      <xdr:row>57</xdr:row>
      <xdr:rowOff>103460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7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94587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6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129785</xdr:rowOff>
    </xdr:from>
    <xdr:to>
      <xdr:col>24</xdr:col>
      <xdr:colOff>62865</xdr:colOff>
      <xdr:row>78</xdr:row>
      <xdr:rowOff>52029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31285"/>
          <a:ext cx="1270" cy="1293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55856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2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52029</xdr:rowOff>
    </xdr:from>
    <xdr:to>
      <xdr:col>24</xdr:col>
      <xdr:colOff>152400</xdr:colOff>
      <xdr:row>78</xdr:row>
      <xdr:rowOff>52029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2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76462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0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331,518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129785</xdr:rowOff>
    </xdr:from>
    <xdr:to>
      <xdr:col>24</xdr:col>
      <xdr:colOff>152400</xdr:colOff>
      <xdr:row>70</xdr:row>
      <xdr:rowOff>129785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3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23741</xdr:rowOff>
    </xdr:from>
    <xdr:to>
      <xdr:col>24</xdr:col>
      <xdr:colOff>63500</xdr:colOff>
      <xdr:row>75</xdr:row>
      <xdr:rowOff>25354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882491"/>
          <a:ext cx="838200" cy="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116488</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75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138062</xdr:rowOff>
    </xdr:from>
    <xdr:to>
      <xdr:col>24</xdr:col>
      <xdr:colOff>114300</xdr:colOff>
      <xdr:row>76</xdr:row>
      <xdr:rowOff>68213</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96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25354</xdr:rowOff>
    </xdr:from>
    <xdr:to>
      <xdr:col>19</xdr:col>
      <xdr:colOff>177800</xdr:colOff>
      <xdr:row>76</xdr:row>
      <xdr:rowOff>5735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884104"/>
          <a:ext cx="889000" cy="15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134052</xdr:rowOff>
    </xdr:from>
    <xdr:to>
      <xdr:col>20</xdr:col>
      <xdr:colOff>38100</xdr:colOff>
      <xdr:row>77</xdr:row>
      <xdr:rowOff>64202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55329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25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28156</xdr:rowOff>
    </xdr:from>
    <xdr:to>
      <xdr:col>15</xdr:col>
      <xdr:colOff>50800</xdr:colOff>
      <xdr:row>76</xdr:row>
      <xdr:rowOff>5735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2886906"/>
          <a:ext cx="889000" cy="14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20027</xdr:rowOff>
    </xdr:from>
    <xdr:to>
      <xdr:col>15</xdr:col>
      <xdr:colOff>101600</xdr:colOff>
      <xdr:row>77</xdr:row>
      <xdr:rowOff>121627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2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112754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14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28156</xdr:rowOff>
    </xdr:from>
    <xdr:to>
      <xdr:col>10</xdr:col>
      <xdr:colOff>114300</xdr:colOff>
      <xdr:row>75</xdr:row>
      <xdr:rowOff>118114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886906"/>
          <a:ext cx="889000" cy="89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55877</xdr:rowOff>
    </xdr:from>
    <xdr:to>
      <xdr:col>10</xdr:col>
      <xdr:colOff>165100</xdr:colOff>
      <xdr:row>77</xdr:row>
      <xdr:rowOff>157477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5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148604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5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58555</xdr:rowOff>
    </xdr:from>
    <xdr:to>
      <xdr:col>6</xdr:col>
      <xdr:colOff>38100</xdr:colOff>
      <xdr:row>77</xdr:row>
      <xdr:rowOff>160155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6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151282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352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144391</xdr:rowOff>
    </xdr:from>
    <xdr:to>
      <xdr:col>24</xdr:col>
      <xdr:colOff>114300</xdr:colOff>
      <xdr:row>75</xdr:row>
      <xdr:rowOff>74541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3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167268</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683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146004</xdr:rowOff>
    </xdr:from>
    <xdr:to>
      <xdr:col>20</xdr:col>
      <xdr:colOff>38100</xdr:colOff>
      <xdr:row>75</xdr:row>
      <xdr:rowOff>76154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83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92681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608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126384</xdr:rowOff>
    </xdr:from>
    <xdr:to>
      <xdr:col>15</xdr:col>
      <xdr:colOff>101600</xdr:colOff>
      <xdr:row>76</xdr:row>
      <xdr:rowOff>56533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9851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73061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76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148806</xdr:rowOff>
    </xdr:from>
    <xdr:to>
      <xdr:col>10</xdr:col>
      <xdr:colOff>165100</xdr:colOff>
      <xdr:row>75</xdr:row>
      <xdr:rowOff>78956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83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95483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611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67314</xdr:rowOff>
    </xdr:from>
    <xdr:to>
      <xdr:col>6</xdr:col>
      <xdr:colOff>38100</xdr:colOff>
      <xdr:row>75</xdr:row>
      <xdr:rowOff>168914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2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13991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701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92455</xdr:rowOff>
    </xdr:from>
    <xdr:to>
      <xdr:col>24</xdr:col>
      <xdr:colOff>62865</xdr:colOff>
      <xdr:row>97</xdr:row>
      <xdr:rowOff>35418</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22955"/>
          <a:ext cx="1270" cy="114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39245</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6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35418</xdr:rowOff>
    </xdr:from>
    <xdr:to>
      <xdr:col>24</xdr:col>
      <xdr:colOff>152400</xdr:colOff>
      <xdr:row>97</xdr:row>
      <xdr:rowOff>35418</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666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39132</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29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228,267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92455</xdr:rowOff>
    </xdr:from>
    <xdr:to>
      <xdr:col>24</xdr:col>
      <xdr:colOff>152400</xdr:colOff>
      <xdr:row>90</xdr:row>
      <xdr:rowOff>92455</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2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117188</xdr:rowOff>
    </xdr:from>
    <xdr:to>
      <xdr:col>24</xdr:col>
      <xdr:colOff>63500</xdr:colOff>
      <xdr:row>96</xdr:row>
      <xdr:rowOff>4688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404938"/>
          <a:ext cx="838200" cy="5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78928</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366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100501</xdr:rowOff>
    </xdr:from>
    <xdr:to>
      <xdr:col>24</xdr:col>
      <xdr:colOff>114300</xdr:colOff>
      <xdr:row>96</xdr:row>
      <xdr:rowOff>30651</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38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4688</xdr:rowOff>
    </xdr:from>
    <xdr:to>
      <xdr:col>19</xdr:col>
      <xdr:colOff>177800</xdr:colOff>
      <xdr:row>96</xdr:row>
      <xdr:rowOff>17788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463888"/>
          <a:ext cx="889000" cy="1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140529</xdr:rowOff>
    </xdr:from>
    <xdr:to>
      <xdr:col>20</xdr:col>
      <xdr:colOff>38100</xdr:colOff>
      <xdr:row>96</xdr:row>
      <xdr:rowOff>70679</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4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61806</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52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72628</xdr:rowOff>
    </xdr:from>
    <xdr:to>
      <xdr:col>15</xdr:col>
      <xdr:colOff>50800</xdr:colOff>
      <xdr:row>96</xdr:row>
      <xdr:rowOff>17788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019300" y="16360378"/>
          <a:ext cx="889000" cy="11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5330</xdr:rowOff>
    </xdr:from>
    <xdr:to>
      <xdr:col>15</xdr:col>
      <xdr:colOff>101600</xdr:colOff>
      <xdr:row>96</xdr:row>
      <xdr:rowOff>106930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46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98057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55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72628</xdr:rowOff>
    </xdr:from>
    <xdr:to>
      <xdr:col>10</xdr:col>
      <xdr:colOff>114300</xdr:colOff>
      <xdr:row>96</xdr:row>
      <xdr:rowOff>12244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360378"/>
          <a:ext cx="889000" cy="11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10799</xdr:rowOff>
    </xdr:from>
    <xdr:to>
      <xdr:col>10</xdr:col>
      <xdr:colOff>165100</xdr:colOff>
      <xdr:row>96</xdr:row>
      <xdr:rowOff>112399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4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103526</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5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19296</xdr:rowOff>
    </xdr:from>
    <xdr:to>
      <xdr:col>6</xdr:col>
      <xdr:colOff>38100</xdr:colOff>
      <xdr:row>96</xdr:row>
      <xdr:rowOff>120896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47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112023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57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66388</xdr:rowOff>
    </xdr:from>
    <xdr:to>
      <xdr:col>24</xdr:col>
      <xdr:colOff>114300</xdr:colOff>
      <xdr:row>95</xdr:row>
      <xdr:rowOff>167988</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35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89265</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20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125338</xdr:rowOff>
    </xdr:from>
    <xdr:to>
      <xdr:col>20</xdr:col>
      <xdr:colOff>38100</xdr:colOff>
      <xdr:row>96</xdr:row>
      <xdr:rowOff>55488</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41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72015</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18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138438</xdr:rowOff>
    </xdr:from>
    <xdr:to>
      <xdr:col>15</xdr:col>
      <xdr:colOff>101600</xdr:colOff>
      <xdr:row>96</xdr:row>
      <xdr:rowOff>68588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42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85115</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20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21828</xdr:rowOff>
    </xdr:from>
    <xdr:to>
      <xdr:col>10</xdr:col>
      <xdr:colOff>165100</xdr:colOff>
      <xdr:row>95</xdr:row>
      <xdr:rowOff>123428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30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139955</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08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132894</xdr:rowOff>
    </xdr:from>
    <xdr:to>
      <xdr:col>6</xdr:col>
      <xdr:colOff>38100</xdr:colOff>
      <xdr:row>96</xdr:row>
      <xdr:rowOff>63044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42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79571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19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109982</xdr:rowOff>
    </xdr:from>
    <xdr:to>
      <xdr:col>54</xdr:col>
      <xdr:colOff>189865</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53482"/>
          <a:ext cx="1270" cy="147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56659</xdr:rowOff>
    </xdr:from>
    <xdr:ext cx="534377"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2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109982</xdr:rowOff>
    </xdr:from>
    <xdr:to>
      <xdr:col>55</xdr:col>
      <xdr:colOff>88900</xdr:colOff>
      <xdr:row>30</xdr:row>
      <xdr:rowOff>109982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5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94251</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4379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71374</xdr:rowOff>
    </xdr:from>
    <xdr:to>
      <xdr:col>55</xdr:col>
      <xdr:colOff>50800</xdr:colOff>
      <xdr:row>39</xdr:row>
      <xdr:rowOff>1524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58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98806</xdr:rowOff>
    </xdr:from>
    <xdr:to>
      <xdr:col>50</xdr:col>
      <xdr:colOff>165100</xdr:colOff>
      <xdr:row>39</xdr:row>
      <xdr:rowOff>28956</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61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45483</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389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90805</xdr:rowOff>
    </xdr:from>
    <xdr:to>
      <xdr:col>46</xdr:col>
      <xdr:colOff>38100</xdr:colOff>
      <xdr:row>39</xdr:row>
      <xdr:rowOff>20955</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60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37482</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381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80264</xdr:rowOff>
    </xdr:from>
    <xdr:to>
      <xdr:col>41</xdr:col>
      <xdr:colOff>101600</xdr:colOff>
      <xdr:row>39</xdr:row>
      <xdr:rowOff>10414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26941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370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85090</xdr:rowOff>
    </xdr:from>
    <xdr:to>
      <xdr:col>36</xdr:col>
      <xdr:colOff>165100</xdr:colOff>
      <xdr:row>39</xdr:row>
      <xdr:rowOff>15240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31767</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375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108534</xdr:rowOff>
    </xdr:from>
    <xdr:to>
      <xdr:col>54</xdr:col>
      <xdr:colOff>189865</xdr:colOff>
      <xdr:row>59</xdr:row>
      <xdr:rowOff>33089</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852484"/>
          <a:ext cx="1270" cy="129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36916</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15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33089</xdr:rowOff>
    </xdr:from>
    <xdr:to>
      <xdr:col>55</xdr:col>
      <xdr:colOff>88900</xdr:colOff>
      <xdr:row>59</xdr:row>
      <xdr:rowOff>33089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14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55211</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62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171,590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108534</xdr:rowOff>
    </xdr:from>
    <xdr:to>
      <xdr:col>55</xdr:col>
      <xdr:colOff>88900</xdr:colOff>
      <xdr:row>51</xdr:row>
      <xdr:rowOff>108534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85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80470</xdr:rowOff>
    </xdr:from>
    <xdr:to>
      <xdr:col>55</xdr:col>
      <xdr:colOff>0</xdr:colOff>
      <xdr:row>56</xdr:row>
      <xdr:rowOff>91610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9681670"/>
          <a:ext cx="838200" cy="1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84571</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857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106144</xdr:rowOff>
    </xdr:from>
    <xdr:to>
      <xdr:col>55</xdr:col>
      <xdr:colOff>50800</xdr:colOff>
      <xdr:row>58</xdr:row>
      <xdr:rowOff>36294</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72644</xdr:rowOff>
    </xdr:from>
    <xdr:to>
      <xdr:col>50</xdr:col>
      <xdr:colOff>114300</xdr:colOff>
      <xdr:row>56</xdr:row>
      <xdr:rowOff>80470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9673844"/>
          <a:ext cx="889000" cy="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84076</xdr:rowOff>
    </xdr:from>
    <xdr:to>
      <xdr:col>50</xdr:col>
      <xdr:colOff>165100</xdr:colOff>
      <xdr:row>58</xdr:row>
      <xdr:rowOff>14226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5353</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94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60985</xdr:rowOff>
    </xdr:from>
    <xdr:to>
      <xdr:col>45</xdr:col>
      <xdr:colOff>177800</xdr:colOff>
      <xdr:row>56</xdr:row>
      <xdr:rowOff>72644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9662185"/>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116416</xdr:rowOff>
    </xdr:from>
    <xdr:to>
      <xdr:col>46</xdr:col>
      <xdr:colOff>38100</xdr:colOff>
      <xdr:row>58</xdr:row>
      <xdr:rowOff>46566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37693</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98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60985</xdr:rowOff>
    </xdr:from>
    <xdr:to>
      <xdr:col>41</xdr:col>
      <xdr:colOff>50800</xdr:colOff>
      <xdr:row>56</xdr:row>
      <xdr:rowOff>73391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9662185"/>
          <a:ext cx="889000" cy="1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118611</xdr:rowOff>
    </xdr:from>
    <xdr:to>
      <xdr:col>41</xdr:col>
      <xdr:colOff>101600</xdr:colOff>
      <xdr:row>58</xdr:row>
      <xdr:rowOff>48761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39888</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98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103538</xdr:rowOff>
    </xdr:from>
    <xdr:to>
      <xdr:col>36</xdr:col>
      <xdr:colOff>165100</xdr:colOff>
      <xdr:row>58</xdr:row>
      <xdr:rowOff>33688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87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24815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96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40810</xdr:rowOff>
    </xdr:from>
    <xdr:to>
      <xdr:col>55</xdr:col>
      <xdr:colOff>50800</xdr:colOff>
      <xdr:row>56</xdr:row>
      <xdr:rowOff>142410</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64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63687</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49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29670</xdr:rowOff>
    </xdr:from>
    <xdr:to>
      <xdr:col>50</xdr:col>
      <xdr:colOff>165100</xdr:colOff>
      <xdr:row>56</xdr:row>
      <xdr:rowOff>131270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63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147797</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940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21844</xdr:rowOff>
    </xdr:from>
    <xdr:to>
      <xdr:col>46</xdr:col>
      <xdr:colOff>38100</xdr:colOff>
      <xdr:row>56</xdr:row>
      <xdr:rowOff>123444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62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139971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39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10185</xdr:rowOff>
    </xdr:from>
    <xdr:to>
      <xdr:col>41</xdr:col>
      <xdr:colOff>101600</xdr:colOff>
      <xdr:row>56</xdr:row>
      <xdr:rowOff>111785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61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128312</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938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22591</xdr:rowOff>
    </xdr:from>
    <xdr:to>
      <xdr:col>36</xdr:col>
      <xdr:colOff>165100</xdr:colOff>
      <xdr:row>56</xdr:row>
      <xdr:rowOff>124191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62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140718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939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121967</xdr:rowOff>
    </xdr:from>
    <xdr:to>
      <xdr:col>54</xdr:col>
      <xdr:colOff>189865</xdr:colOff>
      <xdr:row>79</xdr:row>
      <xdr:rowOff>82463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23467"/>
          <a:ext cx="1270" cy="1503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86290</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63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82463</xdr:rowOff>
    </xdr:from>
    <xdr:to>
      <xdr:col>55</xdr:col>
      <xdr:colOff>88900</xdr:colOff>
      <xdr:row>79</xdr:row>
      <xdr:rowOff>82463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62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68644</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98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139,629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121967</xdr:rowOff>
    </xdr:from>
    <xdr:to>
      <xdr:col>55</xdr:col>
      <xdr:colOff>88900</xdr:colOff>
      <xdr:row>70</xdr:row>
      <xdr:rowOff>121967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23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78446</xdr:rowOff>
    </xdr:from>
    <xdr:to>
      <xdr:col>55</xdr:col>
      <xdr:colOff>0</xdr:colOff>
      <xdr:row>79</xdr:row>
      <xdr:rowOff>12261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451546"/>
          <a:ext cx="838200" cy="10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126821</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5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103944</xdr:rowOff>
    </xdr:from>
    <xdr:to>
      <xdr:col>55</xdr:col>
      <xdr:colOff>50800</xdr:colOff>
      <xdr:row>78</xdr:row>
      <xdr:rowOff>34094</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0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78446</xdr:rowOff>
    </xdr:from>
    <xdr:to>
      <xdr:col>50</xdr:col>
      <xdr:colOff>114300</xdr:colOff>
      <xdr:row>79</xdr:row>
      <xdr:rowOff>17072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451546"/>
          <a:ext cx="889000" cy="11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77133</xdr:rowOff>
    </xdr:from>
    <xdr:to>
      <xdr:col>50</xdr:col>
      <xdr:colOff>165100</xdr:colOff>
      <xdr:row>78</xdr:row>
      <xdr:rowOff>7283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23810</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05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154319</xdr:rowOff>
    </xdr:from>
    <xdr:to>
      <xdr:col>45</xdr:col>
      <xdr:colOff>177800</xdr:colOff>
      <xdr:row>79</xdr:row>
      <xdr:rowOff>17072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527419"/>
          <a:ext cx="889000" cy="3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15182</xdr:rowOff>
    </xdr:from>
    <xdr:to>
      <xdr:col>46</xdr:col>
      <xdr:colOff>38100</xdr:colOff>
      <xdr:row>78</xdr:row>
      <xdr:rowOff>116782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133309</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16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154319</xdr:rowOff>
    </xdr:from>
    <xdr:to>
      <xdr:col>41</xdr:col>
      <xdr:colOff>50800</xdr:colOff>
      <xdr:row>79</xdr:row>
      <xdr:rowOff>2387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527419"/>
          <a:ext cx="889000" cy="1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52074</xdr:rowOff>
    </xdr:from>
    <xdr:to>
      <xdr:col>41</xdr:col>
      <xdr:colOff>101600</xdr:colOff>
      <xdr:row>78</xdr:row>
      <xdr:rowOff>153674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42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170201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20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44017</xdr:rowOff>
    </xdr:from>
    <xdr:to>
      <xdr:col>36</xdr:col>
      <xdr:colOff>165100</xdr:colOff>
      <xdr:row>78</xdr:row>
      <xdr:rowOff>145617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417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162144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19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132911</xdr:rowOff>
    </xdr:from>
    <xdr:to>
      <xdr:col>55</xdr:col>
      <xdr:colOff>50800</xdr:colOff>
      <xdr:row>79</xdr:row>
      <xdr:rowOff>63061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50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47838</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42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27646</xdr:rowOff>
    </xdr:from>
    <xdr:to>
      <xdr:col>50</xdr:col>
      <xdr:colOff>165100</xdr:colOff>
      <xdr:row>78</xdr:row>
      <xdr:rowOff>129246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40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120373</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49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137722</xdr:rowOff>
    </xdr:from>
    <xdr:to>
      <xdr:col>46</xdr:col>
      <xdr:colOff>38100</xdr:colOff>
      <xdr:row>79</xdr:row>
      <xdr:rowOff>67872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51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58999</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60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103519</xdr:rowOff>
    </xdr:from>
    <xdr:to>
      <xdr:col>41</xdr:col>
      <xdr:colOff>101600</xdr:colOff>
      <xdr:row>79</xdr:row>
      <xdr:rowOff>33669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47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24796</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56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123037</xdr:rowOff>
    </xdr:from>
    <xdr:to>
      <xdr:col>36</xdr:col>
      <xdr:colOff>165100</xdr:colOff>
      <xdr:row>79</xdr:row>
      <xdr:rowOff>53187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49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44314</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58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148433</xdr:rowOff>
    </xdr:from>
    <xdr:to>
      <xdr:col>54</xdr:col>
      <xdr:colOff>189865</xdr:colOff>
      <xdr:row>98</xdr:row>
      <xdr:rowOff>94300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407483"/>
          <a:ext cx="1270" cy="1488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98127</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90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94300</xdr:rowOff>
    </xdr:from>
    <xdr:to>
      <xdr:col>55</xdr:col>
      <xdr:colOff>88900</xdr:colOff>
      <xdr:row>98</xdr:row>
      <xdr:rowOff>94300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9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95110</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182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148433</xdr:rowOff>
    </xdr:from>
    <xdr:to>
      <xdr:col>55</xdr:col>
      <xdr:colOff>88900</xdr:colOff>
      <xdr:row>89</xdr:row>
      <xdr:rowOff>148433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40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42004</xdr:rowOff>
    </xdr:from>
    <xdr:to>
      <xdr:col>55</xdr:col>
      <xdr:colOff>0</xdr:colOff>
      <xdr:row>97</xdr:row>
      <xdr:rowOff>64993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672654"/>
          <a:ext cx="838200" cy="2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68167</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55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45290</xdr:rowOff>
    </xdr:from>
    <xdr:to>
      <xdr:col>55</xdr:col>
      <xdr:colOff>50800</xdr:colOff>
      <xdr:row>96</xdr:row>
      <xdr:rowOff>146890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50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42004</xdr:rowOff>
    </xdr:from>
    <xdr:to>
      <xdr:col>50</xdr:col>
      <xdr:colOff>114300</xdr:colOff>
      <xdr:row>97</xdr:row>
      <xdr:rowOff>109662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672654"/>
          <a:ext cx="889000" cy="6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26919</xdr:rowOff>
    </xdr:from>
    <xdr:to>
      <xdr:col>50</xdr:col>
      <xdr:colOff>165100</xdr:colOff>
      <xdr:row>96</xdr:row>
      <xdr:rowOff>128519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8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145046</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6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80851</xdr:rowOff>
    </xdr:from>
    <xdr:to>
      <xdr:col>45</xdr:col>
      <xdr:colOff>177800</xdr:colOff>
      <xdr:row>97</xdr:row>
      <xdr:rowOff>109662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711501"/>
          <a:ext cx="889000" cy="2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73172</xdr:rowOff>
    </xdr:from>
    <xdr:to>
      <xdr:col>46</xdr:col>
      <xdr:colOff>38100</xdr:colOff>
      <xdr:row>97</xdr:row>
      <xdr:rowOff>3322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19849</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30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80851</xdr:rowOff>
    </xdr:from>
    <xdr:to>
      <xdr:col>41</xdr:col>
      <xdr:colOff>50800</xdr:colOff>
      <xdr:row>97</xdr:row>
      <xdr:rowOff>125054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711501"/>
          <a:ext cx="889000" cy="4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56880</xdr:rowOff>
    </xdr:from>
    <xdr:to>
      <xdr:col>41</xdr:col>
      <xdr:colOff>101600</xdr:colOff>
      <xdr:row>96</xdr:row>
      <xdr:rowOff>158480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51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3557</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9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76068</xdr:rowOff>
    </xdr:from>
    <xdr:to>
      <xdr:col>36</xdr:col>
      <xdr:colOff>165100</xdr:colOff>
      <xdr:row>97</xdr:row>
      <xdr:rowOff>6218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5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22745</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31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14193</xdr:rowOff>
    </xdr:from>
    <xdr:to>
      <xdr:col>55</xdr:col>
      <xdr:colOff>50800</xdr:colOff>
      <xdr:row>97</xdr:row>
      <xdr:rowOff>115793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6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164070</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62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162654</xdr:rowOff>
    </xdr:from>
    <xdr:to>
      <xdr:col>50</xdr:col>
      <xdr:colOff>165100</xdr:colOff>
      <xdr:row>97</xdr:row>
      <xdr:rowOff>92804</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62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83931</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71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58862</xdr:rowOff>
    </xdr:from>
    <xdr:to>
      <xdr:col>46</xdr:col>
      <xdr:colOff>38100</xdr:colOff>
      <xdr:row>97</xdr:row>
      <xdr:rowOff>160462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68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151589</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7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30051</xdr:rowOff>
    </xdr:from>
    <xdr:to>
      <xdr:col>41</xdr:col>
      <xdr:colOff>101600</xdr:colOff>
      <xdr:row>97</xdr:row>
      <xdr:rowOff>131651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66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122778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75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74254</xdr:rowOff>
    </xdr:from>
    <xdr:to>
      <xdr:col>36</xdr:col>
      <xdr:colOff>165100</xdr:colOff>
      <xdr:row>98</xdr:row>
      <xdr:rowOff>4404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70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166981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79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148762</xdr:rowOff>
    </xdr:from>
    <xdr:to>
      <xdr:col>85</xdr:col>
      <xdr:colOff>126364</xdr:colOff>
      <xdr:row>38</xdr:row>
      <xdr:rowOff>48031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92262"/>
          <a:ext cx="1269" cy="12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51858</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6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48031</xdr:rowOff>
    </xdr:from>
    <xdr:to>
      <xdr:col>86</xdr:col>
      <xdr:colOff>25400</xdr:colOff>
      <xdr:row>38</xdr:row>
      <xdr:rowOff>48031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6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95439</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6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91,445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148762</xdr:rowOff>
    </xdr:from>
    <xdr:to>
      <xdr:col>86</xdr:col>
      <xdr:colOff>25400</xdr:colOff>
      <xdr:row>30</xdr:row>
      <xdr:rowOff>148762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92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874</xdr:rowOff>
    </xdr:from>
    <xdr:to>
      <xdr:col>85</xdr:col>
      <xdr:colOff>127000</xdr:colOff>
      <xdr:row>37</xdr:row>
      <xdr:rowOff>126392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344524"/>
          <a:ext cx="838200" cy="12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116512</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17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93635</xdr:rowOff>
    </xdr:from>
    <xdr:to>
      <xdr:col>85</xdr:col>
      <xdr:colOff>177800</xdr:colOff>
      <xdr:row>37</xdr:row>
      <xdr:rowOff>23785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43966</xdr:rowOff>
    </xdr:from>
    <xdr:to>
      <xdr:col>81</xdr:col>
      <xdr:colOff>50800</xdr:colOff>
      <xdr:row>37</xdr:row>
      <xdr:rowOff>126392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387616"/>
          <a:ext cx="889000" cy="8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36469</xdr:rowOff>
    </xdr:from>
    <xdr:to>
      <xdr:col>81</xdr:col>
      <xdr:colOff>101600</xdr:colOff>
      <xdr:row>36</xdr:row>
      <xdr:rowOff>138069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154596</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598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131144</xdr:rowOff>
    </xdr:from>
    <xdr:to>
      <xdr:col>76</xdr:col>
      <xdr:colOff>114300</xdr:colOff>
      <xdr:row>37</xdr:row>
      <xdr:rowOff>43966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6303344"/>
          <a:ext cx="889000" cy="8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107237</xdr:rowOff>
    </xdr:from>
    <xdr:to>
      <xdr:col>76</xdr:col>
      <xdr:colOff>165100</xdr:colOff>
      <xdr:row>37</xdr:row>
      <xdr:rowOff>37387</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7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53914</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05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131144</xdr:rowOff>
    </xdr:from>
    <xdr:to>
      <xdr:col>71</xdr:col>
      <xdr:colOff>177800</xdr:colOff>
      <xdr:row>36</xdr:row>
      <xdr:rowOff>157139</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303344"/>
          <a:ext cx="889000" cy="2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97962</xdr:rowOff>
    </xdr:from>
    <xdr:to>
      <xdr:col>72</xdr:col>
      <xdr:colOff>38100</xdr:colOff>
      <xdr:row>37</xdr:row>
      <xdr:rowOff>28112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19239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36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146458</xdr:rowOff>
    </xdr:from>
    <xdr:to>
      <xdr:col>67</xdr:col>
      <xdr:colOff>101600</xdr:colOff>
      <xdr:row>37</xdr:row>
      <xdr:rowOff>76608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67735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41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121524</xdr:rowOff>
    </xdr:from>
    <xdr:to>
      <xdr:col>85</xdr:col>
      <xdr:colOff>177800</xdr:colOff>
      <xdr:row>37</xdr:row>
      <xdr:rowOff>51674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29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99951</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27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75592</xdr:rowOff>
    </xdr:from>
    <xdr:to>
      <xdr:col>81</xdr:col>
      <xdr:colOff>101600</xdr:colOff>
      <xdr:row>38</xdr:row>
      <xdr:rowOff>5742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41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168319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51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164616</xdr:rowOff>
    </xdr:from>
    <xdr:to>
      <xdr:col>76</xdr:col>
      <xdr:colOff>165100</xdr:colOff>
      <xdr:row>37</xdr:row>
      <xdr:rowOff>94766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33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85893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42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80344</xdr:rowOff>
    </xdr:from>
    <xdr:to>
      <xdr:col>72</xdr:col>
      <xdr:colOff>38100</xdr:colOff>
      <xdr:row>37</xdr:row>
      <xdr:rowOff>10494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25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27021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02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106339</xdr:rowOff>
    </xdr:from>
    <xdr:to>
      <xdr:col>67</xdr:col>
      <xdr:colOff>101600</xdr:colOff>
      <xdr:row>37</xdr:row>
      <xdr:rowOff>36489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27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53016</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05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103810</xdr:rowOff>
    </xdr:from>
    <xdr:to>
      <xdr:col>85</xdr:col>
      <xdr:colOff>126364</xdr:colOff>
      <xdr:row>57</xdr:row>
      <xdr:rowOff>162871</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9019210"/>
          <a:ext cx="1269" cy="91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166698</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3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162871</xdr:rowOff>
    </xdr:from>
    <xdr:to>
      <xdr:col>86</xdr:col>
      <xdr:colOff>25400</xdr:colOff>
      <xdr:row>57</xdr:row>
      <xdr:rowOff>162871</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35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50487</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794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103810</xdr:rowOff>
    </xdr:from>
    <xdr:to>
      <xdr:col>86</xdr:col>
      <xdr:colOff>25400</xdr:colOff>
      <xdr:row>52</xdr:row>
      <xdr:rowOff>103810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01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162285</xdr:rowOff>
    </xdr:from>
    <xdr:to>
      <xdr:col>85</xdr:col>
      <xdr:colOff>127000</xdr:colOff>
      <xdr:row>57</xdr:row>
      <xdr:rowOff>16654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763485"/>
          <a:ext cx="838200" cy="2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138034</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567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115157</xdr:rowOff>
    </xdr:from>
    <xdr:to>
      <xdr:col>85</xdr:col>
      <xdr:colOff>177800</xdr:colOff>
      <xdr:row>57</xdr:row>
      <xdr:rowOff>45307</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162285</xdr:rowOff>
    </xdr:from>
    <xdr:to>
      <xdr:col>81</xdr:col>
      <xdr:colOff>50800</xdr:colOff>
      <xdr:row>57</xdr:row>
      <xdr:rowOff>62625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763485"/>
          <a:ext cx="889000" cy="7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65610</xdr:rowOff>
    </xdr:from>
    <xdr:to>
      <xdr:col>81</xdr:col>
      <xdr:colOff>101600</xdr:colOff>
      <xdr:row>56</xdr:row>
      <xdr:rowOff>167210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12287</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44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24833</xdr:rowOff>
    </xdr:from>
    <xdr:to>
      <xdr:col>76</xdr:col>
      <xdr:colOff>114300</xdr:colOff>
      <xdr:row>57</xdr:row>
      <xdr:rowOff>62625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3703300" y="9797483"/>
          <a:ext cx="889000" cy="3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98758</xdr:rowOff>
    </xdr:from>
    <xdr:to>
      <xdr:col>76</xdr:col>
      <xdr:colOff>165100</xdr:colOff>
      <xdr:row>57</xdr:row>
      <xdr:rowOff>28908</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45435</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47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16787</xdr:rowOff>
    </xdr:from>
    <xdr:to>
      <xdr:col>71</xdr:col>
      <xdr:colOff>177800</xdr:colOff>
      <xdr:row>57</xdr:row>
      <xdr:rowOff>24833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9789437"/>
          <a:ext cx="889000" cy="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141715</xdr:rowOff>
    </xdr:from>
    <xdr:to>
      <xdr:col>72</xdr:col>
      <xdr:colOff>38100</xdr:colOff>
      <xdr:row>57</xdr:row>
      <xdr:rowOff>71865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88392</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51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149099</xdr:rowOff>
    </xdr:from>
    <xdr:to>
      <xdr:col>67</xdr:col>
      <xdr:colOff>101600</xdr:colOff>
      <xdr:row>57</xdr:row>
      <xdr:rowOff>79249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70376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84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137304</xdr:rowOff>
    </xdr:from>
    <xdr:to>
      <xdr:col>85</xdr:col>
      <xdr:colOff>177800</xdr:colOff>
      <xdr:row>57</xdr:row>
      <xdr:rowOff>67454</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73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115731</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71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111485</xdr:rowOff>
    </xdr:from>
    <xdr:to>
      <xdr:col>81</xdr:col>
      <xdr:colOff>101600</xdr:colOff>
      <xdr:row>57</xdr:row>
      <xdr:rowOff>41635</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71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32762</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8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11825</xdr:rowOff>
    </xdr:from>
    <xdr:to>
      <xdr:col>76</xdr:col>
      <xdr:colOff>165100</xdr:colOff>
      <xdr:row>57</xdr:row>
      <xdr:rowOff>113425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78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104552</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87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145483</xdr:rowOff>
    </xdr:from>
    <xdr:to>
      <xdr:col>72</xdr:col>
      <xdr:colOff>38100</xdr:colOff>
      <xdr:row>57</xdr:row>
      <xdr:rowOff>75633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74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66760</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83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137437</xdr:rowOff>
    </xdr:from>
    <xdr:to>
      <xdr:col>67</xdr:col>
      <xdr:colOff>101600</xdr:colOff>
      <xdr:row>57</xdr:row>
      <xdr:rowOff>67587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73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84114</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51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135528</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137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82205</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191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135528</xdr:rowOff>
    </xdr:from>
    <xdr:to>
      <xdr:col>86</xdr:col>
      <xdr:colOff>25400</xdr:colOff>
      <xdr:row>70</xdr:row>
      <xdr:rowOff>135528</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13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2045</xdr:rowOff>
    </xdr:from>
    <xdr:to>
      <xdr:col>85</xdr:col>
      <xdr:colOff>127000</xdr:colOff>
      <xdr:row>79</xdr:row>
      <xdr:rowOff>17190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546595"/>
          <a:ext cx="838200" cy="1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56284</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57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33407</xdr:rowOff>
    </xdr:from>
    <xdr:to>
      <xdr:col>85</xdr:col>
      <xdr:colOff>177800</xdr:colOff>
      <xdr:row>78</xdr:row>
      <xdr:rowOff>135007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166122</xdr:rowOff>
    </xdr:from>
    <xdr:to>
      <xdr:col>81</xdr:col>
      <xdr:colOff>50800</xdr:colOff>
      <xdr:row>79</xdr:row>
      <xdr:rowOff>2045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3539222"/>
          <a:ext cx="889000" cy="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65106</xdr:rowOff>
    </xdr:from>
    <xdr:to>
      <xdr:col>81</xdr:col>
      <xdr:colOff>101600</xdr:colOff>
      <xdr:row>78</xdr:row>
      <xdr:rowOff>166706</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11783</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21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165246</xdr:rowOff>
    </xdr:from>
    <xdr:to>
      <xdr:col>76</xdr:col>
      <xdr:colOff>114300</xdr:colOff>
      <xdr:row>78</xdr:row>
      <xdr:rowOff>166122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538346"/>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40590</xdr:rowOff>
    </xdr:from>
    <xdr:to>
      <xdr:col>76</xdr:col>
      <xdr:colOff>165100</xdr:colOff>
      <xdr:row>78</xdr:row>
      <xdr:rowOff>142190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158717</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18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165246</xdr:rowOff>
    </xdr:from>
    <xdr:to>
      <xdr:col>71</xdr:col>
      <xdr:colOff>177800</xdr:colOff>
      <xdr:row>79</xdr:row>
      <xdr:rowOff>10446</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2814300" y="13538346"/>
          <a:ext cx="889000" cy="1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75718</xdr:rowOff>
    </xdr:from>
    <xdr:to>
      <xdr:col>72</xdr:col>
      <xdr:colOff>38100</xdr:colOff>
      <xdr:row>79</xdr:row>
      <xdr:rowOff>5868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22395</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135762</xdr:rowOff>
    </xdr:from>
    <xdr:to>
      <xdr:col>67</xdr:col>
      <xdr:colOff>101600</xdr:colOff>
      <xdr:row>79</xdr:row>
      <xdr:rowOff>65912</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50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57039</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60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137840</xdr:rowOff>
    </xdr:from>
    <xdr:to>
      <xdr:col>85</xdr:col>
      <xdr:colOff>177800</xdr:colOff>
      <xdr:row>79</xdr:row>
      <xdr:rowOff>67990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51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52767</xdr:rowOff>
    </xdr:from>
    <xdr:ext cx="469744"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425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122695</xdr:rowOff>
    </xdr:from>
    <xdr:to>
      <xdr:col>81</xdr:col>
      <xdr:colOff>101600</xdr:colOff>
      <xdr:row>79</xdr:row>
      <xdr:rowOff>52845</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49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43972</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58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115322</xdr:rowOff>
    </xdr:from>
    <xdr:to>
      <xdr:col>76</xdr:col>
      <xdr:colOff>165100</xdr:colOff>
      <xdr:row>79</xdr:row>
      <xdr:rowOff>45472</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36599</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58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114446</xdr:rowOff>
    </xdr:from>
    <xdr:to>
      <xdr:col>72</xdr:col>
      <xdr:colOff>38100</xdr:colOff>
      <xdr:row>79</xdr:row>
      <xdr:rowOff>44596</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48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35723</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68428" y="13580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131096</xdr:rowOff>
    </xdr:from>
    <xdr:to>
      <xdr:col>67</xdr:col>
      <xdr:colOff>101600</xdr:colOff>
      <xdr:row>79</xdr:row>
      <xdr:rowOff>61246</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50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77773</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79428" y="1327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6088</xdr:rowOff>
    </xdr:from>
    <xdr:to>
      <xdr:col>85</xdr:col>
      <xdr:colOff>126364</xdr:colOff>
      <xdr:row>98</xdr:row>
      <xdr:rowOff>105601</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436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109428</xdr:rowOff>
    </xdr:from>
    <xdr:ext cx="469744"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691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105601</xdr:rowOff>
    </xdr:from>
    <xdr:to>
      <xdr:col>86</xdr:col>
      <xdr:colOff>25400</xdr:colOff>
      <xdr:row>98</xdr:row>
      <xdr:rowOff>105601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690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124215</xdr:rowOff>
    </xdr:from>
    <xdr:ext cx="599010"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211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6088</xdr:rowOff>
    </xdr:from>
    <xdr:to>
      <xdr:col>86</xdr:col>
      <xdr:colOff>25400</xdr:colOff>
      <xdr:row>90</xdr:row>
      <xdr:rowOff>6088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43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142599</xdr:rowOff>
    </xdr:from>
    <xdr:to>
      <xdr:col>85</xdr:col>
      <xdr:colOff>127000</xdr:colOff>
      <xdr:row>94</xdr:row>
      <xdr:rowOff>5228</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5481300" y="16087449"/>
          <a:ext cx="838200" cy="3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34856</xdr:rowOff>
    </xdr:from>
    <xdr:ext cx="534377"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322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56429</xdr:rowOff>
    </xdr:from>
    <xdr:to>
      <xdr:col>85</xdr:col>
      <xdr:colOff>177800</xdr:colOff>
      <xdr:row>95</xdr:row>
      <xdr:rowOff>158029</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34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5228</xdr:rowOff>
    </xdr:from>
    <xdr:to>
      <xdr:col>81</xdr:col>
      <xdr:colOff>50800</xdr:colOff>
      <xdr:row>94</xdr:row>
      <xdr:rowOff>24385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4592300" y="16121528"/>
          <a:ext cx="889000" cy="1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73822</xdr:rowOff>
    </xdr:from>
    <xdr:to>
      <xdr:col>81</xdr:col>
      <xdr:colOff>101600</xdr:colOff>
      <xdr:row>96</xdr:row>
      <xdr:rowOff>3972</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36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166549</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14111" y="1645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101862</xdr:rowOff>
    </xdr:from>
    <xdr:to>
      <xdr:col>76</xdr:col>
      <xdr:colOff>114300</xdr:colOff>
      <xdr:row>94</xdr:row>
      <xdr:rowOff>24385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3703300" y="16046712"/>
          <a:ext cx="889000" cy="9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108972</xdr:rowOff>
    </xdr:from>
    <xdr:to>
      <xdr:col>76</xdr:col>
      <xdr:colOff>165100</xdr:colOff>
      <xdr:row>96</xdr:row>
      <xdr:rowOff>39122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3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30249</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325111" y="1648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101862</xdr:rowOff>
    </xdr:from>
    <xdr:to>
      <xdr:col>71</xdr:col>
      <xdr:colOff>177800</xdr:colOff>
      <xdr:row>94</xdr:row>
      <xdr:rowOff>5539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2814300" y="16046712"/>
          <a:ext cx="889000" cy="7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124507</xdr:rowOff>
    </xdr:from>
    <xdr:to>
      <xdr:col>72</xdr:col>
      <xdr:colOff>38100</xdr:colOff>
      <xdr:row>96</xdr:row>
      <xdr:rowOff>54657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4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45784</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36111" y="1650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126281</xdr:rowOff>
    </xdr:from>
    <xdr:to>
      <xdr:col>67</xdr:col>
      <xdr:colOff>101600</xdr:colOff>
      <xdr:row>96</xdr:row>
      <xdr:rowOff>56431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41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47558</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47111" y="1650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91799</xdr:rowOff>
    </xdr:from>
    <xdr:to>
      <xdr:col>85</xdr:col>
      <xdr:colOff>177800</xdr:colOff>
      <xdr:row>94</xdr:row>
      <xdr:rowOff>21949</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03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114676</xdr:rowOff>
    </xdr:from>
    <xdr:ext cx="534377"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588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125878</xdr:rowOff>
    </xdr:from>
    <xdr:to>
      <xdr:col>81</xdr:col>
      <xdr:colOff>101600</xdr:colOff>
      <xdr:row>94</xdr:row>
      <xdr:rowOff>56028</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07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72555</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584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145035</xdr:rowOff>
    </xdr:from>
    <xdr:to>
      <xdr:col>76</xdr:col>
      <xdr:colOff>165100</xdr:colOff>
      <xdr:row>94</xdr:row>
      <xdr:rowOff>75185</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08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91712</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586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51062</xdr:rowOff>
    </xdr:from>
    <xdr:to>
      <xdr:col>72</xdr:col>
      <xdr:colOff>38100</xdr:colOff>
      <xdr:row>93</xdr:row>
      <xdr:rowOff>152662</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599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169189</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577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126189</xdr:rowOff>
    </xdr:from>
    <xdr:to>
      <xdr:col>67</xdr:col>
      <xdr:colOff>101600</xdr:colOff>
      <xdr:row>94</xdr:row>
      <xdr:rowOff>56339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0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72866</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584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12990</xdr:rowOff>
    </xdr:from>
    <xdr:to>
      <xdr:col>116</xdr:col>
      <xdr:colOff>62864</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327940"/>
          <a:ext cx="1269" cy="145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115949</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802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131117</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10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12990</xdr:rowOff>
    </xdr:from>
    <xdr:to>
      <xdr:col>116</xdr:col>
      <xdr:colOff>152400</xdr:colOff>
      <xdr:row>31</xdr:row>
      <xdr:rowOff>12990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32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33400</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48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10523</xdr:rowOff>
    </xdr:from>
    <xdr:to>
      <xdr:col>116</xdr:col>
      <xdr:colOff>114300</xdr:colOff>
      <xdr:row>39</xdr:row>
      <xdr:rowOff>112123</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9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33710</xdr:rowOff>
    </xdr:from>
    <xdr:to>
      <xdr:col>112</xdr:col>
      <xdr:colOff>38100</xdr:colOff>
      <xdr:row>39</xdr:row>
      <xdr:rowOff>135310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72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151837</xdr:rowOff>
    </xdr:from>
    <xdr:ext cx="313932"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66333" y="6495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11176</xdr:rowOff>
    </xdr:from>
    <xdr:to>
      <xdr:col>107</xdr:col>
      <xdr:colOff>101600</xdr:colOff>
      <xdr:row>38</xdr:row>
      <xdr:rowOff>112776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5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129303</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301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14442</xdr:rowOff>
    </xdr:from>
    <xdr:to>
      <xdr:col>102</xdr:col>
      <xdr:colOff>165100</xdr:colOff>
      <xdr:row>39</xdr:row>
      <xdr:rowOff>116042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70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132569</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76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3339</xdr:rowOff>
    </xdr:from>
    <xdr:to>
      <xdr:col>98</xdr:col>
      <xdr:colOff>38100</xdr:colOff>
      <xdr:row>39</xdr:row>
      <xdr:rowOff>104939</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121465</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6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160399</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75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総務費</a:t>
          </a:r>
          <a:r>
            <a:rPr kumimoji="1" lang="en-US" altLang="ja-JP"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年度は国庫補助事業として新型コロナウイルス感染症の影響を受けた世帯への助成事業である「特別定額給付金給付事業」を実施したが、令和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年度は国の方針転換により当該事業が実施されなかったため、総務費が</a:t>
          </a:r>
          <a:r>
            <a:rPr kumimoji="1" lang="en-US" altLang="ja-JP" sz="1300">
              <a:latin typeface="ＭＳ Ｐゴシック" panose="020B0600070205080204" pitchFamily="50" charset="-128"/>
              <a:ea typeface="ＭＳ Ｐゴシック" panose="020B0600070205080204" pitchFamily="50" charset="-128"/>
            </a:rPr>
            <a:t>688</a:t>
          </a:r>
          <a:r>
            <a:rPr kumimoji="1" lang="ja-JP" altLang="en-US" sz="1300">
              <a:latin typeface="ＭＳ Ｐゴシック" panose="020B0600070205080204" pitchFamily="50" charset="-128"/>
              <a:ea typeface="ＭＳ Ｐゴシック" panose="020B0600070205080204" pitchFamily="50" charset="-128"/>
            </a:rPr>
            <a:t>百万円の減となった。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衛生費</a:t>
          </a:r>
          <a:r>
            <a:rPr kumimoji="1" lang="en-US" altLang="ja-JP"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　新型コロナウイルスワクチン接種が本格始動となり、集団接種に係る委託料、会計年度任用職員人件費などが大幅に増額となったことなどから衛生費が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百万円の増となった。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公債費</a:t>
          </a:r>
          <a:r>
            <a:rPr kumimoji="1" lang="en-US" altLang="ja-JP"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　据置期間終了に伴い元金の償還が開始となった影響により、公債費が</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百万円の増となった。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鳥取県伯耆町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令和</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年度の標準財政規模は</a:t>
          </a:r>
          <a:r>
            <a:rPr kumimoji="1" lang="en-US" altLang="ja-JP" sz="1300">
              <a:latin typeface="ＭＳ ゴシック" pitchFamily="49" charset="-128"/>
              <a:ea typeface="ＭＳ ゴシック" pitchFamily="49" charset="-128"/>
            </a:rPr>
            <a:t>5,458,897</a:t>
          </a:r>
          <a:r>
            <a:rPr kumimoji="1" lang="ja-JP" altLang="en-US" sz="1300">
              <a:latin typeface="ＭＳ ゴシック" pitchFamily="49" charset="-128"/>
              <a:ea typeface="ＭＳ ゴシック" pitchFamily="49" charset="-128"/>
            </a:rPr>
            <a:t>千円（対前年度比</a:t>
          </a:r>
          <a:r>
            <a:rPr kumimoji="1" lang="en-US" altLang="ja-JP" sz="1300">
              <a:latin typeface="ＭＳ ゴシック" pitchFamily="49" charset="-128"/>
              <a:ea typeface="ＭＳ ゴシック" pitchFamily="49" charset="-128"/>
            </a:rPr>
            <a:t>349,966</a:t>
          </a:r>
          <a:r>
            <a:rPr kumimoji="1" lang="ja-JP" altLang="en-US" sz="1300">
              <a:latin typeface="ＭＳ ゴシック" pitchFamily="49" charset="-128"/>
              <a:ea typeface="ＭＳ ゴシック" pitchFamily="49" charset="-128"/>
            </a:rPr>
            <a:t>千円増）であった。</a:t>
          </a:r>
        </a:p>
        <a:p>
          <a:r>
            <a:rPr kumimoji="1" lang="ja-JP" altLang="en-US" sz="1300">
              <a:latin typeface="ＭＳ ゴシック" pitchFamily="49" charset="-128"/>
              <a:ea typeface="ＭＳ ゴシック" pitchFamily="49" charset="-128"/>
            </a:rPr>
            <a:t>　実質収支は</a:t>
          </a:r>
          <a:r>
            <a:rPr kumimoji="1" lang="en-US" altLang="ja-JP" sz="1300">
              <a:latin typeface="ＭＳ ゴシック" pitchFamily="49" charset="-128"/>
              <a:ea typeface="ＭＳ ゴシック" pitchFamily="49" charset="-128"/>
            </a:rPr>
            <a:t>321,400</a:t>
          </a:r>
          <a:r>
            <a:rPr kumimoji="1" lang="ja-JP" altLang="en-US" sz="1300">
              <a:latin typeface="ＭＳ ゴシック" pitchFamily="49" charset="-128"/>
              <a:ea typeface="ＭＳ ゴシック" pitchFamily="49" charset="-128"/>
            </a:rPr>
            <a:t>千円（対前年度比</a:t>
          </a:r>
          <a:r>
            <a:rPr kumimoji="1" lang="en-US" altLang="ja-JP" sz="1300">
              <a:latin typeface="ＭＳ ゴシック" pitchFamily="49" charset="-128"/>
              <a:ea typeface="ＭＳ ゴシック" pitchFamily="49" charset="-128"/>
            </a:rPr>
            <a:t>88,903</a:t>
          </a:r>
          <a:r>
            <a:rPr kumimoji="1" lang="ja-JP" altLang="en-US" sz="1300">
              <a:latin typeface="ＭＳ ゴシック" pitchFamily="49" charset="-128"/>
              <a:ea typeface="ＭＳ ゴシック" pitchFamily="49" charset="-128"/>
            </a:rPr>
            <a:t>千円減）であり、財政調整基金積立金</a:t>
          </a:r>
          <a:r>
            <a:rPr kumimoji="1" lang="en-US" altLang="ja-JP" sz="1300">
              <a:latin typeface="ＭＳ ゴシック" pitchFamily="49" charset="-128"/>
              <a:ea typeface="ＭＳ ゴシック" pitchFamily="49" charset="-128"/>
            </a:rPr>
            <a:t>210</a:t>
          </a:r>
          <a:r>
            <a:rPr kumimoji="1" lang="ja-JP" altLang="en-US" sz="1300">
              <a:latin typeface="ＭＳ ゴシック" pitchFamily="49" charset="-128"/>
              <a:ea typeface="ＭＳ ゴシック" pitchFamily="49" charset="-128"/>
            </a:rPr>
            <a:t>千円（対前年度</a:t>
          </a:r>
          <a:r>
            <a:rPr kumimoji="1" lang="en-US" altLang="ja-JP" sz="1300">
              <a:latin typeface="ＭＳ ゴシック" pitchFamily="49" charset="-128"/>
              <a:ea typeface="ＭＳ ゴシック" pitchFamily="49" charset="-128"/>
            </a:rPr>
            <a:t>10</a:t>
          </a:r>
          <a:r>
            <a:rPr kumimoji="1" lang="ja-JP" altLang="en-US" sz="1300">
              <a:latin typeface="ＭＳ ゴシック" pitchFamily="49" charset="-128"/>
              <a:ea typeface="ＭＳ ゴシック" pitchFamily="49" charset="-128"/>
            </a:rPr>
            <a:t>千円増）、繰上償還</a:t>
          </a:r>
          <a:r>
            <a:rPr kumimoji="1" lang="en-US" altLang="ja-JP" sz="1300">
              <a:latin typeface="ＭＳ ゴシック" pitchFamily="49" charset="-128"/>
              <a:ea typeface="ＭＳ ゴシック" pitchFamily="49" charset="-128"/>
            </a:rPr>
            <a:t>0</a:t>
          </a:r>
          <a:r>
            <a:rPr kumimoji="1" lang="ja-JP" altLang="en-US" sz="1300">
              <a:latin typeface="ＭＳ ゴシック" pitchFamily="49" charset="-128"/>
              <a:ea typeface="ＭＳ ゴシック" pitchFamily="49" charset="-128"/>
            </a:rPr>
            <a:t>千円（対前年度同額）の影響により、実質単年度収支は▲</a:t>
          </a:r>
          <a:r>
            <a:rPr kumimoji="1" lang="en-US" altLang="ja-JP" sz="1300">
              <a:latin typeface="ＭＳ ゴシック" pitchFamily="49" charset="-128"/>
              <a:ea typeface="ＭＳ ゴシック" pitchFamily="49" charset="-128"/>
            </a:rPr>
            <a:t>88,693</a:t>
          </a:r>
          <a:r>
            <a:rPr kumimoji="1" lang="ja-JP" altLang="en-US" sz="1300">
              <a:latin typeface="ＭＳ ゴシック" pitchFamily="49" charset="-128"/>
              <a:ea typeface="ＭＳ ゴシック" pitchFamily="49" charset="-128"/>
            </a:rPr>
            <a:t>千円（対前年度</a:t>
          </a:r>
          <a:r>
            <a:rPr kumimoji="1" lang="en-US" altLang="ja-JP" sz="1300">
              <a:latin typeface="ＭＳ ゴシック" pitchFamily="49" charset="-128"/>
              <a:ea typeface="ＭＳ ゴシック" pitchFamily="49" charset="-128"/>
            </a:rPr>
            <a:t>247,755</a:t>
          </a:r>
          <a:r>
            <a:rPr kumimoji="1" lang="ja-JP" altLang="en-US" sz="1300">
              <a:latin typeface="ＭＳ ゴシック" pitchFamily="49" charset="-128"/>
              <a:ea typeface="ＭＳ ゴシック" pitchFamily="49" charset="-128"/>
            </a:rPr>
            <a:t>千円減）となった。</a:t>
          </a:r>
        </a:p>
        <a:p>
          <a:r>
            <a:rPr kumimoji="1" lang="ja-JP" altLang="en-US" sz="1300">
              <a:latin typeface="ＭＳ ゴシック" pitchFamily="49" charset="-128"/>
              <a:ea typeface="ＭＳ ゴシック" pitchFamily="49" charset="-128"/>
            </a:rPr>
            <a:t>　これにより、標準財政規模比が実質収支額で</a:t>
          </a:r>
          <a:r>
            <a:rPr kumimoji="1" lang="en-US" altLang="ja-JP" sz="1300">
              <a:latin typeface="ＭＳ ゴシック" pitchFamily="49" charset="-128"/>
              <a:ea typeface="ＭＳ ゴシック" pitchFamily="49" charset="-128"/>
            </a:rPr>
            <a:t>5.89</a:t>
          </a:r>
          <a:r>
            <a:rPr kumimoji="1" lang="ja-JP" altLang="en-US" sz="1300">
              <a:latin typeface="ＭＳ ゴシック" pitchFamily="49" charset="-128"/>
              <a:ea typeface="ＭＳ ゴシック" pitchFamily="49" charset="-128"/>
            </a:rPr>
            <a:t>％（対前年度</a:t>
          </a:r>
          <a:r>
            <a:rPr kumimoji="1" lang="en-US" altLang="ja-JP" sz="1300">
              <a:latin typeface="ＭＳ ゴシック" pitchFamily="49" charset="-128"/>
              <a:ea typeface="ＭＳ ゴシック" pitchFamily="49" charset="-128"/>
            </a:rPr>
            <a:t>2.14</a:t>
          </a:r>
          <a:r>
            <a:rPr kumimoji="1" lang="ja-JP" altLang="en-US" sz="1300">
              <a:latin typeface="ＭＳ ゴシック" pitchFamily="49" charset="-128"/>
              <a:ea typeface="ＭＳ ゴシック" pitchFamily="49" charset="-128"/>
            </a:rPr>
            <a:t>減）、実質単年度収支額で▲</a:t>
          </a:r>
          <a:r>
            <a:rPr kumimoji="1" lang="en-US" altLang="ja-JP" sz="1300">
              <a:latin typeface="ＭＳ ゴシック" pitchFamily="49" charset="-128"/>
              <a:ea typeface="ＭＳ ゴシック" pitchFamily="49" charset="-128"/>
            </a:rPr>
            <a:t>1.62</a:t>
          </a:r>
          <a:r>
            <a:rPr kumimoji="1" lang="ja-JP" altLang="en-US" sz="1300">
              <a:latin typeface="ＭＳ ゴシック" pitchFamily="49" charset="-128"/>
              <a:ea typeface="ＭＳ ゴシック" pitchFamily="49" charset="-128"/>
            </a:rPr>
            <a:t>％（対前年度</a:t>
          </a:r>
          <a:r>
            <a:rPr kumimoji="1" lang="en-US" altLang="ja-JP" sz="1300">
              <a:latin typeface="ＭＳ ゴシック" pitchFamily="49" charset="-128"/>
              <a:ea typeface="ＭＳ ゴシック" pitchFamily="49" charset="-128"/>
            </a:rPr>
            <a:t>4.73</a:t>
          </a:r>
          <a:r>
            <a:rPr kumimoji="1" lang="ja-JP" altLang="en-US" sz="1300">
              <a:latin typeface="ＭＳ ゴシック" pitchFamily="49" charset="-128"/>
              <a:ea typeface="ＭＳ ゴシック" pitchFamily="49" charset="-128"/>
            </a:rPr>
            <a:t>減）となった。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鳥取県伯耆町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公営企業会計を含む全会計を対象とした実質赤字額（または資金不足額）の、標準財政規模に対する比率であり、これが生じた場合には問題のある赤字会計が存在することとなり、赤字の早期解消を図る必要がある。</a:t>
          </a:r>
        </a:p>
        <a:p>
          <a:r>
            <a:rPr kumimoji="1" lang="ja-JP" altLang="en-US" sz="1400">
              <a:latin typeface="ＭＳ ゴシック" pitchFamily="49" charset="-128"/>
              <a:ea typeface="ＭＳ ゴシック" pitchFamily="49" charset="-128"/>
            </a:rPr>
            <a:t>　赤字が生じている住宅新築資金等特別会計は、平成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年度で起債償還が終わり、債権回収が残された事務となっている。令和２年度決算では実質収支が▲</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百万円であり、標準財政規模比では▲</a:t>
          </a:r>
          <a:r>
            <a:rPr kumimoji="1" lang="en-US" altLang="ja-JP" sz="1400">
              <a:latin typeface="ＭＳ ゴシック" pitchFamily="49" charset="-128"/>
              <a:ea typeface="ＭＳ ゴシック" pitchFamily="49" charset="-128"/>
            </a:rPr>
            <a:t>0.42</a:t>
          </a:r>
          <a:r>
            <a:rPr kumimoji="1" lang="ja-JP" altLang="en-US" sz="1400">
              <a:latin typeface="ＭＳ ゴシック" pitchFamily="49" charset="-128"/>
              <a:ea typeface="ＭＳ ゴシック" pitchFamily="49" charset="-128"/>
            </a:rPr>
            <a:t>％となっているが、本会計は普通会計に属しているため、普通会計全体での実質収支額では赤字が生じていない。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389" t="s">
        <v>79</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72"/>
      <c r="DK1" s="172"/>
      <c r="DL1" s="172"/>
      <c r="DM1" s="172"/>
      <c r="DN1" s="172"/>
      <c r="DO1" s="172"/>
    </row>
    <row r="2" spans="1:119" ht="24" thickBot="1" x14ac:dyDescent="0.25">
      <c r="B2" s="173" t="s">
        <v>80</v>
      </c>
      <c r="C2" s="173"/>
      <c r="D2" s="174"/>
    </row>
    <row r="3" spans="1:119" ht="18.75" customHeight="1" thickBot="1" x14ac:dyDescent="0.25">
      <c r="A3" s="172"/>
      <c r="B3" s="390" t="s">
        <v>81</v>
      </c>
      <c r="C3" s="391"/>
      <c r="D3" s="391"/>
      <c r="E3" s="392"/>
      <c r="F3" s="392"/>
      <c r="G3" s="392"/>
      <c r="H3" s="392"/>
      <c r="I3" s="392"/>
      <c r="J3" s="392"/>
      <c r="K3" s="392"/>
      <c r="L3" s="392" t="s">
        <v>82</v>
      </c>
      <c r="M3" s="392"/>
      <c r="N3" s="392"/>
      <c r="O3" s="392"/>
      <c r="P3" s="392"/>
      <c r="Q3" s="392"/>
      <c r="R3" s="399"/>
      <c r="S3" s="399"/>
      <c r="T3" s="399"/>
      <c r="U3" s="399"/>
      <c r="V3" s="400"/>
      <c r="W3" s="374" t="s">
        <v>83</v>
      </c>
      <c r="X3" s="375"/>
      <c r="Y3" s="375"/>
      <c r="Z3" s="375"/>
      <c r="AA3" s="375"/>
      <c r="AB3" s="391"/>
      <c r="AC3" s="399" t="s">
        <v>84</v>
      </c>
      <c r="AD3" s="375"/>
      <c r="AE3" s="375"/>
      <c r="AF3" s="375"/>
      <c r="AG3" s="375"/>
      <c r="AH3" s="375"/>
      <c r="AI3" s="375"/>
      <c r="AJ3" s="375"/>
      <c r="AK3" s="375"/>
      <c r="AL3" s="376"/>
      <c r="AM3" s="374" t="s">
        <v>85</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86</v>
      </c>
      <c r="BO3" s="375"/>
      <c r="BP3" s="375"/>
      <c r="BQ3" s="375"/>
      <c r="BR3" s="375"/>
      <c r="BS3" s="375"/>
      <c r="BT3" s="375"/>
      <c r="BU3" s="376"/>
      <c r="BV3" s="374" t="s">
        <v>87</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88</v>
      </c>
      <c r="CU3" s="375"/>
      <c r="CV3" s="375"/>
      <c r="CW3" s="375"/>
      <c r="CX3" s="375"/>
      <c r="CY3" s="375"/>
      <c r="CZ3" s="375"/>
      <c r="DA3" s="376"/>
      <c r="DB3" s="374" t="s">
        <v>89</v>
      </c>
      <c r="DC3" s="375"/>
      <c r="DD3" s="375"/>
      <c r="DE3" s="375"/>
      <c r="DF3" s="375"/>
      <c r="DG3" s="375"/>
      <c r="DH3" s="375"/>
      <c r="DI3" s="376"/>
    </row>
    <row r="4" spans="1:119" ht="18.75" customHeight="1" x14ac:dyDescent="0.2">
      <c r="A4" s="172"/>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90</v>
      </c>
      <c r="AZ4" s="378"/>
      <c r="BA4" s="378"/>
      <c r="BB4" s="378"/>
      <c r="BC4" s="378"/>
      <c r="BD4" s="378"/>
      <c r="BE4" s="378"/>
      <c r="BF4" s="378"/>
      <c r="BG4" s="378"/>
      <c r="BH4" s="378"/>
      <c r="BI4" s="378"/>
      <c r="BJ4" s="378"/>
      <c r="BK4" s="378"/>
      <c r="BL4" s="378"/>
      <c r="BM4" s="379"/>
      <c r="BN4" s="380">
        <v>8417337</v>
      </c>
      <c r="BO4" s="381"/>
      <c r="BP4" s="381"/>
      <c r="BQ4" s="381"/>
      <c r="BR4" s="381"/>
      <c r="BS4" s="381"/>
      <c r="BT4" s="381"/>
      <c r="BU4" s="382"/>
      <c r="BV4" s="380">
        <v>9018161</v>
      </c>
      <c r="BW4" s="381"/>
      <c r="BX4" s="381"/>
      <c r="BY4" s="381"/>
      <c r="BZ4" s="381"/>
      <c r="CA4" s="381"/>
      <c r="CB4" s="381"/>
      <c r="CC4" s="382"/>
      <c r="CD4" s="383" t="s">
        <v>91</v>
      </c>
      <c r="CE4" s="384"/>
      <c r="CF4" s="384"/>
      <c r="CG4" s="384"/>
      <c r="CH4" s="384"/>
      <c r="CI4" s="384"/>
      <c r="CJ4" s="384"/>
      <c r="CK4" s="384"/>
      <c r="CL4" s="384"/>
      <c r="CM4" s="384"/>
      <c r="CN4" s="384"/>
      <c r="CO4" s="384"/>
      <c r="CP4" s="384"/>
      <c r="CQ4" s="384"/>
      <c r="CR4" s="384"/>
      <c r="CS4" s="385"/>
      <c r="CT4" s="386">
        <v>5.9</v>
      </c>
      <c r="CU4" s="387"/>
      <c r="CV4" s="387"/>
      <c r="CW4" s="387"/>
      <c r="CX4" s="387"/>
      <c r="CY4" s="387"/>
      <c r="CZ4" s="387"/>
      <c r="DA4" s="388"/>
      <c r="DB4" s="386">
        <v>8</v>
      </c>
      <c r="DC4" s="387"/>
      <c r="DD4" s="387"/>
      <c r="DE4" s="387"/>
      <c r="DF4" s="387"/>
      <c r="DG4" s="387"/>
      <c r="DH4" s="387"/>
      <c r="DI4" s="388"/>
    </row>
    <row r="5" spans="1:119" ht="18.75" customHeight="1" x14ac:dyDescent="0.2">
      <c r="A5" s="172"/>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92</v>
      </c>
      <c r="AN5" s="447"/>
      <c r="AO5" s="447"/>
      <c r="AP5" s="447"/>
      <c r="AQ5" s="447"/>
      <c r="AR5" s="447"/>
      <c r="AS5" s="447"/>
      <c r="AT5" s="448"/>
      <c r="AU5" s="449" t="s">
        <v>93</v>
      </c>
      <c r="AV5" s="450"/>
      <c r="AW5" s="450"/>
      <c r="AX5" s="450"/>
      <c r="AY5" s="451" t="s">
        <v>94</v>
      </c>
      <c r="AZ5" s="452"/>
      <c r="BA5" s="452"/>
      <c r="BB5" s="452"/>
      <c r="BC5" s="452"/>
      <c r="BD5" s="452"/>
      <c r="BE5" s="452"/>
      <c r="BF5" s="452"/>
      <c r="BG5" s="452"/>
      <c r="BH5" s="452"/>
      <c r="BI5" s="452"/>
      <c r="BJ5" s="452"/>
      <c r="BK5" s="452"/>
      <c r="BL5" s="452"/>
      <c r="BM5" s="453"/>
      <c r="BN5" s="417">
        <v>7834799</v>
      </c>
      <c r="BO5" s="418"/>
      <c r="BP5" s="418"/>
      <c r="BQ5" s="418"/>
      <c r="BR5" s="418"/>
      <c r="BS5" s="418"/>
      <c r="BT5" s="418"/>
      <c r="BU5" s="419"/>
      <c r="BV5" s="417">
        <v>8594046</v>
      </c>
      <c r="BW5" s="418"/>
      <c r="BX5" s="418"/>
      <c r="BY5" s="418"/>
      <c r="BZ5" s="418"/>
      <c r="CA5" s="418"/>
      <c r="CB5" s="418"/>
      <c r="CC5" s="419"/>
      <c r="CD5" s="420" t="s">
        <v>95</v>
      </c>
      <c r="CE5" s="421"/>
      <c r="CF5" s="421"/>
      <c r="CG5" s="421"/>
      <c r="CH5" s="421"/>
      <c r="CI5" s="421"/>
      <c r="CJ5" s="421"/>
      <c r="CK5" s="421"/>
      <c r="CL5" s="421"/>
      <c r="CM5" s="421"/>
      <c r="CN5" s="421"/>
      <c r="CO5" s="421"/>
      <c r="CP5" s="421"/>
      <c r="CQ5" s="421"/>
      <c r="CR5" s="421"/>
      <c r="CS5" s="422"/>
      <c r="CT5" s="414">
        <v>83.5</v>
      </c>
      <c r="CU5" s="415"/>
      <c r="CV5" s="415"/>
      <c r="CW5" s="415"/>
      <c r="CX5" s="415"/>
      <c r="CY5" s="415"/>
      <c r="CZ5" s="415"/>
      <c r="DA5" s="416"/>
      <c r="DB5" s="414">
        <v>88.4</v>
      </c>
      <c r="DC5" s="415"/>
      <c r="DD5" s="415"/>
      <c r="DE5" s="415"/>
      <c r="DF5" s="415"/>
      <c r="DG5" s="415"/>
      <c r="DH5" s="415"/>
      <c r="DI5" s="416"/>
    </row>
    <row r="6" spans="1:119" ht="18.75" customHeight="1" x14ac:dyDescent="0.2">
      <c r="A6" s="172"/>
      <c r="B6" s="423" t="s">
        <v>96</v>
      </c>
      <c r="C6" s="424"/>
      <c r="D6" s="424"/>
      <c r="E6" s="425"/>
      <c r="F6" s="425"/>
      <c r="G6" s="425"/>
      <c r="H6" s="425"/>
      <c r="I6" s="425"/>
      <c r="J6" s="425"/>
      <c r="K6" s="425"/>
      <c r="L6" s="425" t="s">
        <v>97</v>
      </c>
      <c r="M6" s="425"/>
      <c r="N6" s="425"/>
      <c r="O6" s="425"/>
      <c r="P6" s="425"/>
      <c r="Q6" s="425"/>
      <c r="R6" s="429"/>
      <c r="S6" s="429"/>
      <c r="T6" s="429"/>
      <c r="U6" s="429"/>
      <c r="V6" s="430"/>
      <c r="W6" s="433" t="s">
        <v>98</v>
      </c>
      <c r="X6" s="434"/>
      <c r="Y6" s="434"/>
      <c r="Z6" s="434"/>
      <c r="AA6" s="434"/>
      <c r="AB6" s="424"/>
      <c r="AC6" s="437" t="s">
        <v>99</v>
      </c>
      <c r="AD6" s="438"/>
      <c r="AE6" s="438"/>
      <c r="AF6" s="438"/>
      <c r="AG6" s="438"/>
      <c r="AH6" s="438"/>
      <c r="AI6" s="438"/>
      <c r="AJ6" s="438"/>
      <c r="AK6" s="438"/>
      <c r="AL6" s="439"/>
      <c r="AM6" s="446" t="s">
        <v>100</v>
      </c>
      <c r="AN6" s="447"/>
      <c r="AO6" s="447"/>
      <c r="AP6" s="447"/>
      <c r="AQ6" s="447"/>
      <c r="AR6" s="447"/>
      <c r="AS6" s="447"/>
      <c r="AT6" s="448"/>
      <c r="AU6" s="449" t="s">
        <v>93</v>
      </c>
      <c r="AV6" s="450"/>
      <c r="AW6" s="450"/>
      <c r="AX6" s="450"/>
      <c r="AY6" s="451" t="s">
        <v>101</v>
      </c>
      <c r="AZ6" s="452"/>
      <c r="BA6" s="452"/>
      <c r="BB6" s="452"/>
      <c r="BC6" s="452"/>
      <c r="BD6" s="452"/>
      <c r="BE6" s="452"/>
      <c r="BF6" s="452"/>
      <c r="BG6" s="452"/>
      <c r="BH6" s="452"/>
      <c r="BI6" s="452"/>
      <c r="BJ6" s="452"/>
      <c r="BK6" s="452"/>
      <c r="BL6" s="452"/>
      <c r="BM6" s="453"/>
      <c r="BN6" s="417">
        <v>582538</v>
      </c>
      <c r="BO6" s="418"/>
      <c r="BP6" s="418"/>
      <c r="BQ6" s="418"/>
      <c r="BR6" s="418"/>
      <c r="BS6" s="418"/>
      <c r="BT6" s="418"/>
      <c r="BU6" s="419"/>
      <c r="BV6" s="417">
        <v>424115</v>
      </c>
      <c r="BW6" s="418"/>
      <c r="BX6" s="418"/>
      <c r="BY6" s="418"/>
      <c r="BZ6" s="418"/>
      <c r="CA6" s="418"/>
      <c r="CB6" s="418"/>
      <c r="CC6" s="419"/>
      <c r="CD6" s="420" t="s">
        <v>102</v>
      </c>
      <c r="CE6" s="421"/>
      <c r="CF6" s="421"/>
      <c r="CG6" s="421"/>
      <c r="CH6" s="421"/>
      <c r="CI6" s="421"/>
      <c r="CJ6" s="421"/>
      <c r="CK6" s="421"/>
      <c r="CL6" s="421"/>
      <c r="CM6" s="421"/>
      <c r="CN6" s="421"/>
      <c r="CO6" s="421"/>
      <c r="CP6" s="421"/>
      <c r="CQ6" s="421"/>
      <c r="CR6" s="421"/>
      <c r="CS6" s="422"/>
      <c r="CT6" s="454">
        <v>83.5</v>
      </c>
      <c r="CU6" s="455"/>
      <c r="CV6" s="455"/>
      <c r="CW6" s="455"/>
      <c r="CX6" s="455"/>
      <c r="CY6" s="455"/>
      <c r="CZ6" s="455"/>
      <c r="DA6" s="456"/>
      <c r="DB6" s="454">
        <v>88.5</v>
      </c>
      <c r="DC6" s="455"/>
      <c r="DD6" s="455"/>
      <c r="DE6" s="455"/>
      <c r="DF6" s="455"/>
      <c r="DG6" s="455"/>
      <c r="DH6" s="455"/>
      <c r="DI6" s="456"/>
    </row>
    <row r="7" spans="1:119" ht="18.75" customHeight="1" x14ac:dyDescent="0.2">
      <c r="A7" s="172"/>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103</v>
      </c>
      <c r="AN7" s="447"/>
      <c r="AO7" s="447"/>
      <c r="AP7" s="447"/>
      <c r="AQ7" s="447"/>
      <c r="AR7" s="447"/>
      <c r="AS7" s="447"/>
      <c r="AT7" s="448"/>
      <c r="AU7" s="449" t="s">
        <v>93</v>
      </c>
      <c r="AV7" s="450"/>
      <c r="AW7" s="450"/>
      <c r="AX7" s="450"/>
      <c r="AY7" s="451" t="s">
        <v>104</v>
      </c>
      <c r="AZ7" s="452"/>
      <c r="BA7" s="452"/>
      <c r="BB7" s="452"/>
      <c r="BC7" s="452"/>
      <c r="BD7" s="452"/>
      <c r="BE7" s="452"/>
      <c r="BF7" s="452"/>
      <c r="BG7" s="452"/>
      <c r="BH7" s="452"/>
      <c r="BI7" s="452"/>
      <c r="BJ7" s="452"/>
      <c r="BK7" s="452"/>
      <c r="BL7" s="452"/>
      <c r="BM7" s="453"/>
      <c r="BN7" s="417">
        <v>261138</v>
      </c>
      <c r="BO7" s="418"/>
      <c r="BP7" s="418"/>
      <c r="BQ7" s="418"/>
      <c r="BR7" s="418"/>
      <c r="BS7" s="418"/>
      <c r="BT7" s="418"/>
      <c r="BU7" s="419"/>
      <c r="BV7" s="417">
        <v>13812</v>
      </c>
      <c r="BW7" s="418"/>
      <c r="BX7" s="418"/>
      <c r="BY7" s="418"/>
      <c r="BZ7" s="418"/>
      <c r="CA7" s="418"/>
      <c r="CB7" s="418"/>
      <c r="CC7" s="419"/>
      <c r="CD7" s="420" t="s">
        <v>105</v>
      </c>
      <c r="CE7" s="421"/>
      <c r="CF7" s="421"/>
      <c r="CG7" s="421"/>
      <c r="CH7" s="421"/>
      <c r="CI7" s="421"/>
      <c r="CJ7" s="421"/>
      <c r="CK7" s="421"/>
      <c r="CL7" s="421"/>
      <c r="CM7" s="421"/>
      <c r="CN7" s="421"/>
      <c r="CO7" s="421"/>
      <c r="CP7" s="421"/>
      <c r="CQ7" s="421"/>
      <c r="CR7" s="421"/>
      <c r="CS7" s="422"/>
      <c r="CT7" s="417">
        <v>5458897</v>
      </c>
      <c r="CU7" s="418"/>
      <c r="CV7" s="418"/>
      <c r="CW7" s="418"/>
      <c r="CX7" s="418"/>
      <c r="CY7" s="418"/>
      <c r="CZ7" s="418"/>
      <c r="DA7" s="419"/>
      <c r="DB7" s="417">
        <v>5108931</v>
      </c>
      <c r="DC7" s="418"/>
      <c r="DD7" s="418"/>
      <c r="DE7" s="418"/>
      <c r="DF7" s="418"/>
      <c r="DG7" s="418"/>
      <c r="DH7" s="418"/>
      <c r="DI7" s="419"/>
    </row>
    <row r="8" spans="1:119" ht="18.75" customHeight="1" thickBot="1" x14ac:dyDescent="0.25">
      <c r="A8" s="172"/>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106</v>
      </c>
      <c r="AN8" s="447"/>
      <c r="AO8" s="447"/>
      <c r="AP8" s="447"/>
      <c r="AQ8" s="447"/>
      <c r="AR8" s="447"/>
      <c r="AS8" s="447"/>
      <c r="AT8" s="448"/>
      <c r="AU8" s="449" t="s">
        <v>93</v>
      </c>
      <c r="AV8" s="450"/>
      <c r="AW8" s="450"/>
      <c r="AX8" s="450"/>
      <c r="AY8" s="451" t="s">
        <v>107</v>
      </c>
      <c r="AZ8" s="452"/>
      <c r="BA8" s="452"/>
      <c r="BB8" s="452"/>
      <c r="BC8" s="452"/>
      <c r="BD8" s="452"/>
      <c r="BE8" s="452"/>
      <c r="BF8" s="452"/>
      <c r="BG8" s="452"/>
      <c r="BH8" s="452"/>
      <c r="BI8" s="452"/>
      <c r="BJ8" s="452"/>
      <c r="BK8" s="452"/>
      <c r="BL8" s="452"/>
      <c r="BM8" s="453"/>
      <c r="BN8" s="417">
        <v>321400</v>
      </c>
      <c r="BO8" s="418"/>
      <c r="BP8" s="418"/>
      <c r="BQ8" s="418"/>
      <c r="BR8" s="418"/>
      <c r="BS8" s="418"/>
      <c r="BT8" s="418"/>
      <c r="BU8" s="419"/>
      <c r="BV8" s="417">
        <v>410303</v>
      </c>
      <c r="BW8" s="418"/>
      <c r="BX8" s="418"/>
      <c r="BY8" s="418"/>
      <c r="BZ8" s="418"/>
      <c r="CA8" s="418"/>
      <c r="CB8" s="418"/>
      <c r="CC8" s="419"/>
      <c r="CD8" s="420" t="s">
        <v>108</v>
      </c>
      <c r="CE8" s="421"/>
      <c r="CF8" s="421"/>
      <c r="CG8" s="421"/>
      <c r="CH8" s="421"/>
      <c r="CI8" s="421"/>
      <c r="CJ8" s="421"/>
      <c r="CK8" s="421"/>
      <c r="CL8" s="421"/>
      <c r="CM8" s="421"/>
      <c r="CN8" s="421"/>
      <c r="CO8" s="421"/>
      <c r="CP8" s="421"/>
      <c r="CQ8" s="421"/>
      <c r="CR8" s="421"/>
      <c r="CS8" s="422"/>
      <c r="CT8" s="457">
        <v>0.28000000000000003</v>
      </c>
      <c r="CU8" s="458"/>
      <c r="CV8" s="458"/>
      <c r="CW8" s="458"/>
      <c r="CX8" s="458"/>
      <c r="CY8" s="458"/>
      <c r="CZ8" s="458"/>
      <c r="DA8" s="459"/>
      <c r="DB8" s="457">
        <v>0.3</v>
      </c>
      <c r="DC8" s="458"/>
      <c r="DD8" s="458"/>
      <c r="DE8" s="458"/>
      <c r="DF8" s="458"/>
      <c r="DG8" s="458"/>
      <c r="DH8" s="458"/>
      <c r="DI8" s="459"/>
    </row>
    <row r="9" spans="1:119" ht="18.75" customHeight="1" thickBot="1" x14ac:dyDescent="0.25">
      <c r="A9" s="172"/>
      <c r="B9" s="411" t="s">
        <v>109</v>
      </c>
      <c r="C9" s="412"/>
      <c r="D9" s="412"/>
      <c r="E9" s="412"/>
      <c r="F9" s="412"/>
      <c r="G9" s="412"/>
      <c r="H9" s="412"/>
      <c r="I9" s="412"/>
      <c r="J9" s="412"/>
      <c r="K9" s="460"/>
      <c r="L9" s="461" t="s">
        <v>110</v>
      </c>
      <c r="M9" s="462"/>
      <c r="N9" s="462"/>
      <c r="O9" s="462"/>
      <c r="P9" s="462"/>
      <c r="Q9" s="463"/>
      <c r="R9" s="464">
        <v>10696</v>
      </c>
      <c r="S9" s="465"/>
      <c r="T9" s="465"/>
      <c r="U9" s="465"/>
      <c r="V9" s="466"/>
      <c r="W9" s="374" t="s">
        <v>111</v>
      </c>
      <c r="X9" s="375"/>
      <c r="Y9" s="375"/>
      <c r="Z9" s="375"/>
      <c r="AA9" s="375"/>
      <c r="AB9" s="375"/>
      <c r="AC9" s="375"/>
      <c r="AD9" s="375"/>
      <c r="AE9" s="375"/>
      <c r="AF9" s="375"/>
      <c r="AG9" s="375"/>
      <c r="AH9" s="375"/>
      <c r="AI9" s="375"/>
      <c r="AJ9" s="375"/>
      <c r="AK9" s="375"/>
      <c r="AL9" s="376"/>
      <c r="AM9" s="446" t="s">
        <v>112</v>
      </c>
      <c r="AN9" s="447"/>
      <c r="AO9" s="447"/>
      <c r="AP9" s="447"/>
      <c r="AQ9" s="447"/>
      <c r="AR9" s="447"/>
      <c r="AS9" s="447"/>
      <c r="AT9" s="448"/>
      <c r="AU9" s="449" t="s">
        <v>93</v>
      </c>
      <c r="AV9" s="450"/>
      <c r="AW9" s="450"/>
      <c r="AX9" s="450"/>
      <c r="AY9" s="451" t="s">
        <v>113</v>
      </c>
      <c r="AZ9" s="452"/>
      <c r="BA9" s="452"/>
      <c r="BB9" s="452"/>
      <c r="BC9" s="452"/>
      <c r="BD9" s="452"/>
      <c r="BE9" s="452"/>
      <c r="BF9" s="452"/>
      <c r="BG9" s="452"/>
      <c r="BH9" s="452"/>
      <c r="BI9" s="452"/>
      <c r="BJ9" s="452"/>
      <c r="BK9" s="452"/>
      <c r="BL9" s="452"/>
      <c r="BM9" s="453"/>
      <c r="BN9" s="417">
        <v>-88903</v>
      </c>
      <c r="BO9" s="418"/>
      <c r="BP9" s="418"/>
      <c r="BQ9" s="418"/>
      <c r="BR9" s="418"/>
      <c r="BS9" s="418"/>
      <c r="BT9" s="418"/>
      <c r="BU9" s="419"/>
      <c r="BV9" s="417">
        <v>158592</v>
      </c>
      <c r="BW9" s="418"/>
      <c r="BX9" s="418"/>
      <c r="BY9" s="418"/>
      <c r="BZ9" s="418"/>
      <c r="CA9" s="418"/>
      <c r="CB9" s="418"/>
      <c r="CC9" s="419"/>
      <c r="CD9" s="420" t="s">
        <v>114</v>
      </c>
      <c r="CE9" s="421"/>
      <c r="CF9" s="421"/>
      <c r="CG9" s="421"/>
      <c r="CH9" s="421"/>
      <c r="CI9" s="421"/>
      <c r="CJ9" s="421"/>
      <c r="CK9" s="421"/>
      <c r="CL9" s="421"/>
      <c r="CM9" s="421"/>
      <c r="CN9" s="421"/>
      <c r="CO9" s="421"/>
      <c r="CP9" s="421"/>
      <c r="CQ9" s="421"/>
      <c r="CR9" s="421"/>
      <c r="CS9" s="422"/>
      <c r="CT9" s="414">
        <v>15.7</v>
      </c>
      <c r="CU9" s="415"/>
      <c r="CV9" s="415"/>
      <c r="CW9" s="415"/>
      <c r="CX9" s="415"/>
      <c r="CY9" s="415"/>
      <c r="CZ9" s="415"/>
      <c r="DA9" s="416"/>
      <c r="DB9" s="414">
        <v>16.399999999999999</v>
      </c>
      <c r="DC9" s="415"/>
      <c r="DD9" s="415"/>
      <c r="DE9" s="415"/>
      <c r="DF9" s="415"/>
      <c r="DG9" s="415"/>
      <c r="DH9" s="415"/>
      <c r="DI9" s="416"/>
    </row>
    <row r="10" spans="1:119" ht="18.75" customHeight="1" thickBot="1" x14ac:dyDescent="0.25">
      <c r="A10" s="172"/>
      <c r="B10" s="411"/>
      <c r="C10" s="412"/>
      <c r="D10" s="412"/>
      <c r="E10" s="412"/>
      <c r="F10" s="412"/>
      <c r="G10" s="412"/>
      <c r="H10" s="412"/>
      <c r="I10" s="412"/>
      <c r="J10" s="412"/>
      <c r="K10" s="460"/>
      <c r="L10" s="467" t="s">
        <v>115</v>
      </c>
      <c r="M10" s="447"/>
      <c r="N10" s="447"/>
      <c r="O10" s="447"/>
      <c r="P10" s="447"/>
      <c r="Q10" s="448"/>
      <c r="R10" s="468">
        <v>11118</v>
      </c>
      <c r="S10" s="469"/>
      <c r="T10" s="469"/>
      <c r="U10" s="469"/>
      <c r="V10" s="470"/>
      <c r="W10" s="405"/>
      <c r="X10" s="406"/>
      <c r="Y10" s="406"/>
      <c r="Z10" s="406"/>
      <c r="AA10" s="406"/>
      <c r="AB10" s="406"/>
      <c r="AC10" s="406"/>
      <c r="AD10" s="406"/>
      <c r="AE10" s="406"/>
      <c r="AF10" s="406"/>
      <c r="AG10" s="406"/>
      <c r="AH10" s="406"/>
      <c r="AI10" s="406"/>
      <c r="AJ10" s="406"/>
      <c r="AK10" s="406"/>
      <c r="AL10" s="409"/>
      <c r="AM10" s="446" t="s">
        <v>116</v>
      </c>
      <c r="AN10" s="447"/>
      <c r="AO10" s="447"/>
      <c r="AP10" s="447"/>
      <c r="AQ10" s="447"/>
      <c r="AR10" s="447"/>
      <c r="AS10" s="447"/>
      <c r="AT10" s="448"/>
      <c r="AU10" s="449" t="s">
        <v>117</v>
      </c>
      <c r="AV10" s="450"/>
      <c r="AW10" s="450"/>
      <c r="AX10" s="450"/>
      <c r="AY10" s="451" t="s">
        <v>118</v>
      </c>
      <c r="AZ10" s="452"/>
      <c r="BA10" s="452"/>
      <c r="BB10" s="452"/>
      <c r="BC10" s="452"/>
      <c r="BD10" s="452"/>
      <c r="BE10" s="452"/>
      <c r="BF10" s="452"/>
      <c r="BG10" s="452"/>
      <c r="BH10" s="452"/>
      <c r="BI10" s="452"/>
      <c r="BJ10" s="452"/>
      <c r="BK10" s="452"/>
      <c r="BL10" s="452"/>
      <c r="BM10" s="453"/>
      <c r="BN10" s="417">
        <v>210</v>
      </c>
      <c r="BO10" s="418"/>
      <c r="BP10" s="418"/>
      <c r="BQ10" s="418"/>
      <c r="BR10" s="418"/>
      <c r="BS10" s="418"/>
      <c r="BT10" s="418"/>
      <c r="BU10" s="419"/>
      <c r="BV10" s="417">
        <v>200</v>
      </c>
      <c r="BW10" s="418"/>
      <c r="BX10" s="418"/>
      <c r="BY10" s="418"/>
      <c r="BZ10" s="418"/>
      <c r="CA10" s="418"/>
      <c r="CB10" s="418"/>
      <c r="CC10" s="419"/>
      <c r="CD10" s="178" t="s">
        <v>119</v>
      </c>
      <c r="CE10" s="179"/>
      <c r="CF10" s="179"/>
      <c r="CG10" s="179"/>
      <c r="CH10" s="179"/>
      <c r="CI10" s="179"/>
      <c r="CJ10" s="179"/>
      <c r="CK10" s="179"/>
      <c r="CL10" s="179"/>
      <c r="CM10" s="179"/>
      <c r="CN10" s="179"/>
      <c r="CO10" s="179"/>
      <c r="CP10" s="179"/>
      <c r="CQ10" s="179"/>
      <c r="CR10" s="179"/>
      <c r="CS10" s="180"/>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2"/>
      <c r="B11" s="411"/>
      <c r="C11" s="412"/>
      <c r="D11" s="412"/>
      <c r="E11" s="412"/>
      <c r="F11" s="412"/>
      <c r="G11" s="412"/>
      <c r="H11" s="412"/>
      <c r="I11" s="412"/>
      <c r="J11" s="412"/>
      <c r="K11" s="460"/>
      <c r="L11" s="471" t="s">
        <v>120</v>
      </c>
      <c r="M11" s="472"/>
      <c r="N11" s="472"/>
      <c r="O11" s="472"/>
      <c r="P11" s="472"/>
      <c r="Q11" s="473"/>
      <c r="R11" s="474" t="s">
        <v>121</v>
      </c>
      <c r="S11" s="475"/>
      <c r="T11" s="475"/>
      <c r="U11" s="475"/>
      <c r="V11" s="476"/>
      <c r="W11" s="405"/>
      <c r="X11" s="406"/>
      <c r="Y11" s="406"/>
      <c r="Z11" s="406"/>
      <c r="AA11" s="406"/>
      <c r="AB11" s="406"/>
      <c r="AC11" s="406"/>
      <c r="AD11" s="406"/>
      <c r="AE11" s="406"/>
      <c r="AF11" s="406"/>
      <c r="AG11" s="406"/>
      <c r="AH11" s="406"/>
      <c r="AI11" s="406"/>
      <c r="AJ11" s="406"/>
      <c r="AK11" s="406"/>
      <c r="AL11" s="409"/>
      <c r="AM11" s="446" t="s">
        <v>122</v>
      </c>
      <c r="AN11" s="447"/>
      <c r="AO11" s="447"/>
      <c r="AP11" s="447"/>
      <c r="AQ11" s="447"/>
      <c r="AR11" s="447"/>
      <c r="AS11" s="447"/>
      <c r="AT11" s="448"/>
      <c r="AU11" s="449" t="s">
        <v>123</v>
      </c>
      <c r="AV11" s="450"/>
      <c r="AW11" s="450"/>
      <c r="AX11" s="450"/>
      <c r="AY11" s="451" t="s">
        <v>124</v>
      </c>
      <c r="AZ11" s="452"/>
      <c r="BA11" s="452"/>
      <c r="BB11" s="452"/>
      <c r="BC11" s="452"/>
      <c r="BD11" s="452"/>
      <c r="BE11" s="452"/>
      <c r="BF11" s="452"/>
      <c r="BG11" s="452"/>
      <c r="BH11" s="452"/>
      <c r="BI11" s="452"/>
      <c r="BJ11" s="452"/>
      <c r="BK11" s="452"/>
      <c r="BL11" s="452"/>
      <c r="BM11" s="453"/>
      <c r="BN11" s="417">
        <v>0</v>
      </c>
      <c r="BO11" s="418"/>
      <c r="BP11" s="418"/>
      <c r="BQ11" s="418"/>
      <c r="BR11" s="418"/>
      <c r="BS11" s="418"/>
      <c r="BT11" s="418"/>
      <c r="BU11" s="419"/>
      <c r="BV11" s="417">
        <v>0</v>
      </c>
      <c r="BW11" s="418"/>
      <c r="BX11" s="418"/>
      <c r="BY11" s="418"/>
      <c r="BZ11" s="418"/>
      <c r="CA11" s="418"/>
      <c r="CB11" s="418"/>
      <c r="CC11" s="419"/>
      <c r="CD11" s="420" t="s">
        <v>125</v>
      </c>
      <c r="CE11" s="421"/>
      <c r="CF11" s="421"/>
      <c r="CG11" s="421"/>
      <c r="CH11" s="421"/>
      <c r="CI11" s="421"/>
      <c r="CJ11" s="421"/>
      <c r="CK11" s="421"/>
      <c r="CL11" s="421"/>
      <c r="CM11" s="421"/>
      <c r="CN11" s="421"/>
      <c r="CO11" s="421"/>
      <c r="CP11" s="421"/>
      <c r="CQ11" s="421"/>
      <c r="CR11" s="421"/>
      <c r="CS11" s="422"/>
      <c r="CT11" s="457" t="s">
        <v>126</v>
      </c>
      <c r="CU11" s="458"/>
      <c r="CV11" s="458"/>
      <c r="CW11" s="458"/>
      <c r="CX11" s="458"/>
      <c r="CY11" s="458"/>
      <c r="CZ11" s="458"/>
      <c r="DA11" s="459"/>
      <c r="DB11" s="457" t="s">
        <v>127</v>
      </c>
      <c r="DC11" s="458"/>
      <c r="DD11" s="458"/>
      <c r="DE11" s="458"/>
      <c r="DF11" s="458"/>
      <c r="DG11" s="458"/>
      <c r="DH11" s="458"/>
      <c r="DI11" s="459"/>
    </row>
    <row r="12" spans="1:119" ht="18.75" customHeight="1" x14ac:dyDescent="0.2">
      <c r="A12" s="172"/>
      <c r="B12" s="477" t="s">
        <v>128</v>
      </c>
      <c r="C12" s="478"/>
      <c r="D12" s="478"/>
      <c r="E12" s="478"/>
      <c r="F12" s="478"/>
      <c r="G12" s="478"/>
      <c r="H12" s="478"/>
      <c r="I12" s="478"/>
      <c r="J12" s="478"/>
      <c r="K12" s="479"/>
      <c r="L12" s="486" t="s">
        <v>129</v>
      </c>
      <c r="M12" s="487"/>
      <c r="N12" s="487"/>
      <c r="O12" s="487"/>
      <c r="P12" s="487"/>
      <c r="Q12" s="488"/>
      <c r="R12" s="489">
        <v>10624</v>
      </c>
      <c r="S12" s="490"/>
      <c r="T12" s="490"/>
      <c r="U12" s="490"/>
      <c r="V12" s="491"/>
      <c r="W12" s="492" t="s">
        <v>1</v>
      </c>
      <c r="X12" s="450"/>
      <c r="Y12" s="450"/>
      <c r="Z12" s="450"/>
      <c r="AA12" s="450"/>
      <c r="AB12" s="493"/>
      <c r="AC12" s="494" t="s">
        <v>130</v>
      </c>
      <c r="AD12" s="495"/>
      <c r="AE12" s="495"/>
      <c r="AF12" s="495"/>
      <c r="AG12" s="496"/>
      <c r="AH12" s="494" t="s">
        <v>131</v>
      </c>
      <c r="AI12" s="495"/>
      <c r="AJ12" s="495"/>
      <c r="AK12" s="495"/>
      <c r="AL12" s="497"/>
      <c r="AM12" s="446" t="s">
        <v>132</v>
      </c>
      <c r="AN12" s="447"/>
      <c r="AO12" s="447"/>
      <c r="AP12" s="447"/>
      <c r="AQ12" s="447"/>
      <c r="AR12" s="447"/>
      <c r="AS12" s="447"/>
      <c r="AT12" s="448"/>
      <c r="AU12" s="449" t="s">
        <v>133</v>
      </c>
      <c r="AV12" s="450"/>
      <c r="AW12" s="450"/>
      <c r="AX12" s="450"/>
      <c r="AY12" s="451" t="s">
        <v>134</v>
      </c>
      <c r="AZ12" s="452"/>
      <c r="BA12" s="452"/>
      <c r="BB12" s="452"/>
      <c r="BC12" s="452"/>
      <c r="BD12" s="452"/>
      <c r="BE12" s="452"/>
      <c r="BF12" s="452"/>
      <c r="BG12" s="452"/>
      <c r="BH12" s="452"/>
      <c r="BI12" s="452"/>
      <c r="BJ12" s="452"/>
      <c r="BK12" s="452"/>
      <c r="BL12" s="452"/>
      <c r="BM12" s="453"/>
      <c r="BN12" s="417">
        <v>0</v>
      </c>
      <c r="BO12" s="418"/>
      <c r="BP12" s="418"/>
      <c r="BQ12" s="418"/>
      <c r="BR12" s="418"/>
      <c r="BS12" s="418"/>
      <c r="BT12" s="418"/>
      <c r="BU12" s="419"/>
      <c r="BV12" s="417">
        <v>0</v>
      </c>
      <c r="BW12" s="418"/>
      <c r="BX12" s="418"/>
      <c r="BY12" s="418"/>
      <c r="BZ12" s="418"/>
      <c r="CA12" s="418"/>
      <c r="CB12" s="418"/>
      <c r="CC12" s="419"/>
      <c r="CD12" s="420" t="s">
        <v>135</v>
      </c>
      <c r="CE12" s="421"/>
      <c r="CF12" s="421"/>
      <c r="CG12" s="421"/>
      <c r="CH12" s="421"/>
      <c r="CI12" s="421"/>
      <c r="CJ12" s="421"/>
      <c r="CK12" s="421"/>
      <c r="CL12" s="421"/>
      <c r="CM12" s="421"/>
      <c r="CN12" s="421"/>
      <c r="CO12" s="421"/>
      <c r="CP12" s="421"/>
      <c r="CQ12" s="421"/>
      <c r="CR12" s="421"/>
      <c r="CS12" s="422"/>
      <c r="CT12" s="457" t="s">
        <v>136</v>
      </c>
      <c r="CU12" s="458"/>
      <c r="CV12" s="458"/>
      <c r="CW12" s="458"/>
      <c r="CX12" s="458"/>
      <c r="CY12" s="458"/>
      <c r="CZ12" s="458"/>
      <c r="DA12" s="459"/>
      <c r="DB12" s="457" t="s">
        <v>136</v>
      </c>
      <c r="DC12" s="458"/>
      <c r="DD12" s="458"/>
      <c r="DE12" s="458"/>
      <c r="DF12" s="458"/>
      <c r="DG12" s="458"/>
      <c r="DH12" s="458"/>
      <c r="DI12" s="459"/>
    </row>
    <row r="13" spans="1:119" ht="18.75" customHeight="1" x14ac:dyDescent="0.2">
      <c r="A13" s="172"/>
      <c r="B13" s="480"/>
      <c r="C13" s="481"/>
      <c r="D13" s="481"/>
      <c r="E13" s="481"/>
      <c r="F13" s="481"/>
      <c r="G13" s="481"/>
      <c r="H13" s="481"/>
      <c r="I13" s="481"/>
      <c r="J13" s="481"/>
      <c r="K13" s="482"/>
      <c r="L13" s="187"/>
      <c r="M13" s="508" t="s">
        <v>137</v>
      </c>
      <c r="N13" s="509"/>
      <c r="O13" s="509"/>
      <c r="P13" s="509"/>
      <c r="Q13" s="510"/>
      <c r="R13" s="501">
        <v>10576</v>
      </c>
      <c r="S13" s="502"/>
      <c r="T13" s="502"/>
      <c r="U13" s="502"/>
      <c r="V13" s="503"/>
      <c r="W13" s="433" t="s">
        <v>138</v>
      </c>
      <c r="X13" s="434"/>
      <c r="Y13" s="434"/>
      <c r="Z13" s="434"/>
      <c r="AA13" s="434"/>
      <c r="AB13" s="424"/>
      <c r="AC13" s="468">
        <v>873</v>
      </c>
      <c r="AD13" s="469"/>
      <c r="AE13" s="469"/>
      <c r="AF13" s="469"/>
      <c r="AG13" s="511"/>
      <c r="AH13" s="468">
        <v>952</v>
      </c>
      <c r="AI13" s="469"/>
      <c r="AJ13" s="469"/>
      <c r="AK13" s="469"/>
      <c r="AL13" s="470"/>
      <c r="AM13" s="446" t="s">
        <v>139</v>
      </c>
      <c r="AN13" s="447"/>
      <c r="AO13" s="447"/>
      <c r="AP13" s="447"/>
      <c r="AQ13" s="447"/>
      <c r="AR13" s="447"/>
      <c r="AS13" s="447"/>
      <c r="AT13" s="448"/>
      <c r="AU13" s="449" t="s">
        <v>140</v>
      </c>
      <c r="AV13" s="450"/>
      <c r="AW13" s="450"/>
      <c r="AX13" s="450"/>
      <c r="AY13" s="451" t="s">
        <v>141</v>
      </c>
      <c r="AZ13" s="452"/>
      <c r="BA13" s="452"/>
      <c r="BB13" s="452"/>
      <c r="BC13" s="452"/>
      <c r="BD13" s="452"/>
      <c r="BE13" s="452"/>
      <c r="BF13" s="452"/>
      <c r="BG13" s="452"/>
      <c r="BH13" s="452"/>
      <c r="BI13" s="452"/>
      <c r="BJ13" s="452"/>
      <c r="BK13" s="452"/>
      <c r="BL13" s="452"/>
      <c r="BM13" s="453"/>
      <c r="BN13" s="417">
        <v>-88693</v>
      </c>
      <c r="BO13" s="418"/>
      <c r="BP13" s="418"/>
      <c r="BQ13" s="418"/>
      <c r="BR13" s="418"/>
      <c r="BS13" s="418"/>
      <c r="BT13" s="418"/>
      <c r="BU13" s="419"/>
      <c r="BV13" s="417">
        <v>158792</v>
      </c>
      <c r="BW13" s="418"/>
      <c r="BX13" s="418"/>
      <c r="BY13" s="418"/>
      <c r="BZ13" s="418"/>
      <c r="CA13" s="418"/>
      <c r="CB13" s="418"/>
      <c r="CC13" s="419"/>
      <c r="CD13" s="420" t="s">
        <v>142</v>
      </c>
      <c r="CE13" s="421"/>
      <c r="CF13" s="421"/>
      <c r="CG13" s="421"/>
      <c r="CH13" s="421"/>
      <c r="CI13" s="421"/>
      <c r="CJ13" s="421"/>
      <c r="CK13" s="421"/>
      <c r="CL13" s="421"/>
      <c r="CM13" s="421"/>
      <c r="CN13" s="421"/>
      <c r="CO13" s="421"/>
      <c r="CP13" s="421"/>
      <c r="CQ13" s="421"/>
      <c r="CR13" s="421"/>
      <c r="CS13" s="422"/>
      <c r="CT13" s="414">
        <v>6.7</v>
      </c>
      <c r="CU13" s="415"/>
      <c r="CV13" s="415"/>
      <c r="CW13" s="415"/>
      <c r="CX13" s="415"/>
      <c r="CY13" s="415"/>
      <c r="CZ13" s="415"/>
      <c r="DA13" s="416"/>
      <c r="DB13" s="414">
        <v>7.7</v>
      </c>
      <c r="DC13" s="415"/>
      <c r="DD13" s="415"/>
      <c r="DE13" s="415"/>
      <c r="DF13" s="415"/>
      <c r="DG13" s="415"/>
      <c r="DH13" s="415"/>
      <c r="DI13" s="416"/>
    </row>
    <row r="14" spans="1:119" ht="18.75" customHeight="1" thickBot="1" x14ac:dyDescent="0.25">
      <c r="A14" s="172"/>
      <c r="B14" s="480"/>
      <c r="C14" s="481"/>
      <c r="D14" s="481"/>
      <c r="E14" s="481"/>
      <c r="F14" s="481"/>
      <c r="G14" s="481"/>
      <c r="H14" s="481"/>
      <c r="I14" s="481"/>
      <c r="J14" s="481"/>
      <c r="K14" s="482"/>
      <c r="L14" s="498" t="s">
        <v>143</v>
      </c>
      <c r="M14" s="499"/>
      <c r="N14" s="499"/>
      <c r="O14" s="499"/>
      <c r="P14" s="499"/>
      <c r="Q14" s="500"/>
      <c r="R14" s="501">
        <v>10774</v>
      </c>
      <c r="S14" s="502"/>
      <c r="T14" s="502"/>
      <c r="U14" s="502"/>
      <c r="V14" s="503"/>
      <c r="W14" s="407"/>
      <c r="X14" s="408"/>
      <c r="Y14" s="408"/>
      <c r="Z14" s="408"/>
      <c r="AA14" s="408"/>
      <c r="AB14" s="397"/>
      <c r="AC14" s="504">
        <v>16.100000000000001</v>
      </c>
      <c r="AD14" s="505"/>
      <c r="AE14" s="505"/>
      <c r="AF14" s="505"/>
      <c r="AG14" s="506"/>
      <c r="AH14" s="504">
        <v>16.600000000000001</v>
      </c>
      <c r="AI14" s="505"/>
      <c r="AJ14" s="505"/>
      <c r="AK14" s="505"/>
      <c r="AL14" s="507"/>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12" t="s">
        <v>144</v>
      </c>
      <c r="CE14" s="513"/>
      <c r="CF14" s="513"/>
      <c r="CG14" s="513"/>
      <c r="CH14" s="513"/>
      <c r="CI14" s="513"/>
      <c r="CJ14" s="513"/>
      <c r="CK14" s="513"/>
      <c r="CL14" s="513"/>
      <c r="CM14" s="513"/>
      <c r="CN14" s="513"/>
      <c r="CO14" s="513"/>
      <c r="CP14" s="513"/>
      <c r="CQ14" s="513"/>
      <c r="CR14" s="513"/>
      <c r="CS14" s="514"/>
      <c r="CT14" s="515" t="s">
        <v>145</v>
      </c>
      <c r="CU14" s="516"/>
      <c r="CV14" s="516"/>
      <c r="CW14" s="516"/>
      <c r="CX14" s="516"/>
      <c r="CY14" s="516"/>
      <c r="CZ14" s="516"/>
      <c r="DA14" s="517"/>
      <c r="DB14" s="515" t="s">
        <v>136</v>
      </c>
      <c r="DC14" s="516"/>
      <c r="DD14" s="516"/>
      <c r="DE14" s="516"/>
      <c r="DF14" s="516"/>
      <c r="DG14" s="516"/>
      <c r="DH14" s="516"/>
      <c r="DI14" s="517"/>
    </row>
    <row r="15" spans="1:119" ht="18.75" customHeight="1" x14ac:dyDescent="0.2">
      <c r="A15" s="172"/>
      <c r="B15" s="480"/>
      <c r="C15" s="481"/>
      <c r="D15" s="481"/>
      <c r="E15" s="481"/>
      <c r="F15" s="481"/>
      <c r="G15" s="481"/>
      <c r="H15" s="481"/>
      <c r="I15" s="481"/>
      <c r="J15" s="481"/>
      <c r="K15" s="482"/>
      <c r="L15" s="187"/>
      <c r="M15" s="508" t="s">
        <v>137</v>
      </c>
      <c r="N15" s="509"/>
      <c r="O15" s="509"/>
      <c r="P15" s="509"/>
      <c r="Q15" s="510"/>
      <c r="R15" s="501">
        <v>10725</v>
      </c>
      <c r="S15" s="502"/>
      <c r="T15" s="502"/>
      <c r="U15" s="502"/>
      <c r="V15" s="503"/>
      <c r="W15" s="433" t="s">
        <v>146</v>
      </c>
      <c r="X15" s="434"/>
      <c r="Y15" s="434"/>
      <c r="Z15" s="434"/>
      <c r="AA15" s="434"/>
      <c r="AB15" s="424"/>
      <c r="AC15" s="468">
        <v>1050</v>
      </c>
      <c r="AD15" s="469"/>
      <c r="AE15" s="469"/>
      <c r="AF15" s="469"/>
      <c r="AG15" s="511"/>
      <c r="AH15" s="468">
        <v>1159</v>
      </c>
      <c r="AI15" s="469"/>
      <c r="AJ15" s="469"/>
      <c r="AK15" s="469"/>
      <c r="AL15" s="470"/>
      <c r="AM15" s="446"/>
      <c r="AN15" s="447"/>
      <c r="AO15" s="447"/>
      <c r="AP15" s="447"/>
      <c r="AQ15" s="447"/>
      <c r="AR15" s="447"/>
      <c r="AS15" s="447"/>
      <c r="AT15" s="448"/>
      <c r="AU15" s="449"/>
      <c r="AV15" s="450"/>
      <c r="AW15" s="450"/>
      <c r="AX15" s="450"/>
      <c r="AY15" s="377" t="s">
        <v>147</v>
      </c>
      <c r="AZ15" s="378"/>
      <c r="BA15" s="378"/>
      <c r="BB15" s="378"/>
      <c r="BC15" s="378"/>
      <c r="BD15" s="378"/>
      <c r="BE15" s="378"/>
      <c r="BF15" s="378"/>
      <c r="BG15" s="378"/>
      <c r="BH15" s="378"/>
      <c r="BI15" s="378"/>
      <c r="BJ15" s="378"/>
      <c r="BK15" s="378"/>
      <c r="BL15" s="378"/>
      <c r="BM15" s="379"/>
      <c r="BN15" s="380">
        <v>1290099</v>
      </c>
      <c r="BO15" s="381"/>
      <c r="BP15" s="381"/>
      <c r="BQ15" s="381"/>
      <c r="BR15" s="381"/>
      <c r="BS15" s="381"/>
      <c r="BT15" s="381"/>
      <c r="BU15" s="382"/>
      <c r="BV15" s="380">
        <v>1322169</v>
      </c>
      <c r="BW15" s="381"/>
      <c r="BX15" s="381"/>
      <c r="BY15" s="381"/>
      <c r="BZ15" s="381"/>
      <c r="CA15" s="381"/>
      <c r="CB15" s="381"/>
      <c r="CC15" s="382"/>
      <c r="CD15" s="518" t="s">
        <v>148</v>
      </c>
      <c r="CE15" s="519"/>
      <c r="CF15" s="519"/>
      <c r="CG15" s="519"/>
      <c r="CH15" s="519"/>
      <c r="CI15" s="519"/>
      <c r="CJ15" s="519"/>
      <c r="CK15" s="519"/>
      <c r="CL15" s="519"/>
      <c r="CM15" s="519"/>
      <c r="CN15" s="519"/>
      <c r="CO15" s="519"/>
      <c r="CP15" s="519"/>
      <c r="CQ15" s="519"/>
      <c r="CR15" s="519"/>
      <c r="CS15" s="52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2"/>
      <c r="B16" s="480"/>
      <c r="C16" s="481"/>
      <c r="D16" s="481"/>
      <c r="E16" s="481"/>
      <c r="F16" s="481"/>
      <c r="G16" s="481"/>
      <c r="H16" s="481"/>
      <c r="I16" s="481"/>
      <c r="J16" s="481"/>
      <c r="K16" s="482"/>
      <c r="L16" s="498" t="s">
        <v>149</v>
      </c>
      <c r="M16" s="521"/>
      <c r="N16" s="521"/>
      <c r="O16" s="521"/>
      <c r="P16" s="521"/>
      <c r="Q16" s="522"/>
      <c r="R16" s="523" t="s">
        <v>150</v>
      </c>
      <c r="S16" s="524"/>
      <c r="T16" s="524"/>
      <c r="U16" s="524"/>
      <c r="V16" s="525"/>
      <c r="W16" s="407"/>
      <c r="X16" s="408"/>
      <c r="Y16" s="408"/>
      <c r="Z16" s="408"/>
      <c r="AA16" s="408"/>
      <c r="AB16" s="397"/>
      <c r="AC16" s="504">
        <v>19.399999999999999</v>
      </c>
      <c r="AD16" s="505"/>
      <c r="AE16" s="505"/>
      <c r="AF16" s="505"/>
      <c r="AG16" s="506"/>
      <c r="AH16" s="504">
        <v>20.2</v>
      </c>
      <c r="AI16" s="505"/>
      <c r="AJ16" s="505"/>
      <c r="AK16" s="505"/>
      <c r="AL16" s="507"/>
      <c r="AM16" s="446"/>
      <c r="AN16" s="447"/>
      <c r="AO16" s="447"/>
      <c r="AP16" s="447"/>
      <c r="AQ16" s="447"/>
      <c r="AR16" s="447"/>
      <c r="AS16" s="447"/>
      <c r="AT16" s="448"/>
      <c r="AU16" s="449"/>
      <c r="AV16" s="450"/>
      <c r="AW16" s="450"/>
      <c r="AX16" s="450"/>
      <c r="AY16" s="451" t="s">
        <v>151</v>
      </c>
      <c r="AZ16" s="452"/>
      <c r="BA16" s="452"/>
      <c r="BB16" s="452"/>
      <c r="BC16" s="452"/>
      <c r="BD16" s="452"/>
      <c r="BE16" s="452"/>
      <c r="BF16" s="452"/>
      <c r="BG16" s="452"/>
      <c r="BH16" s="452"/>
      <c r="BI16" s="452"/>
      <c r="BJ16" s="452"/>
      <c r="BK16" s="452"/>
      <c r="BL16" s="452"/>
      <c r="BM16" s="453"/>
      <c r="BN16" s="417">
        <v>4913255</v>
      </c>
      <c r="BO16" s="418"/>
      <c r="BP16" s="418"/>
      <c r="BQ16" s="418"/>
      <c r="BR16" s="418"/>
      <c r="BS16" s="418"/>
      <c r="BT16" s="418"/>
      <c r="BU16" s="419"/>
      <c r="BV16" s="417">
        <v>4602578</v>
      </c>
      <c r="BW16" s="418"/>
      <c r="BX16" s="418"/>
      <c r="BY16" s="418"/>
      <c r="BZ16" s="418"/>
      <c r="CA16" s="418"/>
      <c r="CB16" s="418"/>
      <c r="CC16" s="419"/>
      <c r="CD16" s="181"/>
      <c r="CE16" s="531"/>
      <c r="CF16" s="531"/>
      <c r="CG16" s="531"/>
      <c r="CH16" s="531"/>
      <c r="CI16" s="531"/>
      <c r="CJ16" s="531"/>
      <c r="CK16" s="531"/>
      <c r="CL16" s="531"/>
      <c r="CM16" s="531"/>
      <c r="CN16" s="531"/>
      <c r="CO16" s="531"/>
      <c r="CP16" s="531"/>
      <c r="CQ16" s="531"/>
      <c r="CR16" s="531"/>
      <c r="CS16" s="532"/>
      <c r="CT16" s="414"/>
      <c r="CU16" s="415"/>
      <c r="CV16" s="415"/>
      <c r="CW16" s="415"/>
      <c r="CX16" s="415"/>
      <c r="CY16" s="415"/>
      <c r="CZ16" s="415"/>
      <c r="DA16" s="416"/>
      <c r="DB16" s="414"/>
      <c r="DC16" s="415"/>
      <c r="DD16" s="415"/>
      <c r="DE16" s="415"/>
      <c r="DF16" s="415"/>
      <c r="DG16" s="415"/>
      <c r="DH16" s="415"/>
      <c r="DI16" s="416"/>
    </row>
    <row r="17" spans="1:113" ht="18.75" customHeight="1" thickBot="1" x14ac:dyDescent="0.25">
      <c r="A17" s="172"/>
      <c r="B17" s="483"/>
      <c r="C17" s="484"/>
      <c r="D17" s="484"/>
      <c r="E17" s="484"/>
      <c r="F17" s="484"/>
      <c r="G17" s="484"/>
      <c r="H17" s="484"/>
      <c r="I17" s="484"/>
      <c r="J17" s="484"/>
      <c r="K17" s="485"/>
      <c r="L17" s="191"/>
      <c r="M17" s="528" t="s">
        <v>152</v>
      </c>
      <c r="N17" s="529"/>
      <c r="O17" s="529"/>
      <c r="P17" s="529"/>
      <c r="Q17" s="530"/>
      <c r="R17" s="523" t="s">
        <v>150</v>
      </c>
      <c r="S17" s="524"/>
      <c r="T17" s="524"/>
      <c r="U17" s="524"/>
      <c r="V17" s="525"/>
      <c r="W17" s="433" t="s">
        <v>153</v>
      </c>
      <c r="X17" s="434"/>
      <c r="Y17" s="434"/>
      <c r="Z17" s="434"/>
      <c r="AA17" s="434"/>
      <c r="AB17" s="424"/>
      <c r="AC17" s="468">
        <v>3495</v>
      </c>
      <c r="AD17" s="469"/>
      <c r="AE17" s="469"/>
      <c r="AF17" s="469"/>
      <c r="AG17" s="511"/>
      <c r="AH17" s="468">
        <v>3615</v>
      </c>
      <c r="AI17" s="469"/>
      <c r="AJ17" s="469"/>
      <c r="AK17" s="469"/>
      <c r="AL17" s="470"/>
      <c r="AM17" s="446"/>
      <c r="AN17" s="447"/>
      <c r="AO17" s="447"/>
      <c r="AP17" s="447"/>
      <c r="AQ17" s="447"/>
      <c r="AR17" s="447"/>
      <c r="AS17" s="447"/>
      <c r="AT17" s="448"/>
      <c r="AU17" s="449"/>
      <c r="AV17" s="450"/>
      <c r="AW17" s="450"/>
      <c r="AX17" s="450"/>
      <c r="AY17" s="451" t="s">
        <v>154</v>
      </c>
      <c r="AZ17" s="452"/>
      <c r="BA17" s="452"/>
      <c r="BB17" s="452"/>
      <c r="BC17" s="452"/>
      <c r="BD17" s="452"/>
      <c r="BE17" s="452"/>
      <c r="BF17" s="452"/>
      <c r="BG17" s="452"/>
      <c r="BH17" s="452"/>
      <c r="BI17" s="452"/>
      <c r="BJ17" s="452"/>
      <c r="BK17" s="452"/>
      <c r="BL17" s="452"/>
      <c r="BM17" s="453"/>
      <c r="BN17" s="417">
        <v>1621031</v>
      </c>
      <c r="BO17" s="418"/>
      <c r="BP17" s="418"/>
      <c r="BQ17" s="418"/>
      <c r="BR17" s="418"/>
      <c r="BS17" s="418"/>
      <c r="BT17" s="418"/>
      <c r="BU17" s="419"/>
      <c r="BV17" s="417">
        <v>1662251</v>
      </c>
      <c r="BW17" s="418"/>
      <c r="BX17" s="418"/>
      <c r="BY17" s="418"/>
      <c r="BZ17" s="418"/>
      <c r="CA17" s="418"/>
      <c r="CB17" s="418"/>
      <c r="CC17" s="419"/>
      <c r="CD17" s="181"/>
      <c r="CE17" s="531"/>
      <c r="CF17" s="531"/>
      <c r="CG17" s="531"/>
      <c r="CH17" s="531"/>
      <c r="CI17" s="531"/>
      <c r="CJ17" s="531"/>
      <c r="CK17" s="531"/>
      <c r="CL17" s="531"/>
      <c r="CM17" s="531"/>
      <c r="CN17" s="531"/>
      <c r="CO17" s="531"/>
      <c r="CP17" s="531"/>
      <c r="CQ17" s="531"/>
      <c r="CR17" s="531"/>
      <c r="CS17" s="532"/>
      <c r="CT17" s="414"/>
      <c r="CU17" s="415"/>
      <c r="CV17" s="415"/>
      <c r="CW17" s="415"/>
      <c r="CX17" s="415"/>
      <c r="CY17" s="415"/>
      <c r="CZ17" s="415"/>
      <c r="DA17" s="416"/>
      <c r="DB17" s="414"/>
      <c r="DC17" s="415"/>
      <c r="DD17" s="415"/>
      <c r="DE17" s="415"/>
      <c r="DF17" s="415"/>
      <c r="DG17" s="415"/>
      <c r="DH17" s="415"/>
      <c r="DI17" s="416"/>
    </row>
    <row r="18" spans="1:113" ht="18.75" customHeight="1" thickBot="1" x14ac:dyDescent="0.25">
      <c r="A18" s="172"/>
      <c r="B18" s="539" t="s">
        <v>155</v>
      </c>
      <c r="C18" s="460"/>
      <c r="D18" s="460"/>
      <c r="E18" s="540"/>
      <c r="F18" s="540"/>
      <c r="G18" s="540"/>
      <c r="H18" s="540"/>
      <c r="I18" s="540"/>
      <c r="J18" s="540"/>
      <c r="K18" s="540"/>
      <c r="L18" s="541">
        <v>139.44</v>
      </c>
      <c r="M18" s="541"/>
      <c r="N18" s="541"/>
      <c r="O18" s="541"/>
      <c r="P18" s="541"/>
      <c r="Q18" s="541"/>
      <c r="R18" s="542"/>
      <c r="S18" s="542"/>
      <c r="T18" s="542"/>
      <c r="U18" s="542"/>
      <c r="V18" s="543"/>
      <c r="W18" s="435"/>
      <c r="X18" s="436"/>
      <c r="Y18" s="436"/>
      <c r="Z18" s="436"/>
      <c r="AA18" s="436"/>
      <c r="AB18" s="427"/>
      <c r="AC18" s="544">
        <v>64.5</v>
      </c>
      <c r="AD18" s="545"/>
      <c r="AE18" s="545"/>
      <c r="AF18" s="545"/>
      <c r="AG18" s="546"/>
      <c r="AH18" s="544">
        <v>63.1</v>
      </c>
      <c r="AI18" s="545"/>
      <c r="AJ18" s="545"/>
      <c r="AK18" s="545"/>
      <c r="AL18" s="547"/>
      <c r="AM18" s="446"/>
      <c r="AN18" s="447"/>
      <c r="AO18" s="447"/>
      <c r="AP18" s="447"/>
      <c r="AQ18" s="447"/>
      <c r="AR18" s="447"/>
      <c r="AS18" s="447"/>
      <c r="AT18" s="448"/>
      <c r="AU18" s="449"/>
      <c r="AV18" s="450"/>
      <c r="AW18" s="450"/>
      <c r="AX18" s="450"/>
      <c r="AY18" s="451" t="s">
        <v>156</v>
      </c>
      <c r="AZ18" s="452"/>
      <c r="BA18" s="452"/>
      <c r="BB18" s="452"/>
      <c r="BC18" s="452"/>
      <c r="BD18" s="452"/>
      <c r="BE18" s="452"/>
      <c r="BF18" s="452"/>
      <c r="BG18" s="452"/>
      <c r="BH18" s="452"/>
      <c r="BI18" s="452"/>
      <c r="BJ18" s="452"/>
      <c r="BK18" s="452"/>
      <c r="BL18" s="452"/>
      <c r="BM18" s="453"/>
      <c r="BN18" s="417">
        <v>4456676</v>
      </c>
      <c r="BO18" s="418"/>
      <c r="BP18" s="418"/>
      <c r="BQ18" s="418"/>
      <c r="BR18" s="418"/>
      <c r="BS18" s="418"/>
      <c r="BT18" s="418"/>
      <c r="BU18" s="419"/>
      <c r="BV18" s="417">
        <v>4354486</v>
      </c>
      <c r="BW18" s="418"/>
      <c r="BX18" s="418"/>
      <c r="BY18" s="418"/>
      <c r="BZ18" s="418"/>
      <c r="CA18" s="418"/>
      <c r="CB18" s="418"/>
      <c r="CC18" s="419"/>
      <c r="CD18" s="181"/>
      <c r="CE18" s="531"/>
      <c r="CF18" s="531"/>
      <c r="CG18" s="531"/>
      <c r="CH18" s="531"/>
      <c r="CI18" s="531"/>
      <c r="CJ18" s="531"/>
      <c r="CK18" s="531"/>
      <c r="CL18" s="531"/>
      <c r="CM18" s="531"/>
      <c r="CN18" s="531"/>
      <c r="CO18" s="531"/>
      <c r="CP18" s="531"/>
      <c r="CQ18" s="531"/>
      <c r="CR18" s="531"/>
      <c r="CS18" s="532"/>
      <c r="CT18" s="414"/>
      <c r="CU18" s="415"/>
      <c r="CV18" s="415"/>
      <c r="CW18" s="415"/>
      <c r="CX18" s="415"/>
      <c r="CY18" s="415"/>
      <c r="CZ18" s="415"/>
      <c r="DA18" s="416"/>
      <c r="DB18" s="414"/>
      <c r="DC18" s="415"/>
      <c r="DD18" s="415"/>
      <c r="DE18" s="415"/>
      <c r="DF18" s="415"/>
      <c r="DG18" s="415"/>
      <c r="DH18" s="415"/>
      <c r="DI18" s="416"/>
    </row>
    <row r="19" spans="1:113" ht="18.75" customHeight="1" thickBot="1" x14ac:dyDescent="0.25">
      <c r="A19" s="172"/>
      <c r="B19" s="539" t="s">
        <v>157</v>
      </c>
      <c r="C19" s="460"/>
      <c r="D19" s="460"/>
      <c r="E19" s="540"/>
      <c r="F19" s="540"/>
      <c r="G19" s="540"/>
      <c r="H19" s="540"/>
      <c r="I19" s="540"/>
      <c r="J19" s="540"/>
      <c r="K19" s="540"/>
      <c r="L19" s="548">
        <v>77</v>
      </c>
      <c r="M19" s="548"/>
      <c r="N19" s="548"/>
      <c r="O19" s="548"/>
      <c r="P19" s="548"/>
      <c r="Q19" s="548"/>
      <c r="R19" s="549"/>
      <c r="S19" s="549"/>
      <c r="T19" s="549"/>
      <c r="U19" s="549"/>
      <c r="V19" s="550"/>
      <c r="W19" s="374"/>
      <c r="X19" s="375"/>
      <c r="Y19" s="375"/>
      <c r="Z19" s="375"/>
      <c r="AA19" s="375"/>
      <c r="AB19" s="375"/>
      <c r="AC19" s="526"/>
      <c r="AD19" s="526"/>
      <c r="AE19" s="526"/>
      <c r="AF19" s="526"/>
      <c r="AG19" s="526"/>
      <c r="AH19" s="526"/>
      <c r="AI19" s="526"/>
      <c r="AJ19" s="526"/>
      <c r="AK19" s="526"/>
      <c r="AL19" s="527"/>
      <c r="AM19" s="446"/>
      <c r="AN19" s="447"/>
      <c r="AO19" s="447"/>
      <c r="AP19" s="447"/>
      <c r="AQ19" s="447"/>
      <c r="AR19" s="447"/>
      <c r="AS19" s="447"/>
      <c r="AT19" s="448"/>
      <c r="AU19" s="449"/>
      <c r="AV19" s="450"/>
      <c r="AW19" s="450"/>
      <c r="AX19" s="450"/>
      <c r="AY19" s="451" t="s">
        <v>158</v>
      </c>
      <c r="AZ19" s="452"/>
      <c r="BA19" s="452"/>
      <c r="BB19" s="452"/>
      <c r="BC19" s="452"/>
      <c r="BD19" s="452"/>
      <c r="BE19" s="452"/>
      <c r="BF19" s="452"/>
      <c r="BG19" s="452"/>
      <c r="BH19" s="452"/>
      <c r="BI19" s="452"/>
      <c r="BJ19" s="452"/>
      <c r="BK19" s="452"/>
      <c r="BL19" s="452"/>
      <c r="BM19" s="453"/>
      <c r="BN19" s="417">
        <v>6292458</v>
      </c>
      <c r="BO19" s="418"/>
      <c r="BP19" s="418"/>
      <c r="BQ19" s="418"/>
      <c r="BR19" s="418"/>
      <c r="BS19" s="418"/>
      <c r="BT19" s="418"/>
      <c r="BU19" s="419"/>
      <c r="BV19" s="417">
        <v>5892116</v>
      </c>
      <c r="BW19" s="418"/>
      <c r="BX19" s="418"/>
      <c r="BY19" s="418"/>
      <c r="BZ19" s="418"/>
      <c r="CA19" s="418"/>
      <c r="CB19" s="418"/>
      <c r="CC19" s="419"/>
      <c r="CD19" s="181"/>
      <c r="CE19" s="531"/>
      <c r="CF19" s="531"/>
      <c r="CG19" s="531"/>
      <c r="CH19" s="531"/>
      <c r="CI19" s="531"/>
      <c r="CJ19" s="531"/>
      <c r="CK19" s="531"/>
      <c r="CL19" s="531"/>
      <c r="CM19" s="531"/>
      <c r="CN19" s="531"/>
      <c r="CO19" s="531"/>
      <c r="CP19" s="531"/>
      <c r="CQ19" s="531"/>
      <c r="CR19" s="531"/>
      <c r="CS19" s="532"/>
      <c r="CT19" s="414"/>
      <c r="CU19" s="415"/>
      <c r="CV19" s="415"/>
      <c r="CW19" s="415"/>
      <c r="CX19" s="415"/>
      <c r="CY19" s="415"/>
      <c r="CZ19" s="415"/>
      <c r="DA19" s="416"/>
      <c r="DB19" s="414"/>
      <c r="DC19" s="415"/>
      <c r="DD19" s="415"/>
      <c r="DE19" s="415"/>
      <c r="DF19" s="415"/>
      <c r="DG19" s="415"/>
      <c r="DH19" s="415"/>
      <c r="DI19" s="416"/>
    </row>
    <row r="20" spans="1:113" ht="18.75" customHeight="1" thickBot="1" x14ac:dyDescent="0.25">
      <c r="A20" s="172"/>
      <c r="B20" s="539" t="s">
        <v>159</v>
      </c>
      <c r="C20" s="460"/>
      <c r="D20" s="460"/>
      <c r="E20" s="540"/>
      <c r="F20" s="540"/>
      <c r="G20" s="540"/>
      <c r="H20" s="540"/>
      <c r="I20" s="540"/>
      <c r="J20" s="540"/>
      <c r="K20" s="540"/>
      <c r="L20" s="548">
        <v>3648</v>
      </c>
      <c r="M20" s="548"/>
      <c r="N20" s="548"/>
      <c r="O20" s="548"/>
      <c r="P20" s="548"/>
      <c r="Q20" s="548"/>
      <c r="R20" s="549"/>
      <c r="S20" s="549"/>
      <c r="T20" s="549"/>
      <c r="U20" s="549"/>
      <c r="V20" s="550"/>
      <c r="W20" s="435"/>
      <c r="X20" s="436"/>
      <c r="Y20" s="436"/>
      <c r="Z20" s="436"/>
      <c r="AA20" s="436"/>
      <c r="AB20" s="436"/>
      <c r="AC20" s="551"/>
      <c r="AD20" s="551"/>
      <c r="AE20" s="551"/>
      <c r="AF20" s="551"/>
      <c r="AG20" s="551"/>
      <c r="AH20" s="551"/>
      <c r="AI20" s="551"/>
      <c r="AJ20" s="551"/>
      <c r="AK20" s="551"/>
      <c r="AL20" s="552"/>
      <c r="AM20" s="553"/>
      <c r="AN20" s="472"/>
      <c r="AO20" s="472"/>
      <c r="AP20" s="472"/>
      <c r="AQ20" s="472"/>
      <c r="AR20" s="472"/>
      <c r="AS20" s="472"/>
      <c r="AT20" s="473"/>
      <c r="AU20" s="554"/>
      <c r="AV20" s="555"/>
      <c r="AW20" s="555"/>
      <c r="AX20" s="556"/>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81"/>
      <c r="CE20" s="531"/>
      <c r="CF20" s="531"/>
      <c r="CG20" s="531"/>
      <c r="CH20" s="531"/>
      <c r="CI20" s="531"/>
      <c r="CJ20" s="531"/>
      <c r="CK20" s="531"/>
      <c r="CL20" s="531"/>
      <c r="CM20" s="531"/>
      <c r="CN20" s="531"/>
      <c r="CO20" s="531"/>
      <c r="CP20" s="531"/>
      <c r="CQ20" s="531"/>
      <c r="CR20" s="531"/>
      <c r="CS20" s="532"/>
      <c r="CT20" s="414"/>
      <c r="CU20" s="415"/>
      <c r="CV20" s="415"/>
      <c r="CW20" s="415"/>
      <c r="CX20" s="415"/>
      <c r="CY20" s="415"/>
      <c r="CZ20" s="415"/>
      <c r="DA20" s="416"/>
      <c r="DB20" s="414"/>
      <c r="DC20" s="415"/>
      <c r="DD20" s="415"/>
      <c r="DE20" s="415"/>
      <c r="DF20" s="415"/>
      <c r="DG20" s="415"/>
      <c r="DH20" s="415"/>
      <c r="DI20" s="416"/>
    </row>
    <row r="21" spans="1:113" ht="18.75" customHeight="1" thickBot="1" x14ac:dyDescent="0.25">
      <c r="A21" s="172"/>
      <c r="B21" s="557" t="s">
        <v>160</v>
      </c>
      <c r="C21" s="558"/>
      <c r="D21" s="558"/>
      <c r="E21" s="558"/>
      <c r="F21" s="558"/>
      <c r="G21" s="558"/>
      <c r="H21" s="558"/>
      <c r="I21" s="558"/>
      <c r="J21" s="558"/>
      <c r="K21" s="558"/>
      <c r="L21" s="558"/>
      <c r="M21" s="558"/>
      <c r="N21" s="558"/>
      <c r="O21" s="558"/>
      <c r="P21" s="558"/>
      <c r="Q21" s="558"/>
      <c r="R21" s="558"/>
      <c r="S21" s="558"/>
      <c r="T21" s="558"/>
      <c r="U21" s="558"/>
      <c r="V21" s="558"/>
      <c r="W21" s="558"/>
      <c r="X21" s="558"/>
      <c r="Y21" s="558"/>
      <c r="Z21" s="558"/>
      <c r="AA21" s="558"/>
      <c r="AB21" s="558"/>
      <c r="AC21" s="558"/>
      <c r="AD21" s="558"/>
      <c r="AE21" s="558"/>
      <c r="AF21" s="558"/>
      <c r="AG21" s="558"/>
      <c r="AH21" s="558"/>
      <c r="AI21" s="558"/>
      <c r="AJ21" s="558"/>
      <c r="AK21" s="558"/>
      <c r="AL21" s="558"/>
      <c r="AM21" s="558"/>
      <c r="AN21" s="558"/>
      <c r="AO21" s="558"/>
      <c r="AP21" s="558"/>
      <c r="AQ21" s="558"/>
      <c r="AR21" s="558"/>
      <c r="AS21" s="558"/>
      <c r="AT21" s="558"/>
      <c r="AU21" s="558"/>
      <c r="AV21" s="558"/>
      <c r="AW21" s="558"/>
      <c r="AX21" s="559"/>
      <c r="AY21" s="533"/>
      <c r="AZ21" s="534"/>
      <c r="BA21" s="534"/>
      <c r="BB21" s="534"/>
      <c r="BC21" s="534"/>
      <c r="BD21" s="534"/>
      <c r="BE21" s="534"/>
      <c r="BF21" s="534"/>
      <c r="BG21" s="534"/>
      <c r="BH21" s="534"/>
      <c r="BI21" s="534"/>
      <c r="BJ21" s="534"/>
      <c r="BK21" s="534"/>
      <c r="BL21" s="534"/>
      <c r="BM21" s="535"/>
      <c r="BN21" s="536"/>
      <c r="BO21" s="537"/>
      <c r="BP21" s="537"/>
      <c r="BQ21" s="537"/>
      <c r="BR21" s="537"/>
      <c r="BS21" s="537"/>
      <c r="BT21" s="537"/>
      <c r="BU21" s="538"/>
      <c r="BV21" s="536"/>
      <c r="BW21" s="537"/>
      <c r="BX21" s="537"/>
      <c r="BY21" s="537"/>
      <c r="BZ21" s="537"/>
      <c r="CA21" s="537"/>
      <c r="CB21" s="537"/>
      <c r="CC21" s="538"/>
      <c r="CD21" s="181"/>
      <c r="CE21" s="531"/>
      <c r="CF21" s="531"/>
      <c r="CG21" s="531"/>
      <c r="CH21" s="531"/>
      <c r="CI21" s="531"/>
      <c r="CJ21" s="531"/>
      <c r="CK21" s="531"/>
      <c r="CL21" s="531"/>
      <c r="CM21" s="531"/>
      <c r="CN21" s="531"/>
      <c r="CO21" s="531"/>
      <c r="CP21" s="531"/>
      <c r="CQ21" s="531"/>
      <c r="CR21" s="531"/>
      <c r="CS21" s="532"/>
      <c r="CT21" s="414"/>
      <c r="CU21" s="415"/>
      <c r="CV21" s="415"/>
      <c r="CW21" s="415"/>
      <c r="CX21" s="415"/>
      <c r="CY21" s="415"/>
      <c r="CZ21" s="415"/>
      <c r="DA21" s="416"/>
      <c r="DB21" s="414"/>
      <c r="DC21" s="415"/>
      <c r="DD21" s="415"/>
      <c r="DE21" s="415"/>
      <c r="DF21" s="415"/>
      <c r="DG21" s="415"/>
      <c r="DH21" s="415"/>
      <c r="DI21" s="416"/>
    </row>
    <row r="22" spans="1:113" ht="18.75" customHeight="1" x14ac:dyDescent="0.2">
      <c r="A22" s="172"/>
      <c r="B22" s="587" t="s">
        <v>161</v>
      </c>
      <c r="C22" s="561"/>
      <c r="D22" s="562"/>
      <c r="E22" s="429" t="s">
        <v>1</v>
      </c>
      <c r="F22" s="434"/>
      <c r="G22" s="434"/>
      <c r="H22" s="434"/>
      <c r="I22" s="434"/>
      <c r="J22" s="434"/>
      <c r="K22" s="424"/>
      <c r="L22" s="429" t="s">
        <v>162</v>
      </c>
      <c r="M22" s="434"/>
      <c r="N22" s="434"/>
      <c r="O22" s="434"/>
      <c r="P22" s="424"/>
      <c r="Q22" s="592" t="s">
        <v>163</v>
      </c>
      <c r="R22" s="593"/>
      <c r="S22" s="593"/>
      <c r="T22" s="593"/>
      <c r="U22" s="593"/>
      <c r="V22" s="594"/>
      <c r="W22" s="560" t="s">
        <v>164</v>
      </c>
      <c r="X22" s="561"/>
      <c r="Y22" s="562"/>
      <c r="Z22" s="429" t="s">
        <v>1</v>
      </c>
      <c r="AA22" s="434"/>
      <c r="AB22" s="434"/>
      <c r="AC22" s="434"/>
      <c r="AD22" s="434"/>
      <c r="AE22" s="434"/>
      <c r="AF22" s="434"/>
      <c r="AG22" s="424"/>
      <c r="AH22" s="598" t="s">
        <v>165</v>
      </c>
      <c r="AI22" s="434"/>
      <c r="AJ22" s="434"/>
      <c r="AK22" s="434"/>
      <c r="AL22" s="424"/>
      <c r="AM22" s="598" t="s">
        <v>166</v>
      </c>
      <c r="AN22" s="599"/>
      <c r="AO22" s="599"/>
      <c r="AP22" s="599"/>
      <c r="AQ22" s="599"/>
      <c r="AR22" s="600"/>
      <c r="AS22" s="592" t="s">
        <v>163</v>
      </c>
      <c r="AT22" s="593"/>
      <c r="AU22" s="593"/>
      <c r="AV22" s="593"/>
      <c r="AW22" s="593"/>
      <c r="AX22" s="604"/>
      <c r="AY22" s="377" t="s">
        <v>167</v>
      </c>
      <c r="AZ22" s="378"/>
      <c r="BA22" s="378"/>
      <c r="BB22" s="378"/>
      <c r="BC22" s="378"/>
      <c r="BD22" s="378"/>
      <c r="BE22" s="378"/>
      <c r="BF22" s="378"/>
      <c r="BG22" s="378"/>
      <c r="BH22" s="378"/>
      <c r="BI22" s="378"/>
      <c r="BJ22" s="378"/>
      <c r="BK22" s="378"/>
      <c r="BL22" s="378"/>
      <c r="BM22" s="379"/>
      <c r="BN22" s="380">
        <v>5376521</v>
      </c>
      <c r="BO22" s="381"/>
      <c r="BP22" s="381"/>
      <c r="BQ22" s="381"/>
      <c r="BR22" s="381"/>
      <c r="BS22" s="381"/>
      <c r="BT22" s="381"/>
      <c r="BU22" s="382"/>
      <c r="BV22" s="380">
        <v>5838573</v>
      </c>
      <c r="BW22" s="381"/>
      <c r="BX22" s="381"/>
      <c r="BY22" s="381"/>
      <c r="BZ22" s="381"/>
      <c r="CA22" s="381"/>
      <c r="CB22" s="381"/>
      <c r="CC22" s="382"/>
      <c r="CD22" s="181"/>
      <c r="CE22" s="531"/>
      <c r="CF22" s="531"/>
      <c r="CG22" s="531"/>
      <c r="CH22" s="531"/>
      <c r="CI22" s="531"/>
      <c r="CJ22" s="531"/>
      <c r="CK22" s="531"/>
      <c r="CL22" s="531"/>
      <c r="CM22" s="531"/>
      <c r="CN22" s="531"/>
      <c r="CO22" s="531"/>
      <c r="CP22" s="531"/>
      <c r="CQ22" s="531"/>
      <c r="CR22" s="531"/>
      <c r="CS22" s="532"/>
      <c r="CT22" s="414"/>
      <c r="CU22" s="415"/>
      <c r="CV22" s="415"/>
      <c r="CW22" s="415"/>
      <c r="CX22" s="415"/>
      <c r="CY22" s="415"/>
      <c r="CZ22" s="415"/>
      <c r="DA22" s="416"/>
      <c r="DB22" s="414"/>
      <c r="DC22" s="415"/>
      <c r="DD22" s="415"/>
      <c r="DE22" s="415"/>
      <c r="DF22" s="415"/>
      <c r="DG22" s="415"/>
      <c r="DH22" s="415"/>
      <c r="DI22" s="416"/>
    </row>
    <row r="23" spans="1:113" ht="18.75" customHeight="1" x14ac:dyDescent="0.2">
      <c r="A23" s="172"/>
      <c r="B23" s="588"/>
      <c r="C23" s="564"/>
      <c r="D23" s="565"/>
      <c r="E23" s="403"/>
      <c r="F23" s="408"/>
      <c r="G23" s="408"/>
      <c r="H23" s="408"/>
      <c r="I23" s="408"/>
      <c r="J23" s="408"/>
      <c r="K23" s="397"/>
      <c r="L23" s="403"/>
      <c r="M23" s="408"/>
      <c r="N23" s="408"/>
      <c r="O23" s="408"/>
      <c r="P23" s="397"/>
      <c r="Q23" s="595"/>
      <c r="R23" s="596"/>
      <c r="S23" s="596"/>
      <c r="T23" s="596"/>
      <c r="U23" s="596"/>
      <c r="V23" s="597"/>
      <c r="W23" s="563"/>
      <c r="X23" s="564"/>
      <c r="Y23" s="565"/>
      <c r="Z23" s="403"/>
      <c r="AA23" s="408"/>
      <c r="AB23" s="408"/>
      <c r="AC23" s="408"/>
      <c r="AD23" s="408"/>
      <c r="AE23" s="408"/>
      <c r="AF23" s="408"/>
      <c r="AG23" s="397"/>
      <c r="AH23" s="403"/>
      <c r="AI23" s="408"/>
      <c r="AJ23" s="408"/>
      <c r="AK23" s="408"/>
      <c r="AL23" s="397"/>
      <c r="AM23" s="601"/>
      <c r="AN23" s="602"/>
      <c r="AO23" s="602"/>
      <c r="AP23" s="602"/>
      <c r="AQ23" s="602"/>
      <c r="AR23" s="603"/>
      <c r="AS23" s="595"/>
      <c r="AT23" s="596"/>
      <c r="AU23" s="596"/>
      <c r="AV23" s="596"/>
      <c r="AW23" s="596"/>
      <c r="AX23" s="605"/>
      <c r="AY23" s="451" t="s">
        <v>168</v>
      </c>
      <c r="AZ23" s="452"/>
      <c r="BA23" s="452"/>
      <c r="BB23" s="452"/>
      <c r="BC23" s="452"/>
      <c r="BD23" s="452"/>
      <c r="BE23" s="452"/>
      <c r="BF23" s="452"/>
      <c r="BG23" s="452"/>
      <c r="BH23" s="452"/>
      <c r="BI23" s="452"/>
      <c r="BJ23" s="452"/>
      <c r="BK23" s="452"/>
      <c r="BL23" s="452"/>
      <c r="BM23" s="453"/>
      <c r="BN23" s="417">
        <v>2712935</v>
      </c>
      <c r="BO23" s="418"/>
      <c r="BP23" s="418"/>
      <c r="BQ23" s="418"/>
      <c r="BR23" s="418"/>
      <c r="BS23" s="418"/>
      <c r="BT23" s="418"/>
      <c r="BU23" s="419"/>
      <c r="BV23" s="417">
        <v>2774144</v>
      </c>
      <c r="BW23" s="418"/>
      <c r="BX23" s="418"/>
      <c r="BY23" s="418"/>
      <c r="BZ23" s="418"/>
      <c r="CA23" s="418"/>
      <c r="CB23" s="418"/>
      <c r="CC23" s="419"/>
      <c r="CD23" s="181"/>
      <c r="CE23" s="531"/>
      <c r="CF23" s="531"/>
      <c r="CG23" s="531"/>
      <c r="CH23" s="531"/>
      <c r="CI23" s="531"/>
      <c r="CJ23" s="531"/>
      <c r="CK23" s="531"/>
      <c r="CL23" s="531"/>
      <c r="CM23" s="531"/>
      <c r="CN23" s="531"/>
      <c r="CO23" s="531"/>
      <c r="CP23" s="531"/>
      <c r="CQ23" s="531"/>
      <c r="CR23" s="531"/>
      <c r="CS23" s="532"/>
      <c r="CT23" s="414"/>
      <c r="CU23" s="415"/>
      <c r="CV23" s="415"/>
      <c r="CW23" s="415"/>
      <c r="CX23" s="415"/>
      <c r="CY23" s="415"/>
      <c r="CZ23" s="415"/>
      <c r="DA23" s="416"/>
      <c r="DB23" s="414"/>
      <c r="DC23" s="415"/>
      <c r="DD23" s="415"/>
      <c r="DE23" s="415"/>
      <c r="DF23" s="415"/>
      <c r="DG23" s="415"/>
      <c r="DH23" s="415"/>
      <c r="DI23" s="416"/>
    </row>
    <row r="24" spans="1:113" ht="18.75" customHeight="1" thickBot="1" x14ac:dyDescent="0.25">
      <c r="A24" s="172"/>
      <c r="B24" s="588"/>
      <c r="C24" s="564"/>
      <c r="D24" s="565"/>
      <c r="E24" s="467" t="s">
        <v>169</v>
      </c>
      <c r="F24" s="447"/>
      <c r="G24" s="447"/>
      <c r="H24" s="447"/>
      <c r="I24" s="447"/>
      <c r="J24" s="447"/>
      <c r="K24" s="448"/>
      <c r="L24" s="468">
        <v>1</v>
      </c>
      <c r="M24" s="469"/>
      <c r="N24" s="469"/>
      <c r="O24" s="469"/>
      <c r="P24" s="511"/>
      <c r="Q24" s="468">
        <v>8100</v>
      </c>
      <c r="R24" s="469"/>
      <c r="S24" s="469"/>
      <c r="T24" s="469"/>
      <c r="U24" s="469"/>
      <c r="V24" s="511"/>
      <c r="W24" s="563"/>
      <c r="X24" s="564"/>
      <c r="Y24" s="565"/>
      <c r="Z24" s="467" t="s">
        <v>170</v>
      </c>
      <c r="AA24" s="447"/>
      <c r="AB24" s="447"/>
      <c r="AC24" s="447"/>
      <c r="AD24" s="447"/>
      <c r="AE24" s="447"/>
      <c r="AF24" s="447"/>
      <c r="AG24" s="448"/>
      <c r="AH24" s="468">
        <v>122</v>
      </c>
      <c r="AI24" s="469"/>
      <c r="AJ24" s="469"/>
      <c r="AK24" s="469"/>
      <c r="AL24" s="511"/>
      <c r="AM24" s="468">
        <v>378566</v>
      </c>
      <c r="AN24" s="469"/>
      <c r="AO24" s="469"/>
      <c r="AP24" s="469"/>
      <c r="AQ24" s="469"/>
      <c r="AR24" s="511"/>
      <c r="AS24" s="468">
        <v>3103</v>
      </c>
      <c r="AT24" s="469"/>
      <c r="AU24" s="469"/>
      <c r="AV24" s="469"/>
      <c r="AW24" s="469"/>
      <c r="AX24" s="470"/>
      <c r="AY24" s="533" t="s">
        <v>171</v>
      </c>
      <c r="AZ24" s="534"/>
      <c r="BA24" s="534"/>
      <c r="BB24" s="534"/>
      <c r="BC24" s="534"/>
      <c r="BD24" s="534"/>
      <c r="BE24" s="534"/>
      <c r="BF24" s="534"/>
      <c r="BG24" s="534"/>
      <c r="BH24" s="534"/>
      <c r="BI24" s="534"/>
      <c r="BJ24" s="534"/>
      <c r="BK24" s="534"/>
      <c r="BL24" s="534"/>
      <c r="BM24" s="535"/>
      <c r="BN24" s="417">
        <v>4899663</v>
      </c>
      <c r="BO24" s="418"/>
      <c r="BP24" s="418"/>
      <c r="BQ24" s="418"/>
      <c r="BR24" s="418"/>
      <c r="BS24" s="418"/>
      <c r="BT24" s="418"/>
      <c r="BU24" s="419"/>
      <c r="BV24" s="417">
        <v>5171979</v>
      </c>
      <c r="BW24" s="418"/>
      <c r="BX24" s="418"/>
      <c r="BY24" s="418"/>
      <c r="BZ24" s="418"/>
      <c r="CA24" s="418"/>
      <c r="CB24" s="418"/>
      <c r="CC24" s="419"/>
      <c r="CD24" s="181"/>
      <c r="CE24" s="531"/>
      <c r="CF24" s="531"/>
      <c r="CG24" s="531"/>
      <c r="CH24" s="531"/>
      <c r="CI24" s="531"/>
      <c r="CJ24" s="531"/>
      <c r="CK24" s="531"/>
      <c r="CL24" s="531"/>
      <c r="CM24" s="531"/>
      <c r="CN24" s="531"/>
      <c r="CO24" s="531"/>
      <c r="CP24" s="531"/>
      <c r="CQ24" s="531"/>
      <c r="CR24" s="531"/>
      <c r="CS24" s="532"/>
      <c r="CT24" s="414"/>
      <c r="CU24" s="415"/>
      <c r="CV24" s="415"/>
      <c r="CW24" s="415"/>
      <c r="CX24" s="415"/>
      <c r="CY24" s="415"/>
      <c r="CZ24" s="415"/>
      <c r="DA24" s="416"/>
      <c r="DB24" s="414"/>
      <c r="DC24" s="415"/>
      <c r="DD24" s="415"/>
      <c r="DE24" s="415"/>
      <c r="DF24" s="415"/>
      <c r="DG24" s="415"/>
      <c r="DH24" s="415"/>
      <c r="DI24" s="416"/>
    </row>
    <row r="25" spans="1:113" ht="18.75" customHeight="1" x14ac:dyDescent="0.2">
      <c r="A25" s="172"/>
      <c r="B25" s="588"/>
      <c r="C25" s="564"/>
      <c r="D25" s="565"/>
      <c r="E25" s="467" t="s">
        <v>172</v>
      </c>
      <c r="F25" s="447"/>
      <c r="G25" s="447"/>
      <c r="H25" s="447"/>
      <c r="I25" s="447"/>
      <c r="J25" s="447"/>
      <c r="K25" s="448"/>
      <c r="L25" s="468">
        <v>1</v>
      </c>
      <c r="M25" s="469"/>
      <c r="N25" s="469"/>
      <c r="O25" s="469"/>
      <c r="P25" s="511"/>
      <c r="Q25" s="468">
        <v>6480</v>
      </c>
      <c r="R25" s="469"/>
      <c r="S25" s="469"/>
      <c r="T25" s="469"/>
      <c r="U25" s="469"/>
      <c r="V25" s="511"/>
      <c r="W25" s="563"/>
      <c r="X25" s="564"/>
      <c r="Y25" s="565"/>
      <c r="Z25" s="467" t="s">
        <v>173</v>
      </c>
      <c r="AA25" s="447"/>
      <c r="AB25" s="447"/>
      <c r="AC25" s="447"/>
      <c r="AD25" s="447"/>
      <c r="AE25" s="447"/>
      <c r="AF25" s="447"/>
      <c r="AG25" s="448"/>
      <c r="AH25" s="468" t="s">
        <v>136</v>
      </c>
      <c r="AI25" s="469"/>
      <c r="AJ25" s="469"/>
      <c r="AK25" s="469"/>
      <c r="AL25" s="511"/>
      <c r="AM25" s="468" t="s">
        <v>136</v>
      </c>
      <c r="AN25" s="469"/>
      <c r="AO25" s="469"/>
      <c r="AP25" s="469"/>
      <c r="AQ25" s="469"/>
      <c r="AR25" s="511"/>
      <c r="AS25" s="468" t="s">
        <v>136</v>
      </c>
      <c r="AT25" s="469"/>
      <c r="AU25" s="469"/>
      <c r="AV25" s="469"/>
      <c r="AW25" s="469"/>
      <c r="AX25" s="470"/>
      <c r="AY25" s="377" t="s">
        <v>174</v>
      </c>
      <c r="AZ25" s="378"/>
      <c r="BA25" s="378"/>
      <c r="BB25" s="378"/>
      <c r="BC25" s="378"/>
      <c r="BD25" s="378"/>
      <c r="BE25" s="378"/>
      <c r="BF25" s="378"/>
      <c r="BG25" s="378"/>
      <c r="BH25" s="378"/>
      <c r="BI25" s="378"/>
      <c r="BJ25" s="378"/>
      <c r="BK25" s="378"/>
      <c r="BL25" s="378"/>
      <c r="BM25" s="379"/>
      <c r="BN25" s="380">
        <v>104313</v>
      </c>
      <c r="BO25" s="381"/>
      <c r="BP25" s="381"/>
      <c r="BQ25" s="381"/>
      <c r="BR25" s="381"/>
      <c r="BS25" s="381"/>
      <c r="BT25" s="381"/>
      <c r="BU25" s="382"/>
      <c r="BV25" s="380">
        <v>172652</v>
      </c>
      <c r="BW25" s="381"/>
      <c r="BX25" s="381"/>
      <c r="BY25" s="381"/>
      <c r="BZ25" s="381"/>
      <c r="CA25" s="381"/>
      <c r="CB25" s="381"/>
      <c r="CC25" s="382"/>
      <c r="CD25" s="181"/>
      <c r="CE25" s="531"/>
      <c r="CF25" s="531"/>
      <c r="CG25" s="531"/>
      <c r="CH25" s="531"/>
      <c r="CI25" s="531"/>
      <c r="CJ25" s="531"/>
      <c r="CK25" s="531"/>
      <c r="CL25" s="531"/>
      <c r="CM25" s="531"/>
      <c r="CN25" s="531"/>
      <c r="CO25" s="531"/>
      <c r="CP25" s="531"/>
      <c r="CQ25" s="531"/>
      <c r="CR25" s="531"/>
      <c r="CS25" s="532"/>
      <c r="CT25" s="414"/>
      <c r="CU25" s="415"/>
      <c r="CV25" s="415"/>
      <c r="CW25" s="415"/>
      <c r="CX25" s="415"/>
      <c r="CY25" s="415"/>
      <c r="CZ25" s="415"/>
      <c r="DA25" s="416"/>
      <c r="DB25" s="414"/>
      <c r="DC25" s="415"/>
      <c r="DD25" s="415"/>
      <c r="DE25" s="415"/>
      <c r="DF25" s="415"/>
      <c r="DG25" s="415"/>
      <c r="DH25" s="415"/>
      <c r="DI25" s="416"/>
    </row>
    <row r="26" spans="1:113" ht="18.75" customHeight="1" x14ac:dyDescent="0.2">
      <c r="A26" s="172"/>
      <c r="B26" s="588"/>
      <c r="C26" s="564"/>
      <c r="D26" s="565"/>
      <c r="E26" s="467" t="s">
        <v>175</v>
      </c>
      <c r="F26" s="447"/>
      <c r="G26" s="447"/>
      <c r="H26" s="447"/>
      <c r="I26" s="447"/>
      <c r="J26" s="447"/>
      <c r="K26" s="448"/>
      <c r="L26" s="468">
        <v>1</v>
      </c>
      <c r="M26" s="469"/>
      <c r="N26" s="469"/>
      <c r="O26" s="469"/>
      <c r="P26" s="511"/>
      <c r="Q26" s="468">
        <v>6075</v>
      </c>
      <c r="R26" s="469"/>
      <c r="S26" s="469"/>
      <c r="T26" s="469"/>
      <c r="U26" s="469"/>
      <c r="V26" s="511"/>
      <c r="W26" s="563"/>
      <c r="X26" s="564"/>
      <c r="Y26" s="565"/>
      <c r="Z26" s="467" t="s">
        <v>176</v>
      </c>
      <c r="AA26" s="569"/>
      <c r="AB26" s="569"/>
      <c r="AC26" s="569"/>
      <c r="AD26" s="569"/>
      <c r="AE26" s="569"/>
      <c r="AF26" s="569"/>
      <c r="AG26" s="570"/>
      <c r="AH26" s="468">
        <v>2</v>
      </c>
      <c r="AI26" s="469"/>
      <c r="AJ26" s="469"/>
      <c r="AK26" s="469"/>
      <c r="AL26" s="511"/>
      <c r="AM26" s="468" t="s">
        <v>177</v>
      </c>
      <c r="AN26" s="469"/>
      <c r="AO26" s="469"/>
      <c r="AP26" s="469"/>
      <c r="AQ26" s="469"/>
      <c r="AR26" s="511"/>
      <c r="AS26" s="468" t="s">
        <v>177</v>
      </c>
      <c r="AT26" s="469"/>
      <c r="AU26" s="469"/>
      <c r="AV26" s="469"/>
      <c r="AW26" s="469"/>
      <c r="AX26" s="470"/>
      <c r="AY26" s="420" t="s">
        <v>178</v>
      </c>
      <c r="AZ26" s="421"/>
      <c r="BA26" s="421"/>
      <c r="BB26" s="421"/>
      <c r="BC26" s="421"/>
      <c r="BD26" s="421"/>
      <c r="BE26" s="421"/>
      <c r="BF26" s="421"/>
      <c r="BG26" s="421"/>
      <c r="BH26" s="421"/>
      <c r="BI26" s="421"/>
      <c r="BJ26" s="421"/>
      <c r="BK26" s="421"/>
      <c r="BL26" s="421"/>
      <c r="BM26" s="422"/>
      <c r="BN26" s="417" t="s">
        <v>136</v>
      </c>
      <c r="BO26" s="418"/>
      <c r="BP26" s="418"/>
      <c r="BQ26" s="418"/>
      <c r="BR26" s="418"/>
      <c r="BS26" s="418"/>
      <c r="BT26" s="418"/>
      <c r="BU26" s="419"/>
      <c r="BV26" s="417" t="s">
        <v>136</v>
      </c>
      <c r="BW26" s="418"/>
      <c r="BX26" s="418"/>
      <c r="BY26" s="418"/>
      <c r="BZ26" s="418"/>
      <c r="CA26" s="418"/>
      <c r="CB26" s="418"/>
      <c r="CC26" s="419"/>
      <c r="CD26" s="181"/>
      <c r="CE26" s="531"/>
      <c r="CF26" s="531"/>
      <c r="CG26" s="531"/>
      <c r="CH26" s="531"/>
      <c r="CI26" s="531"/>
      <c r="CJ26" s="531"/>
      <c r="CK26" s="531"/>
      <c r="CL26" s="531"/>
      <c r="CM26" s="531"/>
      <c r="CN26" s="531"/>
      <c r="CO26" s="531"/>
      <c r="CP26" s="531"/>
      <c r="CQ26" s="531"/>
      <c r="CR26" s="531"/>
      <c r="CS26" s="532"/>
      <c r="CT26" s="414"/>
      <c r="CU26" s="415"/>
      <c r="CV26" s="415"/>
      <c r="CW26" s="415"/>
      <c r="CX26" s="415"/>
      <c r="CY26" s="415"/>
      <c r="CZ26" s="415"/>
      <c r="DA26" s="416"/>
      <c r="DB26" s="414"/>
      <c r="DC26" s="415"/>
      <c r="DD26" s="415"/>
      <c r="DE26" s="415"/>
      <c r="DF26" s="415"/>
      <c r="DG26" s="415"/>
      <c r="DH26" s="415"/>
      <c r="DI26" s="416"/>
    </row>
    <row r="27" spans="1:113" ht="18.75" customHeight="1" thickBot="1" x14ac:dyDescent="0.25">
      <c r="A27" s="172"/>
      <c r="B27" s="588"/>
      <c r="C27" s="564"/>
      <c r="D27" s="565"/>
      <c r="E27" s="467" t="s">
        <v>179</v>
      </c>
      <c r="F27" s="447"/>
      <c r="G27" s="447"/>
      <c r="H27" s="447"/>
      <c r="I27" s="447"/>
      <c r="J27" s="447"/>
      <c r="K27" s="448"/>
      <c r="L27" s="468">
        <v>1</v>
      </c>
      <c r="M27" s="469"/>
      <c r="N27" s="469"/>
      <c r="O27" s="469"/>
      <c r="P27" s="511"/>
      <c r="Q27" s="468">
        <v>3160</v>
      </c>
      <c r="R27" s="469"/>
      <c r="S27" s="469"/>
      <c r="T27" s="469"/>
      <c r="U27" s="469"/>
      <c r="V27" s="511"/>
      <c r="W27" s="563"/>
      <c r="X27" s="564"/>
      <c r="Y27" s="565"/>
      <c r="Z27" s="467" t="s">
        <v>180</v>
      </c>
      <c r="AA27" s="447"/>
      <c r="AB27" s="447"/>
      <c r="AC27" s="447"/>
      <c r="AD27" s="447"/>
      <c r="AE27" s="447"/>
      <c r="AF27" s="447"/>
      <c r="AG27" s="448"/>
      <c r="AH27" s="468">
        <v>1</v>
      </c>
      <c r="AI27" s="469"/>
      <c r="AJ27" s="469"/>
      <c r="AK27" s="469"/>
      <c r="AL27" s="511"/>
      <c r="AM27" s="468" t="s">
        <v>177</v>
      </c>
      <c r="AN27" s="469"/>
      <c r="AO27" s="469"/>
      <c r="AP27" s="469"/>
      <c r="AQ27" s="469"/>
      <c r="AR27" s="511"/>
      <c r="AS27" s="468" t="s">
        <v>177</v>
      </c>
      <c r="AT27" s="469"/>
      <c r="AU27" s="469"/>
      <c r="AV27" s="469"/>
      <c r="AW27" s="469"/>
      <c r="AX27" s="470"/>
      <c r="AY27" s="512" t="s">
        <v>181</v>
      </c>
      <c r="AZ27" s="513"/>
      <c r="BA27" s="513"/>
      <c r="BB27" s="513"/>
      <c r="BC27" s="513"/>
      <c r="BD27" s="513"/>
      <c r="BE27" s="513"/>
      <c r="BF27" s="513"/>
      <c r="BG27" s="513"/>
      <c r="BH27" s="513"/>
      <c r="BI27" s="513"/>
      <c r="BJ27" s="513"/>
      <c r="BK27" s="513"/>
      <c r="BL27" s="513"/>
      <c r="BM27" s="514"/>
      <c r="BN27" s="536" t="s">
        <v>136</v>
      </c>
      <c r="BO27" s="537"/>
      <c r="BP27" s="537"/>
      <c r="BQ27" s="537"/>
      <c r="BR27" s="537"/>
      <c r="BS27" s="537"/>
      <c r="BT27" s="537"/>
      <c r="BU27" s="538"/>
      <c r="BV27" s="536" t="s">
        <v>136</v>
      </c>
      <c r="BW27" s="537"/>
      <c r="BX27" s="537"/>
      <c r="BY27" s="537"/>
      <c r="BZ27" s="537"/>
      <c r="CA27" s="537"/>
      <c r="CB27" s="537"/>
      <c r="CC27" s="538"/>
      <c r="CD27" s="175"/>
      <c r="CE27" s="531"/>
      <c r="CF27" s="531"/>
      <c r="CG27" s="531"/>
      <c r="CH27" s="531"/>
      <c r="CI27" s="531"/>
      <c r="CJ27" s="531"/>
      <c r="CK27" s="531"/>
      <c r="CL27" s="531"/>
      <c r="CM27" s="531"/>
      <c r="CN27" s="531"/>
      <c r="CO27" s="531"/>
      <c r="CP27" s="531"/>
      <c r="CQ27" s="531"/>
      <c r="CR27" s="531"/>
      <c r="CS27" s="532"/>
      <c r="CT27" s="414"/>
      <c r="CU27" s="415"/>
      <c r="CV27" s="415"/>
      <c r="CW27" s="415"/>
      <c r="CX27" s="415"/>
      <c r="CY27" s="415"/>
      <c r="CZ27" s="415"/>
      <c r="DA27" s="416"/>
      <c r="DB27" s="414"/>
      <c r="DC27" s="415"/>
      <c r="DD27" s="415"/>
      <c r="DE27" s="415"/>
      <c r="DF27" s="415"/>
      <c r="DG27" s="415"/>
      <c r="DH27" s="415"/>
      <c r="DI27" s="416"/>
    </row>
    <row r="28" spans="1:113" ht="18.75" customHeight="1" x14ac:dyDescent="0.2">
      <c r="A28" s="172"/>
      <c r="B28" s="588"/>
      <c r="C28" s="564"/>
      <c r="D28" s="565"/>
      <c r="E28" s="467" t="s">
        <v>182</v>
      </c>
      <c r="F28" s="447"/>
      <c r="G28" s="447"/>
      <c r="H28" s="447"/>
      <c r="I28" s="447"/>
      <c r="J28" s="447"/>
      <c r="K28" s="448"/>
      <c r="L28" s="468">
        <v>1</v>
      </c>
      <c r="M28" s="469"/>
      <c r="N28" s="469"/>
      <c r="O28" s="469"/>
      <c r="P28" s="511"/>
      <c r="Q28" s="468">
        <v>2350</v>
      </c>
      <c r="R28" s="469"/>
      <c r="S28" s="469"/>
      <c r="T28" s="469"/>
      <c r="U28" s="469"/>
      <c r="V28" s="511"/>
      <c r="W28" s="563"/>
      <c r="X28" s="564"/>
      <c r="Y28" s="565"/>
      <c r="Z28" s="467" t="s">
        <v>183</v>
      </c>
      <c r="AA28" s="447"/>
      <c r="AB28" s="447"/>
      <c r="AC28" s="447"/>
      <c r="AD28" s="447"/>
      <c r="AE28" s="447"/>
      <c r="AF28" s="447"/>
      <c r="AG28" s="448"/>
      <c r="AH28" s="468" t="s">
        <v>136</v>
      </c>
      <c r="AI28" s="469"/>
      <c r="AJ28" s="469"/>
      <c r="AK28" s="469"/>
      <c r="AL28" s="511"/>
      <c r="AM28" s="468" t="s">
        <v>136</v>
      </c>
      <c r="AN28" s="469"/>
      <c r="AO28" s="469"/>
      <c r="AP28" s="469"/>
      <c r="AQ28" s="469"/>
      <c r="AR28" s="511"/>
      <c r="AS28" s="468" t="s">
        <v>136</v>
      </c>
      <c r="AT28" s="469"/>
      <c r="AU28" s="469"/>
      <c r="AV28" s="469"/>
      <c r="AW28" s="469"/>
      <c r="AX28" s="470"/>
      <c r="AY28" s="571" t="s">
        <v>184</v>
      </c>
      <c r="AZ28" s="572"/>
      <c r="BA28" s="572"/>
      <c r="BB28" s="573"/>
      <c r="BC28" s="377" t="s">
        <v>47</v>
      </c>
      <c r="BD28" s="378"/>
      <c r="BE28" s="378"/>
      <c r="BF28" s="378"/>
      <c r="BG28" s="378"/>
      <c r="BH28" s="378"/>
      <c r="BI28" s="378"/>
      <c r="BJ28" s="378"/>
      <c r="BK28" s="378"/>
      <c r="BL28" s="378"/>
      <c r="BM28" s="379"/>
      <c r="BN28" s="380">
        <v>997799</v>
      </c>
      <c r="BO28" s="381"/>
      <c r="BP28" s="381"/>
      <c r="BQ28" s="381"/>
      <c r="BR28" s="381"/>
      <c r="BS28" s="381"/>
      <c r="BT28" s="381"/>
      <c r="BU28" s="382"/>
      <c r="BV28" s="380">
        <v>997589</v>
      </c>
      <c r="BW28" s="381"/>
      <c r="BX28" s="381"/>
      <c r="BY28" s="381"/>
      <c r="BZ28" s="381"/>
      <c r="CA28" s="381"/>
      <c r="CB28" s="381"/>
      <c r="CC28" s="382"/>
      <c r="CD28" s="181"/>
      <c r="CE28" s="531"/>
      <c r="CF28" s="531"/>
      <c r="CG28" s="531"/>
      <c r="CH28" s="531"/>
      <c r="CI28" s="531"/>
      <c r="CJ28" s="531"/>
      <c r="CK28" s="531"/>
      <c r="CL28" s="531"/>
      <c r="CM28" s="531"/>
      <c r="CN28" s="531"/>
      <c r="CO28" s="531"/>
      <c r="CP28" s="531"/>
      <c r="CQ28" s="531"/>
      <c r="CR28" s="531"/>
      <c r="CS28" s="532"/>
      <c r="CT28" s="414"/>
      <c r="CU28" s="415"/>
      <c r="CV28" s="415"/>
      <c r="CW28" s="415"/>
      <c r="CX28" s="415"/>
      <c r="CY28" s="415"/>
      <c r="CZ28" s="415"/>
      <c r="DA28" s="416"/>
      <c r="DB28" s="414"/>
      <c r="DC28" s="415"/>
      <c r="DD28" s="415"/>
      <c r="DE28" s="415"/>
      <c r="DF28" s="415"/>
      <c r="DG28" s="415"/>
      <c r="DH28" s="415"/>
      <c r="DI28" s="416"/>
    </row>
    <row r="29" spans="1:113" ht="18.75" customHeight="1" x14ac:dyDescent="0.2">
      <c r="A29" s="172"/>
      <c r="B29" s="588"/>
      <c r="C29" s="564"/>
      <c r="D29" s="565"/>
      <c r="E29" s="467" t="s">
        <v>185</v>
      </c>
      <c r="F29" s="447"/>
      <c r="G29" s="447"/>
      <c r="H29" s="447"/>
      <c r="I29" s="447"/>
      <c r="J29" s="447"/>
      <c r="K29" s="448"/>
      <c r="L29" s="468">
        <v>12</v>
      </c>
      <c r="M29" s="469"/>
      <c r="N29" s="469"/>
      <c r="O29" s="469"/>
      <c r="P29" s="511"/>
      <c r="Q29" s="468">
        <v>2210</v>
      </c>
      <c r="R29" s="469"/>
      <c r="S29" s="469"/>
      <c r="T29" s="469"/>
      <c r="U29" s="469"/>
      <c r="V29" s="511"/>
      <c r="W29" s="566"/>
      <c r="X29" s="567"/>
      <c r="Y29" s="568"/>
      <c r="Z29" s="467" t="s">
        <v>186</v>
      </c>
      <c r="AA29" s="447"/>
      <c r="AB29" s="447"/>
      <c r="AC29" s="447"/>
      <c r="AD29" s="447"/>
      <c r="AE29" s="447"/>
      <c r="AF29" s="447"/>
      <c r="AG29" s="448"/>
      <c r="AH29" s="468">
        <v>123</v>
      </c>
      <c r="AI29" s="469"/>
      <c r="AJ29" s="469"/>
      <c r="AK29" s="469"/>
      <c r="AL29" s="511"/>
      <c r="AM29" s="468">
        <v>382452</v>
      </c>
      <c r="AN29" s="469"/>
      <c r="AO29" s="469"/>
      <c r="AP29" s="469"/>
      <c r="AQ29" s="469"/>
      <c r="AR29" s="511"/>
      <c r="AS29" s="468">
        <v>3109</v>
      </c>
      <c r="AT29" s="469"/>
      <c r="AU29" s="469"/>
      <c r="AV29" s="469"/>
      <c r="AW29" s="469"/>
      <c r="AX29" s="470"/>
      <c r="AY29" s="574"/>
      <c r="AZ29" s="575"/>
      <c r="BA29" s="575"/>
      <c r="BB29" s="576"/>
      <c r="BC29" s="451" t="s">
        <v>187</v>
      </c>
      <c r="BD29" s="452"/>
      <c r="BE29" s="452"/>
      <c r="BF29" s="452"/>
      <c r="BG29" s="452"/>
      <c r="BH29" s="452"/>
      <c r="BI29" s="452"/>
      <c r="BJ29" s="452"/>
      <c r="BK29" s="452"/>
      <c r="BL29" s="452"/>
      <c r="BM29" s="453"/>
      <c r="BN29" s="417">
        <v>780647</v>
      </c>
      <c r="BO29" s="418"/>
      <c r="BP29" s="418"/>
      <c r="BQ29" s="418"/>
      <c r="BR29" s="418"/>
      <c r="BS29" s="418"/>
      <c r="BT29" s="418"/>
      <c r="BU29" s="419"/>
      <c r="BV29" s="417">
        <v>722971</v>
      </c>
      <c r="BW29" s="418"/>
      <c r="BX29" s="418"/>
      <c r="BY29" s="418"/>
      <c r="BZ29" s="418"/>
      <c r="CA29" s="418"/>
      <c r="CB29" s="418"/>
      <c r="CC29" s="419"/>
      <c r="CD29" s="175"/>
      <c r="CE29" s="531"/>
      <c r="CF29" s="531"/>
      <c r="CG29" s="531"/>
      <c r="CH29" s="531"/>
      <c r="CI29" s="531"/>
      <c r="CJ29" s="531"/>
      <c r="CK29" s="531"/>
      <c r="CL29" s="531"/>
      <c r="CM29" s="531"/>
      <c r="CN29" s="531"/>
      <c r="CO29" s="531"/>
      <c r="CP29" s="531"/>
      <c r="CQ29" s="531"/>
      <c r="CR29" s="531"/>
      <c r="CS29" s="532"/>
      <c r="CT29" s="414"/>
      <c r="CU29" s="415"/>
      <c r="CV29" s="415"/>
      <c r="CW29" s="415"/>
      <c r="CX29" s="415"/>
      <c r="CY29" s="415"/>
      <c r="CZ29" s="415"/>
      <c r="DA29" s="416"/>
      <c r="DB29" s="414"/>
      <c r="DC29" s="415"/>
      <c r="DD29" s="415"/>
      <c r="DE29" s="415"/>
      <c r="DF29" s="415"/>
      <c r="DG29" s="415"/>
      <c r="DH29" s="415"/>
      <c r="DI29" s="416"/>
    </row>
    <row r="30" spans="1:113" ht="18.75" customHeight="1" thickBot="1" x14ac:dyDescent="0.25">
      <c r="A30" s="172"/>
      <c r="B30" s="589"/>
      <c r="C30" s="590"/>
      <c r="D30" s="591"/>
      <c r="E30" s="471"/>
      <c r="F30" s="472"/>
      <c r="G30" s="472"/>
      <c r="H30" s="472"/>
      <c r="I30" s="472"/>
      <c r="J30" s="472"/>
      <c r="K30" s="473"/>
      <c r="L30" s="581"/>
      <c r="M30" s="582"/>
      <c r="N30" s="582"/>
      <c r="O30" s="582"/>
      <c r="P30" s="583"/>
      <c r="Q30" s="581"/>
      <c r="R30" s="582"/>
      <c r="S30" s="582"/>
      <c r="T30" s="582"/>
      <c r="U30" s="582"/>
      <c r="V30" s="583"/>
      <c r="W30" s="584" t="s">
        <v>188</v>
      </c>
      <c r="X30" s="585"/>
      <c r="Y30" s="585"/>
      <c r="Z30" s="585"/>
      <c r="AA30" s="585"/>
      <c r="AB30" s="585"/>
      <c r="AC30" s="585"/>
      <c r="AD30" s="585"/>
      <c r="AE30" s="585"/>
      <c r="AF30" s="585"/>
      <c r="AG30" s="586"/>
      <c r="AH30" s="544">
        <v>94.3</v>
      </c>
      <c r="AI30" s="545"/>
      <c r="AJ30" s="545"/>
      <c r="AK30" s="545"/>
      <c r="AL30" s="545"/>
      <c r="AM30" s="545"/>
      <c r="AN30" s="545"/>
      <c r="AO30" s="545"/>
      <c r="AP30" s="545"/>
      <c r="AQ30" s="545"/>
      <c r="AR30" s="545"/>
      <c r="AS30" s="545"/>
      <c r="AT30" s="545"/>
      <c r="AU30" s="545"/>
      <c r="AV30" s="545"/>
      <c r="AW30" s="545"/>
      <c r="AX30" s="547"/>
      <c r="AY30" s="577"/>
      <c r="AZ30" s="578"/>
      <c r="BA30" s="578"/>
      <c r="BB30" s="579"/>
      <c r="BC30" s="533" t="s">
        <v>49</v>
      </c>
      <c r="BD30" s="534"/>
      <c r="BE30" s="534"/>
      <c r="BF30" s="534"/>
      <c r="BG30" s="534"/>
      <c r="BH30" s="534"/>
      <c r="BI30" s="534"/>
      <c r="BJ30" s="534"/>
      <c r="BK30" s="534"/>
      <c r="BL30" s="534"/>
      <c r="BM30" s="535"/>
      <c r="BN30" s="536">
        <v>2482358</v>
      </c>
      <c r="BO30" s="537"/>
      <c r="BP30" s="537"/>
      <c r="BQ30" s="537"/>
      <c r="BR30" s="537"/>
      <c r="BS30" s="537"/>
      <c r="BT30" s="537"/>
      <c r="BU30" s="538"/>
      <c r="BV30" s="536">
        <v>2192473</v>
      </c>
      <c r="BW30" s="537"/>
      <c r="BX30" s="537"/>
      <c r="BY30" s="537"/>
      <c r="BZ30" s="537"/>
      <c r="CA30" s="537"/>
      <c r="CB30" s="537"/>
      <c r="CC30" s="538"/>
      <c r="CD30" s="183"/>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65" customHeight="1" x14ac:dyDescent="0.2">
      <c r="A31" s="172"/>
      <c r="B31" s="197"/>
      <c r="DI31" s="198"/>
    </row>
    <row r="32" spans="1:113" ht="13.65" customHeight="1" x14ac:dyDescent="0.2">
      <c r="A32" s="172"/>
      <c r="B32" s="199"/>
      <c r="C32" s="580" t="s">
        <v>189</v>
      </c>
      <c r="D32" s="580"/>
      <c r="E32" s="580"/>
      <c r="F32" s="580"/>
      <c r="G32" s="580"/>
      <c r="H32" s="580"/>
      <c r="I32" s="580"/>
      <c r="J32" s="580"/>
      <c r="K32" s="580"/>
      <c r="L32" s="580"/>
      <c r="M32" s="580"/>
      <c r="N32" s="580"/>
      <c r="O32" s="580"/>
      <c r="P32" s="580"/>
      <c r="Q32" s="580"/>
      <c r="R32" s="580"/>
      <c r="S32" s="580"/>
      <c r="U32" s="421" t="s">
        <v>190</v>
      </c>
      <c r="V32" s="421"/>
      <c r="W32" s="421"/>
      <c r="X32" s="421"/>
      <c r="Y32" s="421"/>
      <c r="Z32" s="421"/>
      <c r="AA32" s="421"/>
      <c r="AB32" s="421"/>
      <c r="AC32" s="421"/>
      <c r="AD32" s="421"/>
      <c r="AE32" s="421"/>
      <c r="AF32" s="421"/>
      <c r="AG32" s="421"/>
      <c r="AH32" s="421"/>
      <c r="AI32" s="421"/>
      <c r="AJ32" s="421"/>
      <c r="AK32" s="421"/>
      <c r="AM32" s="421" t="s">
        <v>191</v>
      </c>
      <c r="AN32" s="421"/>
      <c r="AO32" s="421"/>
      <c r="AP32" s="421"/>
      <c r="AQ32" s="421"/>
      <c r="AR32" s="421"/>
      <c r="AS32" s="421"/>
      <c r="AT32" s="421"/>
      <c r="AU32" s="421"/>
      <c r="AV32" s="421"/>
      <c r="AW32" s="421"/>
      <c r="AX32" s="421"/>
      <c r="AY32" s="421"/>
      <c r="AZ32" s="421"/>
      <c r="BA32" s="421"/>
      <c r="BB32" s="421"/>
      <c r="BC32" s="421"/>
      <c r="BE32" s="421" t="s">
        <v>192</v>
      </c>
      <c r="BF32" s="421"/>
      <c r="BG32" s="421"/>
      <c r="BH32" s="421"/>
      <c r="BI32" s="421"/>
      <c r="BJ32" s="421"/>
      <c r="BK32" s="421"/>
      <c r="BL32" s="421"/>
      <c r="BM32" s="421"/>
      <c r="BN32" s="421"/>
      <c r="BO32" s="421"/>
      <c r="BP32" s="421"/>
      <c r="BQ32" s="421"/>
      <c r="BR32" s="421"/>
      <c r="BS32" s="421"/>
      <c r="BT32" s="421"/>
      <c r="BU32" s="421"/>
      <c r="BW32" s="421" t="s">
        <v>193</v>
      </c>
      <c r="BX32" s="421"/>
      <c r="BY32" s="421"/>
      <c r="BZ32" s="421"/>
      <c r="CA32" s="421"/>
      <c r="CB32" s="421"/>
      <c r="CC32" s="421"/>
      <c r="CD32" s="421"/>
      <c r="CE32" s="421"/>
      <c r="CF32" s="421"/>
      <c r="CG32" s="421"/>
      <c r="CH32" s="421"/>
      <c r="CI32" s="421"/>
      <c r="CJ32" s="421"/>
      <c r="CK32" s="421"/>
      <c r="CL32" s="421"/>
      <c r="CM32" s="421"/>
      <c r="CO32" s="421" t="s">
        <v>194</v>
      </c>
      <c r="CP32" s="421"/>
      <c r="CQ32" s="421"/>
      <c r="CR32" s="421"/>
      <c r="CS32" s="421"/>
      <c r="CT32" s="421"/>
      <c r="CU32" s="421"/>
      <c r="CV32" s="421"/>
      <c r="CW32" s="421"/>
      <c r="CX32" s="421"/>
      <c r="CY32" s="421"/>
      <c r="CZ32" s="421"/>
      <c r="DA32" s="421"/>
      <c r="DB32" s="421"/>
      <c r="DC32" s="421"/>
      <c r="DD32" s="421"/>
      <c r="DE32" s="421"/>
      <c r="DI32" s="198"/>
    </row>
    <row r="33" spans="1:113" ht="13.65" customHeight="1" x14ac:dyDescent="0.2">
      <c r="A33" s="172"/>
      <c r="B33" s="199"/>
      <c r="C33" s="441" t="s">
        <v>195</v>
      </c>
      <c r="D33" s="441"/>
      <c r="E33" s="406" t="s">
        <v>196</v>
      </c>
      <c r="F33" s="406"/>
      <c r="G33" s="406"/>
      <c r="H33" s="406"/>
      <c r="I33" s="406"/>
      <c r="J33" s="406"/>
      <c r="K33" s="406"/>
      <c r="L33" s="406"/>
      <c r="M33" s="406"/>
      <c r="N33" s="406"/>
      <c r="O33" s="406"/>
      <c r="P33" s="406"/>
      <c r="Q33" s="406"/>
      <c r="R33" s="406"/>
      <c r="S33" s="406"/>
      <c r="T33" s="176"/>
      <c r="U33" s="441" t="s">
        <v>195</v>
      </c>
      <c r="V33" s="441"/>
      <c r="W33" s="406" t="s">
        <v>197</v>
      </c>
      <c r="X33" s="406"/>
      <c r="Y33" s="406"/>
      <c r="Z33" s="406"/>
      <c r="AA33" s="406"/>
      <c r="AB33" s="406"/>
      <c r="AC33" s="406"/>
      <c r="AD33" s="406"/>
      <c r="AE33" s="406"/>
      <c r="AF33" s="406"/>
      <c r="AG33" s="406"/>
      <c r="AH33" s="406"/>
      <c r="AI33" s="406"/>
      <c r="AJ33" s="406"/>
      <c r="AK33" s="406"/>
      <c r="AL33" s="176"/>
      <c r="AM33" s="441" t="s">
        <v>195</v>
      </c>
      <c r="AN33" s="441"/>
      <c r="AO33" s="406" t="s">
        <v>197</v>
      </c>
      <c r="AP33" s="406"/>
      <c r="AQ33" s="406"/>
      <c r="AR33" s="406"/>
      <c r="AS33" s="406"/>
      <c r="AT33" s="406"/>
      <c r="AU33" s="406"/>
      <c r="AV33" s="406"/>
      <c r="AW33" s="406"/>
      <c r="AX33" s="406"/>
      <c r="AY33" s="406"/>
      <c r="AZ33" s="406"/>
      <c r="BA33" s="406"/>
      <c r="BB33" s="406"/>
      <c r="BC33" s="406"/>
      <c r="BD33" s="182"/>
      <c r="BE33" s="406" t="s">
        <v>198</v>
      </c>
      <c r="BF33" s="406"/>
      <c r="BG33" s="406" t="s">
        <v>199</v>
      </c>
      <c r="BH33" s="406"/>
      <c r="BI33" s="406"/>
      <c r="BJ33" s="406"/>
      <c r="BK33" s="406"/>
      <c r="BL33" s="406"/>
      <c r="BM33" s="406"/>
      <c r="BN33" s="406"/>
      <c r="BO33" s="406"/>
      <c r="BP33" s="406"/>
      <c r="BQ33" s="406"/>
      <c r="BR33" s="406"/>
      <c r="BS33" s="406"/>
      <c r="BT33" s="406"/>
      <c r="BU33" s="406"/>
      <c r="BV33" s="182"/>
      <c r="BW33" s="441" t="s">
        <v>198</v>
      </c>
      <c r="BX33" s="441"/>
      <c r="BY33" s="406" t="s">
        <v>200</v>
      </c>
      <c r="BZ33" s="406"/>
      <c r="CA33" s="406"/>
      <c r="CB33" s="406"/>
      <c r="CC33" s="406"/>
      <c r="CD33" s="406"/>
      <c r="CE33" s="406"/>
      <c r="CF33" s="406"/>
      <c r="CG33" s="406"/>
      <c r="CH33" s="406"/>
      <c r="CI33" s="406"/>
      <c r="CJ33" s="406"/>
      <c r="CK33" s="406"/>
      <c r="CL33" s="406"/>
      <c r="CM33" s="406"/>
      <c r="CN33" s="176"/>
      <c r="CO33" s="441" t="s">
        <v>195</v>
      </c>
      <c r="CP33" s="441"/>
      <c r="CQ33" s="406" t="s">
        <v>201</v>
      </c>
      <c r="CR33" s="406"/>
      <c r="CS33" s="406"/>
      <c r="CT33" s="406"/>
      <c r="CU33" s="406"/>
      <c r="CV33" s="406"/>
      <c r="CW33" s="406"/>
      <c r="CX33" s="406"/>
      <c r="CY33" s="406"/>
      <c r="CZ33" s="406"/>
      <c r="DA33" s="406"/>
      <c r="DB33" s="406"/>
      <c r="DC33" s="406"/>
      <c r="DD33" s="406"/>
      <c r="DE33" s="406"/>
      <c r="DF33" s="176"/>
      <c r="DG33" s="606" t="s">
        <v>202</v>
      </c>
      <c r="DH33" s="606"/>
      <c r="DI33" s="177"/>
    </row>
    <row r="34" spans="1:113" ht="32.25" customHeight="1" x14ac:dyDescent="0.2">
      <c r="A34" s="172"/>
      <c r="B34" s="199"/>
      <c r="C34" s="607">
        <f>IF(E34="","",1)</f>
        <v>1</v>
      </c>
      <c r="D34" s="607"/>
      <c r="E34" s="608" t="str">
        <f>IF('各会計、関係団体の財政状況及び健全化判断比率'!B7="","",'各会計、関係団体の財政状況及び健全化判断比率'!B7)</f>
        <v>一般会計</v>
      </c>
      <c r="F34" s="608"/>
      <c r="G34" s="608"/>
      <c r="H34" s="608"/>
      <c r="I34" s="608"/>
      <c r="J34" s="608"/>
      <c r="K34" s="608"/>
      <c r="L34" s="608"/>
      <c r="M34" s="608"/>
      <c r="N34" s="608"/>
      <c r="O34" s="608"/>
      <c r="P34" s="608"/>
      <c r="Q34" s="608"/>
      <c r="R34" s="608"/>
      <c r="S34" s="608"/>
      <c r="T34" s="172"/>
      <c r="U34" s="607">
        <f>IF(W34="","",MAX(C34:D43)+1)</f>
        <v>7</v>
      </c>
      <c r="V34" s="607"/>
      <c r="W34" s="608" t="str">
        <f>IF('各会計、関係団体の財政状況及び健全化判断比率'!B28="","",'各会計、関係団体の財政状況及び健全化判断比率'!B28)</f>
        <v>国民健康保険特別会計</v>
      </c>
      <c r="X34" s="608"/>
      <c r="Y34" s="608"/>
      <c r="Z34" s="608"/>
      <c r="AA34" s="608"/>
      <c r="AB34" s="608"/>
      <c r="AC34" s="608"/>
      <c r="AD34" s="608"/>
      <c r="AE34" s="608"/>
      <c r="AF34" s="608"/>
      <c r="AG34" s="608"/>
      <c r="AH34" s="608"/>
      <c r="AI34" s="608"/>
      <c r="AJ34" s="608"/>
      <c r="AK34" s="608"/>
      <c r="AL34" s="172"/>
      <c r="AM34" s="607">
        <f>IF(AO34="","",MAX(C34:D43,U34:V43)+1)</f>
        <v>9</v>
      </c>
      <c r="AN34" s="607"/>
      <c r="AO34" s="608" t="str">
        <f>IF('各会計、関係団体の財政状況及び健全化判断比率'!B30="","",'各会計、関係団体の財政状況及び健全化判断比率'!B30)</f>
        <v>水道事業会計</v>
      </c>
      <c r="AP34" s="608"/>
      <c r="AQ34" s="608"/>
      <c r="AR34" s="608"/>
      <c r="AS34" s="608"/>
      <c r="AT34" s="608"/>
      <c r="AU34" s="608"/>
      <c r="AV34" s="608"/>
      <c r="AW34" s="608"/>
      <c r="AX34" s="608"/>
      <c r="AY34" s="608"/>
      <c r="AZ34" s="608"/>
      <c r="BA34" s="608"/>
      <c r="BB34" s="608"/>
      <c r="BC34" s="608"/>
      <c r="BD34" s="172"/>
      <c r="BE34" s="607">
        <f>IF(BG34="","",MAX(C34:D43,U34:V43,AM34:AN43)+1)</f>
        <v>11</v>
      </c>
      <c r="BF34" s="607"/>
      <c r="BG34" s="608" t="str">
        <f>IF('各会計、関係団体の財政状況及び健全化判断比率'!B32="","",'各会計、関係団体の財政状況及び健全化判断比率'!B32)</f>
        <v>浄化槽整備事業特別会計</v>
      </c>
      <c r="BH34" s="608"/>
      <c r="BI34" s="608"/>
      <c r="BJ34" s="608"/>
      <c r="BK34" s="608"/>
      <c r="BL34" s="608"/>
      <c r="BM34" s="608"/>
      <c r="BN34" s="608"/>
      <c r="BO34" s="608"/>
      <c r="BP34" s="608"/>
      <c r="BQ34" s="608"/>
      <c r="BR34" s="608"/>
      <c r="BS34" s="608"/>
      <c r="BT34" s="608"/>
      <c r="BU34" s="608"/>
      <c r="BV34" s="172"/>
      <c r="BW34" s="607">
        <f>IF(BY34="","",MAX(C34:D43,U34:V43,AM34:AN43,BE34:BF43)+1)</f>
        <v>13</v>
      </c>
      <c r="BX34" s="607"/>
      <c r="BY34" s="608" t="str">
        <f>IF('各会計、関係団体の財政状況及び健全化判断比率'!B68="","",'各会計、関係団体の財政状況及び健全化判断比率'!B68)</f>
        <v>鳥取県町村総合事務組合</v>
      </c>
      <c r="BZ34" s="608"/>
      <c r="CA34" s="608"/>
      <c r="CB34" s="608"/>
      <c r="CC34" s="608"/>
      <c r="CD34" s="608"/>
      <c r="CE34" s="608"/>
      <c r="CF34" s="608"/>
      <c r="CG34" s="608"/>
      <c r="CH34" s="608"/>
      <c r="CI34" s="608"/>
      <c r="CJ34" s="608"/>
      <c r="CK34" s="608"/>
      <c r="CL34" s="608"/>
      <c r="CM34" s="608"/>
      <c r="CN34" s="172"/>
      <c r="CO34" s="607">
        <f>IF(CQ34="","",MAX(C34:D43,U34:V43,AM34:AN43,BE34:BF43,BW34:BX43)+1)</f>
        <v>21</v>
      </c>
      <c r="CP34" s="607"/>
      <c r="CQ34" s="608" t="str">
        <f>IF('各会計、関係団体の財政状況及び健全化判断比率'!BS7="","",'各会計、関係団体の財政状況及び健全化判断比率'!BS7)</f>
        <v>植田正治写真美術財団</v>
      </c>
      <c r="CR34" s="608"/>
      <c r="CS34" s="608"/>
      <c r="CT34" s="608"/>
      <c r="CU34" s="608"/>
      <c r="CV34" s="608"/>
      <c r="CW34" s="608"/>
      <c r="CX34" s="608"/>
      <c r="CY34" s="608"/>
      <c r="CZ34" s="608"/>
      <c r="DA34" s="608"/>
      <c r="DB34" s="608"/>
      <c r="DC34" s="608"/>
      <c r="DD34" s="608"/>
      <c r="DE34" s="608"/>
      <c r="DG34" s="609" t="str">
        <f>IF('各会計、関係団体の財政状況及び健全化判断比率'!BR7="","",'各会計、関係団体の財政状況及び健全化判断比率'!BR7)</f>
        <v/>
      </c>
      <c r="DH34" s="609"/>
      <c r="DI34" s="177"/>
    </row>
    <row r="35" spans="1:113" ht="32.25" customHeight="1" x14ac:dyDescent="0.2">
      <c r="A35" s="172"/>
      <c r="B35" s="199"/>
      <c r="C35" s="607">
        <f>IF(E35="","",C34+1)</f>
        <v>2</v>
      </c>
      <c r="D35" s="607"/>
      <c r="E35" s="608" t="str">
        <f>IF('各会計、関係団体の財政状況及び健全化判断比率'!B8="","",'各会計、関係団体の財政状況及び健全化判断比率'!B8)</f>
        <v>町営公園墓地事業特別会計</v>
      </c>
      <c r="F35" s="608"/>
      <c r="G35" s="608"/>
      <c r="H35" s="608"/>
      <c r="I35" s="608"/>
      <c r="J35" s="608"/>
      <c r="K35" s="608"/>
      <c r="L35" s="608"/>
      <c r="M35" s="608"/>
      <c r="N35" s="608"/>
      <c r="O35" s="608"/>
      <c r="P35" s="608"/>
      <c r="Q35" s="608"/>
      <c r="R35" s="608"/>
      <c r="S35" s="608"/>
      <c r="T35" s="172"/>
      <c r="U35" s="607">
        <f>IF(W35="","",U34+1)</f>
        <v>8</v>
      </c>
      <c r="V35" s="607"/>
      <c r="W35" s="608" t="str">
        <f>IF('各会計、関係団体の財政状況及び健全化判断比率'!B29="","",'各会計、関係団体の財政状況及び健全化判断比率'!B29)</f>
        <v>後期高齢者医療特別会計</v>
      </c>
      <c r="X35" s="608"/>
      <c r="Y35" s="608"/>
      <c r="Z35" s="608"/>
      <c r="AA35" s="608"/>
      <c r="AB35" s="608"/>
      <c r="AC35" s="608"/>
      <c r="AD35" s="608"/>
      <c r="AE35" s="608"/>
      <c r="AF35" s="608"/>
      <c r="AG35" s="608"/>
      <c r="AH35" s="608"/>
      <c r="AI35" s="608"/>
      <c r="AJ35" s="608"/>
      <c r="AK35" s="608"/>
      <c r="AL35" s="172"/>
      <c r="AM35" s="607">
        <f t="shared" ref="AM35:AM43" si="0">IF(AO35="","",AM34+1)</f>
        <v>10</v>
      </c>
      <c r="AN35" s="607"/>
      <c r="AO35" s="608" t="str">
        <f>IF('各会計、関係団体の財政状況及び健全化判断比率'!B31="","",'各会計、関係団体の財政状況及び健全化判断比率'!B31)</f>
        <v>下水道事業会計</v>
      </c>
      <c r="AP35" s="608"/>
      <c r="AQ35" s="608"/>
      <c r="AR35" s="608"/>
      <c r="AS35" s="608"/>
      <c r="AT35" s="608"/>
      <c r="AU35" s="608"/>
      <c r="AV35" s="608"/>
      <c r="AW35" s="608"/>
      <c r="AX35" s="608"/>
      <c r="AY35" s="608"/>
      <c r="AZ35" s="608"/>
      <c r="BA35" s="608"/>
      <c r="BB35" s="608"/>
      <c r="BC35" s="608"/>
      <c r="BD35" s="172"/>
      <c r="BE35" s="607">
        <f t="shared" ref="BE35:BE43" si="1">IF(BG35="","",BE34+1)</f>
        <v>12</v>
      </c>
      <c r="BF35" s="607"/>
      <c r="BG35" s="608" t="str">
        <f>IF('各会計、関係団体の財政状況及び健全化判断比率'!B33="","",'各会計、関係団体の財政状況及び健全化判断比率'!B33)</f>
        <v>索道事業特別会計</v>
      </c>
      <c r="BH35" s="608"/>
      <c r="BI35" s="608"/>
      <c r="BJ35" s="608"/>
      <c r="BK35" s="608"/>
      <c r="BL35" s="608"/>
      <c r="BM35" s="608"/>
      <c r="BN35" s="608"/>
      <c r="BO35" s="608"/>
      <c r="BP35" s="608"/>
      <c r="BQ35" s="608"/>
      <c r="BR35" s="608"/>
      <c r="BS35" s="608"/>
      <c r="BT35" s="608"/>
      <c r="BU35" s="608"/>
      <c r="BV35" s="172"/>
      <c r="BW35" s="607">
        <f t="shared" ref="BW35:BW43" si="2">IF(BY35="","",BW34+1)</f>
        <v>14</v>
      </c>
      <c r="BX35" s="607"/>
      <c r="BY35" s="608" t="str">
        <f>IF('各会計、関係団体の財政状況及び健全化判断比率'!B69="","",'各会計、関係団体の財政状況及び健全化判断比率'!B69)</f>
        <v>南部町・伯耆町清掃施設管理組合</v>
      </c>
      <c r="BZ35" s="608"/>
      <c r="CA35" s="608"/>
      <c r="CB35" s="608"/>
      <c r="CC35" s="608"/>
      <c r="CD35" s="608"/>
      <c r="CE35" s="608"/>
      <c r="CF35" s="608"/>
      <c r="CG35" s="608"/>
      <c r="CH35" s="608"/>
      <c r="CI35" s="608"/>
      <c r="CJ35" s="608"/>
      <c r="CK35" s="608"/>
      <c r="CL35" s="608"/>
      <c r="CM35" s="608"/>
      <c r="CN35" s="172"/>
      <c r="CO35" s="607">
        <f t="shared" ref="CO35:CO43" si="3">IF(CQ35="","",CO34+1)</f>
        <v>22</v>
      </c>
      <c r="CP35" s="607"/>
      <c r="CQ35" s="608" t="str">
        <f>IF('各会計、関係団体の財政状況及び健全化判断比率'!BS8="","",'各会計、関係団体の財政状況及び健全化判断比率'!BS8)</f>
        <v>伯耆町地域振興</v>
      </c>
      <c r="CR35" s="608"/>
      <c r="CS35" s="608"/>
      <c r="CT35" s="608"/>
      <c r="CU35" s="608"/>
      <c r="CV35" s="608"/>
      <c r="CW35" s="608"/>
      <c r="CX35" s="608"/>
      <c r="CY35" s="608"/>
      <c r="CZ35" s="608"/>
      <c r="DA35" s="608"/>
      <c r="DB35" s="608"/>
      <c r="DC35" s="608"/>
      <c r="DD35" s="608"/>
      <c r="DE35" s="608"/>
      <c r="DG35" s="609" t="str">
        <f>IF('各会計、関係団体の財政状況及び健全化判断比率'!BR8="","",'各会計、関係団体の財政状況及び健全化判断比率'!BR8)</f>
        <v/>
      </c>
      <c r="DH35" s="609"/>
      <c r="DI35" s="177"/>
    </row>
    <row r="36" spans="1:113" ht="32.25" customHeight="1" x14ac:dyDescent="0.2">
      <c r="A36" s="172"/>
      <c r="B36" s="199"/>
      <c r="C36" s="607">
        <f>IF(E36="","",C35+1)</f>
        <v>3</v>
      </c>
      <c r="D36" s="607"/>
      <c r="E36" s="608" t="str">
        <f>IF('各会計、関係団体の財政状況及び健全化判断比率'!B9="","",'各会計、関係団体の財政状況及び健全化判断比率'!B9)</f>
        <v>住宅新築資金等貸付事業特別会計</v>
      </c>
      <c r="F36" s="608"/>
      <c r="G36" s="608"/>
      <c r="H36" s="608"/>
      <c r="I36" s="608"/>
      <c r="J36" s="608"/>
      <c r="K36" s="608"/>
      <c r="L36" s="608"/>
      <c r="M36" s="608"/>
      <c r="N36" s="608"/>
      <c r="O36" s="608"/>
      <c r="P36" s="608"/>
      <c r="Q36" s="608"/>
      <c r="R36" s="608"/>
      <c r="S36" s="608"/>
      <c r="T36" s="172"/>
      <c r="U36" s="607" t="str">
        <f t="shared" ref="U36:U43" si="4">IF(W36="","",U35+1)</f>
        <v/>
      </c>
      <c r="V36" s="607"/>
      <c r="W36" s="608"/>
      <c r="X36" s="608"/>
      <c r="Y36" s="608"/>
      <c r="Z36" s="608"/>
      <c r="AA36" s="608"/>
      <c r="AB36" s="608"/>
      <c r="AC36" s="608"/>
      <c r="AD36" s="608"/>
      <c r="AE36" s="608"/>
      <c r="AF36" s="608"/>
      <c r="AG36" s="608"/>
      <c r="AH36" s="608"/>
      <c r="AI36" s="608"/>
      <c r="AJ36" s="608"/>
      <c r="AK36" s="608"/>
      <c r="AL36" s="172"/>
      <c r="AM36" s="607" t="str">
        <f t="shared" si="0"/>
        <v/>
      </c>
      <c r="AN36" s="607"/>
      <c r="AO36" s="608"/>
      <c r="AP36" s="608"/>
      <c r="AQ36" s="608"/>
      <c r="AR36" s="608"/>
      <c r="AS36" s="608"/>
      <c r="AT36" s="608"/>
      <c r="AU36" s="608"/>
      <c r="AV36" s="608"/>
      <c r="AW36" s="608"/>
      <c r="AX36" s="608"/>
      <c r="AY36" s="608"/>
      <c r="AZ36" s="608"/>
      <c r="BA36" s="608"/>
      <c r="BB36" s="608"/>
      <c r="BC36" s="608"/>
      <c r="BD36" s="172"/>
      <c r="BE36" s="607" t="str">
        <f t="shared" si="1"/>
        <v/>
      </c>
      <c r="BF36" s="607"/>
      <c r="BG36" s="608"/>
      <c r="BH36" s="608"/>
      <c r="BI36" s="608"/>
      <c r="BJ36" s="608"/>
      <c r="BK36" s="608"/>
      <c r="BL36" s="608"/>
      <c r="BM36" s="608"/>
      <c r="BN36" s="608"/>
      <c r="BO36" s="608"/>
      <c r="BP36" s="608"/>
      <c r="BQ36" s="608"/>
      <c r="BR36" s="608"/>
      <c r="BS36" s="608"/>
      <c r="BT36" s="608"/>
      <c r="BU36" s="608"/>
      <c r="BV36" s="172"/>
      <c r="BW36" s="607">
        <f t="shared" si="2"/>
        <v>15</v>
      </c>
      <c r="BX36" s="607"/>
      <c r="BY36" s="608" t="str">
        <f>IF('各会計、関係団体の財政状況及び健全化判断比率'!B70="","",'各会計、関係団体の財政状況及び健全化判断比率'!B70)</f>
        <v>鳥取県西部広域行政管理組合</v>
      </c>
      <c r="BZ36" s="608"/>
      <c r="CA36" s="608"/>
      <c r="CB36" s="608"/>
      <c r="CC36" s="608"/>
      <c r="CD36" s="608"/>
      <c r="CE36" s="608"/>
      <c r="CF36" s="608"/>
      <c r="CG36" s="608"/>
      <c r="CH36" s="608"/>
      <c r="CI36" s="608"/>
      <c r="CJ36" s="608"/>
      <c r="CK36" s="608"/>
      <c r="CL36" s="608"/>
      <c r="CM36" s="608"/>
      <c r="CN36" s="172"/>
      <c r="CO36" s="607" t="str">
        <f t="shared" si="3"/>
        <v/>
      </c>
      <c r="CP36" s="607"/>
      <c r="CQ36" s="608" t="str">
        <f>IF('各会計、関係団体の財政状況及び健全化判断比率'!BS9="","",'各会計、関係団体の財政状況及び健全化判断比率'!BS9)</f>
        <v/>
      </c>
      <c r="CR36" s="608"/>
      <c r="CS36" s="608"/>
      <c r="CT36" s="608"/>
      <c r="CU36" s="608"/>
      <c r="CV36" s="608"/>
      <c r="CW36" s="608"/>
      <c r="CX36" s="608"/>
      <c r="CY36" s="608"/>
      <c r="CZ36" s="608"/>
      <c r="DA36" s="608"/>
      <c r="DB36" s="608"/>
      <c r="DC36" s="608"/>
      <c r="DD36" s="608"/>
      <c r="DE36" s="608"/>
      <c r="DG36" s="609" t="str">
        <f>IF('各会計、関係団体の財政状況及び健全化判断比率'!BR9="","",'各会計、関係団体の財政状況及び健全化判断比率'!BR9)</f>
        <v/>
      </c>
      <c r="DH36" s="609"/>
      <c r="DI36" s="177"/>
    </row>
    <row r="37" spans="1:113" ht="32.25" customHeight="1" x14ac:dyDescent="0.2">
      <c r="A37" s="172"/>
      <c r="B37" s="199"/>
      <c r="C37" s="607">
        <f>IF(E37="","",C36+1)</f>
        <v>4</v>
      </c>
      <c r="D37" s="607"/>
      <c r="E37" s="608" t="str">
        <f>IF('各会計、関係団体の財政状況及び健全化判断比率'!B10="","",'各会計、関係団体の財政状況及び健全化判断比率'!B10)</f>
        <v>地域交通特別会計</v>
      </c>
      <c r="F37" s="608"/>
      <c r="G37" s="608"/>
      <c r="H37" s="608"/>
      <c r="I37" s="608"/>
      <c r="J37" s="608"/>
      <c r="K37" s="608"/>
      <c r="L37" s="608"/>
      <c r="M37" s="608"/>
      <c r="N37" s="608"/>
      <c r="O37" s="608"/>
      <c r="P37" s="608"/>
      <c r="Q37" s="608"/>
      <c r="R37" s="608"/>
      <c r="S37" s="608"/>
      <c r="T37" s="172"/>
      <c r="U37" s="607" t="str">
        <f t="shared" si="4"/>
        <v/>
      </c>
      <c r="V37" s="607"/>
      <c r="W37" s="608"/>
      <c r="X37" s="608"/>
      <c r="Y37" s="608"/>
      <c r="Z37" s="608"/>
      <c r="AA37" s="608"/>
      <c r="AB37" s="608"/>
      <c r="AC37" s="608"/>
      <c r="AD37" s="608"/>
      <c r="AE37" s="608"/>
      <c r="AF37" s="608"/>
      <c r="AG37" s="608"/>
      <c r="AH37" s="608"/>
      <c r="AI37" s="608"/>
      <c r="AJ37" s="608"/>
      <c r="AK37" s="608"/>
      <c r="AL37" s="172"/>
      <c r="AM37" s="607" t="str">
        <f t="shared" si="0"/>
        <v/>
      </c>
      <c r="AN37" s="607"/>
      <c r="AO37" s="608"/>
      <c r="AP37" s="608"/>
      <c r="AQ37" s="608"/>
      <c r="AR37" s="608"/>
      <c r="AS37" s="608"/>
      <c r="AT37" s="608"/>
      <c r="AU37" s="608"/>
      <c r="AV37" s="608"/>
      <c r="AW37" s="608"/>
      <c r="AX37" s="608"/>
      <c r="AY37" s="608"/>
      <c r="AZ37" s="608"/>
      <c r="BA37" s="608"/>
      <c r="BB37" s="608"/>
      <c r="BC37" s="608"/>
      <c r="BD37" s="172"/>
      <c r="BE37" s="607" t="str">
        <f t="shared" si="1"/>
        <v/>
      </c>
      <c r="BF37" s="607"/>
      <c r="BG37" s="608"/>
      <c r="BH37" s="608"/>
      <c r="BI37" s="608"/>
      <c r="BJ37" s="608"/>
      <c r="BK37" s="608"/>
      <c r="BL37" s="608"/>
      <c r="BM37" s="608"/>
      <c r="BN37" s="608"/>
      <c r="BO37" s="608"/>
      <c r="BP37" s="608"/>
      <c r="BQ37" s="608"/>
      <c r="BR37" s="608"/>
      <c r="BS37" s="608"/>
      <c r="BT37" s="608"/>
      <c r="BU37" s="608"/>
      <c r="BV37" s="172"/>
      <c r="BW37" s="607">
        <f t="shared" si="2"/>
        <v>16</v>
      </c>
      <c r="BX37" s="607"/>
      <c r="BY37" s="608" t="str">
        <f>IF('各会計、関係団体の財政状況及び健全化判断比率'!B71="","",'各会計、関係団体の財政状況及び健全化判断比率'!B71)</f>
        <v>南部箕蚊屋広域連合</v>
      </c>
      <c r="BZ37" s="608"/>
      <c r="CA37" s="608"/>
      <c r="CB37" s="608"/>
      <c r="CC37" s="608"/>
      <c r="CD37" s="608"/>
      <c r="CE37" s="608"/>
      <c r="CF37" s="608"/>
      <c r="CG37" s="608"/>
      <c r="CH37" s="608"/>
      <c r="CI37" s="608"/>
      <c r="CJ37" s="608"/>
      <c r="CK37" s="608"/>
      <c r="CL37" s="608"/>
      <c r="CM37" s="608"/>
      <c r="CN37" s="172"/>
      <c r="CO37" s="607" t="str">
        <f t="shared" si="3"/>
        <v/>
      </c>
      <c r="CP37" s="607"/>
      <c r="CQ37" s="608" t="str">
        <f>IF('各会計、関係団体の財政状況及び健全化判断比率'!BS10="","",'各会計、関係団体の財政状況及び健全化判断比率'!BS10)</f>
        <v/>
      </c>
      <c r="CR37" s="608"/>
      <c r="CS37" s="608"/>
      <c r="CT37" s="608"/>
      <c r="CU37" s="608"/>
      <c r="CV37" s="608"/>
      <c r="CW37" s="608"/>
      <c r="CX37" s="608"/>
      <c r="CY37" s="608"/>
      <c r="CZ37" s="608"/>
      <c r="DA37" s="608"/>
      <c r="DB37" s="608"/>
      <c r="DC37" s="608"/>
      <c r="DD37" s="608"/>
      <c r="DE37" s="608"/>
      <c r="DG37" s="609" t="str">
        <f>IF('各会計、関係団体の財政状況及び健全化判断比率'!BR10="","",'各会計、関係団体の財政状況及び健全化判断比率'!BR10)</f>
        <v/>
      </c>
      <c r="DH37" s="609"/>
      <c r="DI37" s="177"/>
    </row>
    <row r="38" spans="1:113" ht="32.25" customHeight="1" x14ac:dyDescent="0.2">
      <c r="A38" s="172"/>
      <c r="B38" s="199"/>
      <c r="C38" s="607">
        <f t="shared" ref="C38:C43" si="5">IF(E38="","",C37+1)</f>
        <v>5</v>
      </c>
      <c r="D38" s="607"/>
      <c r="E38" s="608" t="str">
        <f>IF('各会計、関係団体の財政状況及び健全化判断比率'!B11="","",'各会計、関係団体の財政状況及び健全化判断比率'!B11)</f>
        <v>丸山地区専用水道事業特別会計</v>
      </c>
      <c r="F38" s="608"/>
      <c r="G38" s="608"/>
      <c r="H38" s="608"/>
      <c r="I38" s="608"/>
      <c r="J38" s="608"/>
      <c r="K38" s="608"/>
      <c r="L38" s="608"/>
      <c r="M38" s="608"/>
      <c r="N38" s="608"/>
      <c r="O38" s="608"/>
      <c r="P38" s="608"/>
      <c r="Q38" s="608"/>
      <c r="R38" s="608"/>
      <c r="S38" s="608"/>
      <c r="T38" s="172"/>
      <c r="U38" s="607" t="str">
        <f t="shared" si="4"/>
        <v/>
      </c>
      <c r="V38" s="607"/>
      <c r="W38" s="608"/>
      <c r="X38" s="608"/>
      <c r="Y38" s="608"/>
      <c r="Z38" s="608"/>
      <c r="AA38" s="608"/>
      <c r="AB38" s="608"/>
      <c r="AC38" s="608"/>
      <c r="AD38" s="608"/>
      <c r="AE38" s="608"/>
      <c r="AF38" s="608"/>
      <c r="AG38" s="608"/>
      <c r="AH38" s="608"/>
      <c r="AI38" s="608"/>
      <c r="AJ38" s="608"/>
      <c r="AK38" s="608"/>
      <c r="AL38" s="172"/>
      <c r="AM38" s="607" t="str">
        <f t="shared" si="0"/>
        <v/>
      </c>
      <c r="AN38" s="607"/>
      <c r="AO38" s="608"/>
      <c r="AP38" s="608"/>
      <c r="AQ38" s="608"/>
      <c r="AR38" s="608"/>
      <c r="AS38" s="608"/>
      <c r="AT38" s="608"/>
      <c r="AU38" s="608"/>
      <c r="AV38" s="608"/>
      <c r="AW38" s="608"/>
      <c r="AX38" s="608"/>
      <c r="AY38" s="608"/>
      <c r="AZ38" s="608"/>
      <c r="BA38" s="608"/>
      <c r="BB38" s="608"/>
      <c r="BC38" s="608"/>
      <c r="BD38" s="172"/>
      <c r="BE38" s="607" t="str">
        <f t="shared" si="1"/>
        <v/>
      </c>
      <c r="BF38" s="607"/>
      <c r="BG38" s="608"/>
      <c r="BH38" s="608"/>
      <c r="BI38" s="608"/>
      <c r="BJ38" s="608"/>
      <c r="BK38" s="608"/>
      <c r="BL38" s="608"/>
      <c r="BM38" s="608"/>
      <c r="BN38" s="608"/>
      <c r="BO38" s="608"/>
      <c r="BP38" s="608"/>
      <c r="BQ38" s="608"/>
      <c r="BR38" s="608"/>
      <c r="BS38" s="608"/>
      <c r="BT38" s="608"/>
      <c r="BU38" s="608"/>
      <c r="BV38" s="172"/>
      <c r="BW38" s="607">
        <f t="shared" si="2"/>
        <v>17</v>
      </c>
      <c r="BX38" s="607"/>
      <c r="BY38" s="608" t="str">
        <f>IF('各会計、関係団体の財政状況及び健全化判断比率'!B72="","",'各会計、関係団体の財政状況及び健全化判断比率'!B72)</f>
        <v>南部箕蚊屋広域連合</v>
      </c>
      <c r="BZ38" s="608"/>
      <c r="CA38" s="608"/>
      <c r="CB38" s="608"/>
      <c r="CC38" s="608"/>
      <c r="CD38" s="608"/>
      <c r="CE38" s="608"/>
      <c r="CF38" s="608"/>
      <c r="CG38" s="608"/>
      <c r="CH38" s="608"/>
      <c r="CI38" s="608"/>
      <c r="CJ38" s="608"/>
      <c r="CK38" s="608"/>
      <c r="CL38" s="608"/>
      <c r="CM38" s="608"/>
      <c r="CN38" s="172"/>
      <c r="CO38" s="607" t="str">
        <f t="shared" si="3"/>
        <v/>
      </c>
      <c r="CP38" s="607"/>
      <c r="CQ38" s="608" t="str">
        <f>IF('各会計、関係団体の財政状況及び健全化判断比率'!BS11="","",'各会計、関係団体の財政状況及び健全化判断比率'!BS11)</f>
        <v/>
      </c>
      <c r="CR38" s="608"/>
      <c r="CS38" s="608"/>
      <c r="CT38" s="608"/>
      <c r="CU38" s="608"/>
      <c r="CV38" s="608"/>
      <c r="CW38" s="608"/>
      <c r="CX38" s="608"/>
      <c r="CY38" s="608"/>
      <c r="CZ38" s="608"/>
      <c r="DA38" s="608"/>
      <c r="DB38" s="608"/>
      <c r="DC38" s="608"/>
      <c r="DD38" s="608"/>
      <c r="DE38" s="608"/>
      <c r="DG38" s="609" t="str">
        <f>IF('各会計、関係団体の財政状況及び健全化判断比率'!BR11="","",'各会計、関係団体の財政状況及び健全化判断比率'!BR11)</f>
        <v/>
      </c>
      <c r="DH38" s="609"/>
      <c r="DI38" s="177"/>
    </row>
    <row r="39" spans="1:113" ht="32.25" customHeight="1" x14ac:dyDescent="0.2">
      <c r="A39" s="172"/>
      <c r="B39" s="199"/>
      <c r="C39" s="607">
        <f t="shared" si="5"/>
        <v>6</v>
      </c>
      <c r="D39" s="607"/>
      <c r="E39" s="608" t="str">
        <f>IF('各会計、関係団体の財政状況及び健全化判断比率'!B12="","",'各会計、関係団体の財政状況及び健全化判断比率'!B12)</f>
        <v>鳥取県西部町村情報公開・個人情報保護審査会特別会計</v>
      </c>
      <c r="F39" s="608"/>
      <c r="G39" s="608"/>
      <c r="H39" s="608"/>
      <c r="I39" s="608"/>
      <c r="J39" s="608"/>
      <c r="K39" s="608"/>
      <c r="L39" s="608"/>
      <c r="M39" s="608"/>
      <c r="N39" s="608"/>
      <c r="O39" s="608"/>
      <c r="P39" s="608"/>
      <c r="Q39" s="608"/>
      <c r="R39" s="608"/>
      <c r="S39" s="608"/>
      <c r="T39" s="172"/>
      <c r="U39" s="607" t="str">
        <f t="shared" si="4"/>
        <v/>
      </c>
      <c r="V39" s="607"/>
      <c r="W39" s="608"/>
      <c r="X39" s="608"/>
      <c r="Y39" s="608"/>
      <c r="Z39" s="608"/>
      <c r="AA39" s="608"/>
      <c r="AB39" s="608"/>
      <c r="AC39" s="608"/>
      <c r="AD39" s="608"/>
      <c r="AE39" s="608"/>
      <c r="AF39" s="608"/>
      <c r="AG39" s="608"/>
      <c r="AH39" s="608"/>
      <c r="AI39" s="608"/>
      <c r="AJ39" s="608"/>
      <c r="AK39" s="608"/>
      <c r="AL39" s="172"/>
      <c r="AM39" s="607" t="str">
        <f t="shared" si="0"/>
        <v/>
      </c>
      <c r="AN39" s="607"/>
      <c r="AO39" s="608"/>
      <c r="AP39" s="608"/>
      <c r="AQ39" s="608"/>
      <c r="AR39" s="608"/>
      <c r="AS39" s="608"/>
      <c r="AT39" s="608"/>
      <c r="AU39" s="608"/>
      <c r="AV39" s="608"/>
      <c r="AW39" s="608"/>
      <c r="AX39" s="608"/>
      <c r="AY39" s="608"/>
      <c r="AZ39" s="608"/>
      <c r="BA39" s="608"/>
      <c r="BB39" s="608"/>
      <c r="BC39" s="608"/>
      <c r="BD39" s="172"/>
      <c r="BE39" s="607" t="str">
        <f t="shared" si="1"/>
        <v/>
      </c>
      <c r="BF39" s="607"/>
      <c r="BG39" s="608"/>
      <c r="BH39" s="608"/>
      <c r="BI39" s="608"/>
      <c r="BJ39" s="608"/>
      <c r="BK39" s="608"/>
      <c r="BL39" s="608"/>
      <c r="BM39" s="608"/>
      <c r="BN39" s="608"/>
      <c r="BO39" s="608"/>
      <c r="BP39" s="608"/>
      <c r="BQ39" s="608"/>
      <c r="BR39" s="608"/>
      <c r="BS39" s="608"/>
      <c r="BT39" s="608"/>
      <c r="BU39" s="608"/>
      <c r="BV39" s="172"/>
      <c r="BW39" s="607">
        <f t="shared" si="2"/>
        <v>18</v>
      </c>
      <c r="BX39" s="607"/>
      <c r="BY39" s="608" t="str">
        <f>IF('各会計、関係団体の財政状況及び健全化判断比率'!B73="","",'各会計、関係団体の財政状況及び健全化判断比率'!B73)</f>
        <v>鳥取県後期高齢者医療広域連合</v>
      </c>
      <c r="BZ39" s="608"/>
      <c r="CA39" s="608"/>
      <c r="CB39" s="608"/>
      <c r="CC39" s="608"/>
      <c r="CD39" s="608"/>
      <c r="CE39" s="608"/>
      <c r="CF39" s="608"/>
      <c r="CG39" s="608"/>
      <c r="CH39" s="608"/>
      <c r="CI39" s="608"/>
      <c r="CJ39" s="608"/>
      <c r="CK39" s="608"/>
      <c r="CL39" s="608"/>
      <c r="CM39" s="608"/>
      <c r="CN39" s="172"/>
      <c r="CO39" s="607" t="str">
        <f t="shared" si="3"/>
        <v/>
      </c>
      <c r="CP39" s="607"/>
      <c r="CQ39" s="608" t="str">
        <f>IF('各会計、関係団体の財政状況及び健全化判断比率'!BS12="","",'各会計、関係団体の財政状況及び健全化判断比率'!BS12)</f>
        <v/>
      </c>
      <c r="CR39" s="608"/>
      <c r="CS39" s="608"/>
      <c r="CT39" s="608"/>
      <c r="CU39" s="608"/>
      <c r="CV39" s="608"/>
      <c r="CW39" s="608"/>
      <c r="CX39" s="608"/>
      <c r="CY39" s="608"/>
      <c r="CZ39" s="608"/>
      <c r="DA39" s="608"/>
      <c r="DB39" s="608"/>
      <c r="DC39" s="608"/>
      <c r="DD39" s="608"/>
      <c r="DE39" s="608"/>
      <c r="DG39" s="609" t="str">
        <f>IF('各会計、関係団体の財政状況及び健全化判断比率'!BR12="","",'各会計、関係団体の財政状況及び健全化判断比率'!BR12)</f>
        <v/>
      </c>
      <c r="DH39" s="609"/>
      <c r="DI39" s="177"/>
    </row>
    <row r="40" spans="1:113" ht="32.25" customHeight="1" x14ac:dyDescent="0.2">
      <c r="A40" s="172"/>
      <c r="B40" s="199"/>
      <c r="C40" s="607" t="str">
        <f t="shared" si="5"/>
        <v/>
      </c>
      <c r="D40" s="607"/>
      <c r="E40" s="608" t="str">
        <f>IF('各会計、関係団体の財政状況及び健全化判断比率'!B13="","",'各会計、関係団体の財政状況及び健全化判断比率'!B13)</f>
        <v/>
      </c>
      <c r="F40" s="608"/>
      <c r="G40" s="608"/>
      <c r="H40" s="608"/>
      <c r="I40" s="608"/>
      <c r="J40" s="608"/>
      <c r="K40" s="608"/>
      <c r="L40" s="608"/>
      <c r="M40" s="608"/>
      <c r="N40" s="608"/>
      <c r="O40" s="608"/>
      <c r="P40" s="608"/>
      <c r="Q40" s="608"/>
      <c r="R40" s="608"/>
      <c r="S40" s="608"/>
      <c r="T40" s="172"/>
      <c r="U40" s="607" t="str">
        <f t="shared" si="4"/>
        <v/>
      </c>
      <c r="V40" s="607"/>
      <c r="W40" s="608"/>
      <c r="X40" s="608"/>
      <c r="Y40" s="608"/>
      <c r="Z40" s="608"/>
      <c r="AA40" s="608"/>
      <c r="AB40" s="608"/>
      <c r="AC40" s="608"/>
      <c r="AD40" s="608"/>
      <c r="AE40" s="608"/>
      <c r="AF40" s="608"/>
      <c r="AG40" s="608"/>
      <c r="AH40" s="608"/>
      <c r="AI40" s="608"/>
      <c r="AJ40" s="608"/>
      <c r="AK40" s="608"/>
      <c r="AL40" s="172"/>
      <c r="AM40" s="607" t="str">
        <f t="shared" si="0"/>
        <v/>
      </c>
      <c r="AN40" s="607"/>
      <c r="AO40" s="608"/>
      <c r="AP40" s="608"/>
      <c r="AQ40" s="608"/>
      <c r="AR40" s="608"/>
      <c r="AS40" s="608"/>
      <c r="AT40" s="608"/>
      <c r="AU40" s="608"/>
      <c r="AV40" s="608"/>
      <c r="AW40" s="608"/>
      <c r="AX40" s="608"/>
      <c r="AY40" s="608"/>
      <c r="AZ40" s="608"/>
      <c r="BA40" s="608"/>
      <c r="BB40" s="608"/>
      <c r="BC40" s="608"/>
      <c r="BD40" s="172"/>
      <c r="BE40" s="607" t="str">
        <f t="shared" si="1"/>
        <v/>
      </c>
      <c r="BF40" s="607"/>
      <c r="BG40" s="608"/>
      <c r="BH40" s="608"/>
      <c r="BI40" s="608"/>
      <c r="BJ40" s="608"/>
      <c r="BK40" s="608"/>
      <c r="BL40" s="608"/>
      <c r="BM40" s="608"/>
      <c r="BN40" s="608"/>
      <c r="BO40" s="608"/>
      <c r="BP40" s="608"/>
      <c r="BQ40" s="608"/>
      <c r="BR40" s="608"/>
      <c r="BS40" s="608"/>
      <c r="BT40" s="608"/>
      <c r="BU40" s="608"/>
      <c r="BV40" s="172"/>
      <c r="BW40" s="607">
        <f t="shared" si="2"/>
        <v>19</v>
      </c>
      <c r="BX40" s="607"/>
      <c r="BY40" s="608" t="str">
        <f>IF('各会計、関係団体の財政状況及び健全化判断比率'!B74="","",'各会計、関係団体の財政状況及び健全化判断比率'!B74)</f>
        <v>鳥取県後期高齢者医療広域連合</v>
      </c>
      <c r="BZ40" s="608"/>
      <c r="CA40" s="608"/>
      <c r="CB40" s="608"/>
      <c r="CC40" s="608"/>
      <c r="CD40" s="608"/>
      <c r="CE40" s="608"/>
      <c r="CF40" s="608"/>
      <c r="CG40" s="608"/>
      <c r="CH40" s="608"/>
      <c r="CI40" s="608"/>
      <c r="CJ40" s="608"/>
      <c r="CK40" s="608"/>
      <c r="CL40" s="608"/>
      <c r="CM40" s="608"/>
      <c r="CN40" s="172"/>
      <c r="CO40" s="607" t="str">
        <f t="shared" si="3"/>
        <v/>
      </c>
      <c r="CP40" s="607"/>
      <c r="CQ40" s="608" t="str">
        <f>IF('各会計、関係団体の財政状況及び健全化判断比率'!BS13="","",'各会計、関係団体の財政状況及び健全化判断比率'!BS13)</f>
        <v/>
      </c>
      <c r="CR40" s="608"/>
      <c r="CS40" s="608"/>
      <c r="CT40" s="608"/>
      <c r="CU40" s="608"/>
      <c r="CV40" s="608"/>
      <c r="CW40" s="608"/>
      <c r="CX40" s="608"/>
      <c r="CY40" s="608"/>
      <c r="CZ40" s="608"/>
      <c r="DA40" s="608"/>
      <c r="DB40" s="608"/>
      <c r="DC40" s="608"/>
      <c r="DD40" s="608"/>
      <c r="DE40" s="608"/>
      <c r="DG40" s="609" t="str">
        <f>IF('各会計、関係団体の財政状況及び健全化判断比率'!BR13="","",'各会計、関係団体の財政状況及び健全化判断比率'!BR13)</f>
        <v/>
      </c>
      <c r="DH40" s="609"/>
      <c r="DI40" s="177"/>
    </row>
    <row r="41" spans="1:113" ht="32.25" customHeight="1" x14ac:dyDescent="0.2">
      <c r="A41" s="172"/>
      <c r="B41" s="199"/>
      <c r="C41" s="607" t="str">
        <f t="shared" si="5"/>
        <v/>
      </c>
      <c r="D41" s="607"/>
      <c r="E41" s="608" t="str">
        <f>IF('各会計、関係団体の財政状況及び健全化判断比率'!B14="","",'各会計、関係団体の財政状況及び健全化判断比率'!B14)</f>
        <v/>
      </c>
      <c r="F41" s="608"/>
      <c r="G41" s="608"/>
      <c r="H41" s="608"/>
      <c r="I41" s="608"/>
      <c r="J41" s="608"/>
      <c r="K41" s="608"/>
      <c r="L41" s="608"/>
      <c r="M41" s="608"/>
      <c r="N41" s="608"/>
      <c r="O41" s="608"/>
      <c r="P41" s="608"/>
      <c r="Q41" s="608"/>
      <c r="R41" s="608"/>
      <c r="S41" s="608"/>
      <c r="T41" s="172"/>
      <c r="U41" s="607" t="str">
        <f t="shared" si="4"/>
        <v/>
      </c>
      <c r="V41" s="607"/>
      <c r="W41" s="608"/>
      <c r="X41" s="608"/>
      <c r="Y41" s="608"/>
      <c r="Z41" s="608"/>
      <c r="AA41" s="608"/>
      <c r="AB41" s="608"/>
      <c r="AC41" s="608"/>
      <c r="AD41" s="608"/>
      <c r="AE41" s="608"/>
      <c r="AF41" s="608"/>
      <c r="AG41" s="608"/>
      <c r="AH41" s="608"/>
      <c r="AI41" s="608"/>
      <c r="AJ41" s="608"/>
      <c r="AK41" s="608"/>
      <c r="AL41" s="172"/>
      <c r="AM41" s="607" t="str">
        <f t="shared" si="0"/>
        <v/>
      </c>
      <c r="AN41" s="607"/>
      <c r="AO41" s="608"/>
      <c r="AP41" s="608"/>
      <c r="AQ41" s="608"/>
      <c r="AR41" s="608"/>
      <c r="AS41" s="608"/>
      <c r="AT41" s="608"/>
      <c r="AU41" s="608"/>
      <c r="AV41" s="608"/>
      <c r="AW41" s="608"/>
      <c r="AX41" s="608"/>
      <c r="AY41" s="608"/>
      <c r="AZ41" s="608"/>
      <c r="BA41" s="608"/>
      <c r="BB41" s="608"/>
      <c r="BC41" s="608"/>
      <c r="BD41" s="172"/>
      <c r="BE41" s="607" t="str">
        <f t="shared" si="1"/>
        <v/>
      </c>
      <c r="BF41" s="607"/>
      <c r="BG41" s="608"/>
      <c r="BH41" s="608"/>
      <c r="BI41" s="608"/>
      <c r="BJ41" s="608"/>
      <c r="BK41" s="608"/>
      <c r="BL41" s="608"/>
      <c r="BM41" s="608"/>
      <c r="BN41" s="608"/>
      <c r="BO41" s="608"/>
      <c r="BP41" s="608"/>
      <c r="BQ41" s="608"/>
      <c r="BR41" s="608"/>
      <c r="BS41" s="608"/>
      <c r="BT41" s="608"/>
      <c r="BU41" s="608"/>
      <c r="BV41" s="172"/>
      <c r="BW41" s="607">
        <f t="shared" si="2"/>
        <v>20</v>
      </c>
      <c r="BX41" s="607"/>
      <c r="BY41" s="608" t="str">
        <f>IF('各会計、関係団体の財政状況及び健全化判断比率'!B75="","",'各会計、関係団体の財政状況及び健全化判断比率'!B75)</f>
        <v>日野病院組合</v>
      </c>
      <c r="BZ41" s="608"/>
      <c r="CA41" s="608"/>
      <c r="CB41" s="608"/>
      <c r="CC41" s="608"/>
      <c r="CD41" s="608"/>
      <c r="CE41" s="608"/>
      <c r="CF41" s="608"/>
      <c r="CG41" s="608"/>
      <c r="CH41" s="608"/>
      <c r="CI41" s="608"/>
      <c r="CJ41" s="608"/>
      <c r="CK41" s="608"/>
      <c r="CL41" s="608"/>
      <c r="CM41" s="608"/>
      <c r="CN41" s="172"/>
      <c r="CO41" s="607" t="str">
        <f t="shared" si="3"/>
        <v/>
      </c>
      <c r="CP41" s="607"/>
      <c r="CQ41" s="608" t="str">
        <f>IF('各会計、関係団体の財政状況及び健全化判断比率'!BS14="","",'各会計、関係団体の財政状況及び健全化判断比率'!BS14)</f>
        <v/>
      </c>
      <c r="CR41" s="608"/>
      <c r="CS41" s="608"/>
      <c r="CT41" s="608"/>
      <c r="CU41" s="608"/>
      <c r="CV41" s="608"/>
      <c r="CW41" s="608"/>
      <c r="CX41" s="608"/>
      <c r="CY41" s="608"/>
      <c r="CZ41" s="608"/>
      <c r="DA41" s="608"/>
      <c r="DB41" s="608"/>
      <c r="DC41" s="608"/>
      <c r="DD41" s="608"/>
      <c r="DE41" s="608"/>
      <c r="DG41" s="609" t="str">
        <f>IF('各会計、関係団体の財政状況及び健全化判断比率'!BR14="","",'各会計、関係団体の財政状況及び健全化判断比率'!BR14)</f>
        <v/>
      </c>
      <c r="DH41" s="609"/>
      <c r="DI41" s="177"/>
    </row>
    <row r="42" spans="1:113" ht="32.25" customHeight="1" x14ac:dyDescent="0.2">
      <c r="B42" s="199"/>
      <c r="C42" s="607" t="str">
        <f t="shared" si="5"/>
        <v/>
      </c>
      <c r="D42" s="607"/>
      <c r="E42" s="608" t="str">
        <f>IF('各会計、関係団体の財政状況及び健全化判断比率'!B15="","",'各会計、関係団体の財政状況及び健全化判断比率'!B15)</f>
        <v/>
      </c>
      <c r="F42" s="608"/>
      <c r="G42" s="608"/>
      <c r="H42" s="608"/>
      <c r="I42" s="608"/>
      <c r="J42" s="608"/>
      <c r="K42" s="608"/>
      <c r="L42" s="608"/>
      <c r="M42" s="608"/>
      <c r="N42" s="608"/>
      <c r="O42" s="608"/>
      <c r="P42" s="608"/>
      <c r="Q42" s="608"/>
      <c r="R42" s="608"/>
      <c r="S42" s="608"/>
      <c r="T42" s="172"/>
      <c r="U42" s="607" t="str">
        <f t="shared" si="4"/>
        <v/>
      </c>
      <c r="V42" s="607"/>
      <c r="W42" s="608"/>
      <c r="X42" s="608"/>
      <c r="Y42" s="608"/>
      <c r="Z42" s="608"/>
      <c r="AA42" s="608"/>
      <c r="AB42" s="608"/>
      <c r="AC42" s="608"/>
      <c r="AD42" s="608"/>
      <c r="AE42" s="608"/>
      <c r="AF42" s="608"/>
      <c r="AG42" s="608"/>
      <c r="AH42" s="608"/>
      <c r="AI42" s="608"/>
      <c r="AJ42" s="608"/>
      <c r="AK42" s="608"/>
      <c r="AL42" s="172"/>
      <c r="AM42" s="607" t="str">
        <f t="shared" si="0"/>
        <v/>
      </c>
      <c r="AN42" s="607"/>
      <c r="AO42" s="608"/>
      <c r="AP42" s="608"/>
      <c r="AQ42" s="608"/>
      <c r="AR42" s="608"/>
      <c r="AS42" s="608"/>
      <c r="AT42" s="608"/>
      <c r="AU42" s="608"/>
      <c r="AV42" s="608"/>
      <c r="AW42" s="608"/>
      <c r="AX42" s="608"/>
      <c r="AY42" s="608"/>
      <c r="AZ42" s="608"/>
      <c r="BA42" s="608"/>
      <c r="BB42" s="608"/>
      <c r="BC42" s="608"/>
      <c r="BD42" s="172"/>
      <c r="BE42" s="607" t="str">
        <f t="shared" si="1"/>
        <v/>
      </c>
      <c r="BF42" s="607"/>
      <c r="BG42" s="608"/>
      <c r="BH42" s="608"/>
      <c r="BI42" s="608"/>
      <c r="BJ42" s="608"/>
      <c r="BK42" s="608"/>
      <c r="BL42" s="608"/>
      <c r="BM42" s="608"/>
      <c r="BN42" s="608"/>
      <c r="BO42" s="608"/>
      <c r="BP42" s="608"/>
      <c r="BQ42" s="608"/>
      <c r="BR42" s="608"/>
      <c r="BS42" s="608"/>
      <c r="BT42" s="608"/>
      <c r="BU42" s="608"/>
      <c r="BV42" s="172"/>
      <c r="BW42" s="607" t="str">
        <f t="shared" si="2"/>
        <v/>
      </c>
      <c r="BX42" s="607"/>
      <c r="BY42" s="608" t="str">
        <f>IF('各会計、関係団体の財政状況及び健全化判断比率'!B76="","",'各会計、関係団体の財政状況及び健全化判断比率'!B76)</f>
        <v/>
      </c>
      <c r="BZ42" s="608"/>
      <c r="CA42" s="608"/>
      <c r="CB42" s="608"/>
      <c r="CC42" s="608"/>
      <c r="CD42" s="608"/>
      <c r="CE42" s="608"/>
      <c r="CF42" s="608"/>
      <c r="CG42" s="608"/>
      <c r="CH42" s="608"/>
      <c r="CI42" s="608"/>
      <c r="CJ42" s="608"/>
      <c r="CK42" s="608"/>
      <c r="CL42" s="608"/>
      <c r="CM42" s="608"/>
      <c r="CN42" s="172"/>
      <c r="CO42" s="607" t="str">
        <f t="shared" si="3"/>
        <v/>
      </c>
      <c r="CP42" s="607"/>
      <c r="CQ42" s="608" t="str">
        <f>IF('各会計、関係団体の財政状況及び健全化判断比率'!BS15="","",'各会計、関係団体の財政状況及び健全化判断比率'!BS15)</f>
        <v/>
      </c>
      <c r="CR42" s="608"/>
      <c r="CS42" s="608"/>
      <c r="CT42" s="608"/>
      <c r="CU42" s="608"/>
      <c r="CV42" s="608"/>
      <c r="CW42" s="608"/>
      <c r="CX42" s="608"/>
      <c r="CY42" s="608"/>
      <c r="CZ42" s="608"/>
      <c r="DA42" s="608"/>
      <c r="DB42" s="608"/>
      <c r="DC42" s="608"/>
      <c r="DD42" s="608"/>
      <c r="DE42" s="608"/>
      <c r="DG42" s="609" t="str">
        <f>IF('各会計、関係団体の財政状況及び健全化判断比率'!BR15="","",'各会計、関係団体の財政状況及び健全化判断比率'!BR15)</f>
        <v/>
      </c>
      <c r="DH42" s="609"/>
      <c r="DI42" s="177"/>
    </row>
    <row r="43" spans="1:113" ht="32.25" customHeight="1" x14ac:dyDescent="0.2">
      <c r="B43" s="199"/>
      <c r="C43" s="607" t="str">
        <f t="shared" si="5"/>
        <v/>
      </c>
      <c r="D43" s="607"/>
      <c r="E43" s="608" t="str">
        <f>IF('各会計、関係団体の財政状況及び健全化判断比率'!B16="","",'各会計、関係団体の財政状況及び健全化判断比率'!B16)</f>
        <v/>
      </c>
      <c r="F43" s="608"/>
      <c r="G43" s="608"/>
      <c r="H43" s="608"/>
      <c r="I43" s="608"/>
      <c r="J43" s="608"/>
      <c r="K43" s="608"/>
      <c r="L43" s="608"/>
      <c r="M43" s="608"/>
      <c r="N43" s="608"/>
      <c r="O43" s="608"/>
      <c r="P43" s="608"/>
      <c r="Q43" s="608"/>
      <c r="R43" s="608"/>
      <c r="S43" s="608"/>
      <c r="T43" s="172"/>
      <c r="U43" s="607" t="str">
        <f t="shared" si="4"/>
        <v/>
      </c>
      <c r="V43" s="607"/>
      <c r="W43" s="608"/>
      <c r="X43" s="608"/>
      <c r="Y43" s="608"/>
      <c r="Z43" s="608"/>
      <c r="AA43" s="608"/>
      <c r="AB43" s="608"/>
      <c r="AC43" s="608"/>
      <c r="AD43" s="608"/>
      <c r="AE43" s="608"/>
      <c r="AF43" s="608"/>
      <c r="AG43" s="608"/>
      <c r="AH43" s="608"/>
      <c r="AI43" s="608"/>
      <c r="AJ43" s="608"/>
      <c r="AK43" s="608"/>
      <c r="AL43" s="172"/>
      <c r="AM43" s="607" t="str">
        <f t="shared" si="0"/>
        <v/>
      </c>
      <c r="AN43" s="607"/>
      <c r="AO43" s="608"/>
      <c r="AP43" s="608"/>
      <c r="AQ43" s="608"/>
      <c r="AR43" s="608"/>
      <c r="AS43" s="608"/>
      <c r="AT43" s="608"/>
      <c r="AU43" s="608"/>
      <c r="AV43" s="608"/>
      <c r="AW43" s="608"/>
      <c r="AX43" s="608"/>
      <c r="AY43" s="608"/>
      <c r="AZ43" s="608"/>
      <c r="BA43" s="608"/>
      <c r="BB43" s="608"/>
      <c r="BC43" s="608"/>
      <c r="BD43" s="172"/>
      <c r="BE43" s="607" t="str">
        <f t="shared" si="1"/>
        <v/>
      </c>
      <c r="BF43" s="607"/>
      <c r="BG43" s="608"/>
      <c r="BH43" s="608"/>
      <c r="BI43" s="608"/>
      <c r="BJ43" s="608"/>
      <c r="BK43" s="608"/>
      <c r="BL43" s="608"/>
      <c r="BM43" s="608"/>
      <c r="BN43" s="608"/>
      <c r="BO43" s="608"/>
      <c r="BP43" s="608"/>
      <c r="BQ43" s="608"/>
      <c r="BR43" s="608"/>
      <c r="BS43" s="608"/>
      <c r="BT43" s="608"/>
      <c r="BU43" s="608"/>
      <c r="BV43" s="172"/>
      <c r="BW43" s="607" t="str">
        <f t="shared" si="2"/>
        <v/>
      </c>
      <c r="BX43" s="607"/>
      <c r="BY43" s="608" t="str">
        <f>IF('各会計、関係団体の財政状況及び健全化判断比率'!B77="","",'各会計、関係団体の財政状況及び健全化判断比率'!B77)</f>
        <v/>
      </c>
      <c r="BZ43" s="608"/>
      <c r="CA43" s="608"/>
      <c r="CB43" s="608"/>
      <c r="CC43" s="608"/>
      <c r="CD43" s="608"/>
      <c r="CE43" s="608"/>
      <c r="CF43" s="608"/>
      <c r="CG43" s="608"/>
      <c r="CH43" s="608"/>
      <c r="CI43" s="608"/>
      <c r="CJ43" s="608"/>
      <c r="CK43" s="608"/>
      <c r="CL43" s="608"/>
      <c r="CM43" s="608"/>
      <c r="CN43" s="172"/>
      <c r="CO43" s="607" t="str">
        <f t="shared" si="3"/>
        <v/>
      </c>
      <c r="CP43" s="607"/>
      <c r="CQ43" s="608" t="str">
        <f>IF('各会計、関係団体の財政状況及び健全化判断比率'!BS16="","",'各会計、関係団体の財政状況及び健全化判断比率'!BS16)</f>
        <v/>
      </c>
      <c r="CR43" s="608"/>
      <c r="CS43" s="608"/>
      <c r="CT43" s="608"/>
      <c r="CU43" s="608"/>
      <c r="CV43" s="608"/>
      <c r="CW43" s="608"/>
      <c r="CX43" s="608"/>
      <c r="CY43" s="608"/>
      <c r="CZ43" s="608"/>
      <c r="DA43" s="608"/>
      <c r="DB43" s="608"/>
      <c r="DC43" s="608"/>
      <c r="DD43" s="608"/>
      <c r="DE43" s="608"/>
      <c r="DG43" s="609" t="str">
        <f>IF('各会計、関係団体の財政状況及び健全化判断比率'!BR16="","",'各会計、関係団体の財政状況及び健全化判断比率'!BR16)</f>
        <v/>
      </c>
      <c r="DH43" s="609"/>
      <c r="DI43" s="177"/>
    </row>
    <row r="44" spans="1:113" ht="13.6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203</v>
      </c>
      <c r="E46" s="610" t="s">
        <v>204</v>
      </c>
      <c r="F46" s="610"/>
      <c r="G46" s="610"/>
      <c r="H46" s="610"/>
      <c r="I46" s="610"/>
      <c r="J46" s="610"/>
      <c r="K46" s="610"/>
      <c r="L46" s="610"/>
      <c r="M46" s="610"/>
      <c r="N46" s="610"/>
      <c r="O46" s="610"/>
      <c r="P46" s="610"/>
      <c r="Q46" s="610"/>
      <c r="R46" s="610"/>
      <c r="S46" s="610"/>
      <c r="T46" s="610"/>
      <c r="U46" s="610"/>
      <c r="V46" s="610"/>
      <c r="W46" s="610"/>
      <c r="X46" s="610"/>
      <c r="Y46" s="610"/>
      <c r="Z46" s="610"/>
      <c r="AA46" s="610"/>
      <c r="AB46" s="610"/>
      <c r="AC46" s="610"/>
      <c r="AD46" s="610"/>
      <c r="AE46" s="610"/>
      <c r="AF46" s="610"/>
      <c r="AG46" s="610"/>
      <c r="AH46" s="610"/>
      <c r="AI46" s="610"/>
      <c r="AJ46" s="610"/>
      <c r="AK46" s="610"/>
      <c r="AL46" s="610"/>
      <c r="AM46" s="610"/>
      <c r="AN46" s="610"/>
      <c r="AO46" s="610"/>
      <c r="AP46" s="610"/>
      <c r="AQ46" s="610"/>
      <c r="AR46" s="610"/>
      <c r="AS46" s="610"/>
      <c r="AT46" s="610"/>
      <c r="AU46" s="610"/>
      <c r="AV46" s="610"/>
      <c r="AW46" s="610"/>
      <c r="AX46" s="610"/>
      <c r="AY46" s="610"/>
      <c r="AZ46" s="610"/>
      <c r="BA46" s="610"/>
      <c r="BB46" s="610"/>
      <c r="BC46" s="610"/>
      <c r="BD46" s="610"/>
      <c r="BE46" s="610"/>
      <c r="BF46" s="610"/>
      <c r="BG46" s="610"/>
      <c r="BH46" s="610"/>
      <c r="BI46" s="610"/>
      <c r="BJ46" s="610"/>
      <c r="BK46" s="610"/>
      <c r="BL46" s="610"/>
      <c r="BM46" s="610"/>
      <c r="BN46" s="610"/>
      <c r="BO46" s="610"/>
      <c r="BP46" s="610"/>
      <c r="BQ46" s="610"/>
      <c r="BR46" s="610"/>
      <c r="BS46" s="610"/>
      <c r="BT46" s="610"/>
      <c r="BU46" s="610"/>
      <c r="BV46" s="610"/>
      <c r="BW46" s="610"/>
      <c r="BX46" s="610"/>
      <c r="BY46" s="610"/>
      <c r="BZ46" s="610"/>
      <c r="CA46" s="610"/>
      <c r="CB46" s="610"/>
      <c r="CC46" s="610"/>
      <c r="CD46" s="610"/>
      <c r="CE46" s="610"/>
      <c r="CF46" s="610"/>
      <c r="CG46" s="610"/>
      <c r="CH46" s="610"/>
      <c r="CI46" s="610"/>
      <c r="CJ46" s="610"/>
      <c r="CK46" s="610"/>
      <c r="CL46" s="610"/>
      <c r="CM46" s="610"/>
      <c r="CN46" s="610"/>
      <c r="CO46" s="610"/>
      <c r="CP46" s="610"/>
      <c r="CQ46" s="610"/>
      <c r="CR46" s="610"/>
      <c r="CS46" s="610"/>
      <c r="CT46" s="610"/>
      <c r="CU46" s="610"/>
      <c r="CV46" s="610"/>
      <c r="CW46" s="610"/>
      <c r="CX46" s="610"/>
      <c r="CY46" s="610"/>
      <c r="CZ46" s="610"/>
      <c r="DA46" s="610"/>
      <c r="DB46" s="610"/>
      <c r="DC46" s="610"/>
      <c r="DD46" s="610"/>
      <c r="DE46" s="610"/>
      <c r="DF46" s="610"/>
      <c r="DG46" s="610"/>
      <c r="DH46" s="610"/>
      <c r="DI46" s="610"/>
    </row>
    <row r="47" spans="1:113" x14ac:dyDescent="0.2">
      <c r="E47" s="610" t="s">
        <v>205</v>
      </c>
      <c r="F47" s="610"/>
      <c r="G47" s="610"/>
      <c r="H47" s="610"/>
      <c r="I47" s="610"/>
      <c r="J47" s="610"/>
      <c r="K47" s="610"/>
      <c r="L47" s="610"/>
      <c r="M47" s="610"/>
      <c r="N47" s="610"/>
      <c r="O47" s="610"/>
      <c r="P47" s="610"/>
      <c r="Q47" s="610"/>
      <c r="R47" s="610"/>
      <c r="S47" s="610"/>
      <c r="T47" s="610"/>
      <c r="U47" s="610"/>
      <c r="V47" s="610"/>
      <c r="W47" s="610"/>
      <c r="X47" s="610"/>
      <c r="Y47" s="610"/>
      <c r="Z47" s="610"/>
      <c r="AA47" s="610"/>
      <c r="AB47" s="610"/>
      <c r="AC47" s="610"/>
      <c r="AD47" s="610"/>
      <c r="AE47" s="610"/>
      <c r="AF47" s="610"/>
      <c r="AG47" s="610"/>
      <c r="AH47" s="610"/>
      <c r="AI47" s="610"/>
      <c r="AJ47" s="610"/>
      <c r="AK47" s="610"/>
      <c r="AL47" s="610"/>
      <c r="AM47" s="610"/>
      <c r="AN47" s="610"/>
      <c r="AO47" s="610"/>
      <c r="AP47" s="610"/>
      <c r="AQ47" s="610"/>
      <c r="AR47" s="610"/>
      <c r="AS47" s="610"/>
      <c r="AT47" s="610"/>
      <c r="AU47" s="610"/>
      <c r="AV47" s="610"/>
      <c r="AW47" s="610"/>
      <c r="AX47" s="610"/>
      <c r="AY47" s="610"/>
      <c r="AZ47" s="610"/>
      <c r="BA47" s="610"/>
      <c r="BB47" s="610"/>
      <c r="BC47" s="610"/>
      <c r="BD47" s="610"/>
      <c r="BE47" s="610"/>
      <c r="BF47" s="610"/>
      <c r="BG47" s="610"/>
      <c r="BH47" s="610"/>
      <c r="BI47" s="610"/>
      <c r="BJ47" s="610"/>
      <c r="BK47" s="610"/>
      <c r="BL47" s="610"/>
      <c r="BM47" s="610"/>
      <c r="BN47" s="610"/>
      <c r="BO47" s="610"/>
      <c r="BP47" s="610"/>
      <c r="BQ47" s="610"/>
      <c r="BR47" s="610"/>
      <c r="BS47" s="610"/>
      <c r="BT47" s="610"/>
      <c r="BU47" s="610"/>
      <c r="BV47" s="610"/>
      <c r="BW47" s="610"/>
      <c r="BX47" s="610"/>
      <c r="BY47" s="610"/>
      <c r="BZ47" s="610"/>
      <c r="CA47" s="610"/>
      <c r="CB47" s="610"/>
      <c r="CC47" s="610"/>
      <c r="CD47" s="610"/>
      <c r="CE47" s="610"/>
      <c r="CF47" s="610"/>
      <c r="CG47" s="610"/>
      <c r="CH47" s="610"/>
      <c r="CI47" s="610"/>
      <c r="CJ47" s="610"/>
      <c r="CK47" s="610"/>
      <c r="CL47" s="610"/>
      <c r="CM47" s="610"/>
      <c r="CN47" s="610"/>
      <c r="CO47" s="610"/>
      <c r="CP47" s="610"/>
      <c r="CQ47" s="610"/>
      <c r="CR47" s="610"/>
      <c r="CS47" s="610"/>
      <c r="CT47" s="610"/>
      <c r="CU47" s="610"/>
      <c r="CV47" s="610"/>
      <c r="CW47" s="610"/>
      <c r="CX47" s="610"/>
      <c r="CY47" s="610"/>
      <c r="CZ47" s="610"/>
      <c r="DA47" s="610"/>
      <c r="DB47" s="610"/>
      <c r="DC47" s="610"/>
      <c r="DD47" s="610"/>
      <c r="DE47" s="610"/>
      <c r="DF47" s="610"/>
      <c r="DG47" s="610"/>
      <c r="DH47" s="610"/>
      <c r="DI47" s="610"/>
    </row>
    <row r="48" spans="1:113" x14ac:dyDescent="0.2">
      <c r="E48" s="610" t="s">
        <v>206</v>
      </c>
      <c r="F48" s="610"/>
      <c r="G48" s="610"/>
      <c r="H48" s="610"/>
      <c r="I48" s="610"/>
      <c r="J48" s="610"/>
      <c r="K48" s="610"/>
      <c r="L48" s="610"/>
      <c r="M48" s="610"/>
      <c r="N48" s="610"/>
      <c r="O48" s="610"/>
      <c r="P48" s="610"/>
      <c r="Q48" s="610"/>
      <c r="R48" s="610"/>
      <c r="S48" s="610"/>
      <c r="T48" s="610"/>
      <c r="U48" s="610"/>
      <c r="V48" s="610"/>
      <c r="W48" s="610"/>
      <c r="X48" s="610"/>
      <c r="Y48" s="610"/>
      <c r="Z48" s="610"/>
      <c r="AA48" s="610"/>
      <c r="AB48" s="610"/>
      <c r="AC48" s="610"/>
      <c r="AD48" s="610"/>
      <c r="AE48" s="610"/>
      <c r="AF48" s="610"/>
      <c r="AG48" s="610"/>
      <c r="AH48" s="610"/>
      <c r="AI48" s="610"/>
      <c r="AJ48" s="610"/>
      <c r="AK48" s="610"/>
      <c r="AL48" s="610"/>
      <c r="AM48" s="610"/>
      <c r="AN48" s="610"/>
      <c r="AO48" s="610"/>
      <c r="AP48" s="610"/>
      <c r="AQ48" s="610"/>
      <c r="AR48" s="610"/>
      <c r="AS48" s="610"/>
      <c r="AT48" s="610"/>
      <c r="AU48" s="610"/>
      <c r="AV48" s="610"/>
      <c r="AW48" s="610"/>
      <c r="AX48" s="610"/>
      <c r="AY48" s="610"/>
      <c r="AZ48" s="610"/>
      <c r="BA48" s="610"/>
      <c r="BB48" s="610"/>
      <c r="BC48" s="610"/>
      <c r="BD48" s="610"/>
      <c r="BE48" s="610"/>
      <c r="BF48" s="610"/>
      <c r="BG48" s="610"/>
      <c r="BH48" s="610"/>
      <c r="BI48" s="610"/>
      <c r="BJ48" s="610"/>
      <c r="BK48" s="610"/>
      <c r="BL48" s="610"/>
      <c r="BM48" s="610"/>
      <c r="BN48" s="610"/>
      <c r="BO48" s="610"/>
      <c r="BP48" s="610"/>
      <c r="BQ48" s="610"/>
      <c r="BR48" s="610"/>
      <c r="BS48" s="610"/>
      <c r="BT48" s="610"/>
      <c r="BU48" s="610"/>
      <c r="BV48" s="610"/>
      <c r="BW48" s="610"/>
      <c r="BX48" s="610"/>
      <c r="BY48" s="610"/>
      <c r="BZ48" s="610"/>
      <c r="CA48" s="610"/>
      <c r="CB48" s="610"/>
      <c r="CC48" s="610"/>
      <c r="CD48" s="610"/>
      <c r="CE48" s="610"/>
      <c r="CF48" s="610"/>
      <c r="CG48" s="610"/>
      <c r="CH48" s="610"/>
      <c r="CI48" s="610"/>
      <c r="CJ48" s="610"/>
      <c r="CK48" s="610"/>
      <c r="CL48" s="610"/>
      <c r="CM48" s="610"/>
      <c r="CN48" s="610"/>
      <c r="CO48" s="610"/>
      <c r="CP48" s="610"/>
      <c r="CQ48" s="610"/>
      <c r="CR48" s="610"/>
      <c r="CS48" s="610"/>
      <c r="CT48" s="610"/>
      <c r="CU48" s="610"/>
      <c r="CV48" s="610"/>
      <c r="CW48" s="610"/>
      <c r="CX48" s="610"/>
      <c r="CY48" s="610"/>
      <c r="CZ48" s="610"/>
      <c r="DA48" s="610"/>
      <c r="DB48" s="610"/>
      <c r="DC48" s="610"/>
      <c r="DD48" s="610"/>
      <c r="DE48" s="610"/>
      <c r="DF48" s="610"/>
      <c r="DG48" s="610"/>
      <c r="DH48" s="610"/>
      <c r="DI48" s="610"/>
    </row>
    <row r="49" spans="5:113" x14ac:dyDescent="0.2">
      <c r="E49" s="611" t="s">
        <v>207</v>
      </c>
      <c r="F49" s="611"/>
      <c r="G49" s="611"/>
      <c r="H49" s="611"/>
      <c r="I49" s="611"/>
      <c r="J49" s="611"/>
      <c r="K49" s="611"/>
      <c r="L49" s="611"/>
      <c r="M49" s="611"/>
      <c r="N49" s="611"/>
      <c r="O49" s="611"/>
      <c r="P49" s="611"/>
      <c r="Q49" s="611"/>
      <c r="R49" s="611"/>
      <c r="S49" s="611"/>
      <c r="T49" s="611"/>
      <c r="U49" s="611"/>
      <c r="V49" s="611"/>
      <c r="W49" s="611"/>
      <c r="X49" s="611"/>
      <c r="Y49" s="611"/>
      <c r="Z49" s="611"/>
      <c r="AA49" s="611"/>
      <c r="AB49" s="611"/>
      <c r="AC49" s="611"/>
      <c r="AD49" s="611"/>
      <c r="AE49" s="611"/>
      <c r="AF49" s="611"/>
      <c r="AG49" s="611"/>
      <c r="AH49" s="611"/>
      <c r="AI49" s="611"/>
      <c r="AJ49" s="611"/>
      <c r="AK49" s="611"/>
      <c r="AL49" s="611"/>
      <c r="AM49" s="611"/>
      <c r="AN49" s="611"/>
      <c r="AO49" s="611"/>
      <c r="AP49" s="611"/>
      <c r="AQ49" s="611"/>
      <c r="AR49" s="611"/>
      <c r="AS49" s="611"/>
      <c r="AT49" s="611"/>
      <c r="AU49" s="611"/>
      <c r="AV49" s="611"/>
      <c r="AW49" s="611"/>
      <c r="AX49" s="611"/>
      <c r="AY49" s="611"/>
      <c r="AZ49" s="611"/>
      <c r="BA49" s="611"/>
      <c r="BB49" s="611"/>
      <c r="BC49" s="611"/>
      <c r="BD49" s="611"/>
      <c r="BE49" s="611"/>
      <c r="BF49" s="611"/>
      <c r="BG49" s="611"/>
      <c r="BH49" s="611"/>
      <c r="BI49" s="611"/>
      <c r="BJ49" s="611"/>
      <c r="BK49" s="611"/>
      <c r="BL49" s="611"/>
      <c r="BM49" s="611"/>
      <c r="BN49" s="611"/>
      <c r="BO49" s="611"/>
      <c r="BP49" s="611"/>
      <c r="BQ49" s="611"/>
      <c r="BR49" s="611"/>
      <c r="BS49" s="611"/>
      <c r="BT49" s="611"/>
      <c r="BU49" s="611"/>
      <c r="BV49" s="611"/>
      <c r="BW49" s="611"/>
      <c r="BX49" s="611"/>
      <c r="BY49" s="611"/>
      <c r="BZ49" s="611"/>
      <c r="CA49" s="611"/>
      <c r="CB49" s="611"/>
      <c r="CC49" s="611"/>
      <c r="CD49" s="611"/>
      <c r="CE49" s="611"/>
      <c r="CF49" s="611"/>
      <c r="CG49" s="611"/>
      <c r="CH49" s="611"/>
      <c r="CI49" s="611"/>
      <c r="CJ49" s="611"/>
      <c r="CK49" s="611"/>
      <c r="CL49" s="611"/>
      <c r="CM49" s="611"/>
      <c r="CN49" s="611"/>
      <c r="CO49" s="611"/>
      <c r="CP49" s="611"/>
      <c r="CQ49" s="611"/>
      <c r="CR49" s="611"/>
      <c r="CS49" s="611"/>
      <c r="CT49" s="611"/>
      <c r="CU49" s="611"/>
      <c r="CV49" s="611"/>
      <c r="CW49" s="611"/>
      <c r="CX49" s="611"/>
      <c r="CY49" s="611"/>
      <c r="CZ49" s="611"/>
      <c r="DA49" s="611"/>
      <c r="DB49" s="611"/>
      <c r="DC49" s="611"/>
      <c r="DD49" s="611"/>
      <c r="DE49" s="611"/>
      <c r="DF49" s="611"/>
      <c r="DG49" s="611"/>
      <c r="DH49" s="611"/>
      <c r="DI49" s="611"/>
    </row>
    <row r="50" spans="5:113" x14ac:dyDescent="0.2">
      <c r="E50" s="610" t="s">
        <v>208</v>
      </c>
      <c r="F50" s="610"/>
      <c r="G50" s="610"/>
      <c r="H50" s="610"/>
      <c r="I50" s="610"/>
      <c r="J50" s="610"/>
      <c r="K50" s="610"/>
      <c r="L50" s="610"/>
      <c r="M50" s="610"/>
      <c r="N50" s="610"/>
      <c r="O50" s="610"/>
      <c r="P50" s="610"/>
      <c r="Q50" s="610"/>
      <c r="R50" s="610"/>
      <c r="S50" s="610"/>
      <c r="T50" s="610"/>
      <c r="U50" s="610"/>
      <c r="V50" s="610"/>
      <c r="W50" s="610"/>
      <c r="X50" s="610"/>
      <c r="Y50" s="610"/>
      <c r="Z50" s="610"/>
      <c r="AA50" s="610"/>
      <c r="AB50" s="610"/>
      <c r="AC50" s="610"/>
      <c r="AD50" s="610"/>
      <c r="AE50" s="610"/>
      <c r="AF50" s="610"/>
      <c r="AG50" s="610"/>
      <c r="AH50" s="610"/>
      <c r="AI50" s="610"/>
      <c r="AJ50" s="610"/>
      <c r="AK50" s="610"/>
      <c r="AL50" s="610"/>
      <c r="AM50" s="610"/>
      <c r="AN50" s="610"/>
      <c r="AO50" s="610"/>
      <c r="AP50" s="610"/>
      <c r="AQ50" s="610"/>
      <c r="AR50" s="610"/>
      <c r="AS50" s="610"/>
      <c r="AT50" s="610"/>
      <c r="AU50" s="610"/>
      <c r="AV50" s="610"/>
      <c r="AW50" s="610"/>
      <c r="AX50" s="610"/>
      <c r="AY50" s="610"/>
      <c r="AZ50" s="610"/>
      <c r="BA50" s="610"/>
      <c r="BB50" s="610"/>
      <c r="BC50" s="610"/>
      <c r="BD50" s="610"/>
      <c r="BE50" s="610"/>
      <c r="BF50" s="610"/>
      <c r="BG50" s="610"/>
      <c r="BH50" s="610"/>
      <c r="BI50" s="610"/>
      <c r="BJ50" s="610"/>
      <c r="BK50" s="610"/>
      <c r="BL50" s="610"/>
      <c r="BM50" s="610"/>
      <c r="BN50" s="610"/>
      <c r="BO50" s="610"/>
      <c r="BP50" s="610"/>
      <c r="BQ50" s="610"/>
      <c r="BR50" s="610"/>
      <c r="BS50" s="610"/>
      <c r="BT50" s="610"/>
      <c r="BU50" s="610"/>
      <c r="BV50" s="610"/>
      <c r="BW50" s="610"/>
      <c r="BX50" s="610"/>
      <c r="BY50" s="610"/>
      <c r="BZ50" s="610"/>
      <c r="CA50" s="610"/>
      <c r="CB50" s="610"/>
      <c r="CC50" s="610"/>
      <c r="CD50" s="610"/>
      <c r="CE50" s="610"/>
      <c r="CF50" s="610"/>
      <c r="CG50" s="610"/>
      <c r="CH50" s="610"/>
      <c r="CI50" s="610"/>
      <c r="CJ50" s="610"/>
      <c r="CK50" s="610"/>
      <c r="CL50" s="610"/>
      <c r="CM50" s="610"/>
      <c r="CN50" s="610"/>
      <c r="CO50" s="610"/>
      <c r="CP50" s="610"/>
      <c r="CQ50" s="610"/>
      <c r="CR50" s="610"/>
      <c r="CS50" s="610"/>
      <c r="CT50" s="610"/>
      <c r="CU50" s="610"/>
      <c r="CV50" s="610"/>
      <c r="CW50" s="610"/>
      <c r="CX50" s="610"/>
      <c r="CY50" s="610"/>
      <c r="CZ50" s="610"/>
      <c r="DA50" s="610"/>
      <c r="DB50" s="610"/>
      <c r="DC50" s="610"/>
      <c r="DD50" s="610"/>
      <c r="DE50" s="610"/>
      <c r="DF50" s="610"/>
      <c r="DG50" s="610"/>
      <c r="DH50" s="610"/>
      <c r="DI50" s="610"/>
    </row>
    <row r="51" spans="5:113" x14ac:dyDescent="0.2">
      <c r="E51" s="610" t="s">
        <v>209</v>
      </c>
      <c r="F51" s="610"/>
      <c r="G51" s="610"/>
      <c r="H51" s="610"/>
      <c r="I51" s="610"/>
      <c r="J51" s="610"/>
      <c r="K51" s="610"/>
      <c r="L51" s="610"/>
      <c r="M51" s="610"/>
      <c r="N51" s="610"/>
      <c r="O51" s="610"/>
      <c r="P51" s="610"/>
      <c r="Q51" s="610"/>
      <c r="R51" s="610"/>
      <c r="S51" s="610"/>
      <c r="T51" s="610"/>
      <c r="U51" s="610"/>
      <c r="V51" s="610"/>
      <c r="W51" s="610"/>
      <c r="X51" s="610"/>
      <c r="Y51" s="610"/>
      <c r="Z51" s="610"/>
      <c r="AA51" s="610"/>
      <c r="AB51" s="610"/>
      <c r="AC51" s="610"/>
      <c r="AD51" s="610"/>
      <c r="AE51" s="610"/>
      <c r="AF51" s="610"/>
      <c r="AG51" s="610"/>
      <c r="AH51" s="610"/>
      <c r="AI51" s="610"/>
      <c r="AJ51" s="610"/>
      <c r="AK51" s="610"/>
      <c r="AL51" s="610"/>
      <c r="AM51" s="610"/>
      <c r="AN51" s="610"/>
      <c r="AO51" s="610"/>
      <c r="AP51" s="610"/>
      <c r="AQ51" s="610"/>
      <c r="AR51" s="610"/>
      <c r="AS51" s="610"/>
      <c r="AT51" s="610"/>
      <c r="AU51" s="610"/>
      <c r="AV51" s="610"/>
      <c r="AW51" s="610"/>
      <c r="AX51" s="610"/>
      <c r="AY51" s="610"/>
      <c r="AZ51" s="610"/>
      <c r="BA51" s="610"/>
      <c r="BB51" s="610"/>
      <c r="BC51" s="610"/>
      <c r="BD51" s="610"/>
      <c r="BE51" s="610"/>
      <c r="BF51" s="610"/>
      <c r="BG51" s="610"/>
      <c r="BH51" s="610"/>
      <c r="BI51" s="610"/>
      <c r="BJ51" s="610"/>
      <c r="BK51" s="610"/>
      <c r="BL51" s="610"/>
      <c r="BM51" s="610"/>
      <c r="BN51" s="610"/>
      <c r="BO51" s="610"/>
      <c r="BP51" s="610"/>
      <c r="BQ51" s="610"/>
      <c r="BR51" s="610"/>
      <c r="BS51" s="610"/>
      <c r="BT51" s="610"/>
      <c r="BU51" s="610"/>
      <c r="BV51" s="610"/>
      <c r="BW51" s="610"/>
      <c r="BX51" s="610"/>
      <c r="BY51" s="610"/>
      <c r="BZ51" s="610"/>
      <c r="CA51" s="610"/>
      <c r="CB51" s="610"/>
      <c r="CC51" s="610"/>
      <c r="CD51" s="610"/>
      <c r="CE51" s="610"/>
      <c r="CF51" s="610"/>
      <c r="CG51" s="610"/>
      <c r="CH51" s="610"/>
      <c r="CI51" s="610"/>
      <c r="CJ51" s="610"/>
      <c r="CK51" s="610"/>
      <c r="CL51" s="610"/>
      <c r="CM51" s="610"/>
      <c r="CN51" s="610"/>
      <c r="CO51" s="610"/>
      <c r="CP51" s="610"/>
      <c r="CQ51" s="610"/>
      <c r="CR51" s="610"/>
      <c r="CS51" s="610"/>
      <c r="CT51" s="610"/>
      <c r="CU51" s="610"/>
      <c r="CV51" s="610"/>
      <c r="CW51" s="610"/>
      <c r="CX51" s="610"/>
      <c r="CY51" s="610"/>
      <c r="CZ51" s="610"/>
      <c r="DA51" s="610"/>
      <c r="DB51" s="610"/>
      <c r="DC51" s="610"/>
      <c r="DD51" s="610"/>
      <c r="DE51" s="610"/>
      <c r="DF51" s="610"/>
      <c r="DG51" s="610"/>
      <c r="DH51" s="610"/>
      <c r="DI51" s="610"/>
    </row>
    <row r="52" spans="5:113" x14ac:dyDescent="0.2">
      <c r="E52" s="610" t="s">
        <v>210</v>
      </c>
      <c r="F52" s="610"/>
      <c r="G52" s="610"/>
      <c r="H52" s="610"/>
      <c r="I52" s="610"/>
      <c r="J52" s="610"/>
      <c r="K52" s="610"/>
      <c r="L52" s="610"/>
      <c r="M52" s="610"/>
      <c r="N52" s="610"/>
      <c r="O52" s="610"/>
      <c r="P52" s="610"/>
      <c r="Q52" s="610"/>
      <c r="R52" s="610"/>
      <c r="S52" s="610"/>
      <c r="T52" s="610"/>
      <c r="U52" s="610"/>
      <c r="V52" s="610"/>
      <c r="W52" s="610"/>
      <c r="X52" s="610"/>
      <c r="Y52" s="610"/>
      <c r="Z52" s="610"/>
      <c r="AA52" s="610"/>
      <c r="AB52" s="610"/>
      <c r="AC52" s="610"/>
      <c r="AD52" s="610"/>
      <c r="AE52" s="610"/>
      <c r="AF52" s="610"/>
      <c r="AG52" s="610"/>
      <c r="AH52" s="610"/>
      <c r="AI52" s="610"/>
      <c r="AJ52" s="610"/>
      <c r="AK52" s="610"/>
      <c r="AL52" s="610"/>
      <c r="AM52" s="610"/>
      <c r="AN52" s="610"/>
      <c r="AO52" s="610"/>
      <c r="AP52" s="610"/>
      <c r="AQ52" s="610"/>
      <c r="AR52" s="610"/>
      <c r="AS52" s="610"/>
      <c r="AT52" s="610"/>
      <c r="AU52" s="610"/>
      <c r="AV52" s="610"/>
      <c r="AW52" s="610"/>
      <c r="AX52" s="610"/>
      <c r="AY52" s="610"/>
      <c r="AZ52" s="610"/>
      <c r="BA52" s="610"/>
      <c r="BB52" s="610"/>
      <c r="BC52" s="610"/>
      <c r="BD52" s="610"/>
      <c r="BE52" s="610"/>
      <c r="BF52" s="610"/>
      <c r="BG52" s="610"/>
      <c r="BH52" s="610"/>
      <c r="BI52" s="610"/>
      <c r="BJ52" s="610"/>
      <c r="BK52" s="610"/>
      <c r="BL52" s="610"/>
      <c r="BM52" s="610"/>
      <c r="BN52" s="610"/>
      <c r="BO52" s="610"/>
      <c r="BP52" s="610"/>
      <c r="BQ52" s="610"/>
      <c r="BR52" s="610"/>
      <c r="BS52" s="610"/>
      <c r="BT52" s="610"/>
      <c r="BU52" s="610"/>
      <c r="BV52" s="610"/>
      <c r="BW52" s="610"/>
      <c r="BX52" s="610"/>
      <c r="BY52" s="610"/>
      <c r="BZ52" s="610"/>
      <c r="CA52" s="610"/>
      <c r="CB52" s="610"/>
      <c r="CC52" s="610"/>
      <c r="CD52" s="610"/>
      <c r="CE52" s="610"/>
      <c r="CF52" s="610"/>
      <c r="CG52" s="610"/>
      <c r="CH52" s="610"/>
      <c r="CI52" s="610"/>
      <c r="CJ52" s="610"/>
      <c r="CK52" s="610"/>
      <c r="CL52" s="610"/>
      <c r="CM52" s="610"/>
      <c r="CN52" s="610"/>
      <c r="CO52" s="610"/>
      <c r="CP52" s="610"/>
      <c r="CQ52" s="610"/>
      <c r="CR52" s="610"/>
      <c r="CS52" s="610"/>
      <c r="CT52" s="610"/>
      <c r="CU52" s="610"/>
      <c r="CV52" s="610"/>
      <c r="CW52" s="610"/>
      <c r="CX52" s="610"/>
      <c r="CY52" s="610"/>
      <c r="CZ52" s="610"/>
      <c r="DA52" s="610"/>
      <c r="DB52" s="610"/>
      <c r="DC52" s="610"/>
      <c r="DD52" s="610"/>
      <c r="DE52" s="610"/>
      <c r="DF52" s="610"/>
      <c r="DG52" s="610"/>
      <c r="DH52" s="610"/>
      <c r="DI52" s="610"/>
    </row>
    <row r="53" spans="5:113" x14ac:dyDescent="0.2">
      <c r="E53" s="171" t="s">
        <v>595</v>
      </c>
    </row>
    <row r="54" spans="5:113" x14ac:dyDescent="0.2"/>
    <row r="55" spans="5:113" x14ac:dyDescent="0.2"/>
    <row r="56" spans="5:113" x14ac:dyDescent="0.2"/>
  </sheetData>
  <sheetProtection algorithmName="SHA-512" hashValue="xFsE+eDJ0JcCBDKZIakh3kpHzAecW4BwDhUviWNMG7GpM4aW2vQgnsd5qiDsbGXDIRjUFQCc0XOQvp9cPBsJUQ==" saltValue="aRivn3rViDBn+f8ahzCulA=="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6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65" customHeight="1" thickBot="1" x14ac:dyDescent="0.25">
      <c r="A32" s="22"/>
      <c r="B32" s="22"/>
      <c r="C32" s="22"/>
      <c r="D32" s="22"/>
      <c r="E32" s="22"/>
      <c r="F32" s="22"/>
      <c r="G32" s="22"/>
      <c r="H32" s="22"/>
      <c r="I32" s="22"/>
      <c r="J32" s="24" t="s">
        <v>0</v>
      </c>
      <c r="K32" s="22"/>
      <c r="L32" s="22"/>
      <c r="M32" s="22"/>
      <c r="N32" s="22"/>
      <c r="O32" s="22"/>
      <c r="P32" s="22"/>
    </row>
    <row r="33" spans="1:16" ht="39.15" customHeight="1" thickBot="1" x14ac:dyDescent="0.25">
      <c r="A33" s="22"/>
      <c r="B33" s="25" t="s">
        <v>6</v>
      </c>
      <c r="C33" s="26"/>
      <c r="D33" s="26"/>
      <c r="E33" s="27" t="s">
        <v>2</v>
      </c>
      <c r="F33" s="28" t="s">
        <v>558</v>
      </c>
      <c r="G33" s="29" t="s">
        <v>559</v>
      </c>
      <c r="H33" s="29" t="s">
        <v>560</v>
      </c>
      <c r="I33" s="29" t="s">
        <v>561</v>
      </c>
      <c r="J33" s="30" t="s">
        <v>562</v>
      </c>
      <c r="K33" s="22"/>
      <c r="L33" s="22"/>
      <c r="M33" s="22"/>
      <c r="N33" s="22"/>
      <c r="O33" s="22"/>
      <c r="P33" s="22"/>
    </row>
    <row r="34" spans="1:16" ht="39.15" customHeight="1" x14ac:dyDescent="0.2">
      <c r="A34" s="22"/>
      <c r="B34" s="31"/>
      <c r="C34" s="1158" t="s">
        <v>564</v>
      </c>
      <c r="D34" s="1158"/>
      <c r="E34" s="1159"/>
      <c r="F34" s="32" t="s">
        <v>565</v>
      </c>
      <c r="G34" s="33" t="s">
        <v>565</v>
      </c>
      <c r="H34" s="33" t="s">
        <v>566</v>
      </c>
      <c r="I34" s="33" t="s">
        <v>567</v>
      </c>
      <c r="J34" s="34" t="s">
        <v>568</v>
      </c>
      <c r="K34" s="22"/>
      <c r="L34" s="22"/>
      <c r="M34" s="22"/>
      <c r="N34" s="22"/>
      <c r="O34" s="22"/>
      <c r="P34" s="22"/>
    </row>
    <row r="35" spans="1:16" ht="39.15" customHeight="1" x14ac:dyDescent="0.2">
      <c r="A35" s="22"/>
      <c r="B35" s="35"/>
      <c r="C35" s="1154" t="s">
        <v>569</v>
      </c>
      <c r="D35" s="1154"/>
      <c r="E35" s="1155"/>
      <c r="F35" s="36">
        <v>4.29</v>
      </c>
      <c r="G35" s="37">
        <v>4.5</v>
      </c>
      <c r="H35" s="37">
        <v>5.48</v>
      </c>
      <c r="I35" s="37">
        <v>8.06</v>
      </c>
      <c r="J35" s="38">
        <v>6.13</v>
      </c>
      <c r="K35" s="22"/>
      <c r="L35" s="22"/>
      <c r="M35" s="22"/>
      <c r="N35" s="22"/>
      <c r="O35" s="22"/>
      <c r="P35" s="22"/>
    </row>
    <row r="36" spans="1:16" ht="39.15" customHeight="1" x14ac:dyDescent="0.2">
      <c r="A36" s="22"/>
      <c r="B36" s="35"/>
      <c r="C36" s="1154" t="s">
        <v>570</v>
      </c>
      <c r="D36" s="1154"/>
      <c r="E36" s="1155"/>
      <c r="F36" s="36">
        <v>2.0499999999999998</v>
      </c>
      <c r="G36" s="37">
        <v>2.0699999999999998</v>
      </c>
      <c r="H36" s="37">
        <v>1.02</v>
      </c>
      <c r="I36" s="37">
        <v>1.32</v>
      </c>
      <c r="J36" s="38">
        <v>1.65</v>
      </c>
      <c r="K36" s="22"/>
      <c r="L36" s="22"/>
      <c r="M36" s="22"/>
      <c r="N36" s="22"/>
      <c r="O36" s="22"/>
      <c r="P36" s="22"/>
    </row>
    <row r="37" spans="1:16" ht="39.15" customHeight="1" x14ac:dyDescent="0.2">
      <c r="A37" s="22"/>
      <c r="B37" s="35"/>
      <c r="C37" s="1154" t="s">
        <v>571</v>
      </c>
      <c r="D37" s="1154"/>
      <c r="E37" s="1155"/>
      <c r="F37" s="36">
        <v>2.61</v>
      </c>
      <c r="G37" s="37">
        <v>0.84</v>
      </c>
      <c r="H37" s="37">
        <v>0.96</v>
      </c>
      <c r="I37" s="37">
        <v>0.75</v>
      </c>
      <c r="J37" s="38">
        <v>0.98</v>
      </c>
      <c r="K37" s="22"/>
      <c r="L37" s="22"/>
      <c r="M37" s="22"/>
      <c r="N37" s="22"/>
      <c r="O37" s="22"/>
      <c r="P37" s="22"/>
    </row>
    <row r="38" spans="1:16" ht="39.15" customHeight="1" x14ac:dyDescent="0.2">
      <c r="A38" s="22"/>
      <c r="B38" s="35"/>
      <c r="C38" s="1154" t="s">
        <v>572</v>
      </c>
      <c r="D38" s="1154"/>
      <c r="E38" s="1155"/>
      <c r="F38" s="36">
        <v>0.13</v>
      </c>
      <c r="G38" s="37">
        <v>0.14000000000000001</v>
      </c>
      <c r="H38" s="37">
        <v>0.15</v>
      </c>
      <c r="I38" s="37">
        <v>0.14000000000000001</v>
      </c>
      <c r="J38" s="38">
        <v>0.16</v>
      </c>
      <c r="K38" s="22"/>
      <c r="L38" s="22"/>
      <c r="M38" s="22"/>
      <c r="N38" s="22"/>
      <c r="O38" s="22"/>
      <c r="P38" s="22"/>
    </row>
    <row r="39" spans="1:16" ht="39.15" customHeight="1" x14ac:dyDescent="0.2">
      <c r="A39" s="22"/>
      <c r="B39" s="35"/>
      <c r="C39" s="1154" t="s">
        <v>573</v>
      </c>
      <c r="D39" s="1154"/>
      <c r="E39" s="1155"/>
      <c r="F39" s="36" t="s">
        <v>517</v>
      </c>
      <c r="G39" s="37" t="s">
        <v>517</v>
      </c>
      <c r="H39" s="37" t="s">
        <v>517</v>
      </c>
      <c r="I39" s="37" t="s">
        <v>517</v>
      </c>
      <c r="J39" s="38">
        <v>0.15</v>
      </c>
      <c r="K39" s="22"/>
      <c r="L39" s="22"/>
      <c r="M39" s="22"/>
      <c r="N39" s="22"/>
      <c r="O39" s="22"/>
      <c r="P39" s="22"/>
    </row>
    <row r="40" spans="1:16" ht="39.15" customHeight="1" x14ac:dyDescent="0.2">
      <c r="A40" s="22"/>
      <c r="B40" s="35"/>
      <c r="C40" s="1154" t="s">
        <v>574</v>
      </c>
      <c r="D40" s="1154"/>
      <c r="E40" s="1155"/>
      <c r="F40" s="36" t="s">
        <v>517</v>
      </c>
      <c r="G40" s="37" t="s">
        <v>517</v>
      </c>
      <c r="H40" s="37" t="s">
        <v>517</v>
      </c>
      <c r="I40" s="37" t="s">
        <v>517</v>
      </c>
      <c r="J40" s="38">
        <v>0.01</v>
      </c>
      <c r="K40" s="22"/>
      <c r="L40" s="22"/>
      <c r="M40" s="22"/>
      <c r="N40" s="22"/>
      <c r="O40" s="22"/>
      <c r="P40" s="22"/>
    </row>
    <row r="41" spans="1:16" ht="39.15" customHeight="1" x14ac:dyDescent="0.2">
      <c r="A41" s="22"/>
      <c r="B41" s="35"/>
      <c r="C41" s="1154" t="s">
        <v>575</v>
      </c>
      <c r="D41" s="1154"/>
      <c r="E41" s="1155"/>
      <c r="F41" s="36">
        <v>0</v>
      </c>
      <c r="G41" s="37">
        <v>0</v>
      </c>
      <c r="H41" s="37">
        <v>0.01</v>
      </c>
      <c r="I41" s="37">
        <v>0</v>
      </c>
      <c r="J41" s="38">
        <v>0.01</v>
      </c>
      <c r="K41" s="22"/>
      <c r="L41" s="22"/>
      <c r="M41" s="22"/>
      <c r="N41" s="22"/>
      <c r="O41" s="22"/>
      <c r="P41" s="22"/>
    </row>
    <row r="42" spans="1:16" ht="39.15" customHeight="1" x14ac:dyDescent="0.2">
      <c r="A42" s="22"/>
      <c r="B42" s="39"/>
      <c r="C42" s="1154" t="s">
        <v>576</v>
      </c>
      <c r="D42" s="1154"/>
      <c r="E42" s="1155"/>
      <c r="F42" s="36" t="s">
        <v>517</v>
      </c>
      <c r="G42" s="37" t="s">
        <v>517</v>
      </c>
      <c r="H42" s="37" t="s">
        <v>517</v>
      </c>
      <c r="I42" s="37" t="s">
        <v>517</v>
      </c>
      <c r="J42" s="38" t="s">
        <v>517</v>
      </c>
      <c r="K42" s="22"/>
      <c r="L42" s="22"/>
      <c r="M42" s="22"/>
      <c r="N42" s="22"/>
      <c r="O42" s="22"/>
      <c r="P42" s="22"/>
    </row>
    <row r="43" spans="1:16" ht="39.15" customHeight="1" thickBot="1" x14ac:dyDescent="0.25">
      <c r="A43" s="22"/>
      <c r="B43" s="40"/>
      <c r="C43" s="1156" t="s">
        <v>577</v>
      </c>
      <c r="D43" s="1156"/>
      <c r="E43" s="1157"/>
      <c r="F43" s="41">
        <v>0</v>
      </c>
      <c r="G43" s="42">
        <v>0</v>
      </c>
      <c r="H43" s="42">
        <v>0.46</v>
      </c>
      <c r="I43" s="42">
        <v>0.34</v>
      </c>
      <c r="J43" s="43">
        <v>0</v>
      </c>
      <c r="K43" s="22"/>
      <c r="L43" s="22"/>
      <c r="M43" s="22"/>
      <c r="N43" s="22"/>
      <c r="O43" s="22"/>
      <c r="P43" s="22"/>
    </row>
    <row r="44" spans="1:16" ht="39.15" customHeight="1" x14ac:dyDescent="0.2">
      <c r="A44" s="22"/>
      <c r="B44" s="44" t="s">
        <v>7</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JFFkFEzHCRMwATdtYAubFXgWYKm3QHUYRnUleMhX0PqAbDx5BplqhOhunvxERgog4AlcJPYXwa7TDYUfNWlgyA==" saltValue="L4IT8VHIzymFTY0OaEqXm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65" customHeight="1" x14ac:dyDescent="0.2">
      <c r="A1" s="46"/>
      <c r="B1" s="46"/>
      <c r="C1" s="46"/>
      <c r="D1" s="46"/>
      <c r="E1" s="46"/>
      <c r="F1" s="46"/>
      <c r="G1" s="46"/>
      <c r="H1" s="46"/>
      <c r="I1" s="46"/>
      <c r="J1" s="46"/>
      <c r="K1" s="46"/>
      <c r="L1" s="46"/>
      <c r="M1" s="46"/>
      <c r="N1" s="46"/>
      <c r="O1" s="46"/>
      <c r="P1" s="46"/>
      <c r="Q1" s="46"/>
      <c r="R1" s="46"/>
      <c r="S1" s="46"/>
      <c r="T1" s="46"/>
      <c r="U1" s="46"/>
    </row>
    <row r="2" spans="1:21" ht="13.65" customHeight="1" x14ac:dyDescent="0.2">
      <c r="A2" s="46"/>
      <c r="B2" s="46"/>
      <c r="C2" s="46"/>
      <c r="D2" s="46"/>
      <c r="E2" s="46"/>
      <c r="F2" s="46"/>
      <c r="G2" s="46"/>
      <c r="H2" s="46"/>
      <c r="I2" s="46"/>
      <c r="J2" s="46"/>
      <c r="K2" s="46"/>
      <c r="L2" s="46"/>
      <c r="M2" s="46"/>
      <c r="N2" s="46"/>
      <c r="O2" s="46"/>
      <c r="P2" s="46"/>
      <c r="Q2" s="46"/>
      <c r="R2" s="46"/>
      <c r="S2" s="46"/>
      <c r="T2" s="46"/>
      <c r="U2" s="46"/>
    </row>
    <row r="3" spans="1:21" ht="13.65" customHeight="1" x14ac:dyDescent="0.2">
      <c r="A3" s="46"/>
      <c r="B3" s="46"/>
      <c r="C3" s="46"/>
      <c r="D3" s="46"/>
      <c r="E3" s="46"/>
      <c r="F3" s="46"/>
      <c r="G3" s="46"/>
      <c r="H3" s="46"/>
      <c r="I3" s="46"/>
      <c r="J3" s="46"/>
      <c r="K3" s="46"/>
      <c r="L3" s="46"/>
      <c r="M3" s="46"/>
      <c r="N3" s="46"/>
      <c r="O3" s="46"/>
      <c r="P3" s="46"/>
      <c r="Q3" s="46"/>
      <c r="R3" s="46"/>
      <c r="S3" s="46"/>
      <c r="T3" s="46"/>
      <c r="U3" s="46"/>
    </row>
    <row r="4" spans="1:21" ht="13.65" customHeight="1" x14ac:dyDescent="0.2">
      <c r="A4" s="46"/>
      <c r="B4" s="46"/>
      <c r="C4" s="46"/>
      <c r="D4" s="46"/>
      <c r="E4" s="46"/>
      <c r="F4" s="46"/>
      <c r="G4" s="46"/>
      <c r="H4" s="46"/>
      <c r="I4" s="46"/>
      <c r="J4" s="46"/>
      <c r="K4" s="46"/>
      <c r="L4" s="46"/>
      <c r="M4" s="46"/>
      <c r="N4" s="46"/>
      <c r="O4" s="46"/>
      <c r="P4" s="46"/>
      <c r="Q4" s="46"/>
      <c r="R4" s="46"/>
      <c r="S4" s="46"/>
      <c r="T4" s="46"/>
      <c r="U4" s="46"/>
    </row>
    <row r="5" spans="1:21" ht="13.65" customHeight="1" x14ac:dyDescent="0.2">
      <c r="A5" s="46"/>
      <c r="B5" s="46"/>
      <c r="C5" s="46"/>
      <c r="D5" s="46"/>
      <c r="E5" s="46"/>
      <c r="F5" s="46"/>
      <c r="G5" s="46"/>
      <c r="H5" s="46"/>
      <c r="I5" s="46"/>
      <c r="J5" s="46"/>
      <c r="K5" s="46"/>
      <c r="L5" s="46"/>
      <c r="M5" s="46"/>
      <c r="N5" s="46"/>
      <c r="O5" s="46"/>
      <c r="P5" s="46"/>
      <c r="Q5" s="46"/>
      <c r="R5" s="46"/>
      <c r="S5" s="46"/>
      <c r="T5" s="46"/>
      <c r="U5" s="46"/>
    </row>
    <row r="6" spans="1:21" ht="13.65" customHeight="1" x14ac:dyDescent="0.2">
      <c r="A6" s="46"/>
      <c r="B6" s="46"/>
      <c r="C6" s="46"/>
      <c r="D6" s="46"/>
      <c r="E6" s="46"/>
      <c r="F6" s="46"/>
      <c r="G6" s="46"/>
      <c r="H6" s="46"/>
      <c r="I6" s="46"/>
      <c r="J6" s="46"/>
      <c r="K6" s="46"/>
      <c r="L6" s="46"/>
      <c r="M6" s="46"/>
      <c r="N6" s="46"/>
      <c r="O6" s="46"/>
      <c r="P6" s="46"/>
      <c r="Q6" s="46"/>
      <c r="R6" s="46"/>
      <c r="S6" s="46"/>
      <c r="T6" s="46"/>
      <c r="U6" s="46"/>
    </row>
    <row r="7" spans="1:21" ht="13.65" customHeight="1" x14ac:dyDescent="0.2">
      <c r="A7" s="46"/>
      <c r="B7" s="46"/>
      <c r="C7" s="46"/>
      <c r="D7" s="46"/>
      <c r="E7" s="46"/>
      <c r="F7" s="46"/>
      <c r="G7" s="46"/>
      <c r="H7" s="46"/>
      <c r="I7" s="46"/>
      <c r="J7" s="46"/>
      <c r="K7" s="46"/>
      <c r="L7" s="46"/>
      <c r="M7" s="46"/>
      <c r="N7" s="46"/>
      <c r="O7" s="46"/>
      <c r="P7" s="46"/>
      <c r="Q7" s="46"/>
      <c r="R7" s="46"/>
      <c r="S7" s="46"/>
      <c r="T7" s="46"/>
      <c r="U7" s="46"/>
    </row>
    <row r="8" spans="1:21" ht="13.65" customHeight="1" x14ac:dyDescent="0.2">
      <c r="A8" s="46"/>
      <c r="B8" s="46"/>
      <c r="C8" s="46"/>
      <c r="D8" s="46"/>
      <c r="E8" s="46"/>
      <c r="F8" s="46"/>
      <c r="G8" s="46"/>
      <c r="H8" s="46"/>
      <c r="I8" s="46"/>
      <c r="J8" s="46"/>
      <c r="K8" s="46"/>
      <c r="L8" s="46"/>
      <c r="M8" s="46"/>
      <c r="N8" s="46"/>
      <c r="O8" s="46"/>
      <c r="P8" s="46"/>
      <c r="Q8" s="46"/>
      <c r="R8" s="46"/>
      <c r="S8" s="46"/>
      <c r="T8" s="46"/>
      <c r="U8" s="46"/>
    </row>
    <row r="9" spans="1:21" ht="13.65" customHeight="1" x14ac:dyDescent="0.2">
      <c r="A9" s="46"/>
      <c r="B9" s="46"/>
      <c r="C9" s="46"/>
      <c r="D9" s="46"/>
      <c r="E9" s="46"/>
      <c r="F9" s="46"/>
      <c r="G9" s="46"/>
      <c r="H9" s="46"/>
      <c r="I9" s="46"/>
      <c r="J9" s="46"/>
      <c r="K9" s="46"/>
      <c r="L9" s="46"/>
      <c r="M9" s="46"/>
      <c r="N9" s="46"/>
      <c r="O9" s="46"/>
      <c r="P9" s="46"/>
      <c r="Q9" s="46"/>
      <c r="R9" s="46"/>
      <c r="S9" s="46"/>
      <c r="T9" s="46"/>
      <c r="U9" s="46"/>
    </row>
    <row r="10" spans="1:21" ht="13.6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6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6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6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6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6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6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6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6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6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6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6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6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6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6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6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6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6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6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6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6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6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6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6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6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6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6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6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6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6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6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6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6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5">
      <c r="A44" s="46"/>
      <c r="B44" s="49" t="s">
        <v>9</v>
      </c>
      <c r="C44" s="50"/>
      <c r="D44" s="50"/>
      <c r="E44" s="51"/>
      <c r="F44" s="51"/>
      <c r="G44" s="51"/>
      <c r="H44" s="51"/>
      <c r="I44" s="51"/>
      <c r="J44" s="52" t="s">
        <v>2</v>
      </c>
      <c r="K44" s="53" t="s">
        <v>558</v>
      </c>
      <c r="L44" s="54" t="s">
        <v>559</v>
      </c>
      <c r="M44" s="54" t="s">
        <v>560</v>
      </c>
      <c r="N44" s="54" t="s">
        <v>561</v>
      </c>
      <c r="O44" s="55" t="s">
        <v>562</v>
      </c>
      <c r="P44" s="46"/>
      <c r="Q44" s="46"/>
      <c r="R44" s="46"/>
      <c r="S44" s="46"/>
      <c r="T44" s="46"/>
      <c r="U44" s="46"/>
    </row>
    <row r="45" spans="1:21" ht="30.75" customHeight="1" x14ac:dyDescent="0.2">
      <c r="A45" s="46"/>
      <c r="B45" s="1160" t="s">
        <v>10</v>
      </c>
      <c r="C45" s="1161"/>
      <c r="D45" s="56"/>
      <c r="E45" s="1166" t="s">
        <v>11</v>
      </c>
      <c r="F45" s="1166"/>
      <c r="G45" s="1166"/>
      <c r="H45" s="1166"/>
      <c r="I45" s="1166"/>
      <c r="J45" s="1167"/>
      <c r="K45" s="57">
        <v>996</v>
      </c>
      <c r="L45" s="58">
        <v>1044</v>
      </c>
      <c r="M45" s="58">
        <v>952</v>
      </c>
      <c r="N45" s="58">
        <v>966</v>
      </c>
      <c r="O45" s="59">
        <v>991</v>
      </c>
      <c r="P45" s="46"/>
      <c r="Q45" s="46"/>
      <c r="R45" s="46"/>
      <c r="S45" s="46"/>
      <c r="T45" s="46"/>
      <c r="U45" s="46"/>
    </row>
    <row r="46" spans="1:21" ht="30.75" customHeight="1" x14ac:dyDescent="0.2">
      <c r="A46" s="46"/>
      <c r="B46" s="1162"/>
      <c r="C46" s="1163"/>
      <c r="D46" s="60"/>
      <c r="E46" s="1168" t="s">
        <v>12</v>
      </c>
      <c r="F46" s="1168"/>
      <c r="G46" s="1168"/>
      <c r="H46" s="1168"/>
      <c r="I46" s="1168"/>
      <c r="J46" s="1169"/>
      <c r="K46" s="61" t="s">
        <v>517</v>
      </c>
      <c r="L46" s="62" t="s">
        <v>517</v>
      </c>
      <c r="M46" s="62" t="s">
        <v>517</v>
      </c>
      <c r="N46" s="62" t="s">
        <v>517</v>
      </c>
      <c r="O46" s="63" t="s">
        <v>517</v>
      </c>
      <c r="P46" s="46"/>
      <c r="Q46" s="46"/>
      <c r="R46" s="46"/>
      <c r="S46" s="46"/>
      <c r="T46" s="46"/>
      <c r="U46" s="46"/>
    </row>
    <row r="47" spans="1:21" ht="30.75" customHeight="1" x14ac:dyDescent="0.2">
      <c r="A47" s="46"/>
      <c r="B47" s="1162"/>
      <c r="C47" s="1163"/>
      <c r="D47" s="60"/>
      <c r="E47" s="1168" t="s">
        <v>13</v>
      </c>
      <c r="F47" s="1168"/>
      <c r="G47" s="1168"/>
      <c r="H47" s="1168"/>
      <c r="I47" s="1168"/>
      <c r="J47" s="1169"/>
      <c r="K47" s="61" t="s">
        <v>517</v>
      </c>
      <c r="L47" s="62" t="s">
        <v>517</v>
      </c>
      <c r="M47" s="62" t="s">
        <v>517</v>
      </c>
      <c r="N47" s="62" t="s">
        <v>517</v>
      </c>
      <c r="O47" s="63" t="s">
        <v>517</v>
      </c>
      <c r="P47" s="46"/>
      <c r="Q47" s="46"/>
      <c r="R47" s="46"/>
      <c r="S47" s="46"/>
      <c r="T47" s="46"/>
      <c r="U47" s="46"/>
    </row>
    <row r="48" spans="1:21" ht="30.75" customHeight="1" x14ac:dyDescent="0.2">
      <c r="A48" s="46"/>
      <c r="B48" s="1162"/>
      <c r="C48" s="1163"/>
      <c r="D48" s="60"/>
      <c r="E48" s="1168" t="s">
        <v>14</v>
      </c>
      <c r="F48" s="1168"/>
      <c r="G48" s="1168"/>
      <c r="H48" s="1168"/>
      <c r="I48" s="1168"/>
      <c r="J48" s="1169"/>
      <c r="K48" s="61">
        <v>365</v>
      </c>
      <c r="L48" s="62">
        <v>358</v>
      </c>
      <c r="M48" s="62">
        <v>349</v>
      </c>
      <c r="N48" s="62">
        <v>298</v>
      </c>
      <c r="O48" s="63">
        <v>303</v>
      </c>
      <c r="P48" s="46"/>
      <c r="Q48" s="46"/>
      <c r="R48" s="46"/>
      <c r="S48" s="46"/>
      <c r="T48" s="46"/>
      <c r="U48" s="46"/>
    </row>
    <row r="49" spans="1:21" ht="30.75" customHeight="1" x14ac:dyDescent="0.2">
      <c r="A49" s="46"/>
      <c r="B49" s="1162"/>
      <c r="C49" s="1163"/>
      <c r="D49" s="60"/>
      <c r="E49" s="1168" t="s">
        <v>15</v>
      </c>
      <c r="F49" s="1168"/>
      <c r="G49" s="1168"/>
      <c r="H49" s="1168"/>
      <c r="I49" s="1168"/>
      <c r="J49" s="1169"/>
      <c r="K49" s="61">
        <v>40</v>
      </c>
      <c r="L49" s="62">
        <v>36</v>
      </c>
      <c r="M49" s="62">
        <v>25</v>
      </c>
      <c r="N49" s="62">
        <v>26</v>
      </c>
      <c r="O49" s="63">
        <v>26</v>
      </c>
      <c r="P49" s="46"/>
      <c r="Q49" s="46"/>
      <c r="R49" s="46"/>
      <c r="S49" s="46"/>
      <c r="T49" s="46"/>
      <c r="U49" s="46"/>
    </row>
    <row r="50" spans="1:21" ht="30.75" customHeight="1" x14ac:dyDescent="0.2">
      <c r="A50" s="46"/>
      <c r="B50" s="1162"/>
      <c r="C50" s="1163"/>
      <c r="D50" s="60"/>
      <c r="E50" s="1168" t="s">
        <v>16</v>
      </c>
      <c r="F50" s="1168"/>
      <c r="G50" s="1168"/>
      <c r="H50" s="1168"/>
      <c r="I50" s="1168"/>
      <c r="J50" s="1169"/>
      <c r="K50" s="61">
        <v>2</v>
      </c>
      <c r="L50" s="62">
        <v>2</v>
      </c>
      <c r="M50" s="62">
        <v>2</v>
      </c>
      <c r="N50" s="62">
        <v>7</v>
      </c>
      <c r="O50" s="63" t="s">
        <v>517</v>
      </c>
      <c r="P50" s="46"/>
      <c r="Q50" s="46"/>
      <c r="R50" s="46"/>
      <c r="S50" s="46"/>
      <c r="T50" s="46"/>
      <c r="U50" s="46"/>
    </row>
    <row r="51" spans="1:21" ht="30.75" customHeight="1" x14ac:dyDescent="0.2">
      <c r="A51" s="46"/>
      <c r="B51" s="1164"/>
      <c r="C51" s="1165"/>
      <c r="D51" s="64"/>
      <c r="E51" s="1168" t="s">
        <v>17</v>
      </c>
      <c r="F51" s="1168"/>
      <c r="G51" s="1168"/>
      <c r="H51" s="1168"/>
      <c r="I51" s="1168"/>
      <c r="J51" s="1169"/>
      <c r="K51" s="61" t="s">
        <v>517</v>
      </c>
      <c r="L51" s="62" t="s">
        <v>517</v>
      </c>
      <c r="M51" s="62" t="s">
        <v>517</v>
      </c>
      <c r="N51" s="62" t="s">
        <v>517</v>
      </c>
      <c r="O51" s="63" t="s">
        <v>517</v>
      </c>
      <c r="P51" s="46"/>
      <c r="Q51" s="46"/>
      <c r="R51" s="46"/>
      <c r="S51" s="46"/>
      <c r="T51" s="46"/>
      <c r="U51" s="46"/>
    </row>
    <row r="52" spans="1:21" ht="30.75" customHeight="1" x14ac:dyDescent="0.2">
      <c r="A52" s="46"/>
      <c r="B52" s="1170" t="s">
        <v>18</v>
      </c>
      <c r="C52" s="1171"/>
      <c r="D52" s="64"/>
      <c r="E52" s="1168" t="s">
        <v>19</v>
      </c>
      <c r="F52" s="1168"/>
      <c r="G52" s="1168"/>
      <c r="H52" s="1168"/>
      <c r="I52" s="1168"/>
      <c r="J52" s="1169"/>
      <c r="K52" s="61">
        <v>1080</v>
      </c>
      <c r="L52" s="62">
        <v>1100</v>
      </c>
      <c r="M52" s="62">
        <v>1024</v>
      </c>
      <c r="N52" s="62">
        <v>1036</v>
      </c>
      <c r="O52" s="63">
        <v>1061</v>
      </c>
      <c r="P52" s="46"/>
      <c r="Q52" s="46"/>
      <c r="R52" s="46"/>
      <c r="S52" s="46"/>
      <c r="T52" s="46"/>
      <c r="U52" s="46"/>
    </row>
    <row r="53" spans="1:21" ht="30.75" customHeight="1" thickBot="1" x14ac:dyDescent="0.25">
      <c r="A53" s="46"/>
      <c r="B53" s="1172" t="s">
        <v>20</v>
      </c>
      <c r="C53" s="1173"/>
      <c r="D53" s="65"/>
      <c r="E53" s="1174" t="s">
        <v>21</v>
      </c>
      <c r="F53" s="1174"/>
      <c r="G53" s="1174"/>
      <c r="H53" s="1174"/>
      <c r="I53" s="1174"/>
      <c r="J53" s="1175"/>
      <c r="K53" s="66">
        <v>323</v>
      </c>
      <c r="L53" s="67">
        <v>340</v>
      </c>
      <c r="M53" s="67">
        <v>304</v>
      </c>
      <c r="N53" s="67">
        <v>261</v>
      </c>
      <c r="O53" s="68">
        <v>259</v>
      </c>
      <c r="P53" s="46"/>
      <c r="Q53" s="46"/>
      <c r="R53" s="46"/>
      <c r="S53" s="46"/>
      <c r="T53" s="46"/>
      <c r="U53" s="46"/>
    </row>
    <row r="54" spans="1:21" ht="24" customHeight="1" x14ac:dyDescent="0.2">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23</v>
      </c>
      <c r="C55" s="71"/>
      <c r="D55" s="71"/>
      <c r="E55" s="71"/>
      <c r="F55" s="71"/>
      <c r="G55" s="71"/>
      <c r="H55" s="71"/>
      <c r="I55" s="71"/>
      <c r="J55" s="71"/>
      <c r="K55" s="72"/>
      <c r="L55" s="72"/>
      <c r="M55" s="72"/>
      <c r="N55" s="72"/>
      <c r="O55" s="73" t="s">
        <v>578</v>
      </c>
      <c r="P55" s="46"/>
      <c r="Q55" s="46"/>
      <c r="R55" s="46"/>
      <c r="S55" s="46"/>
      <c r="T55" s="46"/>
      <c r="U55" s="46"/>
    </row>
    <row r="56" spans="1:21" ht="31.65" customHeight="1" thickBot="1" x14ac:dyDescent="0.25">
      <c r="A56" s="46"/>
      <c r="B56" s="74"/>
      <c r="C56" s="75"/>
      <c r="D56" s="75"/>
      <c r="E56" s="76"/>
      <c r="F56" s="76"/>
      <c r="G56" s="76"/>
      <c r="H56" s="76"/>
      <c r="I56" s="76"/>
      <c r="J56" s="77" t="s">
        <v>2</v>
      </c>
      <c r="K56" s="78" t="s">
        <v>579</v>
      </c>
      <c r="L56" s="79" t="s">
        <v>580</v>
      </c>
      <c r="M56" s="79" t="s">
        <v>581</v>
      </c>
      <c r="N56" s="79" t="s">
        <v>582</v>
      </c>
      <c r="O56" s="80" t="s">
        <v>583</v>
      </c>
      <c r="P56" s="46"/>
      <c r="Q56" s="46"/>
      <c r="R56" s="46"/>
      <c r="S56" s="46"/>
      <c r="T56" s="46"/>
      <c r="U56" s="46"/>
    </row>
    <row r="57" spans="1:21" ht="31.65" customHeight="1" x14ac:dyDescent="0.2">
      <c r="B57" s="1176" t="s">
        <v>24</v>
      </c>
      <c r="C57" s="1177"/>
      <c r="D57" s="1180" t="s">
        <v>25</v>
      </c>
      <c r="E57" s="1181"/>
      <c r="F57" s="1181"/>
      <c r="G57" s="1181"/>
      <c r="H57" s="1181"/>
      <c r="I57" s="1181"/>
      <c r="J57" s="1182"/>
      <c r="K57" s="81"/>
      <c r="L57" s="82"/>
      <c r="M57" s="82"/>
      <c r="N57" s="82"/>
      <c r="O57" s="83"/>
    </row>
    <row r="58" spans="1:21" ht="31.65" customHeight="1" thickBot="1" x14ac:dyDescent="0.25">
      <c r="B58" s="1178"/>
      <c r="C58" s="1179"/>
      <c r="D58" s="1183" t="s">
        <v>26</v>
      </c>
      <c r="E58" s="1184"/>
      <c r="F58" s="1184"/>
      <c r="G58" s="1184"/>
      <c r="H58" s="1184"/>
      <c r="I58" s="1184"/>
      <c r="J58" s="1185"/>
      <c r="K58" s="84"/>
      <c r="L58" s="85"/>
      <c r="M58" s="85"/>
      <c r="N58" s="85"/>
      <c r="O58" s="86"/>
    </row>
    <row r="59" spans="1:21" ht="24" customHeight="1" x14ac:dyDescent="0.2">
      <c r="B59" s="87"/>
      <c r="C59" s="87"/>
      <c r="D59" s="88" t="s">
        <v>27</v>
      </c>
      <c r="E59" s="89"/>
      <c r="F59" s="89"/>
      <c r="G59" s="89"/>
      <c r="H59" s="89"/>
      <c r="I59" s="89"/>
      <c r="J59" s="89"/>
      <c r="K59" s="89"/>
      <c r="L59" s="89"/>
      <c r="M59" s="89"/>
      <c r="N59" s="89"/>
      <c r="O59" s="89"/>
    </row>
    <row r="60" spans="1:21" ht="24" customHeight="1" x14ac:dyDescent="0.2">
      <c r="B60" s="90"/>
      <c r="C60" s="90"/>
      <c r="D60" s="88" t="s">
        <v>28</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OeZuotxB+N7TOoEwvxbHzTXdU+cVb1miBHft2+eE7OKr6YzfQdd+wMJscjs4r6eWSqYJliodFj+R7acGjje1rg==" saltValue="YRh31stFmtvRibCFyojOt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6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8</v>
      </c>
    </row>
    <row r="40" spans="2:13" ht="27.75" customHeight="1" thickBot="1" x14ac:dyDescent="0.25">
      <c r="B40" s="93" t="s">
        <v>9</v>
      </c>
      <c r="C40" s="94"/>
      <c r="D40" s="94"/>
      <c r="E40" s="95"/>
      <c r="F40" s="95"/>
      <c r="G40" s="95"/>
      <c r="H40" s="96" t="s">
        <v>2</v>
      </c>
      <c r="I40" s="97" t="s">
        <v>558</v>
      </c>
      <c r="J40" s="98" t="s">
        <v>559</v>
      </c>
      <c r="K40" s="98" t="s">
        <v>560</v>
      </c>
      <c r="L40" s="98" t="s">
        <v>561</v>
      </c>
      <c r="M40" s="99" t="s">
        <v>562</v>
      </c>
    </row>
    <row r="41" spans="2:13" ht="27.75" customHeight="1" x14ac:dyDescent="0.2">
      <c r="B41" s="1186" t="s">
        <v>29</v>
      </c>
      <c r="C41" s="1187"/>
      <c r="D41" s="100"/>
      <c r="E41" s="1192" t="s">
        <v>30</v>
      </c>
      <c r="F41" s="1192"/>
      <c r="G41" s="1192"/>
      <c r="H41" s="1193"/>
      <c r="I41" s="332">
        <v>5556</v>
      </c>
      <c r="J41" s="333">
        <v>6210</v>
      </c>
      <c r="K41" s="333">
        <v>6121</v>
      </c>
      <c r="L41" s="333">
        <v>5839</v>
      </c>
      <c r="M41" s="334">
        <v>5377</v>
      </c>
    </row>
    <row r="42" spans="2:13" ht="27.75" customHeight="1" x14ac:dyDescent="0.2">
      <c r="B42" s="1188"/>
      <c r="C42" s="1189"/>
      <c r="D42" s="101"/>
      <c r="E42" s="1194" t="s">
        <v>31</v>
      </c>
      <c r="F42" s="1194"/>
      <c r="G42" s="1194"/>
      <c r="H42" s="1195"/>
      <c r="I42" s="335">
        <v>10</v>
      </c>
      <c r="J42" s="336">
        <v>8</v>
      </c>
      <c r="K42" s="336">
        <v>7</v>
      </c>
      <c r="L42" s="336" t="s">
        <v>517</v>
      </c>
      <c r="M42" s="337" t="s">
        <v>517</v>
      </c>
    </row>
    <row r="43" spans="2:13" ht="27.75" customHeight="1" x14ac:dyDescent="0.2">
      <c r="B43" s="1188"/>
      <c r="C43" s="1189"/>
      <c r="D43" s="101"/>
      <c r="E43" s="1194" t="s">
        <v>32</v>
      </c>
      <c r="F43" s="1194"/>
      <c r="G43" s="1194"/>
      <c r="H43" s="1195"/>
      <c r="I43" s="335">
        <v>3509</v>
      </c>
      <c r="J43" s="336">
        <v>3391</v>
      </c>
      <c r="K43" s="336">
        <v>3092</v>
      </c>
      <c r="L43" s="336">
        <v>2832</v>
      </c>
      <c r="M43" s="337">
        <v>2443</v>
      </c>
    </row>
    <row r="44" spans="2:13" ht="27.75" customHeight="1" x14ac:dyDescent="0.2">
      <c r="B44" s="1188"/>
      <c r="C44" s="1189"/>
      <c r="D44" s="101"/>
      <c r="E44" s="1194" t="s">
        <v>33</v>
      </c>
      <c r="F44" s="1194"/>
      <c r="G44" s="1194"/>
      <c r="H44" s="1195"/>
      <c r="I44" s="335">
        <v>155</v>
      </c>
      <c r="J44" s="336">
        <v>130</v>
      </c>
      <c r="K44" s="336">
        <v>110</v>
      </c>
      <c r="L44" s="336">
        <v>103</v>
      </c>
      <c r="M44" s="337">
        <v>81</v>
      </c>
    </row>
    <row r="45" spans="2:13" ht="27.75" customHeight="1" x14ac:dyDescent="0.2">
      <c r="B45" s="1188"/>
      <c r="C45" s="1189"/>
      <c r="D45" s="101"/>
      <c r="E45" s="1194" t="s">
        <v>34</v>
      </c>
      <c r="F45" s="1194"/>
      <c r="G45" s="1194"/>
      <c r="H45" s="1195"/>
      <c r="I45" s="335">
        <v>716</v>
      </c>
      <c r="J45" s="336">
        <v>619</v>
      </c>
      <c r="K45" s="336">
        <v>656</v>
      </c>
      <c r="L45" s="336">
        <v>599</v>
      </c>
      <c r="M45" s="337">
        <v>596</v>
      </c>
    </row>
    <row r="46" spans="2:13" ht="27.75" customHeight="1" x14ac:dyDescent="0.2">
      <c r="B46" s="1188"/>
      <c r="C46" s="1189"/>
      <c r="D46" s="102"/>
      <c r="E46" s="1194" t="s">
        <v>35</v>
      </c>
      <c r="F46" s="1194"/>
      <c r="G46" s="1194"/>
      <c r="H46" s="1195"/>
      <c r="I46" s="335" t="s">
        <v>517</v>
      </c>
      <c r="J46" s="336" t="s">
        <v>517</v>
      </c>
      <c r="K46" s="336" t="s">
        <v>517</v>
      </c>
      <c r="L46" s="336" t="s">
        <v>517</v>
      </c>
      <c r="M46" s="337" t="s">
        <v>517</v>
      </c>
    </row>
    <row r="47" spans="2:13" ht="27.75" customHeight="1" x14ac:dyDescent="0.2">
      <c r="B47" s="1188"/>
      <c r="C47" s="1189"/>
      <c r="D47" s="103"/>
      <c r="E47" s="1196" t="s">
        <v>36</v>
      </c>
      <c r="F47" s="1197"/>
      <c r="G47" s="1197"/>
      <c r="H47" s="1198"/>
      <c r="I47" s="335" t="s">
        <v>517</v>
      </c>
      <c r="J47" s="336" t="s">
        <v>517</v>
      </c>
      <c r="K47" s="336" t="s">
        <v>517</v>
      </c>
      <c r="L47" s="336" t="s">
        <v>517</v>
      </c>
      <c r="M47" s="337" t="s">
        <v>517</v>
      </c>
    </row>
    <row r="48" spans="2:13" ht="27.75" customHeight="1" x14ac:dyDescent="0.2">
      <c r="B48" s="1188"/>
      <c r="C48" s="1189"/>
      <c r="D48" s="101"/>
      <c r="E48" s="1194" t="s">
        <v>37</v>
      </c>
      <c r="F48" s="1194"/>
      <c r="G48" s="1194"/>
      <c r="H48" s="1195"/>
      <c r="I48" s="335" t="s">
        <v>517</v>
      </c>
      <c r="J48" s="336" t="s">
        <v>517</v>
      </c>
      <c r="K48" s="336" t="s">
        <v>517</v>
      </c>
      <c r="L48" s="336" t="s">
        <v>517</v>
      </c>
      <c r="M48" s="337" t="s">
        <v>517</v>
      </c>
    </row>
    <row r="49" spans="2:13" ht="27.75" customHeight="1" x14ac:dyDescent="0.2">
      <c r="B49" s="1190"/>
      <c r="C49" s="1191"/>
      <c r="D49" s="101"/>
      <c r="E49" s="1194" t="s">
        <v>38</v>
      </c>
      <c r="F49" s="1194"/>
      <c r="G49" s="1194"/>
      <c r="H49" s="1195"/>
      <c r="I49" s="335" t="s">
        <v>517</v>
      </c>
      <c r="J49" s="336" t="s">
        <v>517</v>
      </c>
      <c r="K49" s="336" t="s">
        <v>517</v>
      </c>
      <c r="L49" s="336" t="s">
        <v>517</v>
      </c>
      <c r="M49" s="337" t="s">
        <v>517</v>
      </c>
    </row>
    <row r="50" spans="2:13" ht="27.75" customHeight="1" x14ac:dyDescent="0.2">
      <c r="B50" s="1199" t="s">
        <v>39</v>
      </c>
      <c r="C50" s="1200"/>
      <c r="D50" s="104"/>
      <c r="E50" s="1194" t="s">
        <v>40</v>
      </c>
      <c r="F50" s="1194"/>
      <c r="G50" s="1194"/>
      <c r="H50" s="1195"/>
      <c r="I50" s="335">
        <v>2874</v>
      </c>
      <c r="J50" s="336">
        <v>2910</v>
      </c>
      <c r="K50" s="336">
        <v>2928</v>
      </c>
      <c r="L50" s="336">
        <v>2927</v>
      </c>
      <c r="M50" s="337">
        <v>3290</v>
      </c>
    </row>
    <row r="51" spans="2:13" ht="27.75" customHeight="1" x14ac:dyDescent="0.2">
      <c r="B51" s="1188"/>
      <c r="C51" s="1189"/>
      <c r="D51" s="101"/>
      <c r="E51" s="1194" t="s">
        <v>41</v>
      </c>
      <c r="F51" s="1194"/>
      <c r="G51" s="1194"/>
      <c r="H51" s="1195"/>
      <c r="I51" s="335">
        <v>2</v>
      </c>
      <c r="J51" s="336">
        <v>2</v>
      </c>
      <c r="K51" s="336" t="s">
        <v>517</v>
      </c>
      <c r="L51" s="336">
        <v>63</v>
      </c>
      <c r="M51" s="337">
        <v>59</v>
      </c>
    </row>
    <row r="52" spans="2:13" ht="27.75" customHeight="1" x14ac:dyDescent="0.2">
      <c r="B52" s="1190"/>
      <c r="C52" s="1191"/>
      <c r="D52" s="101"/>
      <c r="E52" s="1194" t="s">
        <v>42</v>
      </c>
      <c r="F52" s="1194"/>
      <c r="G52" s="1194"/>
      <c r="H52" s="1195"/>
      <c r="I52" s="335">
        <v>8551</v>
      </c>
      <c r="J52" s="336">
        <v>8941</v>
      </c>
      <c r="K52" s="336">
        <v>8798</v>
      </c>
      <c r="L52" s="336">
        <v>8417</v>
      </c>
      <c r="M52" s="337">
        <v>7948</v>
      </c>
    </row>
    <row r="53" spans="2:13" ht="27.75" customHeight="1" thickBot="1" x14ac:dyDescent="0.25">
      <c r="B53" s="1201" t="s">
        <v>43</v>
      </c>
      <c r="C53" s="1202"/>
      <c r="D53" s="105"/>
      <c r="E53" s="1203" t="s">
        <v>44</v>
      </c>
      <c r="F53" s="1203"/>
      <c r="G53" s="1203"/>
      <c r="H53" s="1204"/>
      <c r="I53" s="338">
        <v>-1481</v>
      </c>
      <c r="J53" s="339">
        <v>-1494</v>
      </c>
      <c r="K53" s="339">
        <v>-1741</v>
      </c>
      <c r="L53" s="339">
        <v>-2035</v>
      </c>
      <c r="M53" s="340">
        <v>-2799</v>
      </c>
    </row>
    <row r="54" spans="2:13" ht="27.75" customHeight="1" x14ac:dyDescent="0.2">
      <c r="B54" s="106" t="s">
        <v>45</v>
      </c>
      <c r="C54" s="107"/>
      <c r="D54" s="107"/>
      <c r="E54" s="108"/>
      <c r="F54" s="108"/>
      <c r="G54" s="108"/>
      <c r="H54" s="108"/>
      <c r="I54" s="109"/>
      <c r="J54" s="109"/>
      <c r="K54" s="109"/>
      <c r="L54" s="109"/>
      <c r="M54" s="109"/>
    </row>
    <row r="55" spans="2:13" ht="13.2" x14ac:dyDescent="0.2"/>
  </sheetData>
  <sheetProtection algorithmName="SHA-512" hashValue="GO+YNW8JV5oeBTtVKIkFPsz/qkCxhtX4Kpp/mOAaHk9+G1TbqZJEVXTdj37OnQk1en8y2LNrJmn9kmKMbYeu7g==" saltValue="7SGdbTYWy+UtYl+cPMEdN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6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46</v>
      </c>
    </row>
    <row r="54" spans="2:8" ht="29.25" customHeight="1" thickBot="1" x14ac:dyDescent="0.3">
      <c r="B54" s="111" t="s">
        <v>1</v>
      </c>
      <c r="C54" s="112"/>
      <c r="D54" s="112"/>
      <c r="E54" s="113" t="s">
        <v>2</v>
      </c>
      <c r="F54" s="114" t="s">
        <v>560</v>
      </c>
      <c r="G54" s="114" t="s">
        <v>561</v>
      </c>
      <c r="H54" s="115" t="s">
        <v>562</v>
      </c>
    </row>
    <row r="55" spans="2:8" ht="52.5" customHeight="1" x14ac:dyDescent="0.2">
      <c r="B55" s="116"/>
      <c r="C55" s="1213" t="s">
        <v>47</v>
      </c>
      <c r="D55" s="1213"/>
      <c r="E55" s="1214"/>
      <c r="F55" s="117">
        <v>997</v>
      </c>
      <c r="G55" s="117">
        <v>998</v>
      </c>
      <c r="H55" s="118">
        <v>998</v>
      </c>
    </row>
    <row r="56" spans="2:8" ht="52.5" customHeight="1" x14ac:dyDescent="0.2">
      <c r="B56" s="119"/>
      <c r="C56" s="1215" t="s">
        <v>48</v>
      </c>
      <c r="D56" s="1215"/>
      <c r="E56" s="1216"/>
      <c r="F56" s="120">
        <v>723</v>
      </c>
      <c r="G56" s="120">
        <v>723</v>
      </c>
      <c r="H56" s="121">
        <v>781</v>
      </c>
    </row>
    <row r="57" spans="2:8" ht="53.4" customHeight="1" x14ac:dyDescent="0.2">
      <c r="B57" s="119"/>
      <c r="C57" s="1217" t="s">
        <v>49</v>
      </c>
      <c r="D57" s="1217"/>
      <c r="E57" s="1218"/>
      <c r="F57" s="122">
        <v>2179</v>
      </c>
      <c r="G57" s="122">
        <v>2192</v>
      </c>
      <c r="H57" s="123">
        <v>2482</v>
      </c>
    </row>
    <row r="58" spans="2:8" ht="45.75" customHeight="1" x14ac:dyDescent="0.2">
      <c r="B58" s="124"/>
      <c r="C58" s="1205" t="s">
        <v>596</v>
      </c>
      <c r="D58" s="1206"/>
      <c r="E58" s="1207"/>
      <c r="F58" s="125">
        <v>1100</v>
      </c>
      <c r="G58" s="125">
        <v>1100</v>
      </c>
      <c r="H58" s="126">
        <v>1100</v>
      </c>
    </row>
    <row r="59" spans="2:8" ht="45.75" customHeight="1" x14ac:dyDescent="0.2">
      <c r="B59" s="124"/>
      <c r="C59" s="1205" t="s">
        <v>597</v>
      </c>
      <c r="D59" s="1206"/>
      <c r="E59" s="1207"/>
      <c r="F59" s="125">
        <v>630</v>
      </c>
      <c r="G59" s="125">
        <v>632</v>
      </c>
      <c r="H59" s="126">
        <v>884</v>
      </c>
    </row>
    <row r="60" spans="2:8" ht="45.75" customHeight="1" x14ac:dyDescent="0.2">
      <c r="B60" s="124"/>
      <c r="C60" s="1205" t="s">
        <v>598</v>
      </c>
      <c r="D60" s="1206"/>
      <c r="E60" s="1207"/>
      <c r="F60" s="125">
        <v>205</v>
      </c>
      <c r="G60" s="125">
        <v>205</v>
      </c>
      <c r="H60" s="126">
        <v>205</v>
      </c>
    </row>
    <row r="61" spans="2:8" ht="45.75" customHeight="1" x14ac:dyDescent="0.2">
      <c r="B61" s="124"/>
      <c r="C61" s="1205" t="s">
        <v>599</v>
      </c>
      <c r="D61" s="1206"/>
      <c r="E61" s="1207"/>
      <c r="F61" s="125">
        <v>54</v>
      </c>
      <c r="G61" s="125">
        <v>60</v>
      </c>
      <c r="H61" s="126">
        <v>65</v>
      </c>
    </row>
    <row r="62" spans="2:8" ht="45.75" customHeight="1" thickBot="1" x14ac:dyDescent="0.25">
      <c r="B62" s="127"/>
      <c r="C62" s="1208" t="s">
        <v>600</v>
      </c>
      <c r="D62" s="1209"/>
      <c r="E62" s="1210"/>
      <c r="F62" s="128">
        <v>48</v>
      </c>
      <c r="G62" s="128">
        <v>49</v>
      </c>
      <c r="H62" s="129">
        <v>54</v>
      </c>
    </row>
    <row r="63" spans="2:8" ht="52.5" customHeight="1" thickBot="1" x14ac:dyDescent="0.25">
      <c r="B63" s="130"/>
      <c r="C63" s="1211" t="s">
        <v>50</v>
      </c>
      <c r="D63" s="1211"/>
      <c r="E63" s="1212"/>
      <c r="F63" s="131">
        <v>3900</v>
      </c>
      <c r="G63" s="131">
        <v>3913</v>
      </c>
      <c r="H63" s="132">
        <v>4261</v>
      </c>
    </row>
    <row r="64" spans="2:8" ht="13.2" x14ac:dyDescent="0.2"/>
  </sheetData>
  <sheetProtection algorithmName="SHA-512" hashValue="X46B1yfgVS2GMCa7BlFunkQT1qnoB0bmrwVkWKkEsiShosDiAnDcjnyJnQQcJp8QZfC7TpEzJanLLf01zTcuYA==" saltValue="3iwmT0Jj8P5K75Yhi5AqS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0" customHeight="1" zeroHeight="1" x14ac:dyDescent="0.2"/>
  <cols>
    <col min="1" max="1" width="6.33203125" style="245" customWidth="1"/>
    <col min="2" max="107" width="2.44140625" style="245" customWidth="1"/>
    <col min="108" max="108" width="6.109375" style="251" customWidth="1"/>
    <col min="109" max="109" width="5.88671875" style="249" customWidth="1"/>
    <col min="110" max="16384" width="8.6640625" style="245" hidden="1"/>
  </cols>
  <sheetData>
    <row r="1" spans="1:109" ht="42.75" customHeight="1" x14ac:dyDescent="0.2">
      <c r="A1" s="373"/>
      <c r="B1" s="372"/>
      <c r="DD1" s="245"/>
      <c r="DE1" s="245"/>
    </row>
    <row r="2" spans="1:109" ht="25.5" customHeight="1" x14ac:dyDescent="0.2">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245"/>
      <c r="DE2" s="245"/>
    </row>
    <row r="3" spans="1:109" ht="25.5" customHeight="1" x14ac:dyDescent="0.2">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245"/>
      <c r="DE3" s="245"/>
    </row>
    <row r="4" spans="1:109" s="243" customFormat="1" ht="13.2" x14ac:dyDescent="0.2">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43" customFormat="1" ht="13.2" x14ac:dyDescent="0.2">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43" customFormat="1" ht="13.2" x14ac:dyDescent="0.2">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43" customFormat="1" ht="13.2" x14ac:dyDescent="0.2">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43" customFormat="1" ht="13.2" x14ac:dyDescent="0.2">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43" customFormat="1" ht="13.2" x14ac:dyDescent="0.2">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43" customFormat="1" ht="13.2" x14ac:dyDescent="0.2">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43" customFormat="1" ht="13.2" x14ac:dyDescent="0.2">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43" customFormat="1" ht="13.2" x14ac:dyDescent="0.2">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43" customFormat="1" ht="13.2" x14ac:dyDescent="0.2">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43" customFormat="1" ht="13.2" x14ac:dyDescent="0.2">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43" customFormat="1" ht="13.2" x14ac:dyDescent="0.2">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43" customFormat="1" ht="13.2" x14ac:dyDescent="0.2">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43" customFormat="1" ht="13.2" x14ac:dyDescent="0.2">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43" customFormat="1" ht="13.2" x14ac:dyDescent="0.2">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ht="13.2" x14ac:dyDescent="0.2">
      <c r="DD19" s="245"/>
      <c r="DE19" s="245"/>
    </row>
    <row r="20" spans="1:109" ht="13.2" x14ac:dyDescent="0.2">
      <c r="DD20" s="245"/>
      <c r="DE20" s="245"/>
    </row>
    <row r="21" spans="1:109" ht="17.25" customHeight="1" x14ac:dyDescent="0.2">
      <c r="B21" s="370"/>
      <c r="C21" s="247"/>
      <c r="D21" s="247"/>
      <c r="E21" s="247"/>
      <c r="F21" s="247"/>
      <c r="G21" s="247"/>
      <c r="H21" s="247"/>
      <c r="I21" s="247"/>
      <c r="J21" s="247"/>
      <c r="K21" s="247"/>
      <c r="L21" s="247"/>
      <c r="M21" s="247"/>
      <c r="N21" s="369"/>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369"/>
      <c r="AU21" s="247"/>
      <c r="AV21" s="247"/>
      <c r="AW21" s="247"/>
      <c r="AX21" s="247"/>
      <c r="AY21" s="247"/>
      <c r="AZ21" s="247"/>
      <c r="BA21" s="247"/>
      <c r="BB21" s="247"/>
      <c r="BC21" s="247"/>
      <c r="BD21" s="247"/>
      <c r="BE21" s="247"/>
      <c r="BF21" s="369"/>
      <c r="BG21" s="247"/>
      <c r="BH21" s="247"/>
      <c r="BI21" s="247"/>
      <c r="BJ21" s="247"/>
      <c r="BK21" s="247"/>
      <c r="BL21" s="247"/>
      <c r="BM21" s="247"/>
      <c r="BN21" s="247"/>
      <c r="BO21" s="247"/>
      <c r="BP21" s="247"/>
      <c r="BQ21" s="247"/>
      <c r="BR21" s="369"/>
      <c r="BS21" s="247"/>
      <c r="BT21" s="247"/>
      <c r="BU21" s="247"/>
      <c r="BV21" s="247"/>
      <c r="BW21" s="247"/>
      <c r="BX21" s="247"/>
      <c r="BY21" s="247"/>
      <c r="BZ21" s="247"/>
      <c r="CA21" s="247"/>
      <c r="CB21" s="247"/>
      <c r="CC21" s="247"/>
      <c r="CD21" s="369"/>
      <c r="CE21" s="247"/>
      <c r="CF21" s="247"/>
      <c r="CG21" s="247"/>
      <c r="CH21" s="247"/>
      <c r="CI21" s="247"/>
      <c r="CJ21" s="247"/>
      <c r="CK21" s="247"/>
      <c r="CL21" s="247"/>
      <c r="CM21" s="247"/>
      <c r="CN21" s="247"/>
      <c r="CO21" s="247"/>
      <c r="CP21" s="369"/>
      <c r="CQ21" s="247"/>
      <c r="CR21" s="247"/>
      <c r="CS21" s="247"/>
      <c r="CT21" s="247"/>
      <c r="CU21" s="247"/>
      <c r="CV21" s="247"/>
      <c r="CW21" s="247"/>
      <c r="CX21" s="247"/>
      <c r="CY21" s="247"/>
      <c r="CZ21" s="247"/>
      <c r="DA21" s="247"/>
      <c r="DB21" s="369"/>
      <c r="DC21" s="247"/>
      <c r="DD21" s="248"/>
      <c r="DE21" s="245"/>
    </row>
    <row r="22" spans="1:109" ht="17.25" customHeight="1" x14ac:dyDescent="0.2">
      <c r="B22" s="249"/>
    </row>
    <row r="23" spans="1:109" ht="13.2" x14ac:dyDescent="0.2">
      <c r="B23" s="249"/>
    </row>
    <row r="24" spans="1:109" ht="13.2" x14ac:dyDescent="0.2">
      <c r="B24" s="249"/>
    </row>
    <row r="25" spans="1:109" ht="13.2" x14ac:dyDescent="0.2">
      <c r="B25" s="249"/>
    </row>
    <row r="26" spans="1:109" ht="13.2" x14ac:dyDescent="0.2">
      <c r="B26" s="249"/>
    </row>
    <row r="27" spans="1:109" ht="13.2" x14ac:dyDescent="0.2">
      <c r="B27" s="249"/>
    </row>
    <row r="28" spans="1:109" ht="13.2" x14ac:dyDescent="0.2">
      <c r="B28" s="249"/>
    </row>
    <row r="29" spans="1:109" ht="13.2" x14ac:dyDescent="0.2">
      <c r="B29" s="249"/>
    </row>
    <row r="30" spans="1:109" ht="13.2" x14ac:dyDescent="0.2">
      <c r="B30" s="249"/>
    </row>
    <row r="31" spans="1:109" ht="13.2" x14ac:dyDescent="0.2">
      <c r="B31" s="249"/>
    </row>
    <row r="32" spans="1:109" ht="13.2" x14ac:dyDescent="0.2">
      <c r="B32" s="249"/>
    </row>
    <row r="33" spans="2:109" ht="13.2" x14ac:dyDescent="0.2">
      <c r="B33" s="249"/>
    </row>
    <row r="34" spans="2:109" ht="13.2" x14ac:dyDescent="0.2">
      <c r="B34" s="249"/>
    </row>
    <row r="35" spans="2:109" ht="13.2" x14ac:dyDescent="0.2">
      <c r="B35" s="249"/>
    </row>
    <row r="36" spans="2:109" ht="13.2" x14ac:dyDescent="0.2">
      <c r="B36" s="249"/>
    </row>
    <row r="37" spans="2:109" ht="13.2" x14ac:dyDescent="0.2">
      <c r="B37" s="249"/>
    </row>
    <row r="38" spans="2:109" ht="13.2" x14ac:dyDescent="0.2">
      <c r="B38" s="249"/>
    </row>
    <row r="39" spans="2:109" ht="13.2" x14ac:dyDescent="0.2">
      <c r="B39" s="330"/>
      <c r="C39" s="301"/>
      <c r="D39" s="301"/>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1"/>
      <c r="AY39" s="301"/>
      <c r="AZ39" s="301"/>
      <c r="BA39" s="301"/>
      <c r="BB39" s="301"/>
      <c r="BC39" s="301"/>
      <c r="BD39" s="301"/>
      <c r="BE39" s="301"/>
      <c r="BF39" s="301"/>
      <c r="BG39" s="301"/>
      <c r="BH39" s="301"/>
      <c r="BI39" s="301"/>
      <c r="BJ39" s="301"/>
      <c r="BK39" s="301"/>
      <c r="BL39" s="301"/>
      <c r="BM39" s="301"/>
      <c r="BN39" s="301"/>
      <c r="BO39" s="301"/>
      <c r="BP39" s="301"/>
      <c r="BQ39" s="301"/>
      <c r="BR39" s="301"/>
      <c r="BS39" s="301"/>
      <c r="BT39" s="301"/>
      <c r="BU39" s="301"/>
      <c r="BV39" s="301"/>
      <c r="BW39" s="301"/>
      <c r="BX39" s="301"/>
      <c r="BY39" s="301"/>
      <c r="BZ39" s="301"/>
      <c r="CA39" s="301"/>
      <c r="CB39" s="301"/>
      <c r="CC39" s="301"/>
      <c r="CD39" s="301"/>
      <c r="CE39" s="301"/>
      <c r="CF39" s="301"/>
      <c r="CG39" s="301"/>
      <c r="CH39" s="301"/>
      <c r="CI39" s="301"/>
      <c r="CJ39" s="301"/>
      <c r="CK39" s="301"/>
      <c r="CL39" s="301"/>
      <c r="CM39" s="301"/>
      <c r="CN39" s="301"/>
      <c r="CO39" s="301"/>
      <c r="CP39" s="301"/>
      <c r="CQ39" s="301"/>
      <c r="CR39" s="301"/>
      <c r="CS39" s="301"/>
      <c r="CT39" s="301"/>
      <c r="CU39" s="301"/>
      <c r="CV39" s="301"/>
      <c r="CW39" s="301"/>
      <c r="CX39" s="301"/>
      <c r="CY39" s="301"/>
      <c r="CZ39" s="301"/>
      <c r="DA39" s="301"/>
      <c r="DB39" s="301"/>
      <c r="DC39" s="301"/>
      <c r="DD39" s="331"/>
    </row>
    <row r="40" spans="2:109" ht="13.2" x14ac:dyDescent="0.2">
      <c r="B40" s="361"/>
      <c r="DD40" s="361"/>
      <c r="DE40" s="245"/>
    </row>
    <row r="41" spans="2:109" ht="16.2" x14ac:dyDescent="0.2">
      <c r="B41" s="246" t="s">
        <v>609</v>
      </c>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7"/>
      <c r="BR41" s="247"/>
      <c r="BS41" s="247"/>
      <c r="BT41" s="247"/>
      <c r="BU41" s="247"/>
      <c r="BV41" s="247"/>
      <c r="BW41" s="247"/>
      <c r="BX41" s="247"/>
      <c r="BY41" s="247"/>
      <c r="BZ41" s="247"/>
      <c r="CA41" s="247"/>
      <c r="CB41" s="247"/>
      <c r="CC41" s="247"/>
      <c r="CD41" s="247"/>
      <c r="CE41" s="247"/>
      <c r="CF41" s="247"/>
      <c r="CG41" s="247"/>
      <c r="CH41" s="247"/>
      <c r="CI41" s="247"/>
      <c r="CJ41" s="247"/>
      <c r="CK41" s="247"/>
      <c r="CL41" s="247"/>
      <c r="CM41" s="247"/>
      <c r="CN41" s="247"/>
      <c r="CO41" s="247"/>
      <c r="CP41" s="247"/>
      <c r="CQ41" s="247"/>
      <c r="CR41" s="247"/>
      <c r="CS41" s="247"/>
      <c r="CT41" s="247"/>
      <c r="CU41" s="247"/>
      <c r="CV41" s="247"/>
      <c r="CW41" s="247"/>
      <c r="CX41" s="247"/>
      <c r="CY41" s="247"/>
      <c r="CZ41" s="247"/>
      <c r="DA41" s="247"/>
      <c r="DB41" s="247"/>
      <c r="DC41" s="247"/>
      <c r="DD41" s="248"/>
    </row>
    <row r="42" spans="2:109" ht="13.2" x14ac:dyDescent="0.2">
      <c r="B42" s="249"/>
      <c r="G42" s="358"/>
      <c r="I42" s="357"/>
      <c r="J42" s="357"/>
      <c r="K42" s="357"/>
      <c r="AM42" s="358"/>
      <c r="AN42" s="358" t="s">
        <v>606</v>
      </c>
      <c r="AP42" s="357"/>
      <c r="AQ42" s="357"/>
      <c r="AR42" s="357"/>
      <c r="AY42" s="358"/>
      <c r="BA42" s="357"/>
      <c r="BB42" s="357"/>
      <c r="BC42" s="357"/>
      <c r="BK42" s="358"/>
      <c r="BM42" s="357"/>
      <c r="BN42" s="357"/>
      <c r="BO42" s="357"/>
      <c r="BW42" s="358"/>
      <c r="BY42" s="357"/>
      <c r="BZ42" s="357"/>
      <c r="CA42" s="357"/>
      <c r="CI42" s="358"/>
      <c r="CK42" s="357"/>
      <c r="CL42" s="357"/>
      <c r="CM42" s="357"/>
      <c r="CU42" s="358"/>
      <c r="CW42" s="357"/>
      <c r="CX42" s="357"/>
      <c r="CY42" s="357"/>
    </row>
    <row r="43" spans="2:109" ht="13.5" customHeight="1" x14ac:dyDescent="0.2">
      <c r="B43" s="249"/>
      <c r="AN43" s="1232" t="s">
        <v>611</v>
      </c>
      <c r="AO43" s="1233"/>
      <c r="AP43" s="1233"/>
      <c r="AQ43" s="1233"/>
      <c r="AR43" s="1233"/>
      <c r="AS43" s="1233"/>
      <c r="AT43" s="1233"/>
      <c r="AU43" s="1233"/>
      <c r="AV43" s="1233"/>
      <c r="AW43" s="1233"/>
      <c r="AX43" s="1233"/>
      <c r="AY43" s="1233"/>
      <c r="AZ43" s="1233"/>
      <c r="BA43" s="1233"/>
      <c r="BB43" s="1233"/>
      <c r="BC43" s="1233"/>
      <c r="BD43" s="1233"/>
      <c r="BE43" s="1233"/>
      <c r="BF43" s="1233"/>
      <c r="BG43" s="1233"/>
      <c r="BH43" s="1233"/>
      <c r="BI43" s="1233"/>
      <c r="BJ43" s="1233"/>
      <c r="BK43" s="1233"/>
      <c r="BL43" s="1233"/>
      <c r="BM43" s="1233"/>
      <c r="BN43" s="1233"/>
      <c r="BO43" s="1233"/>
      <c r="BP43" s="1233"/>
      <c r="BQ43" s="1233"/>
      <c r="BR43" s="1233"/>
      <c r="BS43" s="1233"/>
      <c r="BT43" s="1233"/>
      <c r="BU43" s="1233"/>
      <c r="BV43" s="1233"/>
      <c r="BW43" s="1233"/>
      <c r="BX43" s="1233"/>
      <c r="BY43" s="1233"/>
      <c r="BZ43" s="1233"/>
      <c r="CA43" s="1233"/>
      <c r="CB43" s="1233"/>
      <c r="CC43" s="1233"/>
      <c r="CD43" s="1233"/>
      <c r="CE43" s="1233"/>
      <c r="CF43" s="1233"/>
      <c r="CG43" s="1233"/>
      <c r="CH43" s="1233"/>
      <c r="CI43" s="1233"/>
      <c r="CJ43" s="1233"/>
      <c r="CK43" s="1233"/>
      <c r="CL43" s="1233"/>
      <c r="CM43" s="1233"/>
      <c r="CN43" s="1233"/>
      <c r="CO43" s="1233"/>
      <c r="CP43" s="1233"/>
      <c r="CQ43" s="1233"/>
      <c r="CR43" s="1233"/>
      <c r="CS43" s="1233"/>
      <c r="CT43" s="1233"/>
      <c r="CU43" s="1233"/>
      <c r="CV43" s="1233"/>
      <c r="CW43" s="1233"/>
      <c r="CX43" s="1233"/>
      <c r="CY43" s="1233"/>
      <c r="CZ43" s="1233"/>
      <c r="DA43" s="1233"/>
      <c r="DB43" s="1233"/>
      <c r="DC43" s="1234"/>
    </row>
    <row r="44" spans="2:109" ht="13.2" x14ac:dyDescent="0.2">
      <c r="B44" s="249"/>
      <c r="AN44" s="1235"/>
      <c r="AO44" s="1236"/>
      <c r="AP44" s="1236"/>
      <c r="AQ44" s="1236"/>
      <c r="AR44" s="1236"/>
      <c r="AS44" s="1236"/>
      <c r="AT44" s="1236"/>
      <c r="AU44" s="1236"/>
      <c r="AV44" s="1236"/>
      <c r="AW44" s="1236"/>
      <c r="AX44" s="1236"/>
      <c r="AY44" s="1236"/>
      <c r="AZ44" s="1236"/>
      <c r="BA44" s="1236"/>
      <c r="BB44" s="1236"/>
      <c r="BC44" s="1236"/>
      <c r="BD44" s="1236"/>
      <c r="BE44" s="1236"/>
      <c r="BF44" s="1236"/>
      <c r="BG44" s="1236"/>
      <c r="BH44" s="1236"/>
      <c r="BI44" s="1236"/>
      <c r="BJ44" s="1236"/>
      <c r="BK44" s="1236"/>
      <c r="BL44" s="1236"/>
      <c r="BM44" s="1236"/>
      <c r="BN44" s="1236"/>
      <c r="BO44" s="1236"/>
      <c r="BP44" s="1236"/>
      <c r="BQ44" s="1236"/>
      <c r="BR44" s="1236"/>
      <c r="BS44" s="1236"/>
      <c r="BT44" s="1236"/>
      <c r="BU44" s="1236"/>
      <c r="BV44" s="1236"/>
      <c r="BW44" s="1236"/>
      <c r="BX44" s="1236"/>
      <c r="BY44" s="1236"/>
      <c r="BZ44" s="1236"/>
      <c r="CA44" s="1236"/>
      <c r="CB44" s="1236"/>
      <c r="CC44" s="1236"/>
      <c r="CD44" s="1236"/>
      <c r="CE44" s="1236"/>
      <c r="CF44" s="1236"/>
      <c r="CG44" s="1236"/>
      <c r="CH44" s="1236"/>
      <c r="CI44" s="1236"/>
      <c r="CJ44" s="1236"/>
      <c r="CK44" s="1236"/>
      <c r="CL44" s="1236"/>
      <c r="CM44" s="1236"/>
      <c r="CN44" s="1236"/>
      <c r="CO44" s="1236"/>
      <c r="CP44" s="1236"/>
      <c r="CQ44" s="1236"/>
      <c r="CR44" s="1236"/>
      <c r="CS44" s="1236"/>
      <c r="CT44" s="1236"/>
      <c r="CU44" s="1236"/>
      <c r="CV44" s="1236"/>
      <c r="CW44" s="1236"/>
      <c r="CX44" s="1236"/>
      <c r="CY44" s="1236"/>
      <c r="CZ44" s="1236"/>
      <c r="DA44" s="1236"/>
      <c r="DB44" s="1236"/>
      <c r="DC44" s="1237"/>
    </row>
    <row r="45" spans="2:109" ht="13.2" x14ac:dyDescent="0.2">
      <c r="B45" s="249"/>
      <c r="AN45" s="1235"/>
      <c r="AO45" s="1236"/>
      <c r="AP45" s="1236"/>
      <c r="AQ45" s="1236"/>
      <c r="AR45" s="1236"/>
      <c r="AS45" s="1236"/>
      <c r="AT45" s="1236"/>
      <c r="AU45" s="1236"/>
      <c r="AV45" s="1236"/>
      <c r="AW45" s="1236"/>
      <c r="AX45" s="1236"/>
      <c r="AY45" s="1236"/>
      <c r="AZ45" s="1236"/>
      <c r="BA45" s="1236"/>
      <c r="BB45" s="1236"/>
      <c r="BC45" s="1236"/>
      <c r="BD45" s="1236"/>
      <c r="BE45" s="1236"/>
      <c r="BF45" s="1236"/>
      <c r="BG45" s="1236"/>
      <c r="BH45" s="1236"/>
      <c r="BI45" s="1236"/>
      <c r="BJ45" s="1236"/>
      <c r="BK45" s="1236"/>
      <c r="BL45" s="1236"/>
      <c r="BM45" s="1236"/>
      <c r="BN45" s="1236"/>
      <c r="BO45" s="1236"/>
      <c r="BP45" s="1236"/>
      <c r="BQ45" s="1236"/>
      <c r="BR45" s="1236"/>
      <c r="BS45" s="1236"/>
      <c r="BT45" s="1236"/>
      <c r="BU45" s="1236"/>
      <c r="BV45" s="1236"/>
      <c r="BW45" s="1236"/>
      <c r="BX45" s="1236"/>
      <c r="BY45" s="1236"/>
      <c r="BZ45" s="1236"/>
      <c r="CA45" s="1236"/>
      <c r="CB45" s="1236"/>
      <c r="CC45" s="1236"/>
      <c r="CD45" s="1236"/>
      <c r="CE45" s="1236"/>
      <c r="CF45" s="1236"/>
      <c r="CG45" s="1236"/>
      <c r="CH45" s="1236"/>
      <c r="CI45" s="1236"/>
      <c r="CJ45" s="1236"/>
      <c r="CK45" s="1236"/>
      <c r="CL45" s="1236"/>
      <c r="CM45" s="1236"/>
      <c r="CN45" s="1236"/>
      <c r="CO45" s="1236"/>
      <c r="CP45" s="1236"/>
      <c r="CQ45" s="1236"/>
      <c r="CR45" s="1236"/>
      <c r="CS45" s="1236"/>
      <c r="CT45" s="1236"/>
      <c r="CU45" s="1236"/>
      <c r="CV45" s="1236"/>
      <c r="CW45" s="1236"/>
      <c r="CX45" s="1236"/>
      <c r="CY45" s="1236"/>
      <c r="CZ45" s="1236"/>
      <c r="DA45" s="1236"/>
      <c r="DB45" s="1236"/>
      <c r="DC45" s="1237"/>
    </row>
    <row r="46" spans="2:109" ht="13.2" x14ac:dyDescent="0.2">
      <c r="B46" s="249"/>
      <c r="AN46" s="1235"/>
      <c r="AO46" s="1236"/>
      <c r="AP46" s="1236"/>
      <c r="AQ46" s="1236"/>
      <c r="AR46" s="1236"/>
      <c r="AS46" s="1236"/>
      <c r="AT46" s="1236"/>
      <c r="AU46" s="1236"/>
      <c r="AV46" s="1236"/>
      <c r="AW46" s="1236"/>
      <c r="AX46" s="1236"/>
      <c r="AY46" s="1236"/>
      <c r="AZ46" s="1236"/>
      <c r="BA46" s="1236"/>
      <c r="BB46" s="1236"/>
      <c r="BC46" s="1236"/>
      <c r="BD46" s="1236"/>
      <c r="BE46" s="1236"/>
      <c r="BF46" s="1236"/>
      <c r="BG46" s="1236"/>
      <c r="BH46" s="1236"/>
      <c r="BI46" s="1236"/>
      <c r="BJ46" s="1236"/>
      <c r="BK46" s="1236"/>
      <c r="BL46" s="1236"/>
      <c r="BM46" s="1236"/>
      <c r="BN46" s="1236"/>
      <c r="BO46" s="1236"/>
      <c r="BP46" s="1236"/>
      <c r="BQ46" s="1236"/>
      <c r="BR46" s="1236"/>
      <c r="BS46" s="1236"/>
      <c r="BT46" s="1236"/>
      <c r="BU46" s="1236"/>
      <c r="BV46" s="1236"/>
      <c r="BW46" s="1236"/>
      <c r="BX46" s="1236"/>
      <c r="BY46" s="1236"/>
      <c r="BZ46" s="1236"/>
      <c r="CA46" s="1236"/>
      <c r="CB46" s="1236"/>
      <c r="CC46" s="1236"/>
      <c r="CD46" s="1236"/>
      <c r="CE46" s="1236"/>
      <c r="CF46" s="1236"/>
      <c r="CG46" s="1236"/>
      <c r="CH46" s="1236"/>
      <c r="CI46" s="1236"/>
      <c r="CJ46" s="1236"/>
      <c r="CK46" s="1236"/>
      <c r="CL46" s="1236"/>
      <c r="CM46" s="1236"/>
      <c r="CN46" s="1236"/>
      <c r="CO46" s="1236"/>
      <c r="CP46" s="1236"/>
      <c r="CQ46" s="1236"/>
      <c r="CR46" s="1236"/>
      <c r="CS46" s="1236"/>
      <c r="CT46" s="1236"/>
      <c r="CU46" s="1236"/>
      <c r="CV46" s="1236"/>
      <c r="CW46" s="1236"/>
      <c r="CX46" s="1236"/>
      <c r="CY46" s="1236"/>
      <c r="CZ46" s="1236"/>
      <c r="DA46" s="1236"/>
      <c r="DB46" s="1236"/>
      <c r="DC46" s="1237"/>
    </row>
    <row r="47" spans="2:109" ht="13.2" x14ac:dyDescent="0.2">
      <c r="B47" s="249"/>
      <c r="AN47" s="1238"/>
      <c r="AO47" s="1239"/>
      <c r="AP47" s="1239"/>
      <c r="AQ47" s="1239"/>
      <c r="AR47" s="1239"/>
      <c r="AS47" s="1239"/>
      <c r="AT47" s="1239"/>
      <c r="AU47" s="1239"/>
      <c r="AV47" s="1239"/>
      <c r="AW47" s="1239"/>
      <c r="AX47" s="1239"/>
      <c r="AY47" s="1239"/>
      <c r="AZ47" s="1239"/>
      <c r="BA47" s="1239"/>
      <c r="BB47" s="1239"/>
      <c r="BC47" s="1239"/>
      <c r="BD47" s="1239"/>
      <c r="BE47" s="1239"/>
      <c r="BF47" s="1239"/>
      <c r="BG47" s="1239"/>
      <c r="BH47" s="1239"/>
      <c r="BI47" s="1239"/>
      <c r="BJ47" s="1239"/>
      <c r="BK47" s="1239"/>
      <c r="BL47" s="1239"/>
      <c r="BM47" s="1239"/>
      <c r="BN47" s="1239"/>
      <c r="BO47" s="1239"/>
      <c r="BP47" s="1239"/>
      <c r="BQ47" s="1239"/>
      <c r="BR47" s="1239"/>
      <c r="BS47" s="1239"/>
      <c r="BT47" s="1239"/>
      <c r="BU47" s="1239"/>
      <c r="BV47" s="1239"/>
      <c r="BW47" s="1239"/>
      <c r="BX47" s="1239"/>
      <c r="BY47" s="1239"/>
      <c r="BZ47" s="1239"/>
      <c r="CA47" s="1239"/>
      <c r="CB47" s="1239"/>
      <c r="CC47" s="1239"/>
      <c r="CD47" s="1239"/>
      <c r="CE47" s="1239"/>
      <c r="CF47" s="1239"/>
      <c r="CG47" s="1239"/>
      <c r="CH47" s="1239"/>
      <c r="CI47" s="1239"/>
      <c r="CJ47" s="1239"/>
      <c r="CK47" s="1239"/>
      <c r="CL47" s="1239"/>
      <c r="CM47" s="1239"/>
      <c r="CN47" s="1239"/>
      <c r="CO47" s="1239"/>
      <c r="CP47" s="1239"/>
      <c r="CQ47" s="1239"/>
      <c r="CR47" s="1239"/>
      <c r="CS47" s="1239"/>
      <c r="CT47" s="1239"/>
      <c r="CU47" s="1239"/>
      <c r="CV47" s="1239"/>
      <c r="CW47" s="1239"/>
      <c r="CX47" s="1239"/>
      <c r="CY47" s="1239"/>
      <c r="CZ47" s="1239"/>
      <c r="DA47" s="1239"/>
      <c r="DB47" s="1239"/>
      <c r="DC47" s="1240"/>
    </row>
    <row r="48" spans="2:109" ht="13.2" x14ac:dyDescent="0.2">
      <c r="B48" s="249"/>
      <c r="H48" s="349"/>
      <c r="I48" s="349"/>
      <c r="J48" s="349"/>
      <c r="AN48" s="349"/>
      <c r="AO48" s="349"/>
      <c r="AP48" s="349"/>
      <c r="AZ48" s="349"/>
      <c r="BA48" s="349"/>
      <c r="BB48" s="349"/>
      <c r="BL48" s="349"/>
      <c r="BM48" s="349"/>
      <c r="BN48" s="349"/>
      <c r="BX48" s="349"/>
      <c r="BY48" s="349"/>
      <c r="BZ48" s="349"/>
      <c r="CJ48" s="349"/>
      <c r="CK48" s="349"/>
      <c r="CL48" s="349"/>
      <c r="CV48" s="349"/>
      <c r="CW48" s="349"/>
      <c r="CX48" s="349"/>
    </row>
    <row r="49" spans="1:109" ht="13.2" x14ac:dyDescent="0.2">
      <c r="B49" s="249"/>
      <c r="AN49" s="245" t="s">
        <v>605</v>
      </c>
    </row>
    <row r="50" spans="1:109" ht="13.2" x14ac:dyDescent="0.2">
      <c r="B50" s="249"/>
      <c r="G50" s="1224"/>
      <c r="H50" s="1224"/>
      <c r="I50" s="1224"/>
      <c r="J50" s="1224"/>
      <c r="K50" s="351"/>
      <c r="L50" s="351"/>
      <c r="M50" s="350"/>
      <c r="N50" s="350"/>
      <c r="AN50" s="1227"/>
      <c r="AO50" s="1228"/>
      <c r="AP50" s="1228"/>
      <c r="AQ50" s="1228"/>
      <c r="AR50" s="1228"/>
      <c r="AS50" s="1228"/>
      <c r="AT50" s="1228"/>
      <c r="AU50" s="1228"/>
      <c r="AV50" s="1228"/>
      <c r="AW50" s="1228"/>
      <c r="AX50" s="1228"/>
      <c r="AY50" s="1228"/>
      <c r="AZ50" s="1228"/>
      <c r="BA50" s="1228"/>
      <c r="BB50" s="1228"/>
      <c r="BC50" s="1228"/>
      <c r="BD50" s="1228"/>
      <c r="BE50" s="1228"/>
      <c r="BF50" s="1228"/>
      <c r="BG50" s="1228"/>
      <c r="BH50" s="1228"/>
      <c r="BI50" s="1228"/>
      <c r="BJ50" s="1228"/>
      <c r="BK50" s="1228"/>
      <c r="BL50" s="1228"/>
      <c r="BM50" s="1228"/>
      <c r="BN50" s="1228"/>
      <c r="BO50" s="1229"/>
      <c r="BP50" s="1221" t="s">
        <v>558</v>
      </c>
      <c r="BQ50" s="1221"/>
      <c r="BR50" s="1221"/>
      <c r="BS50" s="1221"/>
      <c r="BT50" s="1221"/>
      <c r="BU50" s="1221"/>
      <c r="BV50" s="1221"/>
      <c r="BW50" s="1221"/>
      <c r="BX50" s="1221" t="s">
        <v>559</v>
      </c>
      <c r="BY50" s="1221"/>
      <c r="BZ50" s="1221"/>
      <c r="CA50" s="1221"/>
      <c r="CB50" s="1221"/>
      <c r="CC50" s="1221"/>
      <c r="CD50" s="1221"/>
      <c r="CE50" s="1221"/>
      <c r="CF50" s="1221" t="s">
        <v>560</v>
      </c>
      <c r="CG50" s="1221"/>
      <c r="CH50" s="1221"/>
      <c r="CI50" s="1221"/>
      <c r="CJ50" s="1221"/>
      <c r="CK50" s="1221"/>
      <c r="CL50" s="1221"/>
      <c r="CM50" s="1221"/>
      <c r="CN50" s="1221" t="s">
        <v>561</v>
      </c>
      <c r="CO50" s="1221"/>
      <c r="CP50" s="1221"/>
      <c r="CQ50" s="1221"/>
      <c r="CR50" s="1221"/>
      <c r="CS50" s="1221"/>
      <c r="CT50" s="1221"/>
      <c r="CU50" s="1221"/>
      <c r="CV50" s="1221" t="s">
        <v>562</v>
      </c>
      <c r="CW50" s="1221"/>
      <c r="CX50" s="1221"/>
      <c r="CY50" s="1221"/>
      <c r="CZ50" s="1221"/>
      <c r="DA50" s="1221"/>
      <c r="DB50" s="1221"/>
      <c r="DC50" s="1221"/>
    </row>
    <row r="51" spans="1:109" ht="13.5" customHeight="1" x14ac:dyDescent="0.2">
      <c r="B51" s="249"/>
      <c r="G51" s="1230"/>
      <c r="H51" s="1230"/>
      <c r="I51" s="1231"/>
      <c r="J51" s="1231"/>
      <c r="K51" s="1223"/>
      <c r="L51" s="1223"/>
      <c r="M51" s="1223"/>
      <c r="N51" s="1223"/>
      <c r="AM51" s="349"/>
      <c r="AN51" s="1222" t="s">
        <v>604</v>
      </c>
      <c r="AO51" s="1222"/>
      <c r="AP51" s="1222"/>
      <c r="AQ51" s="1222"/>
      <c r="AR51" s="1222"/>
      <c r="AS51" s="1222"/>
      <c r="AT51" s="1222"/>
      <c r="AU51" s="1222"/>
      <c r="AV51" s="1222"/>
      <c r="AW51" s="1222"/>
      <c r="AX51" s="1222"/>
      <c r="AY51" s="1222"/>
      <c r="AZ51" s="1222"/>
      <c r="BA51" s="1222"/>
      <c r="BB51" s="1222" t="s">
        <v>602</v>
      </c>
      <c r="BC51" s="1222"/>
      <c r="BD51" s="1222"/>
      <c r="BE51" s="1222"/>
      <c r="BF51" s="1222"/>
      <c r="BG51" s="1222"/>
      <c r="BH51" s="1222"/>
      <c r="BI51" s="1222"/>
      <c r="BJ51" s="1222"/>
      <c r="BK51" s="1222"/>
      <c r="BL51" s="1222"/>
      <c r="BM51" s="1222"/>
      <c r="BN51" s="1222"/>
      <c r="BO51" s="1222"/>
      <c r="BP51" s="1219"/>
      <c r="BQ51" s="1219"/>
      <c r="BR51" s="1219"/>
      <c r="BS51" s="1219"/>
      <c r="BT51" s="1219"/>
      <c r="BU51" s="1219"/>
      <c r="BV51" s="1219"/>
      <c r="BW51" s="1219"/>
      <c r="BX51" s="1219"/>
      <c r="BY51" s="1219"/>
      <c r="BZ51" s="1219"/>
      <c r="CA51" s="1219"/>
      <c r="CB51" s="1219"/>
      <c r="CC51" s="1219"/>
      <c r="CD51" s="1219"/>
      <c r="CE51" s="1219"/>
      <c r="CF51" s="1219"/>
      <c r="CG51" s="1219"/>
      <c r="CH51" s="1219"/>
      <c r="CI51" s="1219"/>
      <c r="CJ51" s="1219"/>
      <c r="CK51" s="1219"/>
      <c r="CL51" s="1219"/>
      <c r="CM51" s="1219"/>
      <c r="CN51" s="1219"/>
      <c r="CO51" s="1219"/>
      <c r="CP51" s="1219"/>
      <c r="CQ51" s="1219"/>
      <c r="CR51" s="1219"/>
      <c r="CS51" s="1219"/>
      <c r="CT51" s="1219"/>
      <c r="CU51" s="1219"/>
      <c r="CV51" s="1219"/>
      <c r="CW51" s="1219"/>
      <c r="CX51" s="1219"/>
      <c r="CY51" s="1219"/>
      <c r="CZ51" s="1219"/>
      <c r="DA51" s="1219"/>
      <c r="DB51" s="1219"/>
      <c r="DC51" s="1219"/>
    </row>
    <row r="52" spans="1:109" ht="13.2" x14ac:dyDescent="0.2">
      <c r="B52" s="249"/>
      <c r="G52" s="1230"/>
      <c r="H52" s="1230"/>
      <c r="I52" s="1231"/>
      <c r="J52" s="1231"/>
      <c r="K52" s="1223"/>
      <c r="L52" s="1223"/>
      <c r="M52" s="1223"/>
      <c r="N52" s="1223"/>
      <c r="AM52" s="349"/>
      <c r="AN52" s="1222"/>
      <c r="AO52" s="1222"/>
      <c r="AP52" s="1222"/>
      <c r="AQ52" s="1222"/>
      <c r="AR52" s="1222"/>
      <c r="AS52" s="1222"/>
      <c r="AT52" s="1222"/>
      <c r="AU52" s="1222"/>
      <c r="AV52" s="1222"/>
      <c r="AW52" s="1222"/>
      <c r="AX52" s="1222"/>
      <c r="AY52" s="1222"/>
      <c r="AZ52" s="1222"/>
      <c r="BA52" s="1222"/>
      <c r="BB52" s="1222"/>
      <c r="BC52" s="1222"/>
      <c r="BD52" s="1222"/>
      <c r="BE52" s="1222"/>
      <c r="BF52" s="1222"/>
      <c r="BG52" s="1222"/>
      <c r="BH52" s="1222"/>
      <c r="BI52" s="1222"/>
      <c r="BJ52" s="1222"/>
      <c r="BK52" s="1222"/>
      <c r="BL52" s="1222"/>
      <c r="BM52" s="1222"/>
      <c r="BN52" s="1222"/>
      <c r="BO52" s="1222"/>
      <c r="BP52" s="1219"/>
      <c r="BQ52" s="1219"/>
      <c r="BR52" s="1219"/>
      <c r="BS52" s="1219"/>
      <c r="BT52" s="1219"/>
      <c r="BU52" s="1219"/>
      <c r="BV52" s="1219"/>
      <c r="BW52" s="1219"/>
      <c r="BX52" s="1219"/>
      <c r="BY52" s="1219"/>
      <c r="BZ52" s="1219"/>
      <c r="CA52" s="1219"/>
      <c r="CB52" s="1219"/>
      <c r="CC52" s="1219"/>
      <c r="CD52" s="1219"/>
      <c r="CE52" s="1219"/>
      <c r="CF52" s="1219"/>
      <c r="CG52" s="1219"/>
      <c r="CH52" s="1219"/>
      <c r="CI52" s="1219"/>
      <c r="CJ52" s="1219"/>
      <c r="CK52" s="1219"/>
      <c r="CL52" s="1219"/>
      <c r="CM52" s="1219"/>
      <c r="CN52" s="1219"/>
      <c r="CO52" s="1219"/>
      <c r="CP52" s="1219"/>
      <c r="CQ52" s="1219"/>
      <c r="CR52" s="1219"/>
      <c r="CS52" s="1219"/>
      <c r="CT52" s="1219"/>
      <c r="CU52" s="1219"/>
      <c r="CV52" s="1219"/>
      <c r="CW52" s="1219"/>
      <c r="CX52" s="1219"/>
      <c r="CY52" s="1219"/>
      <c r="CZ52" s="1219"/>
      <c r="DA52" s="1219"/>
      <c r="DB52" s="1219"/>
      <c r="DC52" s="1219"/>
    </row>
    <row r="53" spans="1:109" ht="13.2" x14ac:dyDescent="0.2">
      <c r="A53" s="357"/>
      <c r="B53" s="249"/>
      <c r="G53" s="1230"/>
      <c r="H53" s="1230"/>
      <c r="I53" s="1224"/>
      <c r="J53" s="1224"/>
      <c r="K53" s="1223"/>
      <c r="L53" s="1223"/>
      <c r="M53" s="1223"/>
      <c r="N53" s="1223"/>
      <c r="AM53" s="349"/>
      <c r="AN53" s="1222"/>
      <c r="AO53" s="1222"/>
      <c r="AP53" s="1222"/>
      <c r="AQ53" s="1222"/>
      <c r="AR53" s="1222"/>
      <c r="AS53" s="1222"/>
      <c r="AT53" s="1222"/>
      <c r="AU53" s="1222"/>
      <c r="AV53" s="1222"/>
      <c r="AW53" s="1222"/>
      <c r="AX53" s="1222"/>
      <c r="AY53" s="1222"/>
      <c r="AZ53" s="1222"/>
      <c r="BA53" s="1222"/>
      <c r="BB53" s="1222" t="s">
        <v>608</v>
      </c>
      <c r="BC53" s="1222"/>
      <c r="BD53" s="1222"/>
      <c r="BE53" s="1222"/>
      <c r="BF53" s="1222"/>
      <c r="BG53" s="1222"/>
      <c r="BH53" s="1222"/>
      <c r="BI53" s="1222"/>
      <c r="BJ53" s="1222"/>
      <c r="BK53" s="1222"/>
      <c r="BL53" s="1222"/>
      <c r="BM53" s="1222"/>
      <c r="BN53" s="1222"/>
      <c r="BO53" s="1222"/>
      <c r="BP53" s="1219">
        <v>54.2</v>
      </c>
      <c r="BQ53" s="1219"/>
      <c r="BR53" s="1219"/>
      <c r="BS53" s="1219"/>
      <c r="BT53" s="1219"/>
      <c r="BU53" s="1219"/>
      <c r="BV53" s="1219"/>
      <c r="BW53" s="1219"/>
      <c r="BX53" s="1219">
        <v>48.7</v>
      </c>
      <c r="BY53" s="1219"/>
      <c r="BZ53" s="1219"/>
      <c r="CA53" s="1219"/>
      <c r="CB53" s="1219"/>
      <c r="CC53" s="1219"/>
      <c r="CD53" s="1219"/>
      <c r="CE53" s="1219"/>
      <c r="CF53" s="1219">
        <v>50.7</v>
      </c>
      <c r="CG53" s="1219"/>
      <c r="CH53" s="1219"/>
      <c r="CI53" s="1219"/>
      <c r="CJ53" s="1219"/>
      <c r="CK53" s="1219"/>
      <c r="CL53" s="1219"/>
      <c r="CM53" s="1219"/>
      <c r="CN53" s="1219">
        <v>52.2</v>
      </c>
      <c r="CO53" s="1219"/>
      <c r="CP53" s="1219"/>
      <c r="CQ53" s="1219"/>
      <c r="CR53" s="1219"/>
      <c r="CS53" s="1219"/>
      <c r="CT53" s="1219"/>
      <c r="CU53" s="1219"/>
      <c r="CV53" s="1219">
        <v>53.9</v>
      </c>
      <c r="CW53" s="1219"/>
      <c r="CX53" s="1219"/>
      <c r="CY53" s="1219"/>
      <c r="CZ53" s="1219"/>
      <c r="DA53" s="1219"/>
      <c r="DB53" s="1219"/>
      <c r="DC53" s="1219"/>
    </row>
    <row r="54" spans="1:109" ht="13.2" x14ac:dyDescent="0.2">
      <c r="A54" s="357"/>
      <c r="B54" s="249"/>
      <c r="G54" s="1230"/>
      <c r="H54" s="1230"/>
      <c r="I54" s="1224"/>
      <c r="J54" s="1224"/>
      <c r="K54" s="1223"/>
      <c r="L54" s="1223"/>
      <c r="M54" s="1223"/>
      <c r="N54" s="1223"/>
      <c r="AM54" s="349"/>
      <c r="AN54" s="1222"/>
      <c r="AO54" s="1222"/>
      <c r="AP54" s="1222"/>
      <c r="AQ54" s="1222"/>
      <c r="AR54" s="1222"/>
      <c r="AS54" s="1222"/>
      <c r="AT54" s="1222"/>
      <c r="AU54" s="1222"/>
      <c r="AV54" s="1222"/>
      <c r="AW54" s="1222"/>
      <c r="AX54" s="1222"/>
      <c r="AY54" s="1222"/>
      <c r="AZ54" s="1222"/>
      <c r="BA54" s="1222"/>
      <c r="BB54" s="1222"/>
      <c r="BC54" s="1222"/>
      <c r="BD54" s="1222"/>
      <c r="BE54" s="1222"/>
      <c r="BF54" s="1222"/>
      <c r="BG54" s="1222"/>
      <c r="BH54" s="1222"/>
      <c r="BI54" s="1222"/>
      <c r="BJ54" s="1222"/>
      <c r="BK54" s="1222"/>
      <c r="BL54" s="1222"/>
      <c r="BM54" s="1222"/>
      <c r="BN54" s="1222"/>
      <c r="BO54" s="1222"/>
      <c r="BP54" s="1219"/>
      <c r="BQ54" s="1219"/>
      <c r="BR54" s="1219"/>
      <c r="BS54" s="1219"/>
      <c r="BT54" s="1219"/>
      <c r="BU54" s="1219"/>
      <c r="BV54" s="1219"/>
      <c r="BW54" s="1219"/>
      <c r="BX54" s="1219"/>
      <c r="BY54" s="1219"/>
      <c r="BZ54" s="1219"/>
      <c r="CA54" s="1219"/>
      <c r="CB54" s="1219"/>
      <c r="CC54" s="1219"/>
      <c r="CD54" s="1219"/>
      <c r="CE54" s="1219"/>
      <c r="CF54" s="1219"/>
      <c r="CG54" s="1219"/>
      <c r="CH54" s="1219"/>
      <c r="CI54" s="1219"/>
      <c r="CJ54" s="1219"/>
      <c r="CK54" s="1219"/>
      <c r="CL54" s="1219"/>
      <c r="CM54" s="1219"/>
      <c r="CN54" s="1219"/>
      <c r="CO54" s="1219"/>
      <c r="CP54" s="1219"/>
      <c r="CQ54" s="1219"/>
      <c r="CR54" s="1219"/>
      <c r="CS54" s="1219"/>
      <c r="CT54" s="1219"/>
      <c r="CU54" s="1219"/>
      <c r="CV54" s="1219"/>
      <c r="CW54" s="1219"/>
      <c r="CX54" s="1219"/>
      <c r="CY54" s="1219"/>
      <c r="CZ54" s="1219"/>
      <c r="DA54" s="1219"/>
      <c r="DB54" s="1219"/>
      <c r="DC54" s="1219"/>
    </row>
    <row r="55" spans="1:109" ht="13.2" x14ac:dyDescent="0.2">
      <c r="A55" s="357"/>
      <c r="B55" s="249"/>
      <c r="G55" s="1224"/>
      <c r="H55" s="1224"/>
      <c r="I55" s="1224"/>
      <c r="J55" s="1224"/>
      <c r="K55" s="1223"/>
      <c r="L55" s="1223"/>
      <c r="M55" s="1223"/>
      <c r="N55" s="1223"/>
      <c r="AN55" s="1221" t="s">
        <v>603</v>
      </c>
      <c r="AO55" s="1221"/>
      <c r="AP55" s="1221"/>
      <c r="AQ55" s="1221"/>
      <c r="AR55" s="1221"/>
      <c r="AS55" s="1221"/>
      <c r="AT55" s="1221"/>
      <c r="AU55" s="1221"/>
      <c r="AV55" s="1221"/>
      <c r="AW55" s="1221"/>
      <c r="AX55" s="1221"/>
      <c r="AY55" s="1221"/>
      <c r="AZ55" s="1221"/>
      <c r="BA55" s="1221"/>
      <c r="BB55" s="1222" t="s">
        <v>602</v>
      </c>
      <c r="BC55" s="1222"/>
      <c r="BD55" s="1222"/>
      <c r="BE55" s="1222"/>
      <c r="BF55" s="1222"/>
      <c r="BG55" s="1222"/>
      <c r="BH55" s="1222"/>
      <c r="BI55" s="1222"/>
      <c r="BJ55" s="1222"/>
      <c r="BK55" s="1222"/>
      <c r="BL55" s="1222"/>
      <c r="BM55" s="1222"/>
      <c r="BN55" s="1222"/>
      <c r="BO55" s="1222"/>
      <c r="BP55" s="1219">
        <v>0</v>
      </c>
      <c r="BQ55" s="1219"/>
      <c r="BR55" s="1219"/>
      <c r="BS55" s="1219"/>
      <c r="BT55" s="1219"/>
      <c r="BU55" s="1219"/>
      <c r="BV55" s="1219"/>
      <c r="BW55" s="1219"/>
      <c r="BX55" s="1219">
        <v>0</v>
      </c>
      <c r="BY55" s="1219"/>
      <c r="BZ55" s="1219"/>
      <c r="CA55" s="1219"/>
      <c r="CB55" s="1219"/>
      <c r="CC55" s="1219"/>
      <c r="CD55" s="1219"/>
      <c r="CE55" s="1219"/>
      <c r="CF55" s="1219">
        <v>3.1</v>
      </c>
      <c r="CG55" s="1219"/>
      <c r="CH55" s="1219"/>
      <c r="CI55" s="1219"/>
      <c r="CJ55" s="1219"/>
      <c r="CK55" s="1219"/>
      <c r="CL55" s="1219"/>
      <c r="CM55" s="1219"/>
      <c r="CN55" s="1219">
        <v>13.7</v>
      </c>
      <c r="CO55" s="1219"/>
      <c r="CP55" s="1219"/>
      <c r="CQ55" s="1219"/>
      <c r="CR55" s="1219"/>
      <c r="CS55" s="1219"/>
      <c r="CT55" s="1219"/>
      <c r="CU55" s="1219"/>
      <c r="CV55" s="1219">
        <v>6.9</v>
      </c>
      <c r="CW55" s="1219"/>
      <c r="CX55" s="1219"/>
      <c r="CY55" s="1219"/>
      <c r="CZ55" s="1219"/>
      <c r="DA55" s="1219"/>
      <c r="DB55" s="1219"/>
      <c r="DC55" s="1219"/>
    </row>
    <row r="56" spans="1:109" ht="13.2" x14ac:dyDescent="0.2">
      <c r="A56" s="357"/>
      <c r="B56" s="249"/>
      <c r="G56" s="1224"/>
      <c r="H56" s="1224"/>
      <c r="I56" s="1224"/>
      <c r="J56" s="1224"/>
      <c r="K56" s="1223"/>
      <c r="L56" s="1223"/>
      <c r="M56" s="1223"/>
      <c r="N56" s="1223"/>
      <c r="AN56" s="1221"/>
      <c r="AO56" s="1221"/>
      <c r="AP56" s="1221"/>
      <c r="AQ56" s="1221"/>
      <c r="AR56" s="1221"/>
      <c r="AS56" s="1221"/>
      <c r="AT56" s="1221"/>
      <c r="AU56" s="1221"/>
      <c r="AV56" s="1221"/>
      <c r="AW56" s="1221"/>
      <c r="AX56" s="1221"/>
      <c r="AY56" s="1221"/>
      <c r="AZ56" s="1221"/>
      <c r="BA56" s="1221"/>
      <c r="BB56" s="1222"/>
      <c r="BC56" s="1222"/>
      <c r="BD56" s="1222"/>
      <c r="BE56" s="1222"/>
      <c r="BF56" s="1222"/>
      <c r="BG56" s="1222"/>
      <c r="BH56" s="1222"/>
      <c r="BI56" s="1222"/>
      <c r="BJ56" s="1222"/>
      <c r="BK56" s="1222"/>
      <c r="BL56" s="1222"/>
      <c r="BM56" s="1222"/>
      <c r="BN56" s="1222"/>
      <c r="BO56" s="1222"/>
      <c r="BP56" s="1219"/>
      <c r="BQ56" s="1219"/>
      <c r="BR56" s="1219"/>
      <c r="BS56" s="1219"/>
      <c r="BT56" s="1219"/>
      <c r="BU56" s="1219"/>
      <c r="BV56" s="1219"/>
      <c r="BW56" s="1219"/>
      <c r="BX56" s="1219"/>
      <c r="BY56" s="1219"/>
      <c r="BZ56" s="1219"/>
      <c r="CA56" s="1219"/>
      <c r="CB56" s="1219"/>
      <c r="CC56" s="1219"/>
      <c r="CD56" s="1219"/>
      <c r="CE56" s="1219"/>
      <c r="CF56" s="1219"/>
      <c r="CG56" s="1219"/>
      <c r="CH56" s="1219"/>
      <c r="CI56" s="1219"/>
      <c r="CJ56" s="1219"/>
      <c r="CK56" s="1219"/>
      <c r="CL56" s="1219"/>
      <c r="CM56" s="1219"/>
      <c r="CN56" s="1219"/>
      <c r="CO56" s="1219"/>
      <c r="CP56" s="1219"/>
      <c r="CQ56" s="1219"/>
      <c r="CR56" s="1219"/>
      <c r="CS56" s="1219"/>
      <c r="CT56" s="1219"/>
      <c r="CU56" s="1219"/>
      <c r="CV56" s="1219"/>
      <c r="CW56" s="1219"/>
      <c r="CX56" s="1219"/>
      <c r="CY56" s="1219"/>
      <c r="CZ56" s="1219"/>
      <c r="DA56" s="1219"/>
      <c r="DB56" s="1219"/>
      <c r="DC56" s="1219"/>
    </row>
    <row r="57" spans="1:109" s="357" customFormat="1" ht="13.2" x14ac:dyDescent="0.2">
      <c r="B57" s="362"/>
      <c r="G57" s="1224"/>
      <c r="H57" s="1224"/>
      <c r="I57" s="1225"/>
      <c r="J57" s="1225"/>
      <c r="K57" s="1223"/>
      <c r="L57" s="1223"/>
      <c r="M57" s="1223"/>
      <c r="N57" s="1223"/>
      <c r="AM57" s="245"/>
      <c r="AN57" s="1221"/>
      <c r="AO57" s="1221"/>
      <c r="AP57" s="1221"/>
      <c r="AQ57" s="1221"/>
      <c r="AR57" s="1221"/>
      <c r="AS57" s="1221"/>
      <c r="AT57" s="1221"/>
      <c r="AU57" s="1221"/>
      <c r="AV57" s="1221"/>
      <c r="AW57" s="1221"/>
      <c r="AX57" s="1221"/>
      <c r="AY57" s="1221"/>
      <c r="AZ57" s="1221"/>
      <c r="BA57" s="1221"/>
      <c r="BB57" s="1222" t="s">
        <v>608</v>
      </c>
      <c r="BC57" s="1222"/>
      <c r="BD57" s="1222"/>
      <c r="BE57" s="1222"/>
      <c r="BF57" s="1222"/>
      <c r="BG57" s="1222"/>
      <c r="BH57" s="1222"/>
      <c r="BI57" s="1222"/>
      <c r="BJ57" s="1222"/>
      <c r="BK57" s="1222"/>
      <c r="BL57" s="1222"/>
      <c r="BM57" s="1222"/>
      <c r="BN57" s="1222"/>
      <c r="BO57" s="1222"/>
      <c r="BP57" s="1219">
        <v>59.4</v>
      </c>
      <c r="BQ57" s="1219"/>
      <c r="BR57" s="1219"/>
      <c r="BS57" s="1219"/>
      <c r="BT57" s="1219"/>
      <c r="BU57" s="1219"/>
      <c r="BV57" s="1219"/>
      <c r="BW57" s="1219"/>
      <c r="BX57" s="1219">
        <v>60</v>
      </c>
      <c r="BY57" s="1219"/>
      <c r="BZ57" s="1219"/>
      <c r="CA57" s="1219"/>
      <c r="CB57" s="1219"/>
      <c r="CC57" s="1219"/>
      <c r="CD57" s="1219"/>
      <c r="CE57" s="1219"/>
      <c r="CF57" s="1219">
        <v>61.2</v>
      </c>
      <c r="CG57" s="1219"/>
      <c r="CH57" s="1219"/>
      <c r="CI57" s="1219"/>
      <c r="CJ57" s="1219"/>
      <c r="CK57" s="1219"/>
      <c r="CL57" s="1219"/>
      <c r="CM57" s="1219"/>
      <c r="CN57" s="1219">
        <v>62</v>
      </c>
      <c r="CO57" s="1219"/>
      <c r="CP57" s="1219"/>
      <c r="CQ57" s="1219"/>
      <c r="CR57" s="1219"/>
      <c r="CS57" s="1219"/>
      <c r="CT57" s="1219"/>
      <c r="CU57" s="1219"/>
      <c r="CV57" s="1219">
        <v>62.9</v>
      </c>
      <c r="CW57" s="1219"/>
      <c r="CX57" s="1219"/>
      <c r="CY57" s="1219"/>
      <c r="CZ57" s="1219"/>
      <c r="DA57" s="1219"/>
      <c r="DB57" s="1219"/>
      <c r="DC57" s="1219"/>
      <c r="DD57" s="367"/>
      <c r="DE57" s="362"/>
    </row>
    <row r="58" spans="1:109" s="357" customFormat="1" ht="13.2" x14ac:dyDescent="0.2">
      <c r="A58" s="245"/>
      <c r="B58" s="362"/>
      <c r="G58" s="1224"/>
      <c r="H58" s="1224"/>
      <c r="I58" s="1225"/>
      <c r="J58" s="1225"/>
      <c r="K58" s="1223"/>
      <c r="L58" s="1223"/>
      <c r="M58" s="1223"/>
      <c r="N58" s="1223"/>
      <c r="AM58" s="245"/>
      <c r="AN58" s="1221"/>
      <c r="AO58" s="1221"/>
      <c r="AP58" s="1221"/>
      <c r="AQ58" s="1221"/>
      <c r="AR58" s="1221"/>
      <c r="AS58" s="1221"/>
      <c r="AT58" s="1221"/>
      <c r="AU58" s="1221"/>
      <c r="AV58" s="1221"/>
      <c r="AW58" s="1221"/>
      <c r="AX58" s="1221"/>
      <c r="AY58" s="1221"/>
      <c r="AZ58" s="1221"/>
      <c r="BA58" s="1221"/>
      <c r="BB58" s="1222"/>
      <c r="BC58" s="1222"/>
      <c r="BD58" s="1222"/>
      <c r="BE58" s="1222"/>
      <c r="BF58" s="1222"/>
      <c r="BG58" s="1222"/>
      <c r="BH58" s="1222"/>
      <c r="BI58" s="1222"/>
      <c r="BJ58" s="1222"/>
      <c r="BK58" s="1222"/>
      <c r="BL58" s="1222"/>
      <c r="BM58" s="1222"/>
      <c r="BN58" s="1222"/>
      <c r="BO58" s="1222"/>
      <c r="BP58" s="1219"/>
      <c r="BQ58" s="1219"/>
      <c r="BR58" s="1219"/>
      <c r="BS58" s="1219"/>
      <c r="BT58" s="1219"/>
      <c r="BU58" s="1219"/>
      <c r="BV58" s="1219"/>
      <c r="BW58" s="1219"/>
      <c r="BX58" s="1219"/>
      <c r="BY58" s="1219"/>
      <c r="BZ58" s="1219"/>
      <c r="CA58" s="1219"/>
      <c r="CB58" s="1219"/>
      <c r="CC58" s="1219"/>
      <c r="CD58" s="1219"/>
      <c r="CE58" s="1219"/>
      <c r="CF58" s="1219"/>
      <c r="CG58" s="1219"/>
      <c r="CH58" s="1219"/>
      <c r="CI58" s="1219"/>
      <c r="CJ58" s="1219"/>
      <c r="CK58" s="1219"/>
      <c r="CL58" s="1219"/>
      <c r="CM58" s="1219"/>
      <c r="CN58" s="1219"/>
      <c r="CO58" s="1219"/>
      <c r="CP58" s="1219"/>
      <c r="CQ58" s="1219"/>
      <c r="CR58" s="1219"/>
      <c r="CS58" s="1219"/>
      <c r="CT58" s="1219"/>
      <c r="CU58" s="1219"/>
      <c r="CV58" s="1219"/>
      <c r="CW58" s="1219"/>
      <c r="CX58" s="1219"/>
      <c r="CY58" s="1219"/>
      <c r="CZ58" s="1219"/>
      <c r="DA58" s="1219"/>
      <c r="DB58" s="1219"/>
      <c r="DC58" s="1219"/>
      <c r="DD58" s="367"/>
      <c r="DE58" s="362"/>
    </row>
    <row r="59" spans="1:109" s="357" customFormat="1" ht="13.2" x14ac:dyDescent="0.2">
      <c r="A59" s="245"/>
      <c r="B59" s="362"/>
      <c r="K59" s="368"/>
      <c r="L59" s="368"/>
      <c r="M59" s="368"/>
      <c r="N59" s="368"/>
      <c r="AQ59" s="368"/>
      <c r="AR59" s="368"/>
      <c r="AS59" s="368"/>
      <c r="AT59" s="368"/>
      <c r="BC59" s="368"/>
      <c r="BD59" s="368"/>
      <c r="BE59" s="368"/>
      <c r="BF59" s="368"/>
      <c r="BO59" s="368"/>
      <c r="BP59" s="368"/>
      <c r="BQ59" s="368"/>
      <c r="BR59" s="368"/>
      <c r="CA59" s="368"/>
      <c r="CB59" s="368"/>
      <c r="CC59" s="368"/>
      <c r="CD59" s="368"/>
      <c r="CM59" s="368"/>
      <c r="CN59" s="368"/>
      <c r="CO59" s="368"/>
      <c r="CP59" s="368"/>
      <c r="CY59" s="368"/>
      <c r="CZ59" s="368"/>
      <c r="DA59" s="368"/>
      <c r="DB59" s="368"/>
      <c r="DC59" s="368"/>
      <c r="DD59" s="367"/>
      <c r="DE59" s="362"/>
    </row>
    <row r="60" spans="1:109" s="357" customFormat="1" ht="13.2" x14ac:dyDescent="0.2">
      <c r="A60" s="245"/>
      <c r="B60" s="362"/>
      <c r="K60" s="368"/>
      <c r="L60" s="368"/>
      <c r="M60" s="368"/>
      <c r="N60" s="368"/>
      <c r="AQ60" s="368"/>
      <c r="AR60" s="368"/>
      <c r="AS60" s="368"/>
      <c r="AT60" s="368"/>
      <c r="BC60" s="368"/>
      <c r="BD60" s="368"/>
      <c r="BE60" s="368"/>
      <c r="BF60" s="368"/>
      <c r="BO60" s="368"/>
      <c r="BP60" s="368"/>
      <c r="BQ60" s="368"/>
      <c r="BR60" s="368"/>
      <c r="CA60" s="368"/>
      <c r="CB60" s="368"/>
      <c r="CC60" s="368"/>
      <c r="CD60" s="368"/>
      <c r="CM60" s="368"/>
      <c r="CN60" s="368"/>
      <c r="CO60" s="368"/>
      <c r="CP60" s="368"/>
      <c r="CY60" s="368"/>
      <c r="CZ60" s="368"/>
      <c r="DA60" s="368"/>
      <c r="DB60" s="368"/>
      <c r="DC60" s="368"/>
      <c r="DD60" s="367"/>
      <c r="DE60" s="362"/>
    </row>
    <row r="61" spans="1:109" s="357" customFormat="1" ht="13.2" x14ac:dyDescent="0.2">
      <c r="A61" s="245"/>
      <c r="B61" s="366"/>
      <c r="C61" s="365"/>
      <c r="D61" s="365"/>
      <c r="E61" s="365"/>
      <c r="F61" s="365"/>
      <c r="G61" s="365"/>
      <c r="H61" s="365"/>
      <c r="I61" s="365"/>
      <c r="J61" s="365"/>
      <c r="K61" s="365"/>
      <c r="L61" s="365"/>
      <c r="M61" s="364"/>
      <c r="N61" s="364"/>
      <c r="O61" s="365"/>
      <c r="P61" s="365"/>
      <c r="Q61" s="365"/>
      <c r="R61" s="365"/>
      <c r="S61" s="365"/>
      <c r="T61" s="365"/>
      <c r="U61" s="365"/>
      <c r="V61" s="365"/>
      <c r="W61" s="365"/>
      <c r="X61" s="365"/>
      <c r="Y61" s="365"/>
      <c r="Z61" s="365"/>
      <c r="AA61" s="365"/>
      <c r="AB61" s="365"/>
      <c r="AC61" s="365"/>
      <c r="AD61" s="365"/>
      <c r="AE61" s="365"/>
      <c r="AF61" s="365"/>
      <c r="AG61" s="365"/>
      <c r="AH61" s="365"/>
      <c r="AI61" s="365"/>
      <c r="AJ61" s="365"/>
      <c r="AK61" s="365"/>
      <c r="AL61" s="365"/>
      <c r="AM61" s="365"/>
      <c r="AN61" s="365"/>
      <c r="AO61" s="365"/>
      <c r="AP61" s="365"/>
      <c r="AQ61" s="365"/>
      <c r="AR61" s="365"/>
      <c r="AS61" s="364"/>
      <c r="AT61" s="364"/>
      <c r="AU61" s="365"/>
      <c r="AV61" s="365"/>
      <c r="AW61" s="365"/>
      <c r="AX61" s="365"/>
      <c r="AY61" s="365"/>
      <c r="AZ61" s="365"/>
      <c r="BA61" s="365"/>
      <c r="BB61" s="365"/>
      <c r="BC61" s="365"/>
      <c r="BD61" s="365"/>
      <c r="BE61" s="364"/>
      <c r="BF61" s="364"/>
      <c r="BG61" s="365"/>
      <c r="BH61" s="365"/>
      <c r="BI61" s="365"/>
      <c r="BJ61" s="365"/>
      <c r="BK61" s="365"/>
      <c r="BL61" s="365"/>
      <c r="BM61" s="365"/>
      <c r="BN61" s="365"/>
      <c r="BO61" s="365"/>
      <c r="BP61" s="365"/>
      <c r="BQ61" s="364"/>
      <c r="BR61" s="364"/>
      <c r="BS61" s="365"/>
      <c r="BT61" s="365"/>
      <c r="BU61" s="365"/>
      <c r="BV61" s="365"/>
      <c r="BW61" s="365"/>
      <c r="BX61" s="365"/>
      <c r="BY61" s="365"/>
      <c r="BZ61" s="365"/>
      <c r="CA61" s="365"/>
      <c r="CB61" s="365"/>
      <c r="CC61" s="364"/>
      <c r="CD61" s="364"/>
      <c r="CE61" s="365"/>
      <c r="CF61" s="365"/>
      <c r="CG61" s="365"/>
      <c r="CH61" s="365"/>
      <c r="CI61" s="365"/>
      <c r="CJ61" s="365"/>
      <c r="CK61" s="365"/>
      <c r="CL61" s="365"/>
      <c r="CM61" s="365"/>
      <c r="CN61" s="365"/>
      <c r="CO61" s="364"/>
      <c r="CP61" s="364"/>
      <c r="CQ61" s="365"/>
      <c r="CR61" s="365"/>
      <c r="CS61" s="365"/>
      <c r="CT61" s="365"/>
      <c r="CU61" s="365"/>
      <c r="CV61" s="365"/>
      <c r="CW61" s="365"/>
      <c r="CX61" s="365"/>
      <c r="CY61" s="365"/>
      <c r="CZ61" s="365"/>
      <c r="DA61" s="364"/>
      <c r="DB61" s="364"/>
      <c r="DC61" s="364"/>
      <c r="DD61" s="363"/>
      <c r="DE61" s="362"/>
    </row>
    <row r="62" spans="1:109" ht="13.2" x14ac:dyDescent="0.2">
      <c r="B62" s="361"/>
      <c r="C62" s="361"/>
      <c r="D62" s="361"/>
      <c r="E62" s="361"/>
      <c r="F62" s="361"/>
      <c r="G62" s="361"/>
      <c r="H62" s="361"/>
      <c r="I62" s="361"/>
      <c r="J62" s="361"/>
      <c r="K62" s="361"/>
      <c r="L62" s="361"/>
      <c r="M62" s="361"/>
      <c r="N62" s="361"/>
      <c r="O62" s="361"/>
      <c r="P62" s="361"/>
      <c r="Q62" s="361"/>
      <c r="R62" s="361"/>
      <c r="S62" s="361"/>
      <c r="T62" s="361"/>
      <c r="U62" s="361"/>
      <c r="V62" s="361"/>
      <c r="W62" s="361"/>
      <c r="X62" s="361"/>
      <c r="Y62" s="361"/>
      <c r="Z62" s="361"/>
      <c r="AA62" s="361"/>
      <c r="AB62" s="361"/>
      <c r="AC62" s="361"/>
      <c r="AD62" s="361"/>
      <c r="AE62" s="361"/>
      <c r="AF62" s="361"/>
      <c r="AG62" s="361"/>
      <c r="AH62" s="361"/>
      <c r="AI62" s="361"/>
      <c r="AJ62" s="361"/>
      <c r="AK62" s="361"/>
      <c r="AL62" s="361"/>
      <c r="AM62" s="361"/>
      <c r="AN62" s="361"/>
      <c r="AO62" s="361"/>
      <c r="AP62" s="361"/>
      <c r="AQ62" s="361"/>
      <c r="AR62" s="361"/>
      <c r="AS62" s="361"/>
      <c r="AT62" s="361"/>
      <c r="AU62" s="361"/>
      <c r="AV62" s="361"/>
      <c r="AW62" s="361"/>
      <c r="AX62" s="361"/>
      <c r="AY62" s="361"/>
      <c r="AZ62" s="361"/>
      <c r="BA62" s="361"/>
      <c r="BB62" s="361"/>
      <c r="BC62" s="361"/>
      <c r="BD62" s="361"/>
      <c r="BE62" s="361"/>
      <c r="BF62" s="361"/>
      <c r="BG62" s="361"/>
      <c r="BH62" s="361"/>
      <c r="BI62" s="361"/>
      <c r="BJ62" s="361"/>
      <c r="BK62" s="361"/>
      <c r="BL62" s="361"/>
      <c r="BM62" s="361"/>
      <c r="BN62" s="361"/>
      <c r="BO62" s="361"/>
      <c r="BP62" s="361"/>
      <c r="BQ62" s="361"/>
      <c r="BR62" s="361"/>
      <c r="BS62" s="361"/>
      <c r="BT62" s="361"/>
      <c r="BU62" s="361"/>
      <c r="BV62" s="361"/>
      <c r="BW62" s="361"/>
      <c r="BX62" s="361"/>
      <c r="BY62" s="361"/>
      <c r="BZ62" s="361"/>
      <c r="CA62" s="361"/>
      <c r="CB62" s="361"/>
      <c r="CC62" s="361"/>
      <c r="CD62" s="361"/>
      <c r="CE62" s="361"/>
      <c r="CF62" s="361"/>
      <c r="CG62" s="361"/>
      <c r="CH62" s="361"/>
      <c r="CI62" s="361"/>
      <c r="CJ62" s="361"/>
      <c r="CK62" s="361"/>
      <c r="CL62" s="361"/>
      <c r="CM62" s="361"/>
      <c r="CN62" s="361"/>
      <c r="CO62" s="361"/>
      <c r="CP62" s="361"/>
      <c r="CQ62" s="361"/>
      <c r="CR62" s="361"/>
      <c r="CS62" s="361"/>
      <c r="CT62" s="361"/>
      <c r="CU62" s="361"/>
      <c r="CV62" s="361"/>
      <c r="CW62" s="361"/>
      <c r="CX62" s="361"/>
      <c r="CY62" s="361"/>
      <c r="CZ62" s="361"/>
      <c r="DA62" s="361"/>
      <c r="DB62" s="361"/>
      <c r="DC62" s="361"/>
      <c r="DD62" s="361"/>
      <c r="DE62" s="245"/>
    </row>
    <row r="63" spans="1:109" ht="16.2" x14ac:dyDescent="0.2">
      <c r="B63" s="302" t="s">
        <v>607</v>
      </c>
    </row>
    <row r="64" spans="1:109" ht="13.2" x14ac:dyDescent="0.2">
      <c r="B64" s="249"/>
      <c r="G64" s="358"/>
      <c r="I64" s="360"/>
      <c r="J64" s="360"/>
      <c r="K64" s="360"/>
      <c r="L64" s="360"/>
      <c r="M64" s="360"/>
      <c r="N64" s="359"/>
      <c r="AM64" s="358"/>
      <c r="AN64" s="358" t="s">
        <v>606</v>
      </c>
      <c r="AP64" s="357"/>
      <c r="AQ64" s="357"/>
      <c r="AR64" s="357"/>
      <c r="AY64" s="358"/>
      <c r="BA64" s="357"/>
      <c r="BB64" s="357"/>
      <c r="BC64" s="357"/>
      <c r="BK64" s="358"/>
      <c r="BM64" s="357"/>
      <c r="BN64" s="357"/>
      <c r="BO64" s="357"/>
      <c r="BW64" s="358"/>
      <c r="BY64" s="357"/>
      <c r="BZ64" s="357"/>
      <c r="CA64" s="357"/>
      <c r="CI64" s="358"/>
      <c r="CK64" s="357"/>
      <c r="CL64" s="357"/>
      <c r="CM64" s="357"/>
      <c r="CU64" s="358"/>
      <c r="CW64" s="357"/>
      <c r="CX64" s="357"/>
      <c r="CY64" s="357"/>
    </row>
    <row r="65" spans="2:107" ht="13.2" x14ac:dyDescent="0.2">
      <c r="B65" s="249"/>
      <c r="AN65" s="1232" t="s">
        <v>610</v>
      </c>
      <c r="AO65" s="1233"/>
      <c r="AP65" s="1233"/>
      <c r="AQ65" s="1233"/>
      <c r="AR65" s="1233"/>
      <c r="AS65" s="1233"/>
      <c r="AT65" s="1233"/>
      <c r="AU65" s="1233"/>
      <c r="AV65" s="1233"/>
      <c r="AW65" s="1233"/>
      <c r="AX65" s="1233"/>
      <c r="AY65" s="1233"/>
      <c r="AZ65" s="1233"/>
      <c r="BA65" s="1233"/>
      <c r="BB65" s="1233"/>
      <c r="BC65" s="1233"/>
      <c r="BD65" s="1233"/>
      <c r="BE65" s="1233"/>
      <c r="BF65" s="1233"/>
      <c r="BG65" s="1233"/>
      <c r="BH65" s="1233"/>
      <c r="BI65" s="1233"/>
      <c r="BJ65" s="1233"/>
      <c r="BK65" s="1233"/>
      <c r="BL65" s="1233"/>
      <c r="BM65" s="1233"/>
      <c r="BN65" s="1233"/>
      <c r="BO65" s="1233"/>
      <c r="BP65" s="1233"/>
      <c r="BQ65" s="1233"/>
      <c r="BR65" s="1233"/>
      <c r="BS65" s="1233"/>
      <c r="BT65" s="1233"/>
      <c r="BU65" s="1233"/>
      <c r="BV65" s="1233"/>
      <c r="BW65" s="1233"/>
      <c r="BX65" s="1233"/>
      <c r="BY65" s="1233"/>
      <c r="BZ65" s="1233"/>
      <c r="CA65" s="1233"/>
      <c r="CB65" s="1233"/>
      <c r="CC65" s="1233"/>
      <c r="CD65" s="1233"/>
      <c r="CE65" s="1233"/>
      <c r="CF65" s="1233"/>
      <c r="CG65" s="1233"/>
      <c r="CH65" s="1233"/>
      <c r="CI65" s="1233"/>
      <c r="CJ65" s="1233"/>
      <c r="CK65" s="1233"/>
      <c r="CL65" s="1233"/>
      <c r="CM65" s="1233"/>
      <c r="CN65" s="1233"/>
      <c r="CO65" s="1233"/>
      <c r="CP65" s="1233"/>
      <c r="CQ65" s="1233"/>
      <c r="CR65" s="1233"/>
      <c r="CS65" s="1233"/>
      <c r="CT65" s="1233"/>
      <c r="CU65" s="1233"/>
      <c r="CV65" s="1233"/>
      <c r="CW65" s="1233"/>
      <c r="CX65" s="1233"/>
      <c r="CY65" s="1233"/>
      <c r="CZ65" s="1233"/>
      <c r="DA65" s="1233"/>
      <c r="DB65" s="1233"/>
      <c r="DC65" s="1234"/>
    </row>
    <row r="66" spans="2:107" ht="13.2" x14ac:dyDescent="0.2">
      <c r="B66" s="249"/>
      <c r="AN66" s="1235"/>
      <c r="AO66" s="1236"/>
      <c r="AP66" s="1236"/>
      <c r="AQ66" s="1236"/>
      <c r="AR66" s="1236"/>
      <c r="AS66" s="1236"/>
      <c r="AT66" s="1236"/>
      <c r="AU66" s="1236"/>
      <c r="AV66" s="1236"/>
      <c r="AW66" s="1236"/>
      <c r="AX66" s="1236"/>
      <c r="AY66" s="1236"/>
      <c r="AZ66" s="1236"/>
      <c r="BA66" s="1236"/>
      <c r="BB66" s="1236"/>
      <c r="BC66" s="1236"/>
      <c r="BD66" s="1236"/>
      <c r="BE66" s="1236"/>
      <c r="BF66" s="1236"/>
      <c r="BG66" s="1236"/>
      <c r="BH66" s="1236"/>
      <c r="BI66" s="1236"/>
      <c r="BJ66" s="1236"/>
      <c r="BK66" s="1236"/>
      <c r="BL66" s="1236"/>
      <c r="BM66" s="1236"/>
      <c r="BN66" s="1236"/>
      <c r="BO66" s="1236"/>
      <c r="BP66" s="1236"/>
      <c r="BQ66" s="1236"/>
      <c r="BR66" s="1236"/>
      <c r="BS66" s="1236"/>
      <c r="BT66" s="1236"/>
      <c r="BU66" s="1236"/>
      <c r="BV66" s="1236"/>
      <c r="BW66" s="1236"/>
      <c r="BX66" s="1236"/>
      <c r="BY66" s="1236"/>
      <c r="BZ66" s="1236"/>
      <c r="CA66" s="1236"/>
      <c r="CB66" s="1236"/>
      <c r="CC66" s="1236"/>
      <c r="CD66" s="1236"/>
      <c r="CE66" s="1236"/>
      <c r="CF66" s="1236"/>
      <c r="CG66" s="1236"/>
      <c r="CH66" s="1236"/>
      <c r="CI66" s="1236"/>
      <c r="CJ66" s="1236"/>
      <c r="CK66" s="1236"/>
      <c r="CL66" s="1236"/>
      <c r="CM66" s="1236"/>
      <c r="CN66" s="1236"/>
      <c r="CO66" s="1236"/>
      <c r="CP66" s="1236"/>
      <c r="CQ66" s="1236"/>
      <c r="CR66" s="1236"/>
      <c r="CS66" s="1236"/>
      <c r="CT66" s="1236"/>
      <c r="CU66" s="1236"/>
      <c r="CV66" s="1236"/>
      <c r="CW66" s="1236"/>
      <c r="CX66" s="1236"/>
      <c r="CY66" s="1236"/>
      <c r="CZ66" s="1236"/>
      <c r="DA66" s="1236"/>
      <c r="DB66" s="1236"/>
      <c r="DC66" s="1237"/>
    </row>
    <row r="67" spans="2:107" ht="13.2" x14ac:dyDescent="0.2">
      <c r="B67" s="249"/>
      <c r="AN67" s="1235"/>
      <c r="AO67" s="1236"/>
      <c r="AP67" s="1236"/>
      <c r="AQ67" s="1236"/>
      <c r="AR67" s="1236"/>
      <c r="AS67" s="1236"/>
      <c r="AT67" s="1236"/>
      <c r="AU67" s="1236"/>
      <c r="AV67" s="1236"/>
      <c r="AW67" s="1236"/>
      <c r="AX67" s="1236"/>
      <c r="AY67" s="1236"/>
      <c r="AZ67" s="1236"/>
      <c r="BA67" s="1236"/>
      <c r="BB67" s="1236"/>
      <c r="BC67" s="1236"/>
      <c r="BD67" s="1236"/>
      <c r="BE67" s="1236"/>
      <c r="BF67" s="1236"/>
      <c r="BG67" s="1236"/>
      <c r="BH67" s="1236"/>
      <c r="BI67" s="1236"/>
      <c r="BJ67" s="1236"/>
      <c r="BK67" s="1236"/>
      <c r="BL67" s="1236"/>
      <c r="BM67" s="1236"/>
      <c r="BN67" s="1236"/>
      <c r="BO67" s="1236"/>
      <c r="BP67" s="1236"/>
      <c r="BQ67" s="1236"/>
      <c r="BR67" s="1236"/>
      <c r="BS67" s="1236"/>
      <c r="BT67" s="1236"/>
      <c r="BU67" s="1236"/>
      <c r="BV67" s="1236"/>
      <c r="BW67" s="1236"/>
      <c r="BX67" s="1236"/>
      <c r="BY67" s="1236"/>
      <c r="BZ67" s="1236"/>
      <c r="CA67" s="1236"/>
      <c r="CB67" s="1236"/>
      <c r="CC67" s="1236"/>
      <c r="CD67" s="1236"/>
      <c r="CE67" s="1236"/>
      <c r="CF67" s="1236"/>
      <c r="CG67" s="1236"/>
      <c r="CH67" s="1236"/>
      <c r="CI67" s="1236"/>
      <c r="CJ67" s="1236"/>
      <c r="CK67" s="1236"/>
      <c r="CL67" s="1236"/>
      <c r="CM67" s="1236"/>
      <c r="CN67" s="1236"/>
      <c r="CO67" s="1236"/>
      <c r="CP67" s="1236"/>
      <c r="CQ67" s="1236"/>
      <c r="CR67" s="1236"/>
      <c r="CS67" s="1236"/>
      <c r="CT67" s="1236"/>
      <c r="CU67" s="1236"/>
      <c r="CV67" s="1236"/>
      <c r="CW67" s="1236"/>
      <c r="CX67" s="1236"/>
      <c r="CY67" s="1236"/>
      <c r="CZ67" s="1236"/>
      <c r="DA67" s="1236"/>
      <c r="DB67" s="1236"/>
      <c r="DC67" s="1237"/>
    </row>
    <row r="68" spans="2:107" ht="13.2" x14ac:dyDescent="0.2">
      <c r="B68" s="249"/>
      <c r="AN68" s="1235"/>
      <c r="AO68" s="1236"/>
      <c r="AP68" s="1236"/>
      <c r="AQ68" s="1236"/>
      <c r="AR68" s="1236"/>
      <c r="AS68" s="1236"/>
      <c r="AT68" s="1236"/>
      <c r="AU68" s="1236"/>
      <c r="AV68" s="1236"/>
      <c r="AW68" s="1236"/>
      <c r="AX68" s="1236"/>
      <c r="AY68" s="1236"/>
      <c r="AZ68" s="1236"/>
      <c r="BA68" s="1236"/>
      <c r="BB68" s="1236"/>
      <c r="BC68" s="1236"/>
      <c r="BD68" s="1236"/>
      <c r="BE68" s="1236"/>
      <c r="BF68" s="1236"/>
      <c r="BG68" s="1236"/>
      <c r="BH68" s="1236"/>
      <c r="BI68" s="1236"/>
      <c r="BJ68" s="1236"/>
      <c r="BK68" s="1236"/>
      <c r="BL68" s="1236"/>
      <c r="BM68" s="1236"/>
      <c r="BN68" s="1236"/>
      <c r="BO68" s="1236"/>
      <c r="BP68" s="1236"/>
      <c r="BQ68" s="1236"/>
      <c r="BR68" s="1236"/>
      <c r="BS68" s="1236"/>
      <c r="BT68" s="1236"/>
      <c r="BU68" s="1236"/>
      <c r="BV68" s="1236"/>
      <c r="BW68" s="1236"/>
      <c r="BX68" s="1236"/>
      <c r="BY68" s="1236"/>
      <c r="BZ68" s="1236"/>
      <c r="CA68" s="1236"/>
      <c r="CB68" s="1236"/>
      <c r="CC68" s="1236"/>
      <c r="CD68" s="1236"/>
      <c r="CE68" s="1236"/>
      <c r="CF68" s="1236"/>
      <c r="CG68" s="1236"/>
      <c r="CH68" s="1236"/>
      <c r="CI68" s="1236"/>
      <c r="CJ68" s="1236"/>
      <c r="CK68" s="1236"/>
      <c r="CL68" s="1236"/>
      <c r="CM68" s="1236"/>
      <c r="CN68" s="1236"/>
      <c r="CO68" s="1236"/>
      <c r="CP68" s="1236"/>
      <c r="CQ68" s="1236"/>
      <c r="CR68" s="1236"/>
      <c r="CS68" s="1236"/>
      <c r="CT68" s="1236"/>
      <c r="CU68" s="1236"/>
      <c r="CV68" s="1236"/>
      <c r="CW68" s="1236"/>
      <c r="CX68" s="1236"/>
      <c r="CY68" s="1236"/>
      <c r="CZ68" s="1236"/>
      <c r="DA68" s="1236"/>
      <c r="DB68" s="1236"/>
      <c r="DC68" s="1237"/>
    </row>
    <row r="69" spans="2:107" ht="13.2" x14ac:dyDescent="0.2">
      <c r="B69" s="249"/>
      <c r="AN69" s="1238"/>
      <c r="AO69" s="1239"/>
      <c r="AP69" s="1239"/>
      <c r="AQ69" s="1239"/>
      <c r="AR69" s="1239"/>
      <c r="AS69" s="1239"/>
      <c r="AT69" s="1239"/>
      <c r="AU69" s="1239"/>
      <c r="AV69" s="1239"/>
      <c r="AW69" s="1239"/>
      <c r="AX69" s="1239"/>
      <c r="AY69" s="1239"/>
      <c r="AZ69" s="1239"/>
      <c r="BA69" s="1239"/>
      <c r="BB69" s="1239"/>
      <c r="BC69" s="1239"/>
      <c r="BD69" s="1239"/>
      <c r="BE69" s="1239"/>
      <c r="BF69" s="1239"/>
      <c r="BG69" s="1239"/>
      <c r="BH69" s="1239"/>
      <c r="BI69" s="1239"/>
      <c r="BJ69" s="1239"/>
      <c r="BK69" s="1239"/>
      <c r="BL69" s="1239"/>
      <c r="BM69" s="1239"/>
      <c r="BN69" s="1239"/>
      <c r="BO69" s="1239"/>
      <c r="BP69" s="1239"/>
      <c r="BQ69" s="1239"/>
      <c r="BR69" s="1239"/>
      <c r="BS69" s="1239"/>
      <c r="BT69" s="1239"/>
      <c r="BU69" s="1239"/>
      <c r="BV69" s="1239"/>
      <c r="BW69" s="1239"/>
      <c r="BX69" s="1239"/>
      <c r="BY69" s="1239"/>
      <c r="BZ69" s="1239"/>
      <c r="CA69" s="1239"/>
      <c r="CB69" s="1239"/>
      <c r="CC69" s="1239"/>
      <c r="CD69" s="1239"/>
      <c r="CE69" s="1239"/>
      <c r="CF69" s="1239"/>
      <c r="CG69" s="1239"/>
      <c r="CH69" s="1239"/>
      <c r="CI69" s="1239"/>
      <c r="CJ69" s="1239"/>
      <c r="CK69" s="1239"/>
      <c r="CL69" s="1239"/>
      <c r="CM69" s="1239"/>
      <c r="CN69" s="1239"/>
      <c r="CO69" s="1239"/>
      <c r="CP69" s="1239"/>
      <c r="CQ69" s="1239"/>
      <c r="CR69" s="1239"/>
      <c r="CS69" s="1239"/>
      <c r="CT69" s="1239"/>
      <c r="CU69" s="1239"/>
      <c r="CV69" s="1239"/>
      <c r="CW69" s="1239"/>
      <c r="CX69" s="1239"/>
      <c r="CY69" s="1239"/>
      <c r="CZ69" s="1239"/>
      <c r="DA69" s="1239"/>
      <c r="DB69" s="1239"/>
      <c r="DC69" s="1240"/>
    </row>
    <row r="70" spans="2:107" ht="13.2" x14ac:dyDescent="0.2">
      <c r="B70" s="249"/>
      <c r="H70" s="356"/>
      <c r="I70" s="356"/>
      <c r="J70" s="354"/>
      <c r="K70" s="354"/>
      <c r="L70" s="353"/>
      <c r="M70" s="354"/>
      <c r="N70" s="353"/>
      <c r="AN70" s="349"/>
      <c r="AO70" s="349"/>
      <c r="AP70" s="349"/>
      <c r="AZ70" s="349"/>
      <c r="BA70" s="349"/>
      <c r="BB70" s="349"/>
      <c r="BL70" s="349"/>
      <c r="BM70" s="349"/>
      <c r="BN70" s="349"/>
      <c r="BX70" s="349"/>
      <c r="BY70" s="349"/>
      <c r="BZ70" s="349"/>
      <c r="CJ70" s="349"/>
      <c r="CK70" s="349"/>
      <c r="CL70" s="349"/>
      <c r="CV70" s="349"/>
      <c r="CW70" s="349"/>
      <c r="CX70" s="349"/>
    </row>
    <row r="71" spans="2:107" ht="13.2" x14ac:dyDescent="0.2">
      <c r="B71" s="249"/>
      <c r="G71" s="352"/>
      <c r="I71" s="355"/>
      <c r="J71" s="354"/>
      <c r="K71" s="354"/>
      <c r="L71" s="353"/>
      <c r="M71" s="354"/>
      <c r="N71" s="353"/>
      <c r="AM71" s="352"/>
      <c r="AN71" s="245" t="s">
        <v>605</v>
      </c>
    </row>
    <row r="72" spans="2:107" ht="13.2" x14ac:dyDescent="0.2">
      <c r="B72" s="249"/>
      <c r="G72" s="1224"/>
      <c r="H72" s="1224"/>
      <c r="I72" s="1224"/>
      <c r="J72" s="1224"/>
      <c r="K72" s="351"/>
      <c r="L72" s="351"/>
      <c r="M72" s="350"/>
      <c r="N72" s="350"/>
      <c r="AN72" s="1227"/>
      <c r="AO72" s="1228"/>
      <c r="AP72" s="1228"/>
      <c r="AQ72" s="1228"/>
      <c r="AR72" s="1228"/>
      <c r="AS72" s="1228"/>
      <c r="AT72" s="1228"/>
      <c r="AU72" s="1228"/>
      <c r="AV72" s="1228"/>
      <c r="AW72" s="1228"/>
      <c r="AX72" s="1228"/>
      <c r="AY72" s="1228"/>
      <c r="AZ72" s="1228"/>
      <c r="BA72" s="1228"/>
      <c r="BB72" s="1228"/>
      <c r="BC72" s="1228"/>
      <c r="BD72" s="1228"/>
      <c r="BE72" s="1228"/>
      <c r="BF72" s="1228"/>
      <c r="BG72" s="1228"/>
      <c r="BH72" s="1228"/>
      <c r="BI72" s="1228"/>
      <c r="BJ72" s="1228"/>
      <c r="BK72" s="1228"/>
      <c r="BL72" s="1228"/>
      <c r="BM72" s="1228"/>
      <c r="BN72" s="1228"/>
      <c r="BO72" s="1229"/>
      <c r="BP72" s="1221" t="s">
        <v>558</v>
      </c>
      <c r="BQ72" s="1221"/>
      <c r="BR72" s="1221"/>
      <c r="BS72" s="1221"/>
      <c r="BT72" s="1221"/>
      <c r="BU72" s="1221"/>
      <c r="BV72" s="1221"/>
      <c r="BW72" s="1221"/>
      <c r="BX72" s="1221" t="s">
        <v>559</v>
      </c>
      <c r="BY72" s="1221"/>
      <c r="BZ72" s="1221"/>
      <c r="CA72" s="1221"/>
      <c r="CB72" s="1221"/>
      <c r="CC72" s="1221"/>
      <c r="CD72" s="1221"/>
      <c r="CE72" s="1221"/>
      <c r="CF72" s="1221" t="s">
        <v>560</v>
      </c>
      <c r="CG72" s="1221"/>
      <c r="CH72" s="1221"/>
      <c r="CI72" s="1221"/>
      <c r="CJ72" s="1221"/>
      <c r="CK72" s="1221"/>
      <c r="CL72" s="1221"/>
      <c r="CM72" s="1221"/>
      <c r="CN72" s="1221" t="s">
        <v>561</v>
      </c>
      <c r="CO72" s="1221"/>
      <c r="CP72" s="1221"/>
      <c r="CQ72" s="1221"/>
      <c r="CR72" s="1221"/>
      <c r="CS72" s="1221"/>
      <c r="CT72" s="1221"/>
      <c r="CU72" s="1221"/>
      <c r="CV72" s="1221" t="s">
        <v>562</v>
      </c>
      <c r="CW72" s="1221"/>
      <c r="CX72" s="1221"/>
      <c r="CY72" s="1221"/>
      <c r="CZ72" s="1221"/>
      <c r="DA72" s="1221"/>
      <c r="DB72" s="1221"/>
      <c r="DC72" s="1221"/>
    </row>
    <row r="73" spans="2:107" ht="13.2" x14ac:dyDescent="0.2">
      <c r="B73" s="249"/>
      <c r="G73" s="1230"/>
      <c r="H73" s="1230"/>
      <c r="I73" s="1230"/>
      <c r="J73" s="1230"/>
      <c r="K73" s="1220"/>
      <c r="L73" s="1220"/>
      <c r="M73" s="1220"/>
      <c r="N73" s="1220"/>
      <c r="AM73" s="349"/>
      <c r="AN73" s="1222" t="s">
        <v>604</v>
      </c>
      <c r="AO73" s="1222"/>
      <c r="AP73" s="1222"/>
      <c r="AQ73" s="1222"/>
      <c r="AR73" s="1222"/>
      <c r="AS73" s="1222"/>
      <c r="AT73" s="1222"/>
      <c r="AU73" s="1222"/>
      <c r="AV73" s="1222"/>
      <c r="AW73" s="1222"/>
      <c r="AX73" s="1222"/>
      <c r="AY73" s="1222"/>
      <c r="AZ73" s="1222"/>
      <c r="BA73" s="1222"/>
      <c r="BB73" s="1222" t="s">
        <v>602</v>
      </c>
      <c r="BC73" s="1222"/>
      <c r="BD73" s="1222"/>
      <c r="BE73" s="1222"/>
      <c r="BF73" s="1222"/>
      <c r="BG73" s="1222"/>
      <c r="BH73" s="1222"/>
      <c r="BI73" s="1222"/>
      <c r="BJ73" s="1222"/>
      <c r="BK73" s="1222"/>
      <c r="BL73" s="1222"/>
      <c r="BM73" s="1222"/>
      <c r="BN73" s="1222"/>
      <c r="BO73" s="1222"/>
      <c r="BP73" s="1219"/>
      <c r="BQ73" s="1219"/>
      <c r="BR73" s="1219"/>
      <c r="BS73" s="1219"/>
      <c r="BT73" s="1219"/>
      <c r="BU73" s="1219"/>
      <c r="BV73" s="1219"/>
      <c r="BW73" s="1219"/>
      <c r="BX73" s="1219"/>
      <c r="BY73" s="1219"/>
      <c r="BZ73" s="1219"/>
      <c r="CA73" s="1219"/>
      <c r="CB73" s="1219"/>
      <c r="CC73" s="1219"/>
      <c r="CD73" s="1219"/>
      <c r="CE73" s="1219"/>
      <c r="CF73" s="1219"/>
      <c r="CG73" s="1219"/>
      <c r="CH73" s="1219"/>
      <c r="CI73" s="1219"/>
      <c r="CJ73" s="1219"/>
      <c r="CK73" s="1219"/>
      <c r="CL73" s="1219"/>
      <c r="CM73" s="1219"/>
      <c r="CN73" s="1219"/>
      <c r="CO73" s="1219"/>
      <c r="CP73" s="1219"/>
      <c r="CQ73" s="1219"/>
      <c r="CR73" s="1219"/>
      <c r="CS73" s="1219"/>
      <c r="CT73" s="1219"/>
      <c r="CU73" s="1219"/>
      <c r="CV73" s="1219"/>
      <c r="CW73" s="1219"/>
      <c r="CX73" s="1219"/>
      <c r="CY73" s="1219"/>
      <c r="CZ73" s="1219"/>
      <c r="DA73" s="1219"/>
      <c r="DB73" s="1219"/>
      <c r="DC73" s="1219"/>
    </row>
    <row r="74" spans="2:107" ht="13.2" x14ac:dyDescent="0.2">
      <c r="B74" s="249"/>
      <c r="G74" s="1230"/>
      <c r="H74" s="1230"/>
      <c r="I74" s="1230"/>
      <c r="J74" s="1230"/>
      <c r="K74" s="1220"/>
      <c r="L74" s="1220"/>
      <c r="M74" s="1220"/>
      <c r="N74" s="1220"/>
      <c r="AM74" s="349"/>
      <c r="AN74" s="1222"/>
      <c r="AO74" s="1222"/>
      <c r="AP74" s="1222"/>
      <c r="AQ74" s="1222"/>
      <c r="AR74" s="1222"/>
      <c r="AS74" s="1222"/>
      <c r="AT74" s="1222"/>
      <c r="AU74" s="1222"/>
      <c r="AV74" s="1222"/>
      <c r="AW74" s="1222"/>
      <c r="AX74" s="1222"/>
      <c r="AY74" s="1222"/>
      <c r="AZ74" s="1222"/>
      <c r="BA74" s="1222"/>
      <c r="BB74" s="1222"/>
      <c r="BC74" s="1222"/>
      <c r="BD74" s="1222"/>
      <c r="BE74" s="1222"/>
      <c r="BF74" s="1222"/>
      <c r="BG74" s="1222"/>
      <c r="BH74" s="1222"/>
      <c r="BI74" s="1222"/>
      <c r="BJ74" s="1222"/>
      <c r="BK74" s="1222"/>
      <c r="BL74" s="1222"/>
      <c r="BM74" s="1222"/>
      <c r="BN74" s="1222"/>
      <c r="BO74" s="1222"/>
      <c r="BP74" s="1219"/>
      <c r="BQ74" s="1219"/>
      <c r="BR74" s="1219"/>
      <c r="BS74" s="1219"/>
      <c r="BT74" s="1219"/>
      <c r="BU74" s="1219"/>
      <c r="BV74" s="1219"/>
      <c r="BW74" s="1219"/>
      <c r="BX74" s="1219"/>
      <c r="BY74" s="1219"/>
      <c r="BZ74" s="1219"/>
      <c r="CA74" s="1219"/>
      <c r="CB74" s="1219"/>
      <c r="CC74" s="1219"/>
      <c r="CD74" s="1219"/>
      <c r="CE74" s="1219"/>
      <c r="CF74" s="1219"/>
      <c r="CG74" s="1219"/>
      <c r="CH74" s="1219"/>
      <c r="CI74" s="1219"/>
      <c r="CJ74" s="1219"/>
      <c r="CK74" s="1219"/>
      <c r="CL74" s="1219"/>
      <c r="CM74" s="1219"/>
      <c r="CN74" s="1219"/>
      <c r="CO74" s="1219"/>
      <c r="CP74" s="1219"/>
      <c r="CQ74" s="1219"/>
      <c r="CR74" s="1219"/>
      <c r="CS74" s="1219"/>
      <c r="CT74" s="1219"/>
      <c r="CU74" s="1219"/>
      <c r="CV74" s="1219"/>
      <c r="CW74" s="1219"/>
      <c r="CX74" s="1219"/>
      <c r="CY74" s="1219"/>
      <c r="CZ74" s="1219"/>
      <c r="DA74" s="1219"/>
      <c r="DB74" s="1219"/>
      <c r="DC74" s="1219"/>
    </row>
    <row r="75" spans="2:107" ht="13.2" x14ac:dyDescent="0.2">
      <c r="B75" s="249"/>
      <c r="G75" s="1230"/>
      <c r="H75" s="1230"/>
      <c r="I75" s="1224"/>
      <c r="J75" s="1224"/>
      <c r="K75" s="1223"/>
      <c r="L75" s="1223"/>
      <c r="M75" s="1223"/>
      <c r="N75" s="1223"/>
      <c r="AM75" s="349"/>
      <c r="AN75" s="1222"/>
      <c r="AO75" s="1222"/>
      <c r="AP75" s="1222"/>
      <c r="AQ75" s="1222"/>
      <c r="AR75" s="1222"/>
      <c r="AS75" s="1222"/>
      <c r="AT75" s="1222"/>
      <c r="AU75" s="1222"/>
      <c r="AV75" s="1222"/>
      <c r="AW75" s="1222"/>
      <c r="AX75" s="1222"/>
      <c r="AY75" s="1222"/>
      <c r="AZ75" s="1222"/>
      <c r="BA75" s="1222"/>
      <c r="BB75" s="1222" t="s">
        <v>601</v>
      </c>
      <c r="BC75" s="1222"/>
      <c r="BD75" s="1222"/>
      <c r="BE75" s="1222"/>
      <c r="BF75" s="1222"/>
      <c r="BG75" s="1222"/>
      <c r="BH75" s="1222"/>
      <c r="BI75" s="1222"/>
      <c r="BJ75" s="1222"/>
      <c r="BK75" s="1222"/>
      <c r="BL75" s="1222"/>
      <c r="BM75" s="1222"/>
      <c r="BN75" s="1222"/>
      <c r="BO75" s="1222"/>
      <c r="BP75" s="1219">
        <v>8</v>
      </c>
      <c r="BQ75" s="1219"/>
      <c r="BR75" s="1219"/>
      <c r="BS75" s="1219"/>
      <c r="BT75" s="1219"/>
      <c r="BU75" s="1219"/>
      <c r="BV75" s="1219"/>
      <c r="BW75" s="1219"/>
      <c r="BX75" s="1219">
        <v>8.4</v>
      </c>
      <c r="BY75" s="1219"/>
      <c r="BZ75" s="1219"/>
      <c r="CA75" s="1219"/>
      <c r="CB75" s="1219"/>
      <c r="CC75" s="1219"/>
      <c r="CD75" s="1219"/>
      <c r="CE75" s="1219"/>
      <c r="CF75" s="1219">
        <v>8.3000000000000007</v>
      </c>
      <c r="CG75" s="1219"/>
      <c r="CH75" s="1219"/>
      <c r="CI75" s="1219"/>
      <c r="CJ75" s="1219"/>
      <c r="CK75" s="1219"/>
      <c r="CL75" s="1219"/>
      <c r="CM75" s="1219"/>
      <c r="CN75" s="1219">
        <v>7.7</v>
      </c>
      <c r="CO75" s="1219"/>
      <c r="CP75" s="1219"/>
      <c r="CQ75" s="1219"/>
      <c r="CR75" s="1219"/>
      <c r="CS75" s="1219"/>
      <c r="CT75" s="1219"/>
      <c r="CU75" s="1219"/>
      <c r="CV75" s="1219">
        <v>6.7</v>
      </c>
      <c r="CW75" s="1219"/>
      <c r="CX75" s="1219"/>
      <c r="CY75" s="1219"/>
      <c r="CZ75" s="1219"/>
      <c r="DA75" s="1219"/>
      <c r="DB75" s="1219"/>
      <c r="DC75" s="1219"/>
    </row>
    <row r="76" spans="2:107" ht="13.2" x14ac:dyDescent="0.2">
      <c r="B76" s="249"/>
      <c r="G76" s="1230"/>
      <c r="H76" s="1230"/>
      <c r="I76" s="1224"/>
      <c r="J76" s="1224"/>
      <c r="K76" s="1223"/>
      <c r="L76" s="1223"/>
      <c r="M76" s="1223"/>
      <c r="N76" s="1223"/>
      <c r="AM76" s="349"/>
      <c r="AN76" s="1222"/>
      <c r="AO76" s="1222"/>
      <c r="AP76" s="1222"/>
      <c r="AQ76" s="1222"/>
      <c r="AR76" s="1222"/>
      <c r="AS76" s="1222"/>
      <c r="AT76" s="1222"/>
      <c r="AU76" s="1222"/>
      <c r="AV76" s="1222"/>
      <c r="AW76" s="1222"/>
      <c r="AX76" s="1222"/>
      <c r="AY76" s="1222"/>
      <c r="AZ76" s="1222"/>
      <c r="BA76" s="1222"/>
      <c r="BB76" s="1222"/>
      <c r="BC76" s="1222"/>
      <c r="BD76" s="1222"/>
      <c r="BE76" s="1222"/>
      <c r="BF76" s="1222"/>
      <c r="BG76" s="1222"/>
      <c r="BH76" s="1222"/>
      <c r="BI76" s="1222"/>
      <c r="BJ76" s="1222"/>
      <c r="BK76" s="1222"/>
      <c r="BL76" s="1222"/>
      <c r="BM76" s="1222"/>
      <c r="BN76" s="1222"/>
      <c r="BO76" s="1222"/>
      <c r="BP76" s="1219"/>
      <c r="BQ76" s="1219"/>
      <c r="BR76" s="1219"/>
      <c r="BS76" s="1219"/>
      <c r="BT76" s="1219"/>
      <c r="BU76" s="1219"/>
      <c r="BV76" s="1219"/>
      <c r="BW76" s="1219"/>
      <c r="BX76" s="1219"/>
      <c r="BY76" s="1219"/>
      <c r="BZ76" s="1219"/>
      <c r="CA76" s="1219"/>
      <c r="CB76" s="1219"/>
      <c r="CC76" s="1219"/>
      <c r="CD76" s="1219"/>
      <c r="CE76" s="1219"/>
      <c r="CF76" s="1219"/>
      <c r="CG76" s="1219"/>
      <c r="CH76" s="1219"/>
      <c r="CI76" s="1219"/>
      <c r="CJ76" s="1219"/>
      <c r="CK76" s="1219"/>
      <c r="CL76" s="1219"/>
      <c r="CM76" s="1219"/>
      <c r="CN76" s="1219"/>
      <c r="CO76" s="1219"/>
      <c r="CP76" s="1219"/>
      <c r="CQ76" s="1219"/>
      <c r="CR76" s="1219"/>
      <c r="CS76" s="1219"/>
      <c r="CT76" s="1219"/>
      <c r="CU76" s="1219"/>
      <c r="CV76" s="1219"/>
      <c r="CW76" s="1219"/>
      <c r="CX76" s="1219"/>
      <c r="CY76" s="1219"/>
      <c r="CZ76" s="1219"/>
      <c r="DA76" s="1219"/>
      <c r="DB76" s="1219"/>
      <c r="DC76" s="1219"/>
    </row>
    <row r="77" spans="2:107" ht="13.2" x14ac:dyDescent="0.2">
      <c r="B77" s="249"/>
      <c r="G77" s="1224"/>
      <c r="H77" s="1224"/>
      <c r="I77" s="1224"/>
      <c r="J77" s="1224"/>
      <c r="K77" s="1220"/>
      <c r="L77" s="1220"/>
      <c r="M77" s="1220"/>
      <c r="N77" s="1220"/>
      <c r="AN77" s="1221" t="s">
        <v>603</v>
      </c>
      <c r="AO77" s="1221"/>
      <c r="AP77" s="1221"/>
      <c r="AQ77" s="1221"/>
      <c r="AR77" s="1221"/>
      <c r="AS77" s="1221"/>
      <c r="AT77" s="1221"/>
      <c r="AU77" s="1221"/>
      <c r="AV77" s="1221"/>
      <c r="AW77" s="1221"/>
      <c r="AX77" s="1221"/>
      <c r="AY77" s="1221"/>
      <c r="AZ77" s="1221"/>
      <c r="BA77" s="1221"/>
      <c r="BB77" s="1222" t="s">
        <v>602</v>
      </c>
      <c r="BC77" s="1222"/>
      <c r="BD77" s="1222"/>
      <c r="BE77" s="1222"/>
      <c r="BF77" s="1222"/>
      <c r="BG77" s="1222"/>
      <c r="BH77" s="1222"/>
      <c r="BI77" s="1222"/>
      <c r="BJ77" s="1222"/>
      <c r="BK77" s="1222"/>
      <c r="BL77" s="1222"/>
      <c r="BM77" s="1222"/>
      <c r="BN77" s="1222"/>
      <c r="BO77" s="1222"/>
      <c r="BP77" s="1219">
        <v>0</v>
      </c>
      <c r="BQ77" s="1219"/>
      <c r="BR77" s="1219"/>
      <c r="BS77" s="1219"/>
      <c r="BT77" s="1219"/>
      <c r="BU77" s="1219"/>
      <c r="BV77" s="1219"/>
      <c r="BW77" s="1219"/>
      <c r="BX77" s="1219">
        <v>0</v>
      </c>
      <c r="BY77" s="1219"/>
      <c r="BZ77" s="1219"/>
      <c r="CA77" s="1219"/>
      <c r="CB77" s="1219"/>
      <c r="CC77" s="1219"/>
      <c r="CD77" s="1219"/>
      <c r="CE77" s="1219"/>
      <c r="CF77" s="1219">
        <v>3.1</v>
      </c>
      <c r="CG77" s="1219"/>
      <c r="CH77" s="1219"/>
      <c r="CI77" s="1219"/>
      <c r="CJ77" s="1219"/>
      <c r="CK77" s="1219"/>
      <c r="CL77" s="1219"/>
      <c r="CM77" s="1219"/>
      <c r="CN77" s="1219">
        <v>13.7</v>
      </c>
      <c r="CO77" s="1219"/>
      <c r="CP77" s="1219"/>
      <c r="CQ77" s="1219"/>
      <c r="CR77" s="1219"/>
      <c r="CS77" s="1219"/>
      <c r="CT77" s="1219"/>
      <c r="CU77" s="1219"/>
      <c r="CV77" s="1219">
        <v>6.9</v>
      </c>
      <c r="CW77" s="1219"/>
      <c r="CX77" s="1219"/>
      <c r="CY77" s="1219"/>
      <c r="CZ77" s="1219"/>
      <c r="DA77" s="1219"/>
      <c r="DB77" s="1219"/>
      <c r="DC77" s="1219"/>
    </row>
    <row r="78" spans="2:107" ht="13.2" x14ac:dyDescent="0.2">
      <c r="B78" s="249"/>
      <c r="G78" s="1224"/>
      <c r="H78" s="1224"/>
      <c r="I78" s="1224"/>
      <c r="J78" s="1224"/>
      <c r="K78" s="1220"/>
      <c r="L78" s="1220"/>
      <c r="M78" s="1220"/>
      <c r="N78" s="1220"/>
      <c r="AN78" s="1221"/>
      <c r="AO78" s="1221"/>
      <c r="AP78" s="1221"/>
      <c r="AQ78" s="1221"/>
      <c r="AR78" s="1221"/>
      <c r="AS78" s="1221"/>
      <c r="AT78" s="1221"/>
      <c r="AU78" s="1221"/>
      <c r="AV78" s="1221"/>
      <c r="AW78" s="1221"/>
      <c r="AX78" s="1221"/>
      <c r="AY78" s="1221"/>
      <c r="AZ78" s="1221"/>
      <c r="BA78" s="1221"/>
      <c r="BB78" s="1222"/>
      <c r="BC78" s="1222"/>
      <c r="BD78" s="1222"/>
      <c r="BE78" s="1222"/>
      <c r="BF78" s="1222"/>
      <c r="BG78" s="1222"/>
      <c r="BH78" s="1222"/>
      <c r="BI78" s="1222"/>
      <c r="BJ78" s="1222"/>
      <c r="BK78" s="1222"/>
      <c r="BL78" s="1222"/>
      <c r="BM78" s="1222"/>
      <c r="BN78" s="1222"/>
      <c r="BO78" s="1222"/>
      <c r="BP78" s="1219"/>
      <c r="BQ78" s="1219"/>
      <c r="BR78" s="1219"/>
      <c r="BS78" s="1219"/>
      <c r="BT78" s="1219"/>
      <c r="BU78" s="1219"/>
      <c r="BV78" s="1219"/>
      <c r="BW78" s="1219"/>
      <c r="BX78" s="1219"/>
      <c r="BY78" s="1219"/>
      <c r="BZ78" s="1219"/>
      <c r="CA78" s="1219"/>
      <c r="CB78" s="1219"/>
      <c r="CC78" s="1219"/>
      <c r="CD78" s="1219"/>
      <c r="CE78" s="1219"/>
      <c r="CF78" s="1219"/>
      <c r="CG78" s="1219"/>
      <c r="CH78" s="1219"/>
      <c r="CI78" s="1219"/>
      <c r="CJ78" s="1219"/>
      <c r="CK78" s="1219"/>
      <c r="CL78" s="1219"/>
      <c r="CM78" s="1219"/>
      <c r="CN78" s="1219"/>
      <c r="CO78" s="1219"/>
      <c r="CP78" s="1219"/>
      <c r="CQ78" s="1219"/>
      <c r="CR78" s="1219"/>
      <c r="CS78" s="1219"/>
      <c r="CT78" s="1219"/>
      <c r="CU78" s="1219"/>
      <c r="CV78" s="1219"/>
      <c r="CW78" s="1219"/>
      <c r="CX78" s="1219"/>
      <c r="CY78" s="1219"/>
      <c r="CZ78" s="1219"/>
      <c r="DA78" s="1219"/>
      <c r="DB78" s="1219"/>
      <c r="DC78" s="1219"/>
    </row>
    <row r="79" spans="2:107" ht="13.2" x14ac:dyDescent="0.2">
      <c r="B79" s="249"/>
      <c r="G79" s="1224"/>
      <c r="H79" s="1224"/>
      <c r="I79" s="1225"/>
      <c r="J79" s="1225"/>
      <c r="K79" s="1226"/>
      <c r="L79" s="1226"/>
      <c r="M79" s="1226"/>
      <c r="N79" s="1226"/>
      <c r="AN79" s="1221"/>
      <c r="AO79" s="1221"/>
      <c r="AP79" s="1221"/>
      <c r="AQ79" s="1221"/>
      <c r="AR79" s="1221"/>
      <c r="AS79" s="1221"/>
      <c r="AT79" s="1221"/>
      <c r="AU79" s="1221"/>
      <c r="AV79" s="1221"/>
      <c r="AW79" s="1221"/>
      <c r="AX79" s="1221"/>
      <c r="AY79" s="1221"/>
      <c r="AZ79" s="1221"/>
      <c r="BA79" s="1221"/>
      <c r="BB79" s="1222" t="s">
        <v>601</v>
      </c>
      <c r="BC79" s="1222"/>
      <c r="BD79" s="1222"/>
      <c r="BE79" s="1222"/>
      <c r="BF79" s="1222"/>
      <c r="BG79" s="1222"/>
      <c r="BH79" s="1222"/>
      <c r="BI79" s="1222"/>
      <c r="BJ79" s="1222"/>
      <c r="BK79" s="1222"/>
      <c r="BL79" s="1222"/>
      <c r="BM79" s="1222"/>
      <c r="BN79" s="1222"/>
      <c r="BO79" s="1222"/>
      <c r="BP79" s="1219">
        <v>7.9</v>
      </c>
      <c r="BQ79" s="1219"/>
      <c r="BR79" s="1219"/>
      <c r="BS79" s="1219"/>
      <c r="BT79" s="1219"/>
      <c r="BU79" s="1219"/>
      <c r="BV79" s="1219"/>
      <c r="BW79" s="1219"/>
      <c r="BX79" s="1219">
        <v>7.8</v>
      </c>
      <c r="BY79" s="1219"/>
      <c r="BZ79" s="1219"/>
      <c r="CA79" s="1219"/>
      <c r="CB79" s="1219"/>
      <c r="CC79" s="1219"/>
      <c r="CD79" s="1219"/>
      <c r="CE79" s="1219"/>
      <c r="CF79" s="1219">
        <v>7.9</v>
      </c>
      <c r="CG79" s="1219"/>
      <c r="CH79" s="1219"/>
      <c r="CI79" s="1219"/>
      <c r="CJ79" s="1219"/>
      <c r="CK79" s="1219"/>
      <c r="CL79" s="1219"/>
      <c r="CM79" s="1219"/>
      <c r="CN79" s="1219">
        <v>7.9</v>
      </c>
      <c r="CO79" s="1219"/>
      <c r="CP79" s="1219"/>
      <c r="CQ79" s="1219"/>
      <c r="CR79" s="1219"/>
      <c r="CS79" s="1219"/>
      <c r="CT79" s="1219"/>
      <c r="CU79" s="1219"/>
      <c r="CV79" s="1219">
        <v>8</v>
      </c>
      <c r="CW79" s="1219"/>
      <c r="CX79" s="1219"/>
      <c r="CY79" s="1219"/>
      <c r="CZ79" s="1219"/>
      <c r="DA79" s="1219"/>
      <c r="DB79" s="1219"/>
      <c r="DC79" s="1219"/>
    </row>
    <row r="80" spans="2:107" ht="13.2" x14ac:dyDescent="0.2">
      <c r="B80" s="249"/>
      <c r="G80" s="1224"/>
      <c r="H80" s="1224"/>
      <c r="I80" s="1225"/>
      <c r="J80" s="1225"/>
      <c r="K80" s="1226"/>
      <c r="L80" s="1226"/>
      <c r="M80" s="1226"/>
      <c r="N80" s="1226"/>
      <c r="AN80" s="1221"/>
      <c r="AO80" s="1221"/>
      <c r="AP80" s="1221"/>
      <c r="AQ80" s="1221"/>
      <c r="AR80" s="1221"/>
      <c r="AS80" s="1221"/>
      <c r="AT80" s="1221"/>
      <c r="AU80" s="1221"/>
      <c r="AV80" s="1221"/>
      <c r="AW80" s="1221"/>
      <c r="AX80" s="1221"/>
      <c r="AY80" s="1221"/>
      <c r="AZ80" s="1221"/>
      <c r="BA80" s="1221"/>
      <c r="BB80" s="1222"/>
      <c r="BC80" s="1222"/>
      <c r="BD80" s="1222"/>
      <c r="BE80" s="1222"/>
      <c r="BF80" s="1222"/>
      <c r="BG80" s="1222"/>
      <c r="BH80" s="1222"/>
      <c r="BI80" s="1222"/>
      <c r="BJ80" s="1222"/>
      <c r="BK80" s="1222"/>
      <c r="BL80" s="1222"/>
      <c r="BM80" s="1222"/>
      <c r="BN80" s="1222"/>
      <c r="BO80" s="1222"/>
      <c r="BP80" s="1219"/>
      <c r="BQ80" s="1219"/>
      <c r="BR80" s="1219"/>
      <c r="BS80" s="1219"/>
      <c r="BT80" s="1219"/>
      <c r="BU80" s="1219"/>
      <c r="BV80" s="1219"/>
      <c r="BW80" s="1219"/>
      <c r="BX80" s="1219"/>
      <c r="BY80" s="1219"/>
      <c r="BZ80" s="1219"/>
      <c r="CA80" s="1219"/>
      <c r="CB80" s="1219"/>
      <c r="CC80" s="1219"/>
      <c r="CD80" s="1219"/>
      <c r="CE80" s="1219"/>
      <c r="CF80" s="1219"/>
      <c r="CG80" s="1219"/>
      <c r="CH80" s="1219"/>
      <c r="CI80" s="1219"/>
      <c r="CJ80" s="1219"/>
      <c r="CK80" s="1219"/>
      <c r="CL80" s="1219"/>
      <c r="CM80" s="1219"/>
      <c r="CN80" s="1219"/>
      <c r="CO80" s="1219"/>
      <c r="CP80" s="1219"/>
      <c r="CQ80" s="1219"/>
      <c r="CR80" s="1219"/>
      <c r="CS80" s="1219"/>
      <c r="CT80" s="1219"/>
      <c r="CU80" s="1219"/>
      <c r="CV80" s="1219"/>
      <c r="CW80" s="1219"/>
      <c r="CX80" s="1219"/>
      <c r="CY80" s="1219"/>
      <c r="CZ80" s="1219"/>
      <c r="DA80" s="1219"/>
      <c r="DB80" s="1219"/>
      <c r="DC80" s="1219"/>
    </row>
    <row r="81" spans="2:109" ht="13.2" x14ac:dyDescent="0.2">
      <c r="B81" s="249"/>
    </row>
    <row r="82" spans="2:109" ht="16.2" x14ac:dyDescent="0.2">
      <c r="B82" s="249"/>
      <c r="K82" s="348"/>
      <c r="L82" s="348"/>
      <c r="M82" s="348"/>
      <c r="N82" s="348"/>
      <c r="AQ82" s="348"/>
      <c r="AR82" s="348"/>
      <c r="AS82" s="348"/>
      <c r="AT82" s="348"/>
      <c r="BC82" s="348"/>
      <c r="BD82" s="348"/>
      <c r="BE82" s="348"/>
      <c r="BF82" s="348"/>
      <c r="BO82" s="348"/>
      <c r="BP82" s="348"/>
      <c r="BQ82" s="348"/>
      <c r="BR82" s="348"/>
      <c r="CA82" s="348"/>
      <c r="CB82" s="348"/>
      <c r="CC82" s="348"/>
      <c r="CD82" s="348"/>
      <c r="CM82" s="348"/>
      <c r="CN82" s="348"/>
      <c r="CO82" s="348"/>
      <c r="CP82" s="348"/>
      <c r="CY82" s="348"/>
      <c r="CZ82" s="348"/>
      <c r="DA82" s="348"/>
      <c r="DB82" s="348"/>
      <c r="DC82" s="348"/>
    </row>
    <row r="83" spans="2:109" ht="13.2" x14ac:dyDescent="0.2">
      <c r="B83" s="330"/>
      <c r="C83" s="301"/>
      <c r="D83" s="301"/>
      <c r="E83" s="301"/>
      <c r="F83" s="301"/>
      <c r="G83" s="301"/>
      <c r="H83" s="301"/>
      <c r="I83" s="301"/>
      <c r="J83" s="301"/>
      <c r="K83" s="301"/>
      <c r="L83" s="301"/>
      <c r="M83" s="301"/>
      <c r="N83" s="301"/>
      <c r="O83" s="301"/>
      <c r="P83" s="301"/>
      <c r="Q83" s="301"/>
      <c r="R83" s="301"/>
      <c r="S83" s="301"/>
      <c r="T83" s="301"/>
      <c r="U83" s="301"/>
      <c r="V83" s="301"/>
      <c r="W83" s="301"/>
      <c r="X83" s="301"/>
      <c r="Y83" s="301"/>
      <c r="Z83" s="301"/>
      <c r="AA83" s="301"/>
      <c r="AB83" s="301"/>
      <c r="AC83" s="301"/>
      <c r="AD83" s="301"/>
      <c r="AE83" s="301"/>
      <c r="AF83" s="301"/>
      <c r="AG83" s="301"/>
      <c r="AH83" s="301"/>
      <c r="AI83" s="301"/>
      <c r="AJ83" s="301"/>
      <c r="AK83" s="301"/>
      <c r="AL83" s="301"/>
      <c r="AM83" s="301"/>
      <c r="AN83" s="301"/>
      <c r="AO83" s="301"/>
      <c r="AP83" s="301"/>
      <c r="AQ83" s="301"/>
      <c r="AR83" s="301"/>
      <c r="AS83" s="301"/>
      <c r="AT83" s="301"/>
      <c r="AU83" s="301"/>
      <c r="AV83" s="301"/>
      <c r="AW83" s="301"/>
      <c r="AX83" s="301"/>
      <c r="AY83" s="301"/>
      <c r="AZ83" s="301"/>
      <c r="BA83" s="301"/>
      <c r="BB83" s="301"/>
      <c r="BC83" s="301"/>
      <c r="BD83" s="301"/>
      <c r="BE83" s="301"/>
      <c r="BF83" s="301"/>
      <c r="BG83" s="301"/>
      <c r="BH83" s="301"/>
      <c r="BI83" s="301"/>
      <c r="BJ83" s="301"/>
      <c r="BK83" s="301"/>
      <c r="BL83" s="301"/>
      <c r="BM83" s="301"/>
      <c r="BN83" s="301"/>
      <c r="BO83" s="301"/>
      <c r="BP83" s="301"/>
      <c r="BQ83" s="301"/>
      <c r="BR83" s="301"/>
      <c r="BS83" s="301"/>
      <c r="BT83" s="301"/>
      <c r="BU83" s="301"/>
      <c r="BV83" s="301"/>
      <c r="BW83" s="301"/>
      <c r="BX83" s="301"/>
      <c r="BY83" s="301"/>
      <c r="BZ83" s="301"/>
      <c r="CA83" s="301"/>
      <c r="CB83" s="301"/>
      <c r="CC83" s="301"/>
      <c r="CD83" s="301"/>
      <c r="CE83" s="301"/>
      <c r="CF83" s="301"/>
      <c r="CG83" s="301"/>
      <c r="CH83" s="301"/>
      <c r="CI83" s="301"/>
      <c r="CJ83" s="301"/>
      <c r="CK83" s="301"/>
      <c r="CL83" s="301"/>
      <c r="CM83" s="301"/>
      <c r="CN83" s="301"/>
      <c r="CO83" s="301"/>
      <c r="CP83" s="301"/>
      <c r="CQ83" s="301"/>
      <c r="CR83" s="301"/>
      <c r="CS83" s="301"/>
      <c r="CT83" s="301"/>
      <c r="CU83" s="301"/>
      <c r="CV83" s="301"/>
      <c r="CW83" s="301"/>
      <c r="CX83" s="301"/>
      <c r="CY83" s="301"/>
      <c r="CZ83" s="301"/>
      <c r="DA83" s="301"/>
      <c r="DB83" s="301"/>
      <c r="DC83" s="301"/>
      <c r="DD83" s="331"/>
    </row>
    <row r="84" spans="2:109" ht="13.2" x14ac:dyDescent="0.2">
      <c r="DD84" s="245"/>
      <c r="DE84" s="245"/>
    </row>
    <row r="85" spans="2:109" ht="13.2" x14ac:dyDescent="0.2">
      <c r="DD85" s="245"/>
      <c r="DE85" s="245"/>
    </row>
  </sheetData>
  <sheetProtection algorithmName="SHA-512" hashValue="KjCB+hLxbSdZGDdSXjgSmyyfdSYU2//WQDMOKflLo8CMw9ttvDDhJvF44bigmqctXlrGRA5X/Vdj8VSKP9ZPEQ==" saltValue="DOWbjXaSIMo2JOUzex0Qr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44" customWidth="1"/>
    <col min="35" max="122" width="2.44140625" style="243" customWidth="1"/>
    <col min="123" max="16384" width="2.44140625" style="243" hidden="1"/>
  </cols>
  <sheetData>
    <row r="1" spans="1:34" ht="13.5" customHeight="1"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ht="13.2" x14ac:dyDescent="0.2">
      <c r="S2" s="243"/>
      <c r="AH2" s="243"/>
    </row>
    <row r="3" spans="1: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ht="13.2" x14ac:dyDescent="0.2"/>
    <row r="5" spans="1:34" ht="13.2" x14ac:dyDescent="0.2"/>
    <row r="6" spans="1:34" ht="13.2" x14ac:dyDescent="0.2"/>
    <row r="7" spans="1:34" ht="13.2" x14ac:dyDescent="0.2"/>
    <row r="8" spans="1:34" ht="13.2" x14ac:dyDescent="0.2"/>
    <row r="9" spans="1:34" ht="13.2" x14ac:dyDescent="0.2">
      <c r="AH9" s="243"/>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3"/>
    </row>
    <row r="117" spans="34:122" ht="13.5" customHeight="1" x14ac:dyDescent="0.2"/>
    <row r="118" spans="34:122" ht="13.5" customHeight="1" x14ac:dyDescent="0.2"/>
    <row r="119" spans="34:122" ht="13.5" customHeight="1" x14ac:dyDescent="0.2"/>
    <row r="120" spans="34:122" ht="13.5" customHeight="1" x14ac:dyDescent="0.2">
      <c r="AH120" s="243"/>
    </row>
    <row r="121" spans="34:122" ht="13.5" customHeight="1" x14ac:dyDescent="0.2">
      <c r="AH121" s="243"/>
    </row>
    <row r="122" spans="34:122" ht="13.5" customHeight="1" x14ac:dyDescent="0.2"/>
    <row r="123" spans="34:122" ht="13.5" customHeight="1" x14ac:dyDescent="0.2"/>
    <row r="124" spans="34:122" ht="13.5" customHeight="1" x14ac:dyDescent="0.2"/>
    <row r="125" spans="34:122" ht="13.5" customHeight="1" x14ac:dyDescent="0.2">
      <c r="DR125" s="243" t="s">
        <v>505</v>
      </c>
    </row>
  </sheetData>
  <sheetProtection algorithmName="SHA-512" hashValue="BkIJgHU/Hwwp7XWEOg/UOI4ugP8Z6/BqLNpaYy/+Iy9EpwLfesGbmKrT6TKO9RqUAc4hdFDH1rLY2fOYfS0Hpg==" saltValue="N4ThQT0lk75ScDZxzERLj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44" customWidth="1"/>
    <col min="35" max="122" width="2.44140625" style="243" customWidth="1"/>
    <col min="123" max="16384" width="2.44140625"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S2" s="243"/>
      <c r="AH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c r="AG59" s="243"/>
      <c r="AH59" s="243"/>
    </row>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3"/>
    </row>
    <row r="117" spans="34:122" ht="13.5" customHeight="1" x14ac:dyDescent="0.2"/>
    <row r="118" spans="34:122" ht="13.5" customHeight="1" x14ac:dyDescent="0.2"/>
    <row r="119" spans="34:122" ht="13.5" customHeight="1" x14ac:dyDescent="0.2"/>
    <row r="120" spans="34:122" ht="13.5" customHeight="1" x14ac:dyDescent="0.2">
      <c r="AH120" s="243"/>
    </row>
    <row r="121" spans="34:122" ht="13.5" customHeight="1" x14ac:dyDescent="0.2">
      <c r="AH121" s="243"/>
    </row>
    <row r="122" spans="34:122" ht="13.5" customHeight="1" x14ac:dyDescent="0.2"/>
    <row r="123" spans="34:122" ht="13.5" customHeight="1" x14ac:dyDescent="0.2"/>
    <row r="124" spans="34:122" ht="13.5" customHeight="1" x14ac:dyDescent="0.2"/>
    <row r="125" spans="34:122" ht="13.5" customHeight="1" x14ac:dyDescent="0.2">
      <c r="DR125" s="243" t="s">
        <v>505</v>
      </c>
    </row>
  </sheetData>
  <sheetProtection algorithmName="SHA-512" hashValue="poAL9699a59r/NlD6GVzbVWfJAfHCrfjiMjQMYZWGaZGM0CYsaq+pPUaghCp+HSXWEbs6ZmndtcQwgObT1ypDg==" saltValue="XrIyZtmcs/GXlVfqIfPLq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51</v>
      </c>
      <c r="E2" s="144"/>
      <c r="F2" s="145" t="s">
        <v>555</v>
      </c>
      <c r="G2" s="146"/>
      <c r="H2" s="147"/>
    </row>
    <row r="3" spans="1:8" x14ac:dyDescent="0.2">
      <c r="A3" s="143" t="s">
        <v>548</v>
      </c>
      <c r="B3" s="148"/>
      <c r="C3" s="149"/>
      <c r="D3" s="150">
        <v>69342</v>
      </c>
      <c r="E3" s="151"/>
      <c r="F3" s="152">
        <v>90072</v>
      </c>
      <c r="G3" s="153"/>
      <c r="H3" s="154"/>
    </row>
    <row r="4" spans="1:8" x14ac:dyDescent="0.2">
      <c r="A4" s="155"/>
      <c r="B4" s="156"/>
      <c r="C4" s="157"/>
      <c r="D4" s="158">
        <v>47562</v>
      </c>
      <c r="E4" s="159"/>
      <c r="F4" s="160">
        <v>46083</v>
      </c>
      <c r="G4" s="161"/>
      <c r="H4" s="162"/>
    </row>
    <row r="5" spans="1:8" x14ac:dyDescent="0.2">
      <c r="A5" s="143" t="s">
        <v>550</v>
      </c>
      <c r="B5" s="148"/>
      <c r="C5" s="149"/>
      <c r="D5" s="150">
        <v>144295</v>
      </c>
      <c r="E5" s="151"/>
      <c r="F5" s="152">
        <v>88328</v>
      </c>
      <c r="G5" s="153"/>
      <c r="H5" s="154"/>
    </row>
    <row r="6" spans="1:8" x14ac:dyDescent="0.2">
      <c r="A6" s="155"/>
      <c r="B6" s="156"/>
      <c r="C6" s="157"/>
      <c r="D6" s="158">
        <v>95450</v>
      </c>
      <c r="E6" s="159"/>
      <c r="F6" s="160">
        <v>49013</v>
      </c>
      <c r="G6" s="161"/>
      <c r="H6" s="162"/>
    </row>
    <row r="7" spans="1:8" x14ac:dyDescent="0.2">
      <c r="A7" s="143" t="s">
        <v>551</v>
      </c>
      <c r="B7" s="148"/>
      <c r="C7" s="149"/>
      <c r="D7" s="150">
        <v>93374</v>
      </c>
      <c r="E7" s="151"/>
      <c r="F7" s="152">
        <v>103390</v>
      </c>
      <c r="G7" s="153"/>
      <c r="H7" s="154"/>
    </row>
    <row r="8" spans="1:8" x14ac:dyDescent="0.2">
      <c r="A8" s="155"/>
      <c r="B8" s="156"/>
      <c r="C8" s="157"/>
      <c r="D8" s="158">
        <v>58389</v>
      </c>
      <c r="E8" s="159"/>
      <c r="F8" s="160">
        <v>51269</v>
      </c>
      <c r="G8" s="161"/>
      <c r="H8" s="162"/>
    </row>
    <row r="9" spans="1:8" x14ac:dyDescent="0.2">
      <c r="A9" s="143" t="s">
        <v>552</v>
      </c>
      <c r="B9" s="148"/>
      <c r="C9" s="149"/>
      <c r="D9" s="150">
        <v>79740</v>
      </c>
      <c r="E9" s="151"/>
      <c r="F9" s="152">
        <v>117234</v>
      </c>
      <c r="G9" s="153"/>
      <c r="H9" s="154"/>
    </row>
    <row r="10" spans="1:8" x14ac:dyDescent="0.2">
      <c r="A10" s="155"/>
      <c r="B10" s="156"/>
      <c r="C10" s="157"/>
      <c r="D10" s="158">
        <v>52061</v>
      </c>
      <c r="E10" s="159"/>
      <c r="F10" s="160">
        <v>59796</v>
      </c>
      <c r="G10" s="161"/>
      <c r="H10" s="162"/>
    </row>
    <row r="11" spans="1:8" x14ac:dyDescent="0.2">
      <c r="A11" s="143" t="s">
        <v>553</v>
      </c>
      <c r="B11" s="148"/>
      <c r="C11" s="149"/>
      <c r="D11" s="150">
        <v>77562</v>
      </c>
      <c r="E11" s="151"/>
      <c r="F11" s="152">
        <v>97758</v>
      </c>
      <c r="G11" s="153"/>
      <c r="H11" s="154"/>
    </row>
    <row r="12" spans="1:8" x14ac:dyDescent="0.2">
      <c r="A12" s="155"/>
      <c r="B12" s="156"/>
      <c r="C12" s="163"/>
      <c r="D12" s="158">
        <v>62220</v>
      </c>
      <c r="E12" s="159"/>
      <c r="F12" s="160">
        <v>45946</v>
      </c>
      <c r="G12" s="161"/>
      <c r="H12" s="162"/>
    </row>
    <row r="13" spans="1:8" x14ac:dyDescent="0.2">
      <c r="A13" s="143"/>
      <c r="B13" s="148"/>
      <c r="C13" s="149"/>
      <c r="D13" s="150">
        <v>92863</v>
      </c>
      <c r="E13" s="151"/>
      <c r="F13" s="152">
        <v>99356</v>
      </c>
      <c r="G13" s="164"/>
      <c r="H13" s="154"/>
    </row>
    <row r="14" spans="1:8" x14ac:dyDescent="0.2">
      <c r="A14" s="155"/>
      <c r="B14" s="156"/>
      <c r="C14" s="157"/>
      <c r="D14" s="158">
        <v>63136</v>
      </c>
      <c r="E14" s="159"/>
      <c r="F14" s="160">
        <v>50421</v>
      </c>
      <c r="G14" s="161"/>
      <c r="H14" s="162"/>
    </row>
    <row r="17" spans="1:11" x14ac:dyDescent="0.2">
      <c r="A17" s="139" t="s">
        <v>52</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53</v>
      </c>
      <c r="B19" s="165">
        <f>ROUND(VALUE(SUBSTITUTE(実質収支比率等に係る経年分析!F$48,"▲","-")),2)</f>
        <v>3.99</v>
      </c>
      <c r="C19" s="165">
        <f>ROUND(VALUE(SUBSTITUTE(実質収支比率等に係る経年分析!G$48,"▲","-")),2)</f>
        <v>4.26</v>
      </c>
      <c r="D19" s="165">
        <f>ROUND(VALUE(SUBSTITUTE(実質収支比率等に係る経年分析!H$48,"▲","-")),2)</f>
        <v>5.19</v>
      </c>
      <c r="E19" s="165">
        <f>ROUND(VALUE(SUBSTITUTE(実質収支比率等に係る経年分析!I$48,"▲","-")),2)</f>
        <v>8.0299999999999994</v>
      </c>
      <c r="F19" s="165">
        <f>ROUND(VALUE(SUBSTITUTE(実質収支比率等に係る経年分析!J$48,"▲","-")),2)</f>
        <v>5.89</v>
      </c>
    </row>
    <row r="20" spans="1:11" x14ac:dyDescent="0.2">
      <c r="A20" s="165" t="s">
        <v>54</v>
      </c>
      <c r="B20" s="165">
        <f>ROUND(VALUE(SUBSTITUTE(実質収支比率等に係る経年分析!F$47,"▲","-")),2)</f>
        <v>19.98</v>
      </c>
      <c r="C20" s="165">
        <f>ROUND(VALUE(SUBSTITUTE(実質収支比率等に係る経年分析!G$47,"▲","-")),2)</f>
        <v>20.170000000000002</v>
      </c>
      <c r="D20" s="165">
        <f>ROUND(VALUE(SUBSTITUTE(実質収支比率等に係る経年分析!H$47,"▲","-")),2)</f>
        <v>20.58</v>
      </c>
      <c r="E20" s="165">
        <f>ROUND(VALUE(SUBSTITUTE(実質収支比率等に係る経年分析!I$47,"▲","-")),2)</f>
        <v>19.53</v>
      </c>
      <c r="F20" s="165">
        <f>ROUND(VALUE(SUBSTITUTE(実質収支比率等に係る経年分析!J$47,"▲","-")),2)</f>
        <v>18.28</v>
      </c>
    </row>
    <row r="21" spans="1:11" x14ac:dyDescent="0.2">
      <c r="A21" s="165" t="s">
        <v>55</v>
      </c>
      <c r="B21" s="165">
        <f>IF(ISNUMBER(VALUE(SUBSTITUTE(実質収支比率等に係る経年分析!F$49,"▲","-"))),ROUND(VALUE(SUBSTITUTE(実質収支比率等に係る経年分析!F$49,"▲","-")),2),NA())</f>
        <v>0.71</v>
      </c>
      <c r="C21" s="165">
        <f>IF(ISNUMBER(VALUE(SUBSTITUTE(実質収支比率等に係る経年分析!G$49,"▲","-"))),ROUND(VALUE(SUBSTITUTE(実質収支比率等に係る経年分析!G$49,"▲","-")),2),NA())</f>
        <v>0.82</v>
      </c>
      <c r="D21" s="165">
        <f>IF(ISNUMBER(VALUE(SUBSTITUTE(実質収支比率等に係る経年分析!H$49,"▲","-"))),ROUND(VALUE(SUBSTITUTE(実質収支比率等に係る経年分析!H$49,"▲","-")),2),NA())</f>
        <v>0.85</v>
      </c>
      <c r="E21" s="165">
        <f>IF(ISNUMBER(VALUE(SUBSTITUTE(実質収支比率等に係る経年分析!I$49,"▲","-"))),ROUND(VALUE(SUBSTITUTE(実質収支比率等に係る経年分析!I$49,"▲","-")),2),NA())</f>
        <v>3.11</v>
      </c>
      <c r="F21" s="165">
        <f>IF(ISNUMBER(VALUE(SUBSTITUTE(実質収支比率等に係る経年分析!J$49,"▲","-"))),ROUND(VALUE(SUBSTITUTE(実質収支比率等に係る経年分析!J$49,"▲","-")),2),NA())</f>
        <v>-1.62</v>
      </c>
    </row>
    <row r="24" spans="1:11" x14ac:dyDescent="0.2">
      <c r="A24" s="139" t="s">
        <v>56</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57</v>
      </c>
      <c r="C26" s="166" t="s">
        <v>58</v>
      </c>
      <c r="D26" s="166" t="s">
        <v>57</v>
      </c>
      <c r="E26" s="166" t="s">
        <v>58</v>
      </c>
      <c r="F26" s="166" t="s">
        <v>57</v>
      </c>
      <c r="G26" s="166" t="s">
        <v>58</v>
      </c>
      <c r="H26" s="166" t="s">
        <v>57</v>
      </c>
      <c r="I26" s="166" t="s">
        <v>58</v>
      </c>
      <c r="J26" s="166" t="s">
        <v>57</v>
      </c>
      <c r="K26" s="166" t="s">
        <v>58</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0.46</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0.34</v>
      </c>
      <c r="J27" s="166" t="e">
        <f>IF(ROUND(VALUE(SUBSTITUTE(連結実質赤字比率に係る赤字・黒字の構成分析!J$43,"▲", "-")), 2) &lt; 0, ABS(ROUND(VALUE(SUBSTITUTE(連結実質赤字比率に係る赤字・黒字の構成分析!J$43,"▲", "-")), 2)), NA())</f>
        <v>#N/A</v>
      </c>
      <c r="K27" s="166">
        <f>IF(ROUND(VALUE(SUBSTITUTE(連結実質赤字比率に係る赤字・黒字の構成分析!J$43,"▲", "-")), 2) &gt;= 0, ABS(ROUND(VALUE(SUBSTITUTE(連結実質赤字比率に係る赤字・黒字の構成分析!J$43,"▲", "-")), 2)), NA())</f>
        <v>0</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str">
        <f>IF(連結実質赤字比率に係る赤字・黒字の構成分析!C$41="",NA(),連結実質赤字比率に係る赤字・黒字の構成分析!C$41)</f>
        <v>後期高齢者医療特別会計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0.01</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0.01</v>
      </c>
    </row>
    <row r="30" spans="1:11" x14ac:dyDescent="0.2">
      <c r="A30" s="166" t="str">
        <f>IF(連結実質赤字比率に係る赤字・黒字の構成分析!C$40="",NA(),連結実質赤字比率に係る赤字・黒字の構成分析!C$40)</f>
        <v>鳥取県西部町村情報公開・個人情報保護審査会特別会計</v>
      </c>
      <c r="B30" s="166" t="e">
        <f>IF(ROUND(VALUE(SUBSTITUTE(連結実質赤字比率に係る赤字・黒字の構成分析!F$40,"▲", "-")), 2) &lt; 0, ABS(ROUND(VALUE(SUBSTITUTE(連結実質赤字比率に係る赤字・黒字の構成分析!F$40,"▲", "-")), 2)), NA())</f>
        <v>#VALUE!</v>
      </c>
      <c r="C30" s="166" t="e">
        <f>IF(ROUND(VALUE(SUBSTITUTE(連結実質赤字比率に係る赤字・黒字の構成分析!F$40,"▲", "-")), 2) &gt;= 0, ABS(ROUND(VALUE(SUBSTITUTE(連結実質赤字比率に係る赤字・黒字の構成分析!F$40,"▲", "-")), 2)), NA())</f>
        <v>#VALUE!</v>
      </c>
      <c r="D30" s="166" t="e">
        <f>IF(ROUND(VALUE(SUBSTITUTE(連結実質赤字比率に係る赤字・黒字の構成分析!G$40,"▲", "-")), 2) &lt; 0, ABS(ROUND(VALUE(SUBSTITUTE(連結実質赤字比率に係る赤字・黒字の構成分析!G$40,"▲", "-")), 2)), NA())</f>
        <v>#VALUE!</v>
      </c>
      <c r="E30" s="166" t="e">
        <f>IF(ROUND(VALUE(SUBSTITUTE(連結実質赤字比率に係る赤字・黒字の構成分析!G$40,"▲", "-")), 2) &gt;= 0, ABS(ROUND(VALUE(SUBSTITUTE(連結実質赤字比率に係る赤字・黒字の構成分析!G$40,"▲", "-")), 2)), NA())</f>
        <v>#VALUE!</v>
      </c>
      <c r="F30" s="166" t="e">
        <f>IF(ROUND(VALUE(SUBSTITUTE(連結実質赤字比率に係る赤字・黒字の構成分析!H$40,"▲", "-")), 2) &lt; 0, ABS(ROUND(VALUE(SUBSTITUTE(連結実質赤字比率に係る赤字・黒字の構成分析!H$40,"▲", "-")), 2)), NA())</f>
        <v>#VALUE!</v>
      </c>
      <c r="G30" s="166" t="e">
        <f>IF(ROUND(VALUE(SUBSTITUTE(連結実質赤字比率に係る赤字・黒字の構成分析!H$40,"▲", "-")), 2) &gt;= 0, ABS(ROUND(VALUE(SUBSTITUTE(連結実質赤字比率に係る赤字・黒字の構成分析!H$40,"▲", "-")), 2)), NA())</f>
        <v>#VALUE!</v>
      </c>
      <c r="H30" s="166" t="e">
        <f>IF(ROUND(VALUE(SUBSTITUTE(連結実質赤字比率に係る赤字・黒字の構成分析!I$40,"▲", "-")), 2) &lt; 0, ABS(ROUND(VALUE(SUBSTITUTE(連結実質赤字比率に係る赤字・黒字の構成分析!I$40,"▲", "-")), 2)), NA())</f>
        <v>#VALUE!</v>
      </c>
      <c r="I30" s="166" t="e">
        <f>IF(ROUND(VALUE(SUBSTITUTE(連結実質赤字比率に係る赤字・黒字の構成分析!I$40,"▲", "-")), 2) &gt;= 0, ABS(ROUND(VALUE(SUBSTITUTE(連結実質赤字比率に係る赤字・黒字の構成分析!I$40,"▲", "-")), 2)), NA())</f>
        <v>#VALUE!</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0.01</v>
      </c>
    </row>
    <row r="31" spans="1:11" x14ac:dyDescent="0.2">
      <c r="A31" s="166" t="str">
        <f>IF(連結実質赤字比率に係る赤字・黒字の構成分析!C$39="",NA(),連結実質赤字比率に係る赤字・黒字の構成分析!C$39)</f>
        <v>下水道事業会計</v>
      </c>
      <c r="B31" s="166" t="e">
        <f>IF(ROUND(VALUE(SUBSTITUTE(連結実質赤字比率に係る赤字・黒字の構成分析!F$39,"▲", "-")), 2) &lt; 0, ABS(ROUND(VALUE(SUBSTITUTE(連結実質赤字比率に係る赤字・黒字の構成分析!F$39,"▲", "-")), 2)), NA())</f>
        <v>#VALUE!</v>
      </c>
      <c r="C31" s="166" t="e">
        <f>IF(ROUND(VALUE(SUBSTITUTE(連結実質赤字比率に係る赤字・黒字の構成分析!F$39,"▲", "-")), 2) &gt;= 0, ABS(ROUND(VALUE(SUBSTITUTE(連結実質赤字比率に係る赤字・黒字の構成分析!F$39,"▲", "-")), 2)), NA())</f>
        <v>#VALUE!</v>
      </c>
      <c r="D31" s="166" t="e">
        <f>IF(ROUND(VALUE(SUBSTITUTE(連結実質赤字比率に係る赤字・黒字の構成分析!G$39,"▲", "-")), 2) &lt; 0, ABS(ROUND(VALUE(SUBSTITUTE(連結実質赤字比率に係る赤字・黒字の構成分析!G$39,"▲", "-")), 2)), NA())</f>
        <v>#VALUE!</v>
      </c>
      <c r="E31" s="166" t="e">
        <f>IF(ROUND(VALUE(SUBSTITUTE(連結実質赤字比率に係る赤字・黒字の構成分析!G$39,"▲", "-")), 2) &gt;= 0, ABS(ROUND(VALUE(SUBSTITUTE(連結実質赤字比率に係る赤字・黒字の構成分析!G$39,"▲", "-")), 2)), NA())</f>
        <v>#VALUE!</v>
      </c>
      <c r="F31" s="166" t="e">
        <f>IF(ROUND(VALUE(SUBSTITUTE(連結実質赤字比率に係る赤字・黒字の構成分析!H$39,"▲", "-")), 2) &lt; 0, ABS(ROUND(VALUE(SUBSTITUTE(連結実質赤字比率に係る赤字・黒字の構成分析!H$39,"▲", "-")), 2)), NA())</f>
        <v>#VALUE!</v>
      </c>
      <c r="G31" s="166" t="e">
        <f>IF(ROUND(VALUE(SUBSTITUTE(連結実質赤字比率に係る赤字・黒字の構成分析!H$39,"▲", "-")), 2) &gt;= 0, ABS(ROUND(VALUE(SUBSTITUTE(連結実質赤字比率に係る赤字・黒字の構成分析!H$39,"▲", "-")), 2)), NA())</f>
        <v>#VALUE!</v>
      </c>
      <c r="H31" s="166" t="e">
        <f>IF(ROUND(VALUE(SUBSTITUTE(連結実質赤字比率に係る赤字・黒字の構成分析!I$39,"▲", "-")), 2) &lt; 0, ABS(ROUND(VALUE(SUBSTITUTE(連結実質赤字比率に係る赤字・黒字の構成分析!I$39,"▲", "-")), 2)), NA())</f>
        <v>#VALUE!</v>
      </c>
      <c r="I31" s="166" t="e">
        <f>IF(ROUND(VALUE(SUBSTITUTE(連結実質赤字比率に係る赤字・黒字の構成分析!I$39,"▲", "-")), 2) &gt;= 0, ABS(ROUND(VALUE(SUBSTITUTE(連結実質赤字比率に係る赤字・黒字の構成分析!I$39,"▲", "-")), 2)), NA())</f>
        <v>#VALUE!</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0.15</v>
      </c>
    </row>
    <row r="32" spans="1:11" x14ac:dyDescent="0.2">
      <c r="A32" s="166" t="str">
        <f>IF(連結実質赤字比率に係る赤字・黒字の構成分析!C$38="",NA(),連結実質赤字比率に係る赤字・黒字の構成分析!C$38)</f>
        <v>町営公園墓地事業特別会計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0.13</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0.14000000000000001</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0.15</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0.14000000000000001</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0.16</v>
      </c>
    </row>
    <row r="33" spans="1:16" x14ac:dyDescent="0.2">
      <c r="A33" s="166" t="str">
        <f>IF(連結実質赤字比率に係る赤字・黒字の構成分析!C$37="",NA(),連結実質赤字比率に係る赤字・黒字の構成分析!C$37)</f>
        <v>国民健康保険特別会計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2.61</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0.84</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0.96</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0.75</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0.98</v>
      </c>
    </row>
    <row r="34" spans="1:16" x14ac:dyDescent="0.2">
      <c r="A34" s="166" t="str">
        <f>IF(連結実質赤字比率に係る赤字・黒字の構成分析!C$36="",NA(),連結実質赤字比率に係る赤字・黒字の構成分析!C$36)</f>
        <v>水道事業会計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2.0499999999999998</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2.0699999999999998</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1.02</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1.32</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1.65</v>
      </c>
    </row>
    <row r="35" spans="1:16" x14ac:dyDescent="0.2">
      <c r="A35" s="166" t="str">
        <f>IF(連結実質赤字比率に係る赤字・黒字の構成分析!C$35="",NA(),連結実質赤字比率に係る赤字・黒字の構成分析!C$35)</f>
        <v>一般会計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4.29</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4.5</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5.48</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8.06</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6.13</v>
      </c>
    </row>
    <row r="36" spans="1:16" x14ac:dyDescent="0.2">
      <c r="A36" s="166" t="str">
        <f>IF(連結実質赤字比率に係る赤字・黒字の構成分析!C$34="",NA(),連結実質赤字比率に係る赤字・黒字の構成分析!C$34)</f>
        <v>住宅新築資金等貸付事業特別会計</v>
      </c>
      <c r="B36" s="166">
        <f>IF(ROUND(VALUE(SUBSTITUTE(連結実質赤字比率に係る赤字・黒字の構成分析!F$34,"▲", "-")), 2) &lt; 0, ABS(ROUND(VALUE(SUBSTITUTE(連結実質赤字比率に係る赤字・黒字の構成分析!F$34,"▲", "-")), 2)), NA())</f>
        <v>0.47</v>
      </c>
      <c r="C36" s="166" t="e">
        <f>IF(ROUND(VALUE(SUBSTITUTE(連結実質赤字比率に係る赤字・黒字の構成分析!F$34,"▲", "-")), 2) &gt;= 0, ABS(ROUND(VALUE(SUBSTITUTE(連結実質赤字比率に係る赤字・黒字の構成分析!F$34,"▲", "-")), 2)), NA())</f>
        <v>#N/A</v>
      </c>
      <c r="D36" s="166">
        <f>IF(ROUND(VALUE(SUBSTITUTE(連結実質赤字比率に係る赤字・黒字の構成分析!G$34,"▲", "-")), 2) &lt; 0, ABS(ROUND(VALUE(SUBSTITUTE(連結実質赤字比率に係る赤字・黒字の構成分析!G$34,"▲", "-")), 2)), NA())</f>
        <v>0.47</v>
      </c>
      <c r="E36" s="166" t="e">
        <f>IF(ROUND(VALUE(SUBSTITUTE(連結実質赤字比率に係る赤字・黒字の構成分析!G$34,"▲", "-")), 2) &gt;= 0, ABS(ROUND(VALUE(SUBSTITUTE(連結実質赤字比率に係る赤字・黒字の構成分析!G$34,"▲", "-")), 2)), NA())</f>
        <v>#N/A</v>
      </c>
      <c r="F36" s="166">
        <f>IF(ROUND(VALUE(SUBSTITUTE(連結実質赤字比率に係る赤字・黒字の構成分析!H$34,"▲", "-")), 2) &lt; 0, ABS(ROUND(VALUE(SUBSTITUTE(連結実質赤字比率に係る赤字・黒字の構成分析!H$34,"▲", "-")), 2)), NA())</f>
        <v>0.48</v>
      </c>
      <c r="G36" s="166" t="e">
        <f>IF(ROUND(VALUE(SUBSTITUTE(連結実質赤字比率に係る赤字・黒字の構成分析!H$34,"▲", "-")), 2) &gt;= 0, ABS(ROUND(VALUE(SUBSTITUTE(連結実質赤字比率に係る赤字・黒字の構成分析!H$34,"▲", "-")), 2)), NA())</f>
        <v>#N/A</v>
      </c>
      <c r="H36" s="166">
        <f>IF(ROUND(VALUE(SUBSTITUTE(連結実質赤字比率に係る赤字・黒字の構成分析!I$34,"▲", "-")), 2) &lt; 0, ABS(ROUND(VALUE(SUBSTITUTE(連結実質赤字比率に係る赤字・黒字の構成分析!I$34,"▲", "-")), 2)), NA())</f>
        <v>0.45</v>
      </c>
      <c r="I36" s="166" t="e">
        <f>IF(ROUND(VALUE(SUBSTITUTE(連結実質赤字比率に係る赤字・黒字の構成分析!I$34,"▲", "-")), 2) &gt;= 0, ABS(ROUND(VALUE(SUBSTITUTE(連結実質赤字比率に係る赤字・黒字の構成分析!I$34,"▲", "-")), 2)), NA())</f>
        <v>#N/A</v>
      </c>
      <c r="J36" s="166">
        <f>IF(ROUND(VALUE(SUBSTITUTE(連結実質赤字比率に係る赤字・黒字の構成分析!J$34,"▲", "-")), 2) &lt; 0, ABS(ROUND(VALUE(SUBSTITUTE(連結実質赤字比率に係る赤字・黒字の構成分析!J$34,"▲", "-")), 2)), NA())</f>
        <v>0.42</v>
      </c>
      <c r="K36" s="166" t="e">
        <f>IF(ROUND(VALUE(SUBSTITUTE(連結実質赤字比率に係る赤字・黒字の構成分析!J$34,"▲", "-")), 2) &gt;= 0, ABS(ROUND(VALUE(SUBSTITUTE(連結実質赤字比率に係る赤字・黒字の構成分析!J$34,"▲", "-")), 2)), NA())</f>
        <v>#N/A</v>
      </c>
    </row>
    <row r="39" spans="1:16" x14ac:dyDescent="0.2">
      <c r="A39" s="139" t="s">
        <v>59</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60</v>
      </c>
      <c r="C41" s="167"/>
      <c r="D41" s="167" t="s">
        <v>61</v>
      </c>
      <c r="E41" s="167" t="s">
        <v>60</v>
      </c>
      <c r="F41" s="167"/>
      <c r="G41" s="167" t="s">
        <v>61</v>
      </c>
      <c r="H41" s="167" t="s">
        <v>60</v>
      </c>
      <c r="I41" s="167"/>
      <c r="J41" s="167" t="s">
        <v>61</v>
      </c>
      <c r="K41" s="167" t="s">
        <v>60</v>
      </c>
      <c r="L41" s="167"/>
      <c r="M41" s="167" t="s">
        <v>61</v>
      </c>
      <c r="N41" s="167" t="s">
        <v>60</v>
      </c>
      <c r="O41" s="167"/>
      <c r="P41" s="167" t="s">
        <v>61</v>
      </c>
    </row>
    <row r="42" spans="1:16" x14ac:dyDescent="0.2">
      <c r="A42" s="167" t="s">
        <v>62</v>
      </c>
      <c r="B42" s="167"/>
      <c r="C42" s="167"/>
      <c r="D42" s="167">
        <f>'実質公債費比率（分子）の構造'!K$52</f>
        <v>1080</v>
      </c>
      <c r="E42" s="167"/>
      <c r="F42" s="167"/>
      <c r="G42" s="167">
        <f>'実質公債費比率（分子）の構造'!L$52</f>
        <v>1100</v>
      </c>
      <c r="H42" s="167"/>
      <c r="I42" s="167"/>
      <c r="J42" s="167">
        <f>'実質公債費比率（分子）の構造'!M$52</f>
        <v>1024</v>
      </c>
      <c r="K42" s="167"/>
      <c r="L42" s="167"/>
      <c r="M42" s="167">
        <f>'実質公債費比率（分子）の構造'!N$52</f>
        <v>1036</v>
      </c>
      <c r="N42" s="167"/>
      <c r="O42" s="167"/>
      <c r="P42" s="167">
        <f>'実質公債費比率（分子）の構造'!O$52</f>
        <v>1061</v>
      </c>
    </row>
    <row r="43" spans="1:16" x14ac:dyDescent="0.2">
      <c r="A43" s="167" t="s">
        <v>63</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2">
      <c r="A44" s="167" t="s">
        <v>64</v>
      </c>
      <c r="B44" s="167">
        <f>'実質公債費比率（分子）の構造'!K$50</f>
        <v>2</v>
      </c>
      <c r="C44" s="167"/>
      <c r="D44" s="167"/>
      <c r="E44" s="167">
        <f>'実質公債費比率（分子）の構造'!L$50</f>
        <v>2</v>
      </c>
      <c r="F44" s="167"/>
      <c r="G44" s="167"/>
      <c r="H44" s="167">
        <f>'実質公債費比率（分子）の構造'!M$50</f>
        <v>2</v>
      </c>
      <c r="I44" s="167"/>
      <c r="J44" s="167"/>
      <c r="K44" s="167">
        <f>'実質公債費比率（分子）の構造'!N$50</f>
        <v>7</v>
      </c>
      <c r="L44" s="167"/>
      <c r="M44" s="167"/>
      <c r="N44" s="167" t="str">
        <f>'実質公債費比率（分子）の構造'!O$50</f>
        <v>-</v>
      </c>
      <c r="O44" s="167"/>
      <c r="P44" s="167"/>
    </row>
    <row r="45" spans="1:16" x14ac:dyDescent="0.2">
      <c r="A45" s="167" t="s">
        <v>65</v>
      </c>
      <c r="B45" s="167">
        <f>'実質公債費比率（分子）の構造'!K$49</f>
        <v>40</v>
      </c>
      <c r="C45" s="167"/>
      <c r="D45" s="167"/>
      <c r="E45" s="167">
        <f>'実質公債費比率（分子）の構造'!L$49</f>
        <v>36</v>
      </c>
      <c r="F45" s="167"/>
      <c r="G45" s="167"/>
      <c r="H45" s="167">
        <f>'実質公債費比率（分子）の構造'!M$49</f>
        <v>25</v>
      </c>
      <c r="I45" s="167"/>
      <c r="J45" s="167"/>
      <c r="K45" s="167">
        <f>'実質公債費比率（分子）の構造'!N$49</f>
        <v>26</v>
      </c>
      <c r="L45" s="167"/>
      <c r="M45" s="167"/>
      <c r="N45" s="167">
        <f>'実質公債費比率（分子）の構造'!O$49</f>
        <v>26</v>
      </c>
      <c r="O45" s="167"/>
      <c r="P45" s="167"/>
    </row>
    <row r="46" spans="1:16" x14ac:dyDescent="0.2">
      <c r="A46" s="167" t="s">
        <v>66</v>
      </c>
      <c r="B46" s="167">
        <f>'実質公債費比率（分子）の構造'!K$48</f>
        <v>365</v>
      </c>
      <c r="C46" s="167"/>
      <c r="D46" s="167"/>
      <c r="E46" s="167">
        <f>'実質公債費比率（分子）の構造'!L$48</f>
        <v>358</v>
      </c>
      <c r="F46" s="167"/>
      <c r="G46" s="167"/>
      <c r="H46" s="167">
        <f>'実質公債費比率（分子）の構造'!M$48</f>
        <v>349</v>
      </c>
      <c r="I46" s="167"/>
      <c r="J46" s="167"/>
      <c r="K46" s="167">
        <f>'実質公債費比率（分子）の構造'!N$48</f>
        <v>298</v>
      </c>
      <c r="L46" s="167"/>
      <c r="M46" s="167"/>
      <c r="N46" s="167">
        <f>'実質公債費比率（分子）の構造'!O$48</f>
        <v>303</v>
      </c>
      <c r="O46" s="167"/>
      <c r="P46" s="167"/>
    </row>
    <row r="47" spans="1:16" x14ac:dyDescent="0.2">
      <c r="A47" s="167" t="s">
        <v>67</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68</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69</v>
      </c>
      <c r="B49" s="167">
        <f>'実質公債費比率（分子）の構造'!K$45</f>
        <v>996</v>
      </c>
      <c r="C49" s="167"/>
      <c r="D49" s="167"/>
      <c r="E49" s="167">
        <f>'実質公債費比率（分子）の構造'!L$45</f>
        <v>1044</v>
      </c>
      <c r="F49" s="167"/>
      <c r="G49" s="167"/>
      <c r="H49" s="167">
        <f>'実質公債費比率（分子）の構造'!M$45</f>
        <v>952</v>
      </c>
      <c r="I49" s="167"/>
      <c r="J49" s="167"/>
      <c r="K49" s="167">
        <f>'実質公債費比率（分子）の構造'!N$45</f>
        <v>966</v>
      </c>
      <c r="L49" s="167"/>
      <c r="M49" s="167"/>
      <c r="N49" s="167">
        <f>'実質公債費比率（分子）の構造'!O$45</f>
        <v>991</v>
      </c>
      <c r="O49" s="167"/>
      <c r="P49" s="167"/>
    </row>
    <row r="50" spans="1:16" x14ac:dyDescent="0.2">
      <c r="A50" s="167" t="s">
        <v>70</v>
      </c>
      <c r="B50" s="167" t="e">
        <f>NA()</f>
        <v>#N/A</v>
      </c>
      <c r="C50" s="167">
        <f>IF(ISNUMBER('実質公債費比率（分子）の構造'!K$53),'実質公債費比率（分子）の構造'!K$53,NA())</f>
        <v>323</v>
      </c>
      <c r="D50" s="167" t="e">
        <f>NA()</f>
        <v>#N/A</v>
      </c>
      <c r="E50" s="167" t="e">
        <f>NA()</f>
        <v>#N/A</v>
      </c>
      <c r="F50" s="167">
        <f>IF(ISNUMBER('実質公債費比率（分子）の構造'!L$53),'実質公債費比率（分子）の構造'!L$53,NA())</f>
        <v>340</v>
      </c>
      <c r="G50" s="167" t="e">
        <f>NA()</f>
        <v>#N/A</v>
      </c>
      <c r="H50" s="167" t="e">
        <f>NA()</f>
        <v>#N/A</v>
      </c>
      <c r="I50" s="167">
        <f>IF(ISNUMBER('実質公債費比率（分子）の構造'!M$53),'実質公債費比率（分子）の構造'!M$53,NA())</f>
        <v>304</v>
      </c>
      <c r="J50" s="167" t="e">
        <f>NA()</f>
        <v>#N/A</v>
      </c>
      <c r="K50" s="167" t="e">
        <f>NA()</f>
        <v>#N/A</v>
      </c>
      <c r="L50" s="167">
        <f>IF(ISNUMBER('実質公債費比率（分子）の構造'!N$53),'実質公債費比率（分子）の構造'!N$53,NA())</f>
        <v>261</v>
      </c>
      <c r="M50" s="167" t="e">
        <f>NA()</f>
        <v>#N/A</v>
      </c>
      <c r="N50" s="167" t="e">
        <f>NA()</f>
        <v>#N/A</v>
      </c>
      <c r="O50" s="167">
        <f>IF(ISNUMBER('実質公債費比率（分子）の構造'!O$53),'実質公債費比率（分子）の構造'!O$53,NA())</f>
        <v>259</v>
      </c>
      <c r="P50" s="167" t="e">
        <f>NA()</f>
        <v>#N/A</v>
      </c>
    </row>
    <row r="53" spans="1:16" x14ac:dyDescent="0.2">
      <c r="A53" s="139" t="s">
        <v>71</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72</v>
      </c>
      <c r="C55" s="166"/>
      <c r="D55" s="166" t="s">
        <v>73</v>
      </c>
      <c r="E55" s="166" t="s">
        <v>72</v>
      </c>
      <c r="F55" s="166"/>
      <c r="G55" s="166" t="s">
        <v>73</v>
      </c>
      <c r="H55" s="166" t="s">
        <v>72</v>
      </c>
      <c r="I55" s="166"/>
      <c r="J55" s="166" t="s">
        <v>73</v>
      </c>
      <c r="K55" s="166" t="s">
        <v>72</v>
      </c>
      <c r="L55" s="166"/>
      <c r="M55" s="166" t="s">
        <v>73</v>
      </c>
      <c r="N55" s="166" t="s">
        <v>72</v>
      </c>
      <c r="O55" s="166"/>
      <c r="P55" s="166" t="s">
        <v>73</v>
      </c>
    </row>
    <row r="56" spans="1:16" x14ac:dyDescent="0.2">
      <c r="A56" s="166" t="s">
        <v>42</v>
      </c>
      <c r="B56" s="166"/>
      <c r="C56" s="166"/>
      <c r="D56" s="166">
        <f>'将来負担比率（分子）の構造'!I$52</f>
        <v>8551</v>
      </c>
      <c r="E56" s="166"/>
      <c r="F56" s="166"/>
      <c r="G56" s="166">
        <f>'将来負担比率（分子）の構造'!J$52</f>
        <v>8941</v>
      </c>
      <c r="H56" s="166"/>
      <c r="I56" s="166"/>
      <c r="J56" s="166">
        <f>'将来負担比率（分子）の構造'!K$52</f>
        <v>8798</v>
      </c>
      <c r="K56" s="166"/>
      <c r="L56" s="166"/>
      <c r="M56" s="166">
        <f>'将来負担比率（分子）の構造'!L$52</f>
        <v>8417</v>
      </c>
      <c r="N56" s="166"/>
      <c r="O56" s="166"/>
      <c r="P56" s="166">
        <f>'将来負担比率（分子）の構造'!M$52</f>
        <v>7948</v>
      </c>
    </row>
    <row r="57" spans="1:16" x14ac:dyDescent="0.2">
      <c r="A57" s="166" t="s">
        <v>41</v>
      </c>
      <c r="B57" s="166"/>
      <c r="C57" s="166"/>
      <c r="D57" s="166">
        <f>'将来負担比率（分子）の構造'!I$51</f>
        <v>2</v>
      </c>
      <c r="E57" s="166"/>
      <c r="F57" s="166"/>
      <c r="G57" s="166">
        <f>'将来負担比率（分子）の構造'!J$51</f>
        <v>2</v>
      </c>
      <c r="H57" s="166"/>
      <c r="I57" s="166"/>
      <c r="J57" s="166" t="str">
        <f>'将来負担比率（分子）の構造'!K$51</f>
        <v>-</v>
      </c>
      <c r="K57" s="166"/>
      <c r="L57" s="166"/>
      <c r="M57" s="166">
        <f>'将来負担比率（分子）の構造'!L$51</f>
        <v>63</v>
      </c>
      <c r="N57" s="166"/>
      <c r="O57" s="166"/>
      <c r="P57" s="166">
        <f>'将来負担比率（分子）の構造'!M$51</f>
        <v>59</v>
      </c>
    </row>
    <row r="58" spans="1:16" x14ac:dyDescent="0.2">
      <c r="A58" s="166" t="s">
        <v>40</v>
      </c>
      <c r="B58" s="166"/>
      <c r="C58" s="166"/>
      <c r="D58" s="166">
        <f>'将来負担比率（分子）の構造'!I$50</f>
        <v>2874</v>
      </c>
      <c r="E58" s="166"/>
      <c r="F58" s="166"/>
      <c r="G58" s="166">
        <f>'将来負担比率（分子）の構造'!J$50</f>
        <v>2910</v>
      </c>
      <c r="H58" s="166"/>
      <c r="I58" s="166"/>
      <c r="J58" s="166">
        <f>'将来負担比率（分子）の構造'!K$50</f>
        <v>2928</v>
      </c>
      <c r="K58" s="166"/>
      <c r="L58" s="166"/>
      <c r="M58" s="166">
        <f>'将来負担比率（分子）の構造'!L$50</f>
        <v>2927</v>
      </c>
      <c r="N58" s="166"/>
      <c r="O58" s="166"/>
      <c r="P58" s="166">
        <f>'将来負担比率（分子）の構造'!M$50</f>
        <v>3290</v>
      </c>
    </row>
    <row r="59" spans="1:16" x14ac:dyDescent="0.2">
      <c r="A59" s="166" t="s">
        <v>38</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37</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35</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2">
      <c r="A62" s="166" t="s">
        <v>34</v>
      </c>
      <c r="B62" s="166">
        <f>'将来負担比率（分子）の構造'!I$45</f>
        <v>716</v>
      </c>
      <c r="C62" s="166"/>
      <c r="D62" s="166"/>
      <c r="E62" s="166">
        <f>'将来負担比率（分子）の構造'!J$45</f>
        <v>619</v>
      </c>
      <c r="F62" s="166"/>
      <c r="G62" s="166"/>
      <c r="H62" s="166">
        <f>'将来負担比率（分子）の構造'!K$45</f>
        <v>656</v>
      </c>
      <c r="I62" s="166"/>
      <c r="J62" s="166"/>
      <c r="K62" s="166">
        <f>'将来負担比率（分子）の構造'!L$45</f>
        <v>599</v>
      </c>
      <c r="L62" s="166"/>
      <c r="M62" s="166"/>
      <c r="N62" s="166">
        <f>'将来負担比率（分子）の構造'!M$45</f>
        <v>596</v>
      </c>
      <c r="O62" s="166"/>
      <c r="P62" s="166"/>
    </row>
    <row r="63" spans="1:16" x14ac:dyDescent="0.2">
      <c r="A63" s="166" t="s">
        <v>33</v>
      </c>
      <c r="B63" s="166">
        <f>'将来負担比率（分子）の構造'!I$44</f>
        <v>155</v>
      </c>
      <c r="C63" s="166"/>
      <c r="D63" s="166"/>
      <c r="E63" s="166">
        <f>'将来負担比率（分子）の構造'!J$44</f>
        <v>130</v>
      </c>
      <c r="F63" s="166"/>
      <c r="G63" s="166"/>
      <c r="H63" s="166">
        <f>'将来負担比率（分子）の構造'!K$44</f>
        <v>110</v>
      </c>
      <c r="I63" s="166"/>
      <c r="J63" s="166"/>
      <c r="K63" s="166">
        <f>'将来負担比率（分子）の構造'!L$44</f>
        <v>103</v>
      </c>
      <c r="L63" s="166"/>
      <c r="M63" s="166"/>
      <c r="N63" s="166">
        <f>'将来負担比率（分子）の構造'!M$44</f>
        <v>81</v>
      </c>
      <c r="O63" s="166"/>
      <c r="P63" s="166"/>
    </row>
    <row r="64" spans="1:16" x14ac:dyDescent="0.2">
      <c r="A64" s="166" t="s">
        <v>32</v>
      </c>
      <c r="B64" s="166">
        <f>'将来負担比率（分子）の構造'!I$43</f>
        <v>3509</v>
      </c>
      <c r="C64" s="166"/>
      <c r="D64" s="166"/>
      <c r="E64" s="166">
        <f>'将来負担比率（分子）の構造'!J$43</f>
        <v>3391</v>
      </c>
      <c r="F64" s="166"/>
      <c r="G64" s="166"/>
      <c r="H64" s="166">
        <f>'将来負担比率（分子）の構造'!K$43</f>
        <v>3092</v>
      </c>
      <c r="I64" s="166"/>
      <c r="J64" s="166"/>
      <c r="K64" s="166">
        <f>'将来負担比率（分子）の構造'!L$43</f>
        <v>2832</v>
      </c>
      <c r="L64" s="166"/>
      <c r="M64" s="166"/>
      <c r="N64" s="166">
        <f>'将来負担比率（分子）の構造'!M$43</f>
        <v>2443</v>
      </c>
      <c r="O64" s="166"/>
      <c r="P64" s="166"/>
    </row>
    <row r="65" spans="1:16" x14ac:dyDescent="0.2">
      <c r="A65" s="166" t="s">
        <v>31</v>
      </c>
      <c r="B65" s="166">
        <f>'将来負担比率（分子）の構造'!I$42</f>
        <v>10</v>
      </c>
      <c r="C65" s="166"/>
      <c r="D65" s="166"/>
      <c r="E65" s="166">
        <f>'将来負担比率（分子）の構造'!J$42</f>
        <v>8</v>
      </c>
      <c r="F65" s="166"/>
      <c r="G65" s="166"/>
      <c r="H65" s="166">
        <f>'将来負担比率（分子）の構造'!K$42</f>
        <v>7</v>
      </c>
      <c r="I65" s="166"/>
      <c r="J65" s="166"/>
      <c r="K65" s="166" t="str">
        <f>'将来負担比率（分子）の構造'!L$42</f>
        <v>-</v>
      </c>
      <c r="L65" s="166"/>
      <c r="M65" s="166"/>
      <c r="N65" s="166" t="str">
        <f>'将来負担比率（分子）の構造'!M$42</f>
        <v>-</v>
      </c>
      <c r="O65" s="166"/>
      <c r="P65" s="166"/>
    </row>
    <row r="66" spans="1:16" x14ac:dyDescent="0.2">
      <c r="A66" s="166" t="s">
        <v>30</v>
      </c>
      <c r="B66" s="166">
        <f>'将来負担比率（分子）の構造'!I$41</f>
        <v>5556</v>
      </c>
      <c r="C66" s="166"/>
      <c r="D66" s="166"/>
      <c r="E66" s="166">
        <f>'将来負担比率（分子）の構造'!J$41</f>
        <v>6210</v>
      </c>
      <c r="F66" s="166"/>
      <c r="G66" s="166"/>
      <c r="H66" s="166">
        <f>'将来負担比率（分子）の構造'!K$41</f>
        <v>6121</v>
      </c>
      <c r="I66" s="166"/>
      <c r="J66" s="166"/>
      <c r="K66" s="166">
        <f>'将来負担比率（分子）の構造'!L$41</f>
        <v>5839</v>
      </c>
      <c r="L66" s="166"/>
      <c r="M66" s="166"/>
      <c r="N66" s="166">
        <f>'将来負担比率（分子）の構造'!M$41</f>
        <v>5377</v>
      </c>
      <c r="O66" s="166"/>
      <c r="P66" s="166"/>
    </row>
    <row r="67" spans="1:16" x14ac:dyDescent="0.2">
      <c r="A67" s="166" t="s">
        <v>74</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0</v>
      </c>
      <c r="M67" s="166" t="e">
        <f>NA()</f>
        <v>#N/A</v>
      </c>
      <c r="N67" s="166" t="e">
        <f>NA()</f>
        <v>#N/A</v>
      </c>
      <c r="O67" s="166">
        <f>IF(ISNUMBER('将来負担比率（分子）の構造'!M$53), IF('将来負担比率（分子）の構造'!M$53 &lt; 0, 0, '将来負担比率（分子）の構造'!M$53), NA())</f>
        <v>0</v>
      </c>
      <c r="P67" s="166" t="e">
        <f>NA()</f>
        <v>#N/A</v>
      </c>
    </row>
    <row r="70" spans="1:16" x14ac:dyDescent="0.2">
      <c r="A70" s="168" t="s">
        <v>75</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76</v>
      </c>
      <c r="B72" s="170">
        <f>基金残高に係る経年分析!F55</f>
        <v>997</v>
      </c>
      <c r="C72" s="170">
        <f>基金残高に係る経年分析!G55</f>
        <v>998</v>
      </c>
      <c r="D72" s="170">
        <f>基金残高に係る経年分析!H55</f>
        <v>998</v>
      </c>
    </row>
    <row r="73" spans="1:16" x14ac:dyDescent="0.2">
      <c r="A73" s="169" t="s">
        <v>77</v>
      </c>
      <c r="B73" s="170">
        <f>基金残高に係る経年分析!F56</f>
        <v>723</v>
      </c>
      <c r="C73" s="170">
        <f>基金残高に係る経年分析!G56</f>
        <v>723</v>
      </c>
      <c r="D73" s="170">
        <f>基金残高に係る経年分析!H56</f>
        <v>781</v>
      </c>
    </row>
    <row r="74" spans="1:16" x14ac:dyDescent="0.2">
      <c r="A74" s="169" t="s">
        <v>78</v>
      </c>
      <c r="B74" s="170">
        <f>基金残高に係る経年分析!F57</f>
        <v>2179</v>
      </c>
      <c r="C74" s="170">
        <f>基金残高に係る経年分析!G57</f>
        <v>2192</v>
      </c>
      <c r="D74" s="170">
        <f>基金残高に係る経年分析!H57</f>
        <v>2482</v>
      </c>
    </row>
  </sheetData>
  <sheetProtection algorithmName="SHA-512" hashValue="iQdfp5lvUEo7erTeQkhPCtipwI8bvnVNjcFOBMTkq7EUM0hELvCgMzCDhAqXcTxn5uAMX+9lRCwZL0jF+DYgqg==" saltValue="E276u8jYdN0bwq1mp79lU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640625" style="342" customWidth="1"/>
    <col min="2" max="2" width="2.33203125" style="342" customWidth="1"/>
    <col min="3" max="16" width="2.6640625" style="342" customWidth="1"/>
    <col min="17" max="17" width="2.33203125" style="342" customWidth="1"/>
    <col min="18" max="95" width="1.6640625" style="342" customWidth="1"/>
    <col min="96" max="133" width="1.6640625" style="210" customWidth="1"/>
    <col min="134" max="143" width="1.6640625" style="342" customWidth="1"/>
    <col min="144" max="16384" width="0" style="342" hidden="1"/>
  </cols>
  <sheetData>
    <row r="1" spans="2:143" ht="22.6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12" t="s">
        <v>211</v>
      </c>
      <c r="DI1" s="613"/>
      <c r="DJ1" s="613"/>
      <c r="DK1" s="613"/>
      <c r="DL1" s="613"/>
      <c r="DM1" s="613"/>
      <c r="DN1" s="614"/>
      <c r="DO1" s="342"/>
      <c r="DP1" s="612" t="s">
        <v>212</v>
      </c>
      <c r="DQ1" s="613"/>
      <c r="DR1" s="613"/>
      <c r="DS1" s="613"/>
      <c r="DT1" s="613"/>
      <c r="DU1" s="613"/>
      <c r="DV1" s="613"/>
      <c r="DW1" s="613"/>
      <c r="DX1" s="613"/>
      <c r="DY1" s="613"/>
      <c r="DZ1" s="613"/>
      <c r="EA1" s="613"/>
      <c r="EB1" s="613"/>
      <c r="EC1" s="614"/>
      <c r="ED1" s="204"/>
      <c r="EE1" s="204"/>
      <c r="EF1" s="204"/>
      <c r="EG1" s="204"/>
      <c r="EH1" s="204"/>
      <c r="EI1" s="204"/>
      <c r="EJ1" s="204"/>
      <c r="EK1" s="204"/>
      <c r="EL1" s="204"/>
      <c r="EM1" s="204"/>
    </row>
    <row r="2" spans="2:143" ht="22.65" customHeight="1" x14ac:dyDescent="0.2">
      <c r="B2" s="205" t="s">
        <v>213</v>
      </c>
      <c r="R2" s="206"/>
      <c r="S2" s="206"/>
      <c r="T2" s="206"/>
      <c r="U2" s="206"/>
      <c r="V2" s="206"/>
      <c r="W2" s="206"/>
      <c r="X2" s="206"/>
      <c r="Y2" s="206"/>
      <c r="Z2" s="206"/>
      <c r="AA2" s="206"/>
      <c r="AB2" s="206"/>
      <c r="AC2" s="206"/>
      <c r="AE2" s="345"/>
      <c r="AF2" s="345"/>
      <c r="AG2" s="345"/>
      <c r="AH2" s="345"/>
      <c r="AI2" s="345"/>
      <c r="AJ2" s="206"/>
      <c r="AK2" s="206"/>
      <c r="AL2" s="206"/>
      <c r="AM2" s="206"/>
      <c r="AN2" s="206"/>
      <c r="AO2" s="206"/>
      <c r="AP2" s="206"/>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15" t="s">
        <v>214</v>
      </c>
      <c r="C3" s="616"/>
      <c r="D3" s="616"/>
      <c r="E3" s="616"/>
      <c r="F3" s="616"/>
      <c r="G3" s="616"/>
      <c r="H3" s="616"/>
      <c r="I3" s="616"/>
      <c r="J3" s="616"/>
      <c r="K3" s="616"/>
      <c r="L3" s="616"/>
      <c r="M3" s="616"/>
      <c r="N3" s="616"/>
      <c r="O3" s="616"/>
      <c r="P3" s="616"/>
      <c r="Q3" s="616"/>
      <c r="R3" s="616"/>
      <c r="S3" s="616"/>
      <c r="T3" s="616"/>
      <c r="U3" s="616"/>
      <c r="V3" s="616"/>
      <c r="W3" s="616"/>
      <c r="X3" s="616"/>
      <c r="Y3" s="616"/>
      <c r="Z3" s="616"/>
      <c r="AA3" s="616"/>
      <c r="AB3" s="616"/>
      <c r="AC3" s="616"/>
      <c r="AD3" s="616"/>
      <c r="AE3" s="616"/>
      <c r="AF3" s="616"/>
      <c r="AG3" s="616"/>
      <c r="AH3" s="616"/>
      <c r="AI3" s="616"/>
      <c r="AJ3" s="616"/>
      <c r="AK3" s="616"/>
      <c r="AL3" s="616"/>
      <c r="AM3" s="616"/>
      <c r="AN3" s="616"/>
      <c r="AO3" s="616"/>
      <c r="AP3" s="615" t="s">
        <v>215</v>
      </c>
      <c r="AQ3" s="616"/>
      <c r="AR3" s="616"/>
      <c r="AS3" s="616"/>
      <c r="AT3" s="616"/>
      <c r="AU3" s="616"/>
      <c r="AV3" s="616"/>
      <c r="AW3" s="616"/>
      <c r="AX3" s="616"/>
      <c r="AY3" s="616"/>
      <c r="AZ3" s="616"/>
      <c r="BA3" s="616"/>
      <c r="BB3" s="616"/>
      <c r="BC3" s="616"/>
      <c r="BD3" s="616"/>
      <c r="BE3" s="616"/>
      <c r="BF3" s="616"/>
      <c r="BG3" s="616"/>
      <c r="BH3" s="616"/>
      <c r="BI3" s="616"/>
      <c r="BJ3" s="616"/>
      <c r="BK3" s="616"/>
      <c r="BL3" s="616"/>
      <c r="BM3" s="616"/>
      <c r="BN3" s="616"/>
      <c r="BO3" s="616"/>
      <c r="BP3" s="616"/>
      <c r="BQ3" s="616"/>
      <c r="BR3" s="616"/>
      <c r="BS3" s="616"/>
      <c r="BT3" s="616"/>
      <c r="BU3" s="616"/>
      <c r="BV3" s="616"/>
      <c r="BW3" s="616"/>
      <c r="BX3" s="616"/>
      <c r="BY3" s="616"/>
      <c r="BZ3" s="616"/>
      <c r="CA3" s="616"/>
      <c r="CB3" s="617"/>
      <c r="CD3" s="615" t="s">
        <v>216</v>
      </c>
      <c r="CE3" s="616"/>
      <c r="CF3" s="616"/>
      <c r="CG3" s="616"/>
      <c r="CH3" s="616"/>
      <c r="CI3" s="616"/>
      <c r="CJ3" s="616"/>
      <c r="CK3" s="616"/>
      <c r="CL3" s="616"/>
      <c r="CM3" s="616"/>
      <c r="CN3" s="616"/>
      <c r="CO3" s="616"/>
      <c r="CP3" s="616"/>
      <c r="CQ3" s="616"/>
      <c r="CR3" s="616"/>
      <c r="CS3" s="616"/>
      <c r="CT3" s="616"/>
      <c r="CU3" s="616"/>
      <c r="CV3" s="616"/>
      <c r="CW3" s="616"/>
      <c r="CX3" s="616"/>
      <c r="CY3" s="616"/>
      <c r="CZ3" s="616"/>
      <c r="DA3" s="616"/>
      <c r="DB3" s="616"/>
      <c r="DC3" s="616"/>
      <c r="DD3" s="616"/>
      <c r="DE3" s="616"/>
      <c r="DF3" s="616"/>
      <c r="DG3" s="616"/>
      <c r="DH3" s="616"/>
      <c r="DI3" s="616"/>
      <c r="DJ3" s="616"/>
      <c r="DK3" s="616"/>
      <c r="DL3" s="616"/>
      <c r="DM3" s="616"/>
      <c r="DN3" s="616"/>
      <c r="DO3" s="616"/>
      <c r="DP3" s="616"/>
      <c r="DQ3" s="616"/>
      <c r="DR3" s="616"/>
      <c r="DS3" s="616"/>
      <c r="DT3" s="616"/>
      <c r="DU3" s="616"/>
      <c r="DV3" s="616"/>
      <c r="DW3" s="616"/>
      <c r="DX3" s="616"/>
      <c r="DY3" s="616"/>
      <c r="DZ3" s="616"/>
      <c r="EA3" s="616"/>
      <c r="EB3" s="616"/>
      <c r="EC3" s="617"/>
    </row>
    <row r="4" spans="2:143" ht="11.25" customHeight="1" x14ac:dyDescent="0.2">
      <c r="B4" s="615" t="s">
        <v>1</v>
      </c>
      <c r="C4" s="616"/>
      <c r="D4" s="616"/>
      <c r="E4" s="616"/>
      <c r="F4" s="616"/>
      <c r="G4" s="616"/>
      <c r="H4" s="616"/>
      <c r="I4" s="616"/>
      <c r="J4" s="616"/>
      <c r="K4" s="616"/>
      <c r="L4" s="616"/>
      <c r="M4" s="616"/>
      <c r="N4" s="616"/>
      <c r="O4" s="616"/>
      <c r="P4" s="616"/>
      <c r="Q4" s="617"/>
      <c r="R4" s="615" t="s">
        <v>217</v>
      </c>
      <c r="S4" s="616"/>
      <c r="T4" s="616"/>
      <c r="U4" s="616"/>
      <c r="V4" s="616"/>
      <c r="W4" s="616"/>
      <c r="X4" s="616"/>
      <c r="Y4" s="617"/>
      <c r="Z4" s="615" t="s">
        <v>218</v>
      </c>
      <c r="AA4" s="616"/>
      <c r="AB4" s="616"/>
      <c r="AC4" s="617"/>
      <c r="AD4" s="615" t="s">
        <v>219</v>
      </c>
      <c r="AE4" s="616"/>
      <c r="AF4" s="616"/>
      <c r="AG4" s="616"/>
      <c r="AH4" s="616"/>
      <c r="AI4" s="616"/>
      <c r="AJ4" s="616"/>
      <c r="AK4" s="617"/>
      <c r="AL4" s="615" t="s">
        <v>218</v>
      </c>
      <c r="AM4" s="616"/>
      <c r="AN4" s="616"/>
      <c r="AO4" s="617"/>
      <c r="AP4" s="618" t="s">
        <v>220</v>
      </c>
      <c r="AQ4" s="618"/>
      <c r="AR4" s="618"/>
      <c r="AS4" s="618"/>
      <c r="AT4" s="618"/>
      <c r="AU4" s="618"/>
      <c r="AV4" s="618"/>
      <c r="AW4" s="618"/>
      <c r="AX4" s="618"/>
      <c r="AY4" s="618"/>
      <c r="AZ4" s="618"/>
      <c r="BA4" s="618"/>
      <c r="BB4" s="618"/>
      <c r="BC4" s="618"/>
      <c r="BD4" s="618"/>
      <c r="BE4" s="618"/>
      <c r="BF4" s="618"/>
      <c r="BG4" s="618" t="s">
        <v>221</v>
      </c>
      <c r="BH4" s="618"/>
      <c r="BI4" s="618"/>
      <c r="BJ4" s="618"/>
      <c r="BK4" s="618"/>
      <c r="BL4" s="618"/>
      <c r="BM4" s="618"/>
      <c r="BN4" s="618"/>
      <c r="BO4" s="618" t="s">
        <v>218</v>
      </c>
      <c r="BP4" s="618"/>
      <c r="BQ4" s="618"/>
      <c r="BR4" s="618"/>
      <c r="BS4" s="618" t="s">
        <v>222</v>
      </c>
      <c r="BT4" s="618"/>
      <c r="BU4" s="618"/>
      <c r="BV4" s="618"/>
      <c r="BW4" s="618"/>
      <c r="BX4" s="618"/>
      <c r="BY4" s="618"/>
      <c r="BZ4" s="618"/>
      <c r="CA4" s="618"/>
      <c r="CB4" s="618"/>
      <c r="CD4" s="615" t="s">
        <v>223</v>
      </c>
      <c r="CE4" s="616"/>
      <c r="CF4" s="616"/>
      <c r="CG4" s="616"/>
      <c r="CH4" s="616"/>
      <c r="CI4" s="616"/>
      <c r="CJ4" s="616"/>
      <c r="CK4" s="616"/>
      <c r="CL4" s="616"/>
      <c r="CM4" s="616"/>
      <c r="CN4" s="616"/>
      <c r="CO4" s="616"/>
      <c r="CP4" s="616"/>
      <c r="CQ4" s="616"/>
      <c r="CR4" s="616"/>
      <c r="CS4" s="616"/>
      <c r="CT4" s="616"/>
      <c r="CU4" s="616"/>
      <c r="CV4" s="616"/>
      <c r="CW4" s="616"/>
      <c r="CX4" s="616"/>
      <c r="CY4" s="616"/>
      <c r="CZ4" s="616"/>
      <c r="DA4" s="616"/>
      <c r="DB4" s="616"/>
      <c r="DC4" s="616"/>
      <c r="DD4" s="616"/>
      <c r="DE4" s="616"/>
      <c r="DF4" s="616"/>
      <c r="DG4" s="616"/>
      <c r="DH4" s="616"/>
      <c r="DI4" s="616"/>
      <c r="DJ4" s="616"/>
      <c r="DK4" s="616"/>
      <c r="DL4" s="616"/>
      <c r="DM4" s="616"/>
      <c r="DN4" s="616"/>
      <c r="DO4" s="616"/>
      <c r="DP4" s="616"/>
      <c r="DQ4" s="616"/>
      <c r="DR4" s="616"/>
      <c r="DS4" s="616"/>
      <c r="DT4" s="616"/>
      <c r="DU4" s="616"/>
      <c r="DV4" s="616"/>
      <c r="DW4" s="616"/>
      <c r="DX4" s="616"/>
      <c r="DY4" s="616"/>
      <c r="DZ4" s="616"/>
      <c r="EA4" s="616"/>
      <c r="EB4" s="616"/>
      <c r="EC4" s="617"/>
    </row>
    <row r="5" spans="2:143" ht="11.25" customHeight="1" x14ac:dyDescent="0.2">
      <c r="B5" s="619" t="s">
        <v>224</v>
      </c>
      <c r="C5" s="620"/>
      <c r="D5" s="620"/>
      <c r="E5" s="620"/>
      <c r="F5" s="620"/>
      <c r="G5" s="620"/>
      <c r="H5" s="620"/>
      <c r="I5" s="620"/>
      <c r="J5" s="620"/>
      <c r="K5" s="620"/>
      <c r="L5" s="620"/>
      <c r="M5" s="620"/>
      <c r="N5" s="620"/>
      <c r="O5" s="620"/>
      <c r="P5" s="620"/>
      <c r="Q5" s="621"/>
      <c r="R5" s="622">
        <v>1278040</v>
      </c>
      <c r="S5" s="623"/>
      <c r="T5" s="623"/>
      <c r="U5" s="623"/>
      <c r="V5" s="623"/>
      <c r="W5" s="623"/>
      <c r="X5" s="623"/>
      <c r="Y5" s="624"/>
      <c r="Z5" s="625">
        <v>15.2</v>
      </c>
      <c r="AA5" s="625"/>
      <c r="AB5" s="625"/>
      <c r="AC5" s="625"/>
      <c r="AD5" s="626">
        <v>1278040</v>
      </c>
      <c r="AE5" s="626"/>
      <c r="AF5" s="626"/>
      <c r="AG5" s="626"/>
      <c r="AH5" s="626"/>
      <c r="AI5" s="626"/>
      <c r="AJ5" s="626"/>
      <c r="AK5" s="626"/>
      <c r="AL5" s="627">
        <v>23.9</v>
      </c>
      <c r="AM5" s="628"/>
      <c r="AN5" s="628"/>
      <c r="AO5" s="629"/>
      <c r="AP5" s="619" t="s">
        <v>225</v>
      </c>
      <c r="AQ5" s="620"/>
      <c r="AR5" s="620"/>
      <c r="AS5" s="620"/>
      <c r="AT5" s="620"/>
      <c r="AU5" s="620"/>
      <c r="AV5" s="620"/>
      <c r="AW5" s="620"/>
      <c r="AX5" s="620"/>
      <c r="AY5" s="620"/>
      <c r="AZ5" s="620"/>
      <c r="BA5" s="620"/>
      <c r="BB5" s="620"/>
      <c r="BC5" s="620"/>
      <c r="BD5" s="620"/>
      <c r="BE5" s="620"/>
      <c r="BF5" s="621"/>
      <c r="BG5" s="633">
        <v>1271192</v>
      </c>
      <c r="BH5" s="634"/>
      <c r="BI5" s="634"/>
      <c r="BJ5" s="634"/>
      <c r="BK5" s="634"/>
      <c r="BL5" s="634"/>
      <c r="BM5" s="634"/>
      <c r="BN5" s="635"/>
      <c r="BO5" s="636">
        <v>99.5</v>
      </c>
      <c r="BP5" s="636"/>
      <c r="BQ5" s="636"/>
      <c r="BR5" s="636"/>
      <c r="BS5" s="637" t="s">
        <v>126</v>
      </c>
      <c r="BT5" s="637"/>
      <c r="BU5" s="637"/>
      <c r="BV5" s="637"/>
      <c r="BW5" s="637"/>
      <c r="BX5" s="637"/>
      <c r="BY5" s="637"/>
      <c r="BZ5" s="637"/>
      <c r="CA5" s="637"/>
      <c r="CB5" s="641"/>
      <c r="CD5" s="615" t="s">
        <v>220</v>
      </c>
      <c r="CE5" s="616"/>
      <c r="CF5" s="616"/>
      <c r="CG5" s="616"/>
      <c r="CH5" s="616"/>
      <c r="CI5" s="616"/>
      <c r="CJ5" s="616"/>
      <c r="CK5" s="616"/>
      <c r="CL5" s="616"/>
      <c r="CM5" s="616"/>
      <c r="CN5" s="616"/>
      <c r="CO5" s="616"/>
      <c r="CP5" s="616"/>
      <c r="CQ5" s="617"/>
      <c r="CR5" s="615" t="s">
        <v>226</v>
      </c>
      <c r="CS5" s="616"/>
      <c r="CT5" s="616"/>
      <c r="CU5" s="616"/>
      <c r="CV5" s="616"/>
      <c r="CW5" s="616"/>
      <c r="CX5" s="616"/>
      <c r="CY5" s="617"/>
      <c r="CZ5" s="615" t="s">
        <v>218</v>
      </c>
      <c r="DA5" s="616"/>
      <c r="DB5" s="616"/>
      <c r="DC5" s="617"/>
      <c r="DD5" s="615" t="s">
        <v>227</v>
      </c>
      <c r="DE5" s="616"/>
      <c r="DF5" s="616"/>
      <c r="DG5" s="616"/>
      <c r="DH5" s="616"/>
      <c r="DI5" s="616"/>
      <c r="DJ5" s="616"/>
      <c r="DK5" s="616"/>
      <c r="DL5" s="616"/>
      <c r="DM5" s="616"/>
      <c r="DN5" s="616"/>
      <c r="DO5" s="616"/>
      <c r="DP5" s="617"/>
      <c r="DQ5" s="615" t="s">
        <v>228</v>
      </c>
      <c r="DR5" s="616"/>
      <c r="DS5" s="616"/>
      <c r="DT5" s="616"/>
      <c r="DU5" s="616"/>
      <c r="DV5" s="616"/>
      <c r="DW5" s="616"/>
      <c r="DX5" s="616"/>
      <c r="DY5" s="616"/>
      <c r="DZ5" s="616"/>
      <c r="EA5" s="616"/>
      <c r="EB5" s="616"/>
      <c r="EC5" s="617"/>
    </row>
    <row r="6" spans="2:143" ht="11.25" customHeight="1" x14ac:dyDescent="0.2">
      <c r="B6" s="630" t="s">
        <v>229</v>
      </c>
      <c r="C6" s="631"/>
      <c r="D6" s="631"/>
      <c r="E6" s="631"/>
      <c r="F6" s="631"/>
      <c r="G6" s="631"/>
      <c r="H6" s="631"/>
      <c r="I6" s="631"/>
      <c r="J6" s="631"/>
      <c r="K6" s="631"/>
      <c r="L6" s="631"/>
      <c r="M6" s="631"/>
      <c r="N6" s="631"/>
      <c r="O6" s="631"/>
      <c r="P6" s="631"/>
      <c r="Q6" s="632"/>
      <c r="R6" s="633">
        <v>81458</v>
      </c>
      <c r="S6" s="634"/>
      <c r="T6" s="634"/>
      <c r="U6" s="634"/>
      <c r="V6" s="634"/>
      <c r="W6" s="634"/>
      <c r="X6" s="634"/>
      <c r="Y6" s="635"/>
      <c r="Z6" s="636">
        <v>1</v>
      </c>
      <c r="AA6" s="636"/>
      <c r="AB6" s="636"/>
      <c r="AC6" s="636"/>
      <c r="AD6" s="637">
        <v>81458</v>
      </c>
      <c r="AE6" s="637"/>
      <c r="AF6" s="637"/>
      <c r="AG6" s="637"/>
      <c r="AH6" s="637"/>
      <c r="AI6" s="637"/>
      <c r="AJ6" s="637"/>
      <c r="AK6" s="637"/>
      <c r="AL6" s="638">
        <v>1.5</v>
      </c>
      <c r="AM6" s="639"/>
      <c r="AN6" s="639"/>
      <c r="AO6" s="640"/>
      <c r="AP6" s="630" t="s">
        <v>230</v>
      </c>
      <c r="AQ6" s="631"/>
      <c r="AR6" s="631"/>
      <c r="AS6" s="631"/>
      <c r="AT6" s="631"/>
      <c r="AU6" s="631"/>
      <c r="AV6" s="631"/>
      <c r="AW6" s="631"/>
      <c r="AX6" s="631"/>
      <c r="AY6" s="631"/>
      <c r="AZ6" s="631"/>
      <c r="BA6" s="631"/>
      <c r="BB6" s="631"/>
      <c r="BC6" s="631"/>
      <c r="BD6" s="631"/>
      <c r="BE6" s="631"/>
      <c r="BF6" s="632"/>
      <c r="BG6" s="633">
        <v>1271192</v>
      </c>
      <c r="BH6" s="634"/>
      <c r="BI6" s="634"/>
      <c r="BJ6" s="634"/>
      <c r="BK6" s="634"/>
      <c r="BL6" s="634"/>
      <c r="BM6" s="634"/>
      <c r="BN6" s="635"/>
      <c r="BO6" s="636">
        <v>99.5</v>
      </c>
      <c r="BP6" s="636"/>
      <c r="BQ6" s="636"/>
      <c r="BR6" s="636"/>
      <c r="BS6" s="637" t="s">
        <v>126</v>
      </c>
      <c r="BT6" s="637"/>
      <c r="BU6" s="637"/>
      <c r="BV6" s="637"/>
      <c r="BW6" s="637"/>
      <c r="BX6" s="637"/>
      <c r="BY6" s="637"/>
      <c r="BZ6" s="637"/>
      <c r="CA6" s="637"/>
      <c r="CB6" s="641"/>
      <c r="CD6" s="619" t="s">
        <v>231</v>
      </c>
      <c r="CE6" s="620"/>
      <c r="CF6" s="620"/>
      <c r="CG6" s="620"/>
      <c r="CH6" s="620"/>
      <c r="CI6" s="620"/>
      <c r="CJ6" s="620"/>
      <c r="CK6" s="620"/>
      <c r="CL6" s="620"/>
      <c r="CM6" s="620"/>
      <c r="CN6" s="620"/>
      <c r="CO6" s="620"/>
      <c r="CP6" s="620"/>
      <c r="CQ6" s="621"/>
      <c r="CR6" s="633">
        <v>86077</v>
      </c>
      <c r="CS6" s="634"/>
      <c r="CT6" s="634"/>
      <c r="CU6" s="634"/>
      <c r="CV6" s="634"/>
      <c r="CW6" s="634"/>
      <c r="CX6" s="634"/>
      <c r="CY6" s="635"/>
      <c r="CZ6" s="627">
        <v>1.1000000000000001</v>
      </c>
      <c r="DA6" s="628"/>
      <c r="DB6" s="628"/>
      <c r="DC6" s="644"/>
      <c r="DD6" s="642" t="s">
        <v>126</v>
      </c>
      <c r="DE6" s="634"/>
      <c r="DF6" s="634"/>
      <c r="DG6" s="634"/>
      <c r="DH6" s="634"/>
      <c r="DI6" s="634"/>
      <c r="DJ6" s="634"/>
      <c r="DK6" s="634"/>
      <c r="DL6" s="634"/>
      <c r="DM6" s="634"/>
      <c r="DN6" s="634"/>
      <c r="DO6" s="634"/>
      <c r="DP6" s="635"/>
      <c r="DQ6" s="642">
        <v>86077</v>
      </c>
      <c r="DR6" s="634"/>
      <c r="DS6" s="634"/>
      <c r="DT6" s="634"/>
      <c r="DU6" s="634"/>
      <c r="DV6" s="634"/>
      <c r="DW6" s="634"/>
      <c r="DX6" s="634"/>
      <c r="DY6" s="634"/>
      <c r="DZ6" s="634"/>
      <c r="EA6" s="634"/>
      <c r="EB6" s="634"/>
      <c r="EC6" s="643"/>
    </row>
    <row r="7" spans="2:143" ht="11.25" customHeight="1" x14ac:dyDescent="0.2">
      <c r="B7" s="630" t="s">
        <v>232</v>
      </c>
      <c r="C7" s="631"/>
      <c r="D7" s="631"/>
      <c r="E7" s="631"/>
      <c r="F7" s="631"/>
      <c r="G7" s="631"/>
      <c r="H7" s="631"/>
      <c r="I7" s="631"/>
      <c r="J7" s="631"/>
      <c r="K7" s="631"/>
      <c r="L7" s="631"/>
      <c r="M7" s="631"/>
      <c r="N7" s="631"/>
      <c r="O7" s="631"/>
      <c r="P7" s="631"/>
      <c r="Q7" s="632"/>
      <c r="R7" s="633">
        <v>1059</v>
      </c>
      <c r="S7" s="634"/>
      <c r="T7" s="634"/>
      <c r="U7" s="634"/>
      <c r="V7" s="634"/>
      <c r="W7" s="634"/>
      <c r="X7" s="634"/>
      <c r="Y7" s="635"/>
      <c r="Z7" s="636">
        <v>0</v>
      </c>
      <c r="AA7" s="636"/>
      <c r="AB7" s="636"/>
      <c r="AC7" s="636"/>
      <c r="AD7" s="637">
        <v>1059</v>
      </c>
      <c r="AE7" s="637"/>
      <c r="AF7" s="637"/>
      <c r="AG7" s="637"/>
      <c r="AH7" s="637"/>
      <c r="AI7" s="637"/>
      <c r="AJ7" s="637"/>
      <c r="AK7" s="637"/>
      <c r="AL7" s="638">
        <v>0</v>
      </c>
      <c r="AM7" s="639"/>
      <c r="AN7" s="639"/>
      <c r="AO7" s="640"/>
      <c r="AP7" s="630" t="s">
        <v>233</v>
      </c>
      <c r="AQ7" s="631"/>
      <c r="AR7" s="631"/>
      <c r="AS7" s="631"/>
      <c r="AT7" s="631"/>
      <c r="AU7" s="631"/>
      <c r="AV7" s="631"/>
      <c r="AW7" s="631"/>
      <c r="AX7" s="631"/>
      <c r="AY7" s="631"/>
      <c r="AZ7" s="631"/>
      <c r="BA7" s="631"/>
      <c r="BB7" s="631"/>
      <c r="BC7" s="631"/>
      <c r="BD7" s="631"/>
      <c r="BE7" s="631"/>
      <c r="BF7" s="632"/>
      <c r="BG7" s="633">
        <v>447287</v>
      </c>
      <c r="BH7" s="634"/>
      <c r="BI7" s="634"/>
      <c r="BJ7" s="634"/>
      <c r="BK7" s="634"/>
      <c r="BL7" s="634"/>
      <c r="BM7" s="634"/>
      <c r="BN7" s="635"/>
      <c r="BO7" s="636">
        <v>35</v>
      </c>
      <c r="BP7" s="636"/>
      <c r="BQ7" s="636"/>
      <c r="BR7" s="636"/>
      <c r="BS7" s="637" t="s">
        <v>126</v>
      </c>
      <c r="BT7" s="637"/>
      <c r="BU7" s="637"/>
      <c r="BV7" s="637"/>
      <c r="BW7" s="637"/>
      <c r="BX7" s="637"/>
      <c r="BY7" s="637"/>
      <c r="BZ7" s="637"/>
      <c r="CA7" s="637"/>
      <c r="CB7" s="641"/>
      <c r="CD7" s="630" t="s">
        <v>234</v>
      </c>
      <c r="CE7" s="631"/>
      <c r="CF7" s="631"/>
      <c r="CG7" s="631"/>
      <c r="CH7" s="631"/>
      <c r="CI7" s="631"/>
      <c r="CJ7" s="631"/>
      <c r="CK7" s="631"/>
      <c r="CL7" s="631"/>
      <c r="CM7" s="631"/>
      <c r="CN7" s="631"/>
      <c r="CO7" s="631"/>
      <c r="CP7" s="631"/>
      <c r="CQ7" s="632"/>
      <c r="CR7" s="633">
        <v>1498680</v>
      </c>
      <c r="CS7" s="634"/>
      <c r="CT7" s="634"/>
      <c r="CU7" s="634"/>
      <c r="CV7" s="634"/>
      <c r="CW7" s="634"/>
      <c r="CX7" s="634"/>
      <c r="CY7" s="635"/>
      <c r="CZ7" s="636">
        <v>19.100000000000001</v>
      </c>
      <c r="DA7" s="636"/>
      <c r="DB7" s="636"/>
      <c r="DC7" s="636"/>
      <c r="DD7" s="642">
        <v>187792</v>
      </c>
      <c r="DE7" s="634"/>
      <c r="DF7" s="634"/>
      <c r="DG7" s="634"/>
      <c r="DH7" s="634"/>
      <c r="DI7" s="634"/>
      <c r="DJ7" s="634"/>
      <c r="DK7" s="634"/>
      <c r="DL7" s="634"/>
      <c r="DM7" s="634"/>
      <c r="DN7" s="634"/>
      <c r="DO7" s="634"/>
      <c r="DP7" s="635"/>
      <c r="DQ7" s="642">
        <v>1177657</v>
      </c>
      <c r="DR7" s="634"/>
      <c r="DS7" s="634"/>
      <c r="DT7" s="634"/>
      <c r="DU7" s="634"/>
      <c r="DV7" s="634"/>
      <c r="DW7" s="634"/>
      <c r="DX7" s="634"/>
      <c r="DY7" s="634"/>
      <c r="DZ7" s="634"/>
      <c r="EA7" s="634"/>
      <c r="EB7" s="634"/>
      <c r="EC7" s="643"/>
    </row>
    <row r="8" spans="2:143" ht="11.25" customHeight="1" x14ac:dyDescent="0.2">
      <c r="B8" s="630" t="s">
        <v>235</v>
      </c>
      <c r="C8" s="631"/>
      <c r="D8" s="631"/>
      <c r="E8" s="631"/>
      <c r="F8" s="631"/>
      <c r="G8" s="631"/>
      <c r="H8" s="631"/>
      <c r="I8" s="631"/>
      <c r="J8" s="631"/>
      <c r="K8" s="631"/>
      <c r="L8" s="631"/>
      <c r="M8" s="631"/>
      <c r="N8" s="631"/>
      <c r="O8" s="631"/>
      <c r="P8" s="631"/>
      <c r="Q8" s="632"/>
      <c r="R8" s="633">
        <v>6402</v>
      </c>
      <c r="S8" s="634"/>
      <c r="T8" s="634"/>
      <c r="U8" s="634"/>
      <c r="V8" s="634"/>
      <c r="W8" s="634"/>
      <c r="X8" s="634"/>
      <c r="Y8" s="635"/>
      <c r="Z8" s="636">
        <v>0.1</v>
      </c>
      <c r="AA8" s="636"/>
      <c r="AB8" s="636"/>
      <c r="AC8" s="636"/>
      <c r="AD8" s="637">
        <v>6402</v>
      </c>
      <c r="AE8" s="637"/>
      <c r="AF8" s="637"/>
      <c r="AG8" s="637"/>
      <c r="AH8" s="637"/>
      <c r="AI8" s="637"/>
      <c r="AJ8" s="637"/>
      <c r="AK8" s="637"/>
      <c r="AL8" s="638">
        <v>0.1</v>
      </c>
      <c r="AM8" s="639"/>
      <c r="AN8" s="639"/>
      <c r="AO8" s="640"/>
      <c r="AP8" s="630" t="s">
        <v>236</v>
      </c>
      <c r="AQ8" s="631"/>
      <c r="AR8" s="631"/>
      <c r="AS8" s="631"/>
      <c r="AT8" s="631"/>
      <c r="AU8" s="631"/>
      <c r="AV8" s="631"/>
      <c r="AW8" s="631"/>
      <c r="AX8" s="631"/>
      <c r="AY8" s="631"/>
      <c r="AZ8" s="631"/>
      <c r="BA8" s="631"/>
      <c r="BB8" s="631"/>
      <c r="BC8" s="631"/>
      <c r="BD8" s="631"/>
      <c r="BE8" s="631"/>
      <c r="BF8" s="632"/>
      <c r="BG8" s="633">
        <v>20545</v>
      </c>
      <c r="BH8" s="634"/>
      <c r="BI8" s="634"/>
      <c r="BJ8" s="634"/>
      <c r="BK8" s="634"/>
      <c r="BL8" s="634"/>
      <c r="BM8" s="634"/>
      <c r="BN8" s="635"/>
      <c r="BO8" s="636">
        <v>1.6</v>
      </c>
      <c r="BP8" s="636"/>
      <c r="BQ8" s="636"/>
      <c r="BR8" s="636"/>
      <c r="BS8" s="637" t="s">
        <v>126</v>
      </c>
      <c r="BT8" s="637"/>
      <c r="BU8" s="637"/>
      <c r="BV8" s="637"/>
      <c r="BW8" s="637"/>
      <c r="BX8" s="637"/>
      <c r="BY8" s="637"/>
      <c r="BZ8" s="637"/>
      <c r="CA8" s="637"/>
      <c r="CB8" s="641"/>
      <c r="CD8" s="630" t="s">
        <v>237</v>
      </c>
      <c r="CE8" s="631"/>
      <c r="CF8" s="631"/>
      <c r="CG8" s="631"/>
      <c r="CH8" s="631"/>
      <c r="CI8" s="631"/>
      <c r="CJ8" s="631"/>
      <c r="CK8" s="631"/>
      <c r="CL8" s="631"/>
      <c r="CM8" s="631"/>
      <c r="CN8" s="631"/>
      <c r="CO8" s="631"/>
      <c r="CP8" s="631"/>
      <c r="CQ8" s="632"/>
      <c r="CR8" s="633">
        <v>2300136</v>
      </c>
      <c r="CS8" s="634"/>
      <c r="CT8" s="634"/>
      <c r="CU8" s="634"/>
      <c r="CV8" s="634"/>
      <c r="CW8" s="634"/>
      <c r="CX8" s="634"/>
      <c r="CY8" s="635"/>
      <c r="CZ8" s="636">
        <v>29.4</v>
      </c>
      <c r="DA8" s="636"/>
      <c r="DB8" s="636"/>
      <c r="DC8" s="636"/>
      <c r="DD8" s="642">
        <v>18699</v>
      </c>
      <c r="DE8" s="634"/>
      <c r="DF8" s="634"/>
      <c r="DG8" s="634"/>
      <c r="DH8" s="634"/>
      <c r="DI8" s="634"/>
      <c r="DJ8" s="634"/>
      <c r="DK8" s="634"/>
      <c r="DL8" s="634"/>
      <c r="DM8" s="634"/>
      <c r="DN8" s="634"/>
      <c r="DO8" s="634"/>
      <c r="DP8" s="635"/>
      <c r="DQ8" s="642">
        <v>1406907</v>
      </c>
      <c r="DR8" s="634"/>
      <c r="DS8" s="634"/>
      <c r="DT8" s="634"/>
      <c r="DU8" s="634"/>
      <c r="DV8" s="634"/>
      <c r="DW8" s="634"/>
      <c r="DX8" s="634"/>
      <c r="DY8" s="634"/>
      <c r="DZ8" s="634"/>
      <c r="EA8" s="634"/>
      <c r="EB8" s="634"/>
      <c r="EC8" s="643"/>
    </row>
    <row r="9" spans="2:143" ht="11.25" customHeight="1" x14ac:dyDescent="0.2">
      <c r="B9" s="630" t="s">
        <v>238</v>
      </c>
      <c r="C9" s="631"/>
      <c r="D9" s="631"/>
      <c r="E9" s="631"/>
      <c r="F9" s="631"/>
      <c r="G9" s="631"/>
      <c r="H9" s="631"/>
      <c r="I9" s="631"/>
      <c r="J9" s="631"/>
      <c r="K9" s="631"/>
      <c r="L9" s="631"/>
      <c r="M9" s="631"/>
      <c r="N9" s="631"/>
      <c r="O9" s="631"/>
      <c r="P9" s="631"/>
      <c r="Q9" s="632"/>
      <c r="R9" s="633">
        <v>6679</v>
      </c>
      <c r="S9" s="634"/>
      <c r="T9" s="634"/>
      <c r="U9" s="634"/>
      <c r="V9" s="634"/>
      <c r="W9" s="634"/>
      <c r="X9" s="634"/>
      <c r="Y9" s="635"/>
      <c r="Z9" s="636">
        <v>0.1</v>
      </c>
      <c r="AA9" s="636"/>
      <c r="AB9" s="636"/>
      <c r="AC9" s="636"/>
      <c r="AD9" s="637">
        <v>6679</v>
      </c>
      <c r="AE9" s="637"/>
      <c r="AF9" s="637"/>
      <c r="AG9" s="637"/>
      <c r="AH9" s="637"/>
      <c r="AI9" s="637"/>
      <c r="AJ9" s="637"/>
      <c r="AK9" s="637"/>
      <c r="AL9" s="638">
        <v>0.1</v>
      </c>
      <c r="AM9" s="639"/>
      <c r="AN9" s="639"/>
      <c r="AO9" s="640"/>
      <c r="AP9" s="630" t="s">
        <v>239</v>
      </c>
      <c r="AQ9" s="631"/>
      <c r="AR9" s="631"/>
      <c r="AS9" s="631"/>
      <c r="AT9" s="631"/>
      <c r="AU9" s="631"/>
      <c r="AV9" s="631"/>
      <c r="AW9" s="631"/>
      <c r="AX9" s="631"/>
      <c r="AY9" s="631"/>
      <c r="AZ9" s="631"/>
      <c r="BA9" s="631"/>
      <c r="BB9" s="631"/>
      <c r="BC9" s="631"/>
      <c r="BD9" s="631"/>
      <c r="BE9" s="631"/>
      <c r="BF9" s="632"/>
      <c r="BG9" s="633">
        <v>373283</v>
      </c>
      <c r="BH9" s="634"/>
      <c r="BI9" s="634"/>
      <c r="BJ9" s="634"/>
      <c r="BK9" s="634"/>
      <c r="BL9" s="634"/>
      <c r="BM9" s="634"/>
      <c r="BN9" s="635"/>
      <c r="BO9" s="636">
        <v>29.2</v>
      </c>
      <c r="BP9" s="636"/>
      <c r="BQ9" s="636"/>
      <c r="BR9" s="636"/>
      <c r="BS9" s="637" t="s">
        <v>126</v>
      </c>
      <c r="BT9" s="637"/>
      <c r="BU9" s="637"/>
      <c r="BV9" s="637"/>
      <c r="BW9" s="637"/>
      <c r="BX9" s="637"/>
      <c r="BY9" s="637"/>
      <c r="BZ9" s="637"/>
      <c r="CA9" s="637"/>
      <c r="CB9" s="641"/>
      <c r="CD9" s="630" t="s">
        <v>240</v>
      </c>
      <c r="CE9" s="631"/>
      <c r="CF9" s="631"/>
      <c r="CG9" s="631"/>
      <c r="CH9" s="631"/>
      <c r="CI9" s="631"/>
      <c r="CJ9" s="631"/>
      <c r="CK9" s="631"/>
      <c r="CL9" s="631"/>
      <c r="CM9" s="631"/>
      <c r="CN9" s="631"/>
      <c r="CO9" s="631"/>
      <c r="CP9" s="631"/>
      <c r="CQ9" s="632"/>
      <c r="CR9" s="633">
        <v>785531</v>
      </c>
      <c r="CS9" s="634"/>
      <c r="CT9" s="634"/>
      <c r="CU9" s="634"/>
      <c r="CV9" s="634"/>
      <c r="CW9" s="634"/>
      <c r="CX9" s="634"/>
      <c r="CY9" s="635"/>
      <c r="CZ9" s="636">
        <v>10</v>
      </c>
      <c r="DA9" s="636"/>
      <c r="DB9" s="636"/>
      <c r="DC9" s="636"/>
      <c r="DD9" s="642">
        <v>119969</v>
      </c>
      <c r="DE9" s="634"/>
      <c r="DF9" s="634"/>
      <c r="DG9" s="634"/>
      <c r="DH9" s="634"/>
      <c r="DI9" s="634"/>
      <c r="DJ9" s="634"/>
      <c r="DK9" s="634"/>
      <c r="DL9" s="634"/>
      <c r="DM9" s="634"/>
      <c r="DN9" s="634"/>
      <c r="DO9" s="634"/>
      <c r="DP9" s="635"/>
      <c r="DQ9" s="642">
        <v>479993</v>
      </c>
      <c r="DR9" s="634"/>
      <c r="DS9" s="634"/>
      <c r="DT9" s="634"/>
      <c r="DU9" s="634"/>
      <c r="DV9" s="634"/>
      <c r="DW9" s="634"/>
      <c r="DX9" s="634"/>
      <c r="DY9" s="634"/>
      <c r="DZ9" s="634"/>
      <c r="EA9" s="634"/>
      <c r="EB9" s="634"/>
      <c r="EC9" s="643"/>
    </row>
    <row r="10" spans="2:143" ht="11.25" customHeight="1" x14ac:dyDescent="0.2">
      <c r="B10" s="630" t="s">
        <v>241</v>
      </c>
      <c r="C10" s="631"/>
      <c r="D10" s="631"/>
      <c r="E10" s="631"/>
      <c r="F10" s="631"/>
      <c r="G10" s="631"/>
      <c r="H10" s="631"/>
      <c r="I10" s="631"/>
      <c r="J10" s="631"/>
      <c r="K10" s="631"/>
      <c r="L10" s="631"/>
      <c r="M10" s="631"/>
      <c r="N10" s="631"/>
      <c r="O10" s="631"/>
      <c r="P10" s="631"/>
      <c r="Q10" s="632"/>
      <c r="R10" s="633" t="s">
        <v>126</v>
      </c>
      <c r="S10" s="634"/>
      <c r="T10" s="634"/>
      <c r="U10" s="634"/>
      <c r="V10" s="634"/>
      <c r="W10" s="634"/>
      <c r="X10" s="634"/>
      <c r="Y10" s="635"/>
      <c r="Z10" s="636" t="s">
        <v>126</v>
      </c>
      <c r="AA10" s="636"/>
      <c r="AB10" s="636"/>
      <c r="AC10" s="636"/>
      <c r="AD10" s="637" t="s">
        <v>126</v>
      </c>
      <c r="AE10" s="637"/>
      <c r="AF10" s="637"/>
      <c r="AG10" s="637"/>
      <c r="AH10" s="637"/>
      <c r="AI10" s="637"/>
      <c r="AJ10" s="637"/>
      <c r="AK10" s="637"/>
      <c r="AL10" s="638" t="s">
        <v>126</v>
      </c>
      <c r="AM10" s="639"/>
      <c r="AN10" s="639"/>
      <c r="AO10" s="640"/>
      <c r="AP10" s="630" t="s">
        <v>242</v>
      </c>
      <c r="AQ10" s="631"/>
      <c r="AR10" s="631"/>
      <c r="AS10" s="631"/>
      <c r="AT10" s="631"/>
      <c r="AU10" s="631"/>
      <c r="AV10" s="631"/>
      <c r="AW10" s="631"/>
      <c r="AX10" s="631"/>
      <c r="AY10" s="631"/>
      <c r="AZ10" s="631"/>
      <c r="BA10" s="631"/>
      <c r="BB10" s="631"/>
      <c r="BC10" s="631"/>
      <c r="BD10" s="631"/>
      <c r="BE10" s="631"/>
      <c r="BF10" s="632"/>
      <c r="BG10" s="633">
        <v>39763</v>
      </c>
      <c r="BH10" s="634"/>
      <c r="BI10" s="634"/>
      <c r="BJ10" s="634"/>
      <c r="BK10" s="634"/>
      <c r="BL10" s="634"/>
      <c r="BM10" s="634"/>
      <c r="BN10" s="635"/>
      <c r="BO10" s="636">
        <v>3.1</v>
      </c>
      <c r="BP10" s="636"/>
      <c r="BQ10" s="636"/>
      <c r="BR10" s="636"/>
      <c r="BS10" s="637" t="s">
        <v>126</v>
      </c>
      <c r="BT10" s="637"/>
      <c r="BU10" s="637"/>
      <c r="BV10" s="637"/>
      <c r="BW10" s="637"/>
      <c r="BX10" s="637"/>
      <c r="BY10" s="637"/>
      <c r="BZ10" s="637"/>
      <c r="CA10" s="637"/>
      <c r="CB10" s="641"/>
      <c r="CD10" s="630" t="s">
        <v>243</v>
      </c>
      <c r="CE10" s="631"/>
      <c r="CF10" s="631"/>
      <c r="CG10" s="631"/>
      <c r="CH10" s="631"/>
      <c r="CI10" s="631"/>
      <c r="CJ10" s="631"/>
      <c r="CK10" s="631"/>
      <c r="CL10" s="631"/>
      <c r="CM10" s="631"/>
      <c r="CN10" s="631"/>
      <c r="CO10" s="631"/>
      <c r="CP10" s="631"/>
      <c r="CQ10" s="632"/>
      <c r="CR10" s="633" t="s">
        <v>126</v>
      </c>
      <c r="CS10" s="634"/>
      <c r="CT10" s="634"/>
      <c r="CU10" s="634"/>
      <c r="CV10" s="634"/>
      <c r="CW10" s="634"/>
      <c r="CX10" s="634"/>
      <c r="CY10" s="635"/>
      <c r="CZ10" s="636" t="s">
        <v>126</v>
      </c>
      <c r="DA10" s="636"/>
      <c r="DB10" s="636"/>
      <c r="DC10" s="636"/>
      <c r="DD10" s="642" t="s">
        <v>126</v>
      </c>
      <c r="DE10" s="634"/>
      <c r="DF10" s="634"/>
      <c r="DG10" s="634"/>
      <c r="DH10" s="634"/>
      <c r="DI10" s="634"/>
      <c r="DJ10" s="634"/>
      <c r="DK10" s="634"/>
      <c r="DL10" s="634"/>
      <c r="DM10" s="634"/>
      <c r="DN10" s="634"/>
      <c r="DO10" s="634"/>
      <c r="DP10" s="635"/>
      <c r="DQ10" s="642" t="s">
        <v>126</v>
      </c>
      <c r="DR10" s="634"/>
      <c r="DS10" s="634"/>
      <c r="DT10" s="634"/>
      <c r="DU10" s="634"/>
      <c r="DV10" s="634"/>
      <c r="DW10" s="634"/>
      <c r="DX10" s="634"/>
      <c r="DY10" s="634"/>
      <c r="DZ10" s="634"/>
      <c r="EA10" s="634"/>
      <c r="EB10" s="634"/>
      <c r="EC10" s="643"/>
    </row>
    <row r="11" spans="2:143" ht="11.25" customHeight="1" x14ac:dyDescent="0.2">
      <c r="B11" s="630" t="s">
        <v>244</v>
      </c>
      <c r="C11" s="631"/>
      <c r="D11" s="631"/>
      <c r="E11" s="631"/>
      <c r="F11" s="631"/>
      <c r="G11" s="631"/>
      <c r="H11" s="631"/>
      <c r="I11" s="631"/>
      <c r="J11" s="631"/>
      <c r="K11" s="631"/>
      <c r="L11" s="631"/>
      <c r="M11" s="631"/>
      <c r="N11" s="631"/>
      <c r="O11" s="631"/>
      <c r="P11" s="631"/>
      <c r="Q11" s="632"/>
      <c r="R11" s="633">
        <v>239061</v>
      </c>
      <c r="S11" s="634"/>
      <c r="T11" s="634"/>
      <c r="U11" s="634"/>
      <c r="V11" s="634"/>
      <c r="W11" s="634"/>
      <c r="X11" s="634"/>
      <c r="Y11" s="635"/>
      <c r="Z11" s="638">
        <v>2.8</v>
      </c>
      <c r="AA11" s="639"/>
      <c r="AB11" s="639"/>
      <c r="AC11" s="645"/>
      <c r="AD11" s="642">
        <v>239061</v>
      </c>
      <c r="AE11" s="634"/>
      <c r="AF11" s="634"/>
      <c r="AG11" s="634"/>
      <c r="AH11" s="634"/>
      <c r="AI11" s="634"/>
      <c r="AJ11" s="634"/>
      <c r="AK11" s="635"/>
      <c r="AL11" s="638">
        <v>4.5</v>
      </c>
      <c r="AM11" s="639"/>
      <c r="AN11" s="639"/>
      <c r="AO11" s="640"/>
      <c r="AP11" s="630" t="s">
        <v>245</v>
      </c>
      <c r="AQ11" s="631"/>
      <c r="AR11" s="631"/>
      <c r="AS11" s="631"/>
      <c r="AT11" s="631"/>
      <c r="AU11" s="631"/>
      <c r="AV11" s="631"/>
      <c r="AW11" s="631"/>
      <c r="AX11" s="631"/>
      <c r="AY11" s="631"/>
      <c r="AZ11" s="631"/>
      <c r="BA11" s="631"/>
      <c r="BB11" s="631"/>
      <c r="BC11" s="631"/>
      <c r="BD11" s="631"/>
      <c r="BE11" s="631"/>
      <c r="BF11" s="632"/>
      <c r="BG11" s="633">
        <v>13696</v>
      </c>
      <c r="BH11" s="634"/>
      <c r="BI11" s="634"/>
      <c r="BJ11" s="634"/>
      <c r="BK11" s="634"/>
      <c r="BL11" s="634"/>
      <c r="BM11" s="634"/>
      <c r="BN11" s="635"/>
      <c r="BO11" s="636">
        <v>1.1000000000000001</v>
      </c>
      <c r="BP11" s="636"/>
      <c r="BQ11" s="636"/>
      <c r="BR11" s="636"/>
      <c r="BS11" s="637" t="s">
        <v>126</v>
      </c>
      <c r="BT11" s="637"/>
      <c r="BU11" s="637"/>
      <c r="BV11" s="637"/>
      <c r="BW11" s="637"/>
      <c r="BX11" s="637"/>
      <c r="BY11" s="637"/>
      <c r="BZ11" s="637"/>
      <c r="CA11" s="637"/>
      <c r="CB11" s="641"/>
      <c r="CD11" s="630" t="s">
        <v>246</v>
      </c>
      <c r="CE11" s="631"/>
      <c r="CF11" s="631"/>
      <c r="CG11" s="631"/>
      <c r="CH11" s="631"/>
      <c r="CI11" s="631"/>
      <c r="CJ11" s="631"/>
      <c r="CK11" s="631"/>
      <c r="CL11" s="631"/>
      <c r="CM11" s="631"/>
      <c r="CN11" s="631"/>
      <c r="CO11" s="631"/>
      <c r="CP11" s="631"/>
      <c r="CQ11" s="632"/>
      <c r="CR11" s="633">
        <v>651366</v>
      </c>
      <c r="CS11" s="634"/>
      <c r="CT11" s="634"/>
      <c r="CU11" s="634"/>
      <c r="CV11" s="634"/>
      <c r="CW11" s="634"/>
      <c r="CX11" s="634"/>
      <c r="CY11" s="635"/>
      <c r="CZ11" s="636">
        <v>8.3000000000000007</v>
      </c>
      <c r="DA11" s="636"/>
      <c r="DB11" s="636"/>
      <c r="DC11" s="636"/>
      <c r="DD11" s="642">
        <v>83823</v>
      </c>
      <c r="DE11" s="634"/>
      <c r="DF11" s="634"/>
      <c r="DG11" s="634"/>
      <c r="DH11" s="634"/>
      <c r="DI11" s="634"/>
      <c r="DJ11" s="634"/>
      <c r="DK11" s="634"/>
      <c r="DL11" s="634"/>
      <c r="DM11" s="634"/>
      <c r="DN11" s="634"/>
      <c r="DO11" s="634"/>
      <c r="DP11" s="635"/>
      <c r="DQ11" s="642">
        <v>437512</v>
      </c>
      <c r="DR11" s="634"/>
      <c r="DS11" s="634"/>
      <c r="DT11" s="634"/>
      <c r="DU11" s="634"/>
      <c r="DV11" s="634"/>
      <c r="DW11" s="634"/>
      <c r="DX11" s="634"/>
      <c r="DY11" s="634"/>
      <c r="DZ11" s="634"/>
      <c r="EA11" s="634"/>
      <c r="EB11" s="634"/>
      <c r="EC11" s="643"/>
    </row>
    <row r="12" spans="2:143" ht="11.25" customHeight="1" x14ac:dyDescent="0.2">
      <c r="B12" s="630" t="s">
        <v>247</v>
      </c>
      <c r="C12" s="631"/>
      <c r="D12" s="631"/>
      <c r="E12" s="631"/>
      <c r="F12" s="631"/>
      <c r="G12" s="631"/>
      <c r="H12" s="631"/>
      <c r="I12" s="631"/>
      <c r="J12" s="631"/>
      <c r="K12" s="631"/>
      <c r="L12" s="631"/>
      <c r="M12" s="631"/>
      <c r="N12" s="631"/>
      <c r="O12" s="631"/>
      <c r="P12" s="631"/>
      <c r="Q12" s="632"/>
      <c r="R12" s="633">
        <v>28715</v>
      </c>
      <c r="S12" s="634"/>
      <c r="T12" s="634"/>
      <c r="U12" s="634"/>
      <c r="V12" s="634"/>
      <c r="W12" s="634"/>
      <c r="X12" s="634"/>
      <c r="Y12" s="635"/>
      <c r="Z12" s="636">
        <v>0.3</v>
      </c>
      <c r="AA12" s="636"/>
      <c r="AB12" s="636"/>
      <c r="AC12" s="636"/>
      <c r="AD12" s="637">
        <v>28715</v>
      </c>
      <c r="AE12" s="637"/>
      <c r="AF12" s="637"/>
      <c r="AG12" s="637"/>
      <c r="AH12" s="637"/>
      <c r="AI12" s="637"/>
      <c r="AJ12" s="637"/>
      <c r="AK12" s="637"/>
      <c r="AL12" s="638">
        <v>0.5</v>
      </c>
      <c r="AM12" s="639"/>
      <c r="AN12" s="639"/>
      <c r="AO12" s="640"/>
      <c r="AP12" s="630" t="s">
        <v>248</v>
      </c>
      <c r="AQ12" s="631"/>
      <c r="AR12" s="631"/>
      <c r="AS12" s="631"/>
      <c r="AT12" s="631"/>
      <c r="AU12" s="631"/>
      <c r="AV12" s="631"/>
      <c r="AW12" s="631"/>
      <c r="AX12" s="631"/>
      <c r="AY12" s="631"/>
      <c r="AZ12" s="631"/>
      <c r="BA12" s="631"/>
      <c r="BB12" s="631"/>
      <c r="BC12" s="631"/>
      <c r="BD12" s="631"/>
      <c r="BE12" s="631"/>
      <c r="BF12" s="632"/>
      <c r="BG12" s="633">
        <v>719498</v>
      </c>
      <c r="BH12" s="634"/>
      <c r="BI12" s="634"/>
      <c r="BJ12" s="634"/>
      <c r="BK12" s="634"/>
      <c r="BL12" s="634"/>
      <c r="BM12" s="634"/>
      <c r="BN12" s="635"/>
      <c r="BO12" s="636">
        <v>56.3</v>
      </c>
      <c r="BP12" s="636"/>
      <c r="BQ12" s="636"/>
      <c r="BR12" s="636"/>
      <c r="BS12" s="637" t="s">
        <v>126</v>
      </c>
      <c r="BT12" s="637"/>
      <c r="BU12" s="637"/>
      <c r="BV12" s="637"/>
      <c r="BW12" s="637"/>
      <c r="BX12" s="637"/>
      <c r="BY12" s="637"/>
      <c r="BZ12" s="637"/>
      <c r="CA12" s="637"/>
      <c r="CB12" s="641"/>
      <c r="CD12" s="630" t="s">
        <v>249</v>
      </c>
      <c r="CE12" s="631"/>
      <c r="CF12" s="631"/>
      <c r="CG12" s="631"/>
      <c r="CH12" s="631"/>
      <c r="CI12" s="631"/>
      <c r="CJ12" s="631"/>
      <c r="CK12" s="631"/>
      <c r="CL12" s="631"/>
      <c r="CM12" s="631"/>
      <c r="CN12" s="631"/>
      <c r="CO12" s="631"/>
      <c r="CP12" s="631"/>
      <c r="CQ12" s="632"/>
      <c r="CR12" s="633">
        <v>84540</v>
      </c>
      <c r="CS12" s="634"/>
      <c r="CT12" s="634"/>
      <c r="CU12" s="634"/>
      <c r="CV12" s="634"/>
      <c r="CW12" s="634"/>
      <c r="CX12" s="634"/>
      <c r="CY12" s="635"/>
      <c r="CZ12" s="636">
        <v>1.1000000000000001</v>
      </c>
      <c r="DA12" s="636"/>
      <c r="DB12" s="636"/>
      <c r="DC12" s="636"/>
      <c r="DD12" s="642" t="s">
        <v>126</v>
      </c>
      <c r="DE12" s="634"/>
      <c r="DF12" s="634"/>
      <c r="DG12" s="634"/>
      <c r="DH12" s="634"/>
      <c r="DI12" s="634"/>
      <c r="DJ12" s="634"/>
      <c r="DK12" s="634"/>
      <c r="DL12" s="634"/>
      <c r="DM12" s="634"/>
      <c r="DN12" s="634"/>
      <c r="DO12" s="634"/>
      <c r="DP12" s="635"/>
      <c r="DQ12" s="642">
        <v>69563</v>
      </c>
      <c r="DR12" s="634"/>
      <c r="DS12" s="634"/>
      <c r="DT12" s="634"/>
      <c r="DU12" s="634"/>
      <c r="DV12" s="634"/>
      <c r="DW12" s="634"/>
      <c r="DX12" s="634"/>
      <c r="DY12" s="634"/>
      <c r="DZ12" s="634"/>
      <c r="EA12" s="634"/>
      <c r="EB12" s="634"/>
      <c r="EC12" s="643"/>
    </row>
    <row r="13" spans="2:143" ht="11.25" customHeight="1" x14ac:dyDescent="0.2">
      <c r="B13" s="630" t="s">
        <v>250</v>
      </c>
      <c r="C13" s="631"/>
      <c r="D13" s="631"/>
      <c r="E13" s="631"/>
      <c r="F13" s="631"/>
      <c r="G13" s="631"/>
      <c r="H13" s="631"/>
      <c r="I13" s="631"/>
      <c r="J13" s="631"/>
      <c r="K13" s="631"/>
      <c r="L13" s="631"/>
      <c r="M13" s="631"/>
      <c r="N13" s="631"/>
      <c r="O13" s="631"/>
      <c r="P13" s="631"/>
      <c r="Q13" s="632"/>
      <c r="R13" s="633" t="s">
        <v>126</v>
      </c>
      <c r="S13" s="634"/>
      <c r="T13" s="634"/>
      <c r="U13" s="634"/>
      <c r="V13" s="634"/>
      <c r="W13" s="634"/>
      <c r="X13" s="634"/>
      <c r="Y13" s="635"/>
      <c r="Z13" s="636" t="s">
        <v>126</v>
      </c>
      <c r="AA13" s="636"/>
      <c r="AB13" s="636"/>
      <c r="AC13" s="636"/>
      <c r="AD13" s="637" t="s">
        <v>126</v>
      </c>
      <c r="AE13" s="637"/>
      <c r="AF13" s="637"/>
      <c r="AG13" s="637"/>
      <c r="AH13" s="637"/>
      <c r="AI13" s="637"/>
      <c r="AJ13" s="637"/>
      <c r="AK13" s="637"/>
      <c r="AL13" s="638" t="s">
        <v>126</v>
      </c>
      <c r="AM13" s="639"/>
      <c r="AN13" s="639"/>
      <c r="AO13" s="640"/>
      <c r="AP13" s="630" t="s">
        <v>251</v>
      </c>
      <c r="AQ13" s="631"/>
      <c r="AR13" s="631"/>
      <c r="AS13" s="631"/>
      <c r="AT13" s="631"/>
      <c r="AU13" s="631"/>
      <c r="AV13" s="631"/>
      <c r="AW13" s="631"/>
      <c r="AX13" s="631"/>
      <c r="AY13" s="631"/>
      <c r="AZ13" s="631"/>
      <c r="BA13" s="631"/>
      <c r="BB13" s="631"/>
      <c r="BC13" s="631"/>
      <c r="BD13" s="631"/>
      <c r="BE13" s="631"/>
      <c r="BF13" s="632"/>
      <c r="BG13" s="633">
        <v>688610</v>
      </c>
      <c r="BH13" s="634"/>
      <c r="BI13" s="634"/>
      <c r="BJ13" s="634"/>
      <c r="BK13" s="634"/>
      <c r="BL13" s="634"/>
      <c r="BM13" s="634"/>
      <c r="BN13" s="635"/>
      <c r="BO13" s="636">
        <v>53.9</v>
      </c>
      <c r="BP13" s="636"/>
      <c r="BQ13" s="636"/>
      <c r="BR13" s="636"/>
      <c r="BS13" s="637" t="s">
        <v>126</v>
      </c>
      <c r="BT13" s="637"/>
      <c r="BU13" s="637"/>
      <c r="BV13" s="637"/>
      <c r="BW13" s="637"/>
      <c r="BX13" s="637"/>
      <c r="BY13" s="637"/>
      <c r="BZ13" s="637"/>
      <c r="CA13" s="637"/>
      <c r="CB13" s="641"/>
      <c r="CD13" s="630" t="s">
        <v>252</v>
      </c>
      <c r="CE13" s="631"/>
      <c r="CF13" s="631"/>
      <c r="CG13" s="631"/>
      <c r="CH13" s="631"/>
      <c r="CI13" s="631"/>
      <c r="CJ13" s="631"/>
      <c r="CK13" s="631"/>
      <c r="CL13" s="631"/>
      <c r="CM13" s="631"/>
      <c r="CN13" s="631"/>
      <c r="CO13" s="631"/>
      <c r="CP13" s="631"/>
      <c r="CQ13" s="632"/>
      <c r="CR13" s="633">
        <v>449437</v>
      </c>
      <c r="CS13" s="634"/>
      <c r="CT13" s="634"/>
      <c r="CU13" s="634"/>
      <c r="CV13" s="634"/>
      <c r="CW13" s="634"/>
      <c r="CX13" s="634"/>
      <c r="CY13" s="635"/>
      <c r="CZ13" s="636">
        <v>5.7</v>
      </c>
      <c r="DA13" s="636"/>
      <c r="DB13" s="636"/>
      <c r="DC13" s="636"/>
      <c r="DD13" s="642">
        <v>198257</v>
      </c>
      <c r="DE13" s="634"/>
      <c r="DF13" s="634"/>
      <c r="DG13" s="634"/>
      <c r="DH13" s="634"/>
      <c r="DI13" s="634"/>
      <c r="DJ13" s="634"/>
      <c r="DK13" s="634"/>
      <c r="DL13" s="634"/>
      <c r="DM13" s="634"/>
      <c r="DN13" s="634"/>
      <c r="DO13" s="634"/>
      <c r="DP13" s="635"/>
      <c r="DQ13" s="642">
        <v>286677</v>
      </c>
      <c r="DR13" s="634"/>
      <c r="DS13" s="634"/>
      <c r="DT13" s="634"/>
      <c r="DU13" s="634"/>
      <c r="DV13" s="634"/>
      <c r="DW13" s="634"/>
      <c r="DX13" s="634"/>
      <c r="DY13" s="634"/>
      <c r="DZ13" s="634"/>
      <c r="EA13" s="634"/>
      <c r="EB13" s="634"/>
      <c r="EC13" s="643"/>
    </row>
    <row r="14" spans="2:143" ht="11.25" customHeight="1" x14ac:dyDescent="0.2">
      <c r="B14" s="630" t="s">
        <v>253</v>
      </c>
      <c r="C14" s="631"/>
      <c r="D14" s="631"/>
      <c r="E14" s="631"/>
      <c r="F14" s="631"/>
      <c r="G14" s="631"/>
      <c r="H14" s="631"/>
      <c r="I14" s="631"/>
      <c r="J14" s="631"/>
      <c r="K14" s="631"/>
      <c r="L14" s="631"/>
      <c r="M14" s="631"/>
      <c r="N14" s="631"/>
      <c r="O14" s="631"/>
      <c r="P14" s="631"/>
      <c r="Q14" s="632"/>
      <c r="R14" s="633">
        <v>19</v>
      </c>
      <c r="S14" s="634"/>
      <c r="T14" s="634"/>
      <c r="U14" s="634"/>
      <c r="V14" s="634"/>
      <c r="W14" s="634"/>
      <c r="X14" s="634"/>
      <c r="Y14" s="635"/>
      <c r="Z14" s="636">
        <v>0</v>
      </c>
      <c r="AA14" s="636"/>
      <c r="AB14" s="636"/>
      <c r="AC14" s="636"/>
      <c r="AD14" s="637">
        <v>19</v>
      </c>
      <c r="AE14" s="637"/>
      <c r="AF14" s="637"/>
      <c r="AG14" s="637"/>
      <c r="AH14" s="637"/>
      <c r="AI14" s="637"/>
      <c r="AJ14" s="637"/>
      <c r="AK14" s="637"/>
      <c r="AL14" s="638">
        <v>0</v>
      </c>
      <c r="AM14" s="639"/>
      <c r="AN14" s="639"/>
      <c r="AO14" s="640"/>
      <c r="AP14" s="630" t="s">
        <v>254</v>
      </c>
      <c r="AQ14" s="631"/>
      <c r="AR14" s="631"/>
      <c r="AS14" s="631"/>
      <c r="AT14" s="631"/>
      <c r="AU14" s="631"/>
      <c r="AV14" s="631"/>
      <c r="AW14" s="631"/>
      <c r="AX14" s="631"/>
      <c r="AY14" s="631"/>
      <c r="AZ14" s="631"/>
      <c r="BA14" s="631"/>
      <c r="BB14" s="631"/>
      <c r="BC14" s="631"/>
      <c r="BD14" s="631"/>
      <c r="BE14" s="631"/>
      <c r="BF14" s="632"/>
      <c r="BG14" s="633">
        <v>46701</v>
      </c>
      <c r="BH14" s="634"/>
      <c r="BI14" s="634"/>
      <c r="BJ14" s="634"/>
      <c r="BK14" s="634"/>
      <c r="BL14" s="634"/>
      <c r="BM14" s="634"/>
      <c r="BN14" s="635"/>
      <c r="BO14" s="636">
        <v>3.7</v>
      </c>
      <c r="BP14" s="636"/>
      <c r="BQ14" s="636"/>
      <c r="BR14" s="636"/>
      <c r="BS14" s="637" t="s">
        <v>126</v>
      </c>
      <c r="BT14" s="637"/>
      <c r="BU14" s="637"/>
      <c r="BV14" s="637"/>
      <c r="BW14" s="637"/>
      <c r="BX14" s="637"/>
      <c r="BY14" s="637"/>
      <c r="BZ14" s="637"/>
      <c r="CA14" s="637"/>
      <c r="CB14" s="641"/>
      <c r="CD14" s="630" t="s">
        <v>255</v>
      </c>
      <c r="CE14" s="631"/>
      <c r="CF14" s="631"/>
      <c r="CG14" s="631"/>
      <c r="CH14" s="631"/>
      <c r="CI14" s="631"/>
      <c r="CJ14" s="631"/>
      <c r="CK14" s="631"/>
      <c r="CL14" s="631"/>
      <c r="CM14" s="631"/>
      <c r="CN14" s="631"/>
      <c r="CO14" s="631"/>
      <c r="CP14" s="631"/>
      <c r="CQ14" s="632"/>
      <c r="CR14" s="633">
        <v>286865</v>
      </c>
      <c r="CS14" s="634"/>
      <c r="CT14" s="634"/>
      <c r="CU14" s="634"/>
      <c r="CV14" s="634"/>
      <c r="CW14" s="634"/>
      <c r="CX14" s="634"/>
      <c r="CY14" s="635"/>
      <c r="CZ14" s="636">
        <v>3.7</v>
      </c>
      <c r="DA14" s="636"/>
      <c r="DB14" s="636"/>
      <c r="DC14" s="636"/>
      <c r="DD14" s="642">
        <v>73636</v>
      </c>
      <c r="DE14" s="634"/>
      <c r="DF14" s="634"/>
      <c r="DG14" s="634"/>
      <c r="DH14" s="634"/>
      <c r="DI14" s="634"/>
      <c r="DJ14" s="634"/>
      <c r="DK14" s="634"/>
      <c r="DL14" s="634"/>
      <c r="DM14" s="634"/>
      <c r="DN14" s="634"/>
      <c r="DO14" s="634"/>
      <c r="DP14" s="635"/>
      <c r="DQ14" s="642">
        <v>219796</v>
      </c>
      <c r="DR14" s="634"/>
      <c r="DS14" s="634"/>
      <c r="DT14" s="634"/>
      <c r="DU14" s="634"/>
      <c r="DV14" s="634"/>
      <c r="DW14" s="634"/>
      <c r="DX14" s="634"/>
      <c r="DY14" s="634"/>
      <c r="DZ14" s="634"/>
      <c r="EA14" s="634"/>
      <c r="EB14" s="634"/>
      <c r="EC14" s="643"/>
    </row>
    <row r="15" spans="2:143" ht="11.25" customHeight="1" x14ac:dyDescent="0.2">
      <c r="B15" s="630" t="s">
        <v>256</v>
      </c>
      <c r="C15" s="631"/>
      <c r="D15" s="631"/>
      <c r="E15" s="631"/>
      <c r="F15" s="631"/>
      <c r="G15" s="631"/>
      <c r="H15" s="631"/>
      <c r="I15" s="631"/>
      <c r="J15" s="631"/>
      <c r="K15" s="631"/>
      <c r="L15" s="631"/>
      <c r="M15" s="631"/>
      <c r="N15" s="631"/>
      <c r="O15" s="631"/>
      <c r="P15" s="631"/>
      <c r="Q15" s="632"/>
      <c r="R15" s="633" t="s">
        <v>126</v>
      </c>
      <c r="S15" s="634"/>
      <c r="T15" s="634"/>
      <c r="U15" s="634"/>
      <c r="V15" s="634"/>
      <c r="W15" s="634"/>
      <c r="X15" s="634"/>
      <c r="Y15" s="635"/>
      <c r="Z15" s="636" t="s">
        <v>126</v>
      </c>
      <c r="AA15" s="636"/>
      <c r="AB15" s="636"/>
      <c r="AC15" s="636"/>
      <c r="AD15" s="637" t="s">
        <v>126</v>
      </c>
      <c r="AE15" s="637"/>
      <c r="AF15" s="637"/>
      <c r="AG15" s="637"/>
      <c r="AH15" s="637"/>
      <c r="AI15" s="637"/>
      <c r="AJ15" s="637"/>
      <c r="AK15" s="637"/>
      <c r="AL15" s="638" t="s">
        <v>126</v>
      </c>
      <c r="AM15" s="639"/>
      <c r="AN15" s="639"/>
      <c r="AO15" s="640"/>
      <c r="AP15" s="630" t="s">
        <v>257</v>
      </c>
      <c r="AQ15" s="631"/>
      <c r="AR15" s="631"/>
      <c r="AS15" s="631"/>
      <c r="AT15" s="631"/>
      <c r="AU15" s="631"/>
      <c r="AV15" s="631"/>
      <c r="AW15" s="631"/>
      <c r="AX15" s="631"/>
      <c r="AY15" s="631"/>
      <c r="AZ15" s="631"/>
      <c r="BA15" s="631"/>
      <c r="BB15" s="631"/>
      <c r="BC15" s="631"/>
      <c r="BD15" s="631"/>
      <c r="BE15" s="631"/>
      <c r="BF15" s="632"/>
      <c r="BG15" s="633">
        <v>57706</v>
      </c>
      <c r="BH15" s="634"/>
      <c r="BI15" s="634"/>
      <c r="BJ15" s="634"/>
      <c r="BK15" s="634"/>
      <c r="BL15" s="634"/>
      <c r="BM15" s="634"/>
      <c r="BN15" s="635"/>
      <c r="BO15" s="636">
        <v>4.5</v>
      </c>
      <c r="BP15" s="636"/>
      <c r="BQ15" s="636"/>
      <c r="BR15" s="636"/>
      <c r="BS15" s="637" t="s">
        <v>126</v>
      </c>
      <c r="BT15" s="637"/>
      <c r="BU15" s="637"/>
      <c r="BV15" s="637"/>
      <c r="BW15" s="637"/>
      <c r="BX15" s="637"/>
      <c r="BY15" s="637"/>
      <c r="BZ15" s="637"/>
      <c r="CA15" s="637"/>
      <c r="CB15" s="641"/>
      <c r="CD15" s="630" t="s">
        <v>258</v>
      </c>
      <c r="CE15" s="631"/>
      <c r="CF15" s="631"/>
      <c r="CG15" s="631"/>
      <c r="CH15" s="631"/>
      <c r="CI15" s="631"/>
      <c r="CJ15" s="631"/>
      <c r="CK15" s="631"/>
      <c r="CL15" s="631"/>
      <c r="CM15" s="631"/>
      <c r="CN15" s="631"/>
      <c r="CO15" s="631"/>
      <c r="CP15" s="631"/>
      <c r="CQ15" s="632"/>
      <c r="CR15" s="633">
        <v>684329</v>
      </c>
      <c r="CS15" s="634"/>
      <c r="CT15" s="634"/>
      <c r="CU15" s="634"/>
      <c r="CV15" s="634"/>
      <c r="CW15" s="634"/>
      <c r="CX15" s="634"/>
      <c r="CY15" s="635"/>
      <c r="CZ15" s="636">
        <v>8.6999999999999993</v>
      </c>
      <c r="DA15" s="636"/>
      <c r="DB15" s="636"/>
      <c r="DC15" s="636"/>
      <c r="DD15" s="642">
        <v>141841</v>
      </c>
      <c r="DE15" s="634"/>
      <c r="DF15" s="634"/>
      <c r="DG15" s="634"/>
      <c r="DH15" s="634"/>
      <c r="DI15" s="634"/>
      <c r="DJ15" s="634"/>
      <c r="DK15" s="634"/>
      <c r="DL15" s="634"/>
      <c r="DM15" s="634"/>
      <c r="DN15" s="634"/>
      <c r="DO15" s="634"/>
      <c r="DP15" s="635"/>
      <c r="DQ15" s="642">
        <v>550531</v>
      </c>
      <c r="DR15" s="634"/>
      <c r="DS15" s="634"/>
      <c r="DT15" s="634"/>
      <c r="DU15" s="634"/>
      <c r="DV15" s="634"/>
      <c r="DW15" s="634"/>
      <c r="DX15" s="634"/>
      <c r="DY15" s="634"/>
      <c r="DZ15" s="634"/>
      <c r="EA15" s="634"/>
      <c r="EB15" s="634"/>
      <c r="EC15" s="643"/>
    </row>
    <row r="16" spans="2:143" ht="11.25" customHeight="1" x14ac:dyDescent="0.2">
      <c r="B16" s="630" t="s">
        <v>259</v>
      </c>
      <c r="C16" s="631"/>
      <c r="D16" s="631"/>
      <c r="E16" s="631"/>
      <c r="F16" s="631"/>
      <c r="G16" s="631"/>
      <c r="H16" s="631"/>
      <c r="I16" s="631"/>
      <c r="J16" s="631"/>
      <c r="K16" s="631"/>
      <c r="L16" s="631"/>
      <c r="M16" s="631"/>
      <c r="N16" s="631"/>
      <c r="O16" s="631"/>
      <c r="P16" s="631"/>
      <c r="Q16" s="632"/>
      <c r="R16" s="633">
        <v>6066</v>
      </c>
      <c r="S16" s="634"/>
      <c r="T16" s="634"/>
      <c r="U16" s="634"/>
      <c r="V16" s="634"/>
      <c r="W16" s="634"/>
      <c r="X16" s="634"/>
      <c r="Y16" s="635"/>
      <c r="Z16" s="636">
        <v>0.1</v>
      </c>
      <c r="AA16" s="636"/>
      <c r="AB16" s="636"/>
      <c r="AC16" s="636"/>
      <c r="AD16" s="637">
        <v>6066</v>
      </c>
      <c r="AE16" s="637"/>
      <c r="AF16" s="637"/>
      <c r="AG16" s="637"/>
      <c r="AH16" s="637"/>
      <c r="AI16" s="637"/>
      <c r="AJ16" s="637"/>
      <c r="AK16" s="637"/>
      <c r="AL16" s="638">
        <v>0.1</v>
      </c>
      <c r="AM16" s="639"/>
      <c r="AN16" s="639"/>
      <c r="AO16" s="640"/>
      <c r="AP16" s="630" t="s">
        <v>260</v>
      </c>
      <c r="AQ16" s="631"/>
      <c r="AR16" s="631"/>
      <c r="AS16" s="631"/>
      <c r="AT16" s="631"/>
      <c r="AU16" s="631"/>
      <c r="AV16" s="631"/>
      <c r="AW16" s="631"/>
      <c r="AX16" s="631"/>
      <c r="AY16" s="631"/>
      <c r="AZ16" s="631"/>
      <c r="BA16" s="631"/>
      <c r="BB16" s="631"/>
      <c r="BC16" s="631"/>
      <c r="BD16" s="631"/>
      <c r="BE16" s="631"/>
      <c r="BF16" s="632"/>
      <c r="BG16" s="633" t="s">
        <v>126</v>
      </c>
      <c r="BH16" s="634"/>
      <c r="BI16" s="634"/>
      <c r="BJ16" s="634"/>
      <c r="BK16" s="634"/>
      <c r="BL16" s="634"/>
      <c r="BM16" s="634"/>
      <c r="BN16" s="635"/>
      <c r="BO16" s="636" t="s">
        <v>126</v>
      </c>
      <c r="BP16" s="636"/>
      <c r="BQ16" s="636"/>
      <c r="BR16" s="636"/>
      <c r="BS16" s="637" t="s">
        <v>126</v>
      </c>
      <c r="BT16" s="637"/>
      <c r="BU16" s="637"/>
      <c r="BV16" s="637"/>
      <c r="BW16" s="637"/>
      <c r="BX16" s="637"/>
      <c r="BY16" s="637"/>
      <c r="BZ16" s="637"/>
      <c r="CA16" s="637"/>
      <c r="CB16" s="641"/>
      <c r="CD16" s="630" t="s">
        <v>261</v>
      </c>
      <c r="CE16" s="631"/>
      <c r="CF16" s="631"/>
      <c r="CG16" s="631"/>
      <c r="CH16" s="631"/>
      <c r="CI16" s="631"/>
      <c r="CJ16" s="631"/>
      <c r="CK16" s="631"/>
      <c r="CL16" s="631"/>
      <c r="CM16" s="631"/>
      <c r="CN16" s="631"/>
      <c r="CO16" s="631"/>
      <c r="CP16" s="631"/>
      <c r="CQ16" s="632"/>
      <c r="CR16" s="633">
        <v>15202</v>
      </c>
      <c r="CS16" s="634"/>
      <c r="CT16" s="634"/>
      <c r="CU16" s="634"/>
      <c r="CV16" s="634"/>
      <c r="CW16" s="634"/>
      <c r="CX16" s="634"/>
      <c r="CY16" s="635"/>
      <c r="CZ16" s="636">
        <v>0.2</v>
      </c>
      <c r="DA16" s="636"/>
      <c r="DB16" s="636"/>
      <c r="DC16" s="636"/>
      <c r="DD16" s="642" t="s">
        <v>126</v>
      </c>
      <c r="DE16" s="634"/>
      <c r="DF16" s="634"/>
      <c r="DG16" s="634"/>
      <c r="DH16" s="634"/>
      <c r="DI16" s="634"/>
      <c r="DJ16" s="634"/>
      <c r="DK16" s="634"/>
      <c r="DL16" s="634"/>
      <c r="DM16" s="634"/>
      <c r="DN16" s="634"/>
      <c r="DO16" s="634"/>
      <c r="DP16" s="635"/>
      <c r="DQ16" s="642">
        <v>8189</v>
      </c>
      <c r="DR16" s="634"/>
      <c r="DS16" s="634"/>
      <c r="DT16" s="634"/>
      <c r="DU16" s="634"/>
      <c r="DV16" s="634"/>
      <c r="DW16" s="634"/>
      <c r="DX16" s="634"/>
      <c r="DY16" s="634"/>
      <c r="DZ16" s="634"/>
      <c r="EA16" s="634"/>
      <c r="EB16" s="634"/>
      <c r="EC16" s="643"/>
    </row>
    <row r="17" spans="2:133" ht="11.25" customHeight="1" x14ac:dyDescent="0.2">
      <c r="B17" s="630" t="s">
        <v>262</v>
      </c>
      <c r="C17" s="631"/>
      <c r="D17" s="631"/>
      <c r="E17" s="631"/>
      <c r="F17" s="631"/>
      <c r="G17" s="631"/>
      <c r="H17" s="631"/>
      <c r="I17" s="631"/>
      <c r="J17" s="631"/>
      <c r="K17" s="631"/>
      <c r="L17" s="631"/>
      <c r="M17" s="631"/>
      <c r="N17" s="631"/>
      <c r="O17" s="631"/>
      <c r="P17" s="631"/>
      <c r="Q17" s="632"/>
      <c r="R17" s="633">
        <v>9127</v>
      </c>
      <c r="S17" s="634"/>
      <c r="T17" s="634"/>
      <c r="U17" s="634"/>
      <c r="V17" s="634"/>
      <c r="W17" s="634"/>
      <c r="X17" s="634"/>
      <c r="Y17" s="635"/>
      <c r="Z17" s="636">
        <v>0.1</v>
      </c>
      <c r="AA17" s="636"/>
      <c r="AB17" s="636"/>
      <c r="AC17" s="636"/>
      <c r="AD17" s="637">
        <v>9127</v>
      </c>
      <c r="AE17" s="637"/>
      <c r="AF17" s="637"/>
      <c r="AG17" s="637"/>
      <c r="AH17" s="637"/>
      <c r="AI17" s="637"/>
      <c r="AJ17" s="637"/>
      <c r="AK17" s="637"/>
      <c r="AL17" s="638">
        <v>0.2</v>
      </c>
      <c r="AM17" s="639"/>
      <c r="AN17" s="639"/>
      <c r="AO17" s="640"/>
      <c r="AP17" s="630" t="s">
        <v>263</v>
      </c>
      <c r="AQ17" s="631"/>
      <c r="AR17" s="631"/>
      <c r="AS17" s="631"/>
      <c r="AT17" s="631"/>
      <c r="AU17" s="631"/>
      <c r="AV17" s="631"/>
      <c r="AW17" s="631"/>
      <c r="AX17" s="631"/>
      <c r="AY17" s="631"/>
      <c r="AZ17" s="631"/>
      <c r="BA17" s="631"/>
      <c r="BB17" s="631"/>
      <c r="BC17" s="631"/>
      <c r="BD17" s="631"/>
      <c r="BE17" s="631"/>
      <c r="BF17" s="632"/>
      <c r="BG17" s="633" t="s">
        <v>126</v>
      </c>
      <c r="BH17" s="634"/>
      <c r="BI17" s="634"/>
      <c r="BJ17" s="634"/>
      <c r="BK17" s="634"/>
      <c r="BL17" s="634"/>
      <c r="BM17" s="634"/>
      <c r="BN17" s="635"/>
      <c r="BO17" s="636" t="s">
        <v>126</v>
      </c>
      <c r="BP17" s="636"/>
      <c r="BQ17" s="636"/>
      <c r="BR17" s="636"/>
      <c r="BS17" s="637" t="s">
        <v>126</v>
      </c>
      <c r="BT17" s="637"/>
      <c r="BU17" s="637"/>
      <c r="BV17" s="637"/>
      <c r="BW17" s="637"/>
      <c r="BX17" s="637"/>
      <c r="BY17" s="637"/>
      <c r="BZ17" s="637"/>
      <c r="CA17" s="637"/>
      <c r="CB17" s="641"/>
      <c r="CD17" s="630" t="s">
        <v>264</v>
      </c>
      <c r="CE17" s="631"/>
      <c r="CF17" s="631"/>
      <c r="CG17" s="631"/>
      <c r="CH17" s="631"/>
      <c r="CI17" s="631"/>
      <c r="CJ17" s="631"/>
      <c r="CK17" s="631"/>
      <c r="CL17" s="631"/>
      <c r="CM17" s="631"/>
      <c r="CN17" s="631"/>
      <c r="CO17" s="631"/>
      <c r="CP17" s="631"/>
      <c r="CQ17" s="632"/>
      <c r="CR17" s="633">
        <v>992636</v>
      </c>
      <c r="CS17" s="634"/>
      <c r="CT17" s="634"/>
      <c r="CU17" s="634"/>
      <c r="CV17" s="634"/>
      <c r="CW17" s="634"/>
      <c r="CX17" s="634"/>
      <c r="CY17" s="635"/>
      <c r="CZ17" s="636">
        <v>12.7</v>
      </c>
      <c r="DA17" s="636"/>
      <c r="DB17" s="636"/>
      <c r="DC17" s="636"/>
      <c r="DD17" s="642" t="s">
        <v>126</v>
      </c>
      <c r="DE17" s="634"/>
      <c r="DF17" s="634"/>
      <c r="DG17" s="634"/>
      <c r="DH17" s="634"/>
      <c r="DI17" s="634"/>
      <c r="DJ17" s="634"/>
      <c r="DK17" s="634"/>
      <c r="DL17" s="634"/>
      <c r="DM17" s="634"/>
      <c r="DN17" s="634"/>
      <c r="DO17" s="634"/>
      <c r="DP17" s="635"/>
      <c r="DQ17" s="642">
        <v>987018</v>
      </c>
      <c r="DR17" s="634"/>
      <c r="DS17" s="634"/>
      <c r="DT17" s="634"/>
      <c r="DU17" s="634"/>
      <c r="DV17" s="634"/>
      <c r="DW17" s="634"/>
      <c r="DX17" s="634"/>
      <c r="DY17" s="634"/>
      <c r="DZ17" s="634"/>
      <c r="EA17" s="634"/>
      <c r="EB17" s="634"/>
      <c r="EC17" s="643"/>
    </row>
    <row r="18" spans="2:133" ht="11.25" customHeight="1" x14ac:dyDescent="0.2">
      <c r="B18" s="630" t="s">
        <v>265</v>
      </c>
      <c r="C18" s="631"/>
      <c r="D18" s="631"/>
      <c r="E18" s="631"/>
      <c r="F18" s="631"/>
      <c r="G18" s="631"/>
      <c r="H18" s="631"/>
      <c r="I18" s="631"/>
      <c r="J18" s="631"/>
      <c r="K18" s="631"/>
      <c r="L18" s="631"/>
      <c r="M18" s="631"/>
      <c r="N18" s="631"/>
      <c r="O18" s="631"/>
      <c r="P18" s="631"/>
      <c r="Q18" s="632"/>
      <c r="R18" s="633">
        <v>36439</v>
      </c>
      <c r="S18" s="634"/>
      <c r="T18" s="634"/>
      <c r="U18" s="634"/>
      <c r="V18" s="634"/>
      <c r="W18" s="634"/>
      <c r="X18" s="634"/>
      <c r="Y18" s="635"/>
      <c r="Z18" s="636">
        <v>0.4</v>
      </c>
      <c r="AA18" s="636"/>
      <c r="AB18" s="636"/>
      <c r="AC18" s="636"/>
      <c r="AD18" s="637">
        <v>36439</v>
      </c>
      <c r="AE18" s="637"/>
      <c r="AF18" s="637"/>
      <c r="AG18" s="637"/>
      <c r="AH18" s="637"/>
      <c r="AI18" s="637"/>
      <c r="AJ18" s="637"/>
      <c r="AK18" s="637"/>
      <c r="AL18" s="638">
        <v>0.69999998807907104</v>
      </c>
      <c r="AM18" s="639"/>
      <c r="AN18" s="639"/>
      <c r="AO18" s="640"/>
      <c r="AP18" s="630" t="s">
        <v>266</v>
      </c>
      <c r="AQ18" s="631"/>
      <c r="AR18" s="631"/>
      <c r="AS18" s="631"/>
      <c r="AT18" s="631"/>
      <c r="AU18" s="631"/>
      <c r="AV18" s="631"/>
      <c r="AW18" s="631"/>
      <c r="AX18" s="631"/>
      <c r="AY18" s="631"/>
      <c r="AZ18" s="631"/>
      <c r="BA18" s="631"/>
      <c r="BB18" s="631"/>
      <c r="BC18" s="631"/>
      <c r="BD18" s="631"/>
      <c r="BE18" s="631"/>
      <c r="BF18" s="632"/>
      <c r="BG18" s="633" t="s">
        <v>126</v>
      </c>
      <c r="BH18" s="634"/>
      <c r="BI18" s="634"/>
      <c r="BJ18" s="634"/>
      <c r="BK18" s="634"/>
      <c r="BL18" s="634"/>
      <c r="BM18" s="634"/>
      <c r="BN18" s="635"/>
      <c r="BO18" s="636" t="s">
        <v>126</v>
      </c>
      <c r="BP18" s="636"/>
      <c r="BQ18" s="636"/>
      <c r="BR18" s="636"/>
      <c r="BS18" s="637" t="s">
        <v>126</v>
      </c>
      <c r="BT18" s="637"/>
      <c r="BU18" s="637"/>
      <c r="BV18" s="637"/>
      <c r="BW18" s="637"/>
      <c r="BX18" s="637"/>
      <c r="BY18" s="637"/>
      <c r="BZ18" s="637"/>
      <c r="CA18" s="637"/>
      <c r="CB18" s="641"/>
      <c r="CD18" s="630" t="s">
        <v>267</v>
      </c>
      <c r="CE18" s="631"/>
      <c r="CF18" s="631"/>
      <c r="CG18" s="631"/>
      <c r="CH18" s="631"/>
      <c r="CI18" s="631"/>
      <c r="CJ18" s="631"/>
      <c r="CK18" s="631"/>
      <c r="CL18" s="631"/>
      <c r="CM18" s="631"/>
      <c r="CN18" s="631"/>
      <c r="CO18" s="631"/>
      <c r="CP18" s="631"/>
      <c r="CQ18" s="632"/>
      <c r="CR18" s="633" t="s">
        <v>126</v>
      </c>
      <c r="CS18" s="634"/>
      <c r="CT18" s="634"/>
      <c r="CU18" s="634"/>
      <c r="CV18" s="634"/>
      <c r="CW18" s="634"/>
      <c r="CX18" s="634"/>
      <c r="CY18" s="635"/>
      <c r="CZ18" s="636" t="s">
        <v>126</v>
      </c>
      <c r="DA18" s="636"/>
      <c r="DB18" s="636"/>
      <c r="DC18" s="636"/>
      <c r="DD18" s="642" t="s">
        <v>126</v>
      </c>
      <c r="DE18" s="634"/>
      <c r="DF18" s="634"/>
      <c r="DG18" s="634"/>
      <c r="DH18" s="634"/>
      <c r="DI18" s="634"/>
      <c r="DJ18" s="634"/>
      <c r="DK18" s="634"/>
      <c r="DL18" s="634"/>
      <c r="DM18" s="634"/>
      <c r="DN18" s="634"/>
      <c r="DO18" s="634"/>
      <c r="DP18" s="635"/>
      <c r="DQ18" s="642" t="s">
        <v>126</v>
      </c>
      <c r="DR18" s="634"/>
      <c r="DS18" s="634"/>
      <c r="DT18" s="634"/>
      <c r="DU18" s="634"/>
      <c r="DV18" s="634"/>
      <c r="DW18" s="634"/>
      <c r="DX18" s="634"/>
      <c r="DY18" s="634"/>
      <c r="DZ18" s="634"/>
      <c r="EA18" s="634"/>
      <c r="EB18" s="634"/>
      <c r="EC18" s="643"/>
    </row>
    <row r="19" spans="2:133" ht="11.25" customHeight="1" x14ac:dyDescent="0.2">
      <c r="B19" s="630" t="s">
        <v>268</v>
      </c>
      <c r="C19" s="631"/>
      <c r="D19" s="631"/>
      <c r="E19" s="631"/>
      <c r="F19" s="631"/>
      <c r="G19" s="631"/>
      <c r="H19" s="631"/>
      <c r="I19" s="631"/>
      <c r="J19" s="631"/>
      <c r="K19" s="631"/>
      <c r="L19" s="631"/>
      <c r="M19" s="631"/>
      <c r="N19" s="631"/>
      <c r="O19" s="631"/>
      <c r="P19" s="631"/>
      <c r="Q19" s="632"/>
      <c r="R19" s="633">
        <v>6948</v>
      </c>
      <c r="S19" s="634"/>
      <c r="T19" s="634"/>
      <c r="U19" s="634"/>
      <c r="V19" s="634"/>
      <c r="W19" s="634"/>
      <c r="X19" s="634"/>
      <c r="Y19" s="635"/>
      <c r="Z19" s="636">
        <v>0.1</v>
      </c>
      <c r="AA19" s="636"/>
      <c r="AB19" s="636"/>
      <c r="AC19" s="636"/>
      <c r="AD19" s="637">
        <v>6948</v>
      </c>
      <c r="AE19" s="637"/>
      <c r="AF19" s="637"/>
      <c r="AG19" s="637"/>
      <c r="AH19" s="637"/>
      <c r="AI19" s="637"/>
      <c r="AJ19" s="637"/>
      <c r="AK19" s="637"/>
      <c r="AL19" s="638">
        <v>0.1</v>
      </c>
      <c r="AM19" s="639"/>
      <c r="AN19" s="639"/>
      <c r="AO19" s="640"/>
      <c r="AP19" s="630" t="s">
        <v>269</v>
      </c>
      <c r="AQ19" s="631"/>
      <c r="AR19" s="631"/>
      <c r="AS19" s="631"/>
      <c r="AT19" s="631"/>
      <c r="AU19" s="631"/>
      <c r="AV19" s="631"/>
      <c r="AW19" s="631"/>
      <c r="AX19" s="631"/>
      <c r="AY19" s="631"/>
      <c r="AZ19" s="631"/>
      <c r="BA19" s="631"/>
      <c r="BB19" s="631"/>
      <c r="BC19" s="631"/>
      <c r="BD19" s="631"/>
      <c r="BE19" s="631"/>
      <c r="BF19" s="632"/>
      <c r="BG19" s="633">
        <v>6848</v>
      </c>
      <c r="BH19" s="634"/>
      <c r="BI19" s="634"/>
      <c r="BJ19" s="634"/>
      <c r="BK19" s="634"/>
      <c r="BL19" s="634"/>
      <c r="BM19" s="634"/>
      <c r="BN19" s="635"/>
      <c r="BO19" s="636">
        <v>0.5</v>
      </c>
      <c r="BP19" s="636"/>
      <c r="BQ19" s="636"/>
      <c r="BR19" s="636"/>
      <c r="BS19" s="637" t="s">
        <v>126</v>
      </c>
      <c r="BT19" s="637"/>
      <c r="BU19" s="637"/>
      <c r="BV19" s="637"/>
      <c r="BW19" s="637"/>
      <c r="BX19" s="637"/>
      <c r="BY19" s="637"/>
      <c r="BZ19" s="637"/>
      <c r="CA19" s="637"/>
      <c r="CB19" s="641"/>
      <c r="CD19" s="630" t="s">
        <v>270</v>
      </c>
      <c r="CE19" s="631"/>
      <c r="CF19" s="631"/>
      <c r="CG19" s="631"/>
      <c r="CH19" s="631"/>
      <c r="CI19" s="631"/>
      <c r="CJ19" s="631"/>
      <c r="CK19" s="631"/>
      <c r="CL19" s="631"/>
      <c r="CM19" s="631"/>
      <c r="CN19" s="631"/>
      <c r="CO19" s="631"/>
      <c r="CP19" s="631"/>
      <c r="CQ19" s="632"/>
      <c r="CR19" s="633" t="s">
        <v>126</v>
      </c>
      <c r="CS19" s="634"/>
      <c r="CT19" s="634"/>
      <c r="CU19" s="634"/>
      <c r="CV19" s="634"/>
      <c r="CW19" s="634"/>
      <c r="CX19" s="634"/>
      <c r="CY19" s="635"/>
      <c r="CZ19" s="636" t="s">
        <v>126</v>
      </c>
      <c r="DA19" s="636"/>
      <c r="DB19" s="636"/>
      <c r="DC19" s="636"/>
      <c r="DD19" s="642" t="s">
        <v>126</v>
      </c>
      <c r="DE19" s="634"/>
      <c r="DF19" s="634"/>
      <c r="DG19" s="634"/>
      <c r="DH19" s="634"/>
      <c r="DI19" s="634"/>
      <c r="DJ19" s="634"/>
      <c r="DK19" s="634"/>
      <c r="DL19" s="634"/>
      <c r="DM19" s="634"/>
      <c r="DN19" s="634"/>
      <c r="DO19" s="634"/>
      <c r="DP19" s="635"/>
      <c r="DQ19" s="642" t="s">
        <v>126</v>
      </c>
      <c r="DR19" s="634"/>
      <c r="DS19" s="634"/>
      <c r="DT19" s="634"/>
      <c r="DU19" s="634"/>
      <c r="DV19" s="634"/>
      <c r="DW19" s="634"/>
      <c r="DX19" s="634"/>
      <c r="DY19" s="634"/>
      <c r="DZ19" s="634"/>
      <c r="EA19" s="634"/>
      <c r="EB19" s="634"/>
      <c r="EC19" s="643"/>
    </row>
    <row r="20" spans="2:133" ht="11.25" customHeight="1" x14ac:dyDescent="0.2">
      <c r="B20" s="630" t="s">
        <v>271</v>
      </c>
      <c r="C20" s="631"/>
      <c r="D20" s="631"/>
      <c r="E20" s="631"/>
      <c r="F20" s="631"/>
      <c r="G20" s="631"/>
      <c r="H20" s="631"/>
      <c r="I20" s="631"/>
      <c r="J20" s="631"/>
      <c r="K20" s="631"/>
      <c r="L20" s="631"/>
      <c r="M20" s="631"/>
      <c r="N20" s="631"/>
      <c r="O20" s="631"/>
      <c r="P20" s="631"/>
      <c r="Q20" s="632"/>
      <c r="R20" s="633">
        <v>1844</v>
      </c>
      <c r="S20" s="634"/>
      <c r="T20" s="634"/>
      <c r="U20" s="634"/>
      <c r="V20" s="634"/>
      <c r="W20" s="634"/>
      <c r="X20" s="634"/>
      <c r="Y20" s="635"/>
      <c r="Z20" s="636">
        <v>0</v>
      </c>
      <c r="AA20" s="636"/>
      <c r="AB20" s="636"/>
      <c r="AC20" s="636"/>
      <c r="AD20" s="637">
        <v>1844</v>
      </c>
      <c r="AE20" s="637"/>
      <c r="AF20" s="637"/>
      <c r="AG20" s="637"/>
      <c r="AH20" s="637"/>
      <c r="AI20" s="637"/>
      <c r="AJ20" s="637"/>
      <c r="AK20" s="637"/>
      <c r="AL20" s="638">
        <v>0</v>
      </c>
      <c r="AM20" s="639"/>
      <c r="AN20" s="639"/>
      <c r="AO20" s="640"/>
      <c r="AP20" s="630" t="s">
        <v>272</v>
      </c>
      <c r="AQ20" s="631"/>
      <c r="AR20" s="631"/>
      <c r="AS20" s="631"/>
      <c r="AT20" s="631"/>
      <c r="AU20" s="631"/>
      <c r="AV20" s="631"/>
      <c r="AW20" s="631"/>
      <c r="AX20" s="631"/>
      <c r="AY20" s="631"/>
      <c r="AZ20" s="631"/>
      <c r="BA20" s="631"/>
      <c r="BB20" s="631"/>
      <c r="BC20" s="631"/>
      <c r="BD20" s="631"/>
      <c r="BE20" s="631"/>
      <c r="BF20" s="632"/>
      <c r="BG20" s="633">
        <v>6848</v>
      </c>
      <c r="BH20" s="634"/>
      <c r="BI20" s="634"/>
      <c r="BJ20" s="634"/>
      <c r="BK20" s="634"/>
      <c r="BL20" s="634"/>
      <c r="BM20" s="634"/>
      <c r="BN20" s="635"/>
      <c r="BO20" s="636">
        <v>0.5</v>
      </c>
      <c r="BP20" s="636"/>
      <c r="BQ20" s="636"/>
      <c r="BR20" s="636"/>
      <c r="BS20" s="637" t="s">
        <v>126</v>
      </c>
      <c r="BT20" s="637"/>
      <c r="BU20" s="637"/>
      <c r="BV20" s="637"/>
      <c r="BW20" s="637"/>
      <c r="BX20" s="637"/>
      <c r="BY20" s="637"/>
      <c r="BZ20" s="637"/>
      <c r="CA20" s="637"/>
      <c r="CB20" s="641"/>
      <c r="CD20" s="630" t="s">
        <v>273</v>
      </c>
      <c r="CE20" s="631"/>
      <c r="CF20" s="631"/>
      <c r="CG20" s="631"/>
      <c r="CH20" s="631"/>
      <c r="CI20" s="631"/>
      <c r="CJ20" s="631"/>
      <c r="CK20" s="631"/>
      <c r="CL20" s="631"/>
      <c r="CM20" s="631"/>
      <c r="CN20" s="631"/>
      <c r="CO20" s="631"/>
      <c r="CP20" s="631"/>
      <c r="CQ20" s="632"/>
      <c r="CR20" s="633">
        <v>7834799</v>
      </c>
      <c r="CS20" s="634"/>
      <c r="CT20" s="634"/>
      <c r="CU20" s="634"/>
      <c r="CV20" s="634"/>
      <c r="CW20" s="634"/>
      <c r="CX20" s="634"/>
      <c r="CY20" s="635"/>
      <c r="CZ20" s="636">
        <v>100</v>
      </c>
      <c r="DA20" s="636"/>
      <c r="DB20" s="636"/>
      <c r="DC20" s="636"/>
      <c r="DD20" s="642">
        <v>824017</v>
      </c>
      <c r="DE20" s="634"/>
      <c r="DF20" s="634"/>
      <c r="DG20" s="634"/>
      <c r="DH20" s="634"/>
      <c r="DI20" s="634"/>
      <c r="DJ20" s="634"/>
      <c r="DK20" s="634"/>
      <c r="DL20" s="634"/>
      <c r="DM20" s="634"/>
      <c r="DN20" s="634"/>
      <c r="DO20" s="634"/>
      <c r="DP20" s="635"/>
      <c r="DQ20" s="642">
        <v>5709920</v>
      </c>
      <c r="DR20" s="634"/>
      <c r="DS20" s="634"/>
      <c r="DT20" s="634"/>
      <c r="DU20" s="634"/>
      <c r="DV20" s="634"/>
      <c r="DW20" s="634"/>
      <c r="DX20" s="634"/>
      <c r="DY20" s="634"/>
      <c r="DZ20" s="634"/>
      <c r="EA20" s="634"/>
      <c r="EB20" s="634"/>
      <c r="EC20" s="643"/>
    </row>
    <row r="21" spans="2:133" ht="11.25" customHeight="1" x14ac:dyDescent="0.2">
      <c r="B21" s="630" t="s">
        <v>274</v>
      </c>
      <c r="C21" s="631"/>
      <c r="D21" s="631"/>
      <c r="E21" s="631"/>
      <c r="F21" s="631"/>
      <c r="G21" s="631"/>
      <c r="H21" s="631"/>
      <c r="I21" s="631"/>
      <c r="J21" s="631"/>
      <c r="K21" s="631"/>
      <c r="L21" s="631"/>
      <c r="M21" s="631"/>
      <c r="N21" s="631"/>
      <c r="O21" s="631"/>
      <c r="P21" s="631"/>
      <c r="Q21" s="632"/>
      <c r="R21" s="633">
        <v>803</v>
      </c>
      <c r="S21" s="634"/>
      <c r="T21" s="634"/>
      <c r="U21" s="634"/>
      <c r="V21" s="634"/>
      <c r="W21" s="634"/>
      <c r="X21" s="634"/>
      <c r="Y21" s="635"/>
      <c r="Z21" s="636">
        <v>0</v>
      </c>
      <c r="AA21" s="636"/>
      <c r="AB21" s="636"/>
      <c r="AC21" s="636"/>
      <c r="AD21" s="637">
        <v>803</v>
      </c>
      <c r="AE21" s="637"/>
      <c r="AF21" s="637"/>
      <c r="AG21" s="637"/>
      <c r="AH21" s="637"/>
      <c r="AI21" s="637"/>
      <c r="AJ21" s="637"/>
      <c r="AK21" s="637"/>
      <c r="AL21" s="638">
        <v>0</v>
      </c>
      <c r="AM21" s="639"/>
      <c r="AN21" s="639"/>
      <c r="AO21" s="640"/>
      <c r="AP21" s="630" t="s">
        <v>275</v>
      </c>
      <c r="AQ21" s="646"/>
      <c r="AR21" s="646"/>
      <c r="AS21" s="646"/>
      <c r="AT21" s="646"/>
      <c r="AU21" s="646"/>
      <c r="AV21" s="646"/>
      <c r="AW21" s="646"/>
      <c r="AX21" s="646"/>
      <c r="AY21" s="646"/>
      <c r="AZ21" s="646"/>
      <c r="BA21" s="646"/>
      <c r="BB21" s="646"/>
      <c r="BC21" s="646"/>
      <c r="BD21" s="646"/>
      <c r="BE21" s="646"/>
      <c r="BF21" s="647"/>
      <c r="BG21" s="633">
        <v>6848</v>
      </c>
      <c r="BH21" s="634"/>
      <c r="BI21" s="634"/>
      <c r="BJ21" s="634"/>
      <c r="BK21" s="634"/>
      <c r="BL21" s="634"/>
      <c r="BM21" s="634"/>
      <c r="BN21" s="635"/>
      <c r="BO21" s="636">
        <v>0.5</v>
      </c>
      <c r="BP21" s="636"/>
      <c r="BQ21" s="636"/>
      <c r="BR21" s="636"/>
      <c r="BS21" s="637" t="s">
        <v>126</v>
      </c>
      <c r="BT21" s="637"/>
      <c r="BU21" s="637"/>
      <c r="BV21" s="637"/>
      <c r="BW21" s="637"/>
      <c r="BX21" s="637"/>
      <c r="BY21" s="637"/>
      <c r="BZ21" s="637"/>
      <c r="CA21" s="637"/>
      <c r="CB21" s="641"/>
      <c r="CD21" s="651"/>
      <c r="CE21" s="652"/>
      <c r="CF21" s="652"/>
      <c r="CG21" s="652"/>
      <c r="CH21" s="652"/>
      <c r="CI21" s="652"/>
      <c r="CJ21" s="652"/>
      <c r="CK21" s="652"/>
      <c r="CL21" s="652"/>
      <c r="CM21" s="652"/>
      <c r="CN21" s="652"/>
      <c r="CO21" s="652"/>
      <c r="CP21" s="652"/>
      <c r="CQ21" s="653"/>
      <c r="CR21" s="654"/>
      <c r="CS21" s="649"/>
      <c r="CT21" s="649"/>
      <c r="CU21" s="649"/>
      <c r="CV21" s="649"/>
      <c r="CW21" s="649"/>
      <c r="CX21" s="649"/>
      <c r="CY21" s="655"/>
      <c r="CZ21" s="656"/>
      <c r="DA21" s="656"/>
      <c r="DB21" s="656"/>
      <c r="DC21" s="656"/>
      <c r="DD21" s="648"/>
      <c r="DE21" s="649"/>
      <c r="DF21" s="649"/>
      <c r="DG21" s="649"/>
      <c r="DH21" s="649"/>
      <c r="DI21" s="649"/>
      <c r="DJ21" s="649"/>
      <c r="DK21" s="649"/>
      <c r="DL21" s="649"/>
      <c r="DM21" s="649"/>
      <c r="DN21" s="649"/>
      <c r="DO21" s="649"/>
      <c r="DP21" s="655"/>
      <c r="DQ21" s="648"/>
      <c r="DR21" s="649"/>
      <c r="DS21" s="649"/>
      <c r="DT21" s="649"/>
      <c r="DU21" s="649"/>
      <c r="DV21" s="649"/>
      <c r="DW21" s="649"/>
      <c r="DX21" s="649"/>
      <c r="DY21" s="649"/>
      <c r="DZ21" s="649"/>
      <c r="EA21" s="649"/>
      <c r="EB21" s="649"/>
      <c r="EC21" s="650"/>
    </row>
    <row r="22" spans="2:133" ht="11.25" customHeight="1" x14ac:dyDescent="0.2">
      <c r="B22" s="662" t="s">
        <v>276</v>
      </c>
      <c r="C22" s="663"/>
      <c r="D22" s="663"/>
      <c r="E22" s="663"/>
      <c r="F22" s="663"/>
      <c r="G22" s="663"/>
      <c r="H22" s="663"/>
      <c r="I22" s="663"/>
      <c r="J22" s="663"/>
      <c r="K22" s="663"/>
      <c r="L22" s="663"/>
      <c r="M22" s="663"/>
      <c r="N22" s="663"/>
      <c r="O22" s="663"/>
      <c r="P22" s="663"/>
      <c r="Q22" s="664"/>
      <c r="R22" s="633">
        <v>26844</v>
      </c>
      <c r="S22" s="634"/>
      <c r="T22" s="634"/>
      <c r="U22" s="634"/>
      <c r="V22" s="634"/>
      <c r="W22" s="634"/>
      <c r="X22" s="634"/>
      <c r="Y22" s="635"/>
      <c r="Z22" s="636">
        <v>0.3</v>
      </c>
      <c r="AA22" s="636"/>
      <c r="AB22" s="636"/>
      <c r="AC22" s="636"/>
      <c r="AD22" s="637">
        <v>26844</v>
      </c>
      <c r="AE22" s="637"/>
      <c r="AF22" s="637"/>
      <c r="AG22" s="637"/>
      <c r="AH22" s="637"/>
      <c r="AI22" s="637"/>
      <c r="AJ22" s="637"/>
      <c r="AK22" s="637"/>
      <c r="AL22" s="638">
        <v>0.5</v>
      </c>
      <c r="AM22" s="639"/>
      <c r="AN22" s="639"/>
      <c r="AO22" s="640"/>
      <c r="AP22" s="630" t="s">
        <v>277</v>
      </c>
      <c r="AQ22" s="646"/>
      <c r="AR22" s="646"/>
      <c r="AS22" s="646"/>
      <c r="AT22" s="646"/>
      <c r="AU22" s="646"/>
      <c r="AV22" s="646"/>
      <c r="AW22" s="646"/>
      <c r="AX22" s="646"/>
      <c r="AY22" s="646"/>
      <c r="AZ22" s="646"/>
      <c r="BA22" s="646"/>
      <c r="BB22" s="646"/>
      <c r="BC22" s="646"/>
      <c r="BD22" s="646"/>
      <c r="BE22" s="646"/>
      <c r="BF22" s="647"/>
      <c r="BG22" s="633" t="s">
        <v>126</v>
      </c>
      <c r="BH22" s="634"/>
      <c r="BI22" s="634"/>
      <c r="BJ22" s="634"/>
      <c r="BK22" s="634"/>
      <c r="BL22" s="634"/>
      <c r="BM22" s="634"/>
      <c r="BN22" s="635"/>
      <c r="BO22" s="636" t="s">
        <v>126</v>
      </c>
      <c r="BP22" s="636"/>
      <c r="BQ22" s="636"/>
      <c r="BR22" s="636"/>
      <c r="BS22" s="637" t="s">
        <v>126</v>
      </c>
      <c r="BT22" s="637"/>
      <c r="BU22" s="637"/>
      <c r="BV22" s="637"/>
      <c r="BW22" s="637"/>
      <c r="BX22" s="637"/>
      <c r="BY22" s="637"/>
      <c r="BZ22" s="637"/>
      <c r="CA22" s="637"/>
      <c r="CB22" s="641"/>
      <c r="CD22" s="615" t="s">
        <v>278</v>
      </c>
      <c r="CE22" s="616"/>
      <c r="CF22" s="616"/>
      <c r="CG22" s="616"/>
      <c r="CH22" s="616"/>
      <c r="CI22" s="616"/>
      <c r="CJ22" s="616"/>
      <c r="CK22" s="616"/>
      <c r="CL22" s="616"/>
      <c r="CM22" s="616"/>
      <c r="CN22" s="616"/>
      <c r="CO22" s="616"/>
      <c r="CP22" s="616"/>
      <c r="CQ22" s="616"/>
      <c r="CR22" s="616"/>
      <c r="CS22" s="616"/>
      <c r="CT22" s="616"/>
      <c r="CU22" s="616"/>
      <c r="CV22" s="616"/>
      <c r="CW22" s="616"/>
      <c r="CX22" s="616"/>
      <c r="CY22" s="616"/>
      <c r="CZ22" s="616"/>
      <c r="DA22" s="616"/>
      <c r="DB22" s="616"/>
      <c r="DC22" s="616"/>
      <c r="DD22" s="616"/>
      <c r="DE22" s="616"/>
      <c r="DF22" s="616"/>
      <c r="DG22" s="616"/>
      <c r="DH22" s="616"/>
      <c r="DI22" s="616"/>
      <c r="DJ22" s="616"/>
      <c r="DK22" s="616"/>
      <c r="DL22" s="616"/>
      <c r="DM22" s="616"/>
      <c r="DN22" s="616"/>
      <c r="DO22" s="616"/>
      <c r="DP22" s="616"/>
      <c r="DQ22" s="616"/>
      <c r="DR22" s="616"/>
      <c r="DS22" s="616"/>
      <c r="DT22" s="616"/>
      <c r="DU22" s="616"/>
      <c r="DV22" s="616"/>
      <c r="DW22" s="616"/>
      <c r="DX22" s="616"/>
      <c r="DY22" s="616"/>
      <c r="DZ22" s="616"/>
      <c r="EA22" s="616"/>
      <c r="EB22" s="616"/>
      <c r="EC22" s="617"/>
    </row>
    <row r="23" spans="2:133" ht="11.25" customHeight="1" x14ac:dyDescent="0.2">
      <c r="B23" s="630" t="s">
        <v>279</v>
      </c>
      <c r="C23" s="631"/>
      <c r="D23" s="631"/>
      <c r="E23" s="631"/>
      <c r="F23" s="631"/>
      <c r="G23" s="631"/>
      <c r="H23" s="631"/>
      <c r="I23" s="631"/>
      <c r="J23" s="631"/>
      <c r="K23" s="631"/>
      <c r="L23" s="631"/>
      <c r="M23" s="631"/>
      <c r="N23" s="631"/>
      <c r="O23" s="631"/>
      <c r="P23" s="631"/>
      <c r="Q23" s="632"/>
      <c r="R23" s="633">
        <v>3859375</v>
      </c>
      <c r="S23" s="634"/>
      <c r="T23" s="634"/>
      <c r="U23" s="634"/>
      <c r="V23" s="634"/>
      <c r="W23" s="634"/>
      <c r="X23" s="634"/>
      <c r="Y23" s="635"/>
      <c r="Z23" s="636">
        <v>45.9</v>
      </c>
      <c r="AA23" s="636"/>
      <c r="AB23" s="636"/>
      <c r="AC23" s="636"/>
      <c r="AD23" s="637">
        <v>3629850</v>
      </c>
      <c r="AE23" s="637"/>
      <c r="AF23" s="637"/>
      <c r="AG23" s="637"/>
      <c r="AH23" s="637"/>
      <c r="AI23" s="637"/>
      <c r="AJ23" s="637"/>
      <c r="AK23" s="637"/>
      <c r="AL23" s="638">
        <v>68</v>
      </c>
      <c r="AM23" s="639"/>
      <c r="AN23" s="639"/>
      <c r="AO23" s="640"/>
      <c r="AP23" s="630" t="s">
        <v>280</v>
      </c>
      <c r="AQ23" s="646"/>
      <c r="AR23" s="646"/>
      <c r="AS23" s="646"/>
      <c r="AT23" s="646"/>
      <c r="AU23" s="646"/>
      <c r="AV23" s="646"/>
      <c r="AW23" s="646"/>
      <c r="AX23" s="646"/>
      <c r="AY23" s="646"/>
      <c r="AZ23" s="646"/>
      <c r="BA23" s="646"/>
      <c r="BB23" s="646"/>
      <c r="BC23" s="646"/>
      <c r="BD23" s="646"/>
      <c r="BE23" s="646"/>
      <c r="BF23" s="647"/>
      <c r="BG23" s="633" t="s">
        <v>126</v>
      </c>
      <c r="BH23" s="634"/>
      <c r="BI23" s="634"/>
      <c r="BJ23" s="634"/>
      <c r="BK23" s="634"/>
      <c r="BL23" s="634"/>
      <c r="BM23" s="634"/>
      <c r="BN23" s="635"/>
      <c r="BO23" s="636" t="s">
        <v>126</v>
      </c>
      <c r="BP23" s="636"/>
      <c r="BQ23" s="636"/>
      <c r="BR23" s="636"/>
      <c r="BS23" s="637" t="s">
        <v>126</v>
      </c>
      <c r="BT23" s="637"/>
      <c r="BU23" s="637"/>
      <c r="BV23" s="637"/>
      <c r="BW23" s="637"/>
      <c r="BX23" s="637"/>
      <c r="BY23" s="637"/>
      <c r="BZ23" s="637"/>
      <c r="CA23" s="637"/>
      <c r="CB23" s="641"/>
      <c r="CD23" s="615" t="s">
        <v>220</v>
      </c>
      <c r="CE23" s="616"/>
      <c r="CF23" s="616"/>
      <c r="CG23" s="616"/>
      <c r="CH23" s="616"/>
      <c r="CI23" s="616"/>
      <c r="CJ23" s="616"/>
      <c r="CK23" s="616"/>
      <c r="CL23" s="616"/>
      <c r="CM23" s="616"/>
      <c r="CN23" s="616"/>
      <c r="CO23" s="616"/>
      <c r="CP23" s="616"/>
      <c r="CQ23" s="617"/>
      <c r="CR23" s="615" t="s">
        <v>281</v>
      </c>
      <c r="CS23" s="616"/>
      <c r="CT23" s="616"/>
      <c r="CU23" s="616"/>
      <c r="CV23" s="616"/>
      <c r="CW23" s="616"/>
      <c r="CX23" s="616"/>
      <c r="CY23" s="617"/>
      <c r="CZ23" s="615" t="s">
        <v>282</v>
      </c>
      <c r="DA23" s="616"/>
      <c r="DB23" s="616"/>
      <c r="DC23" s="617"/>
      <c r="DD23" s="615" t="s">
        <v>283</v>
      </c>
      <c r="DE23" s="616"/>
      <c r="DF23" s="616"/>
      <c r="DG23" s="616"/>
      <c r="DH23" s="616"/>
      <c r="DI23" s="616"/>
      <c r="DJ23" s="616"/>
      <c r="DK23" s="617"/>
      <c r="DL23" s="657" t="s">
        <v>284</v>
      </c>
      <c r="DM23" s="658"/>
      <c r="DN23" s="658"/>
      <c r="DO23" s="658"/>
      <c r="DP23" s="658"/>
      <c r="DQ23" s="658"/>
      <c r="DR23" s="658"/>
      <c r="DS23" s="658"/>
      <c r="DT23" s="658"/>
      <c r="DU23" s="658"/>
      <c r="DV23" s="659"/>
      <c r="DW23" s="615" t="s">
        <v>285</v>
      </c>
      <c r="DX23" s="616"/>
      <c r="DY23" s="616"/>
      <c r="DZ23" s="616"/>
      <c r="EA23" s="616"/>
      <c r="EB23" s="616"/>
      <c r="EC23" s="617"/>
    </row>
    <row r="24" spans="2:133" ht="11.25" customHeight="1" x14ac:dyDescent="0.2">
      <c r="B24" s="630" t="s">
        <v>286</v>
      </c>
      <c r="C24" s="631"/>
      <c r="D24" s="631"/>
      <c r="E24" s="631"/>
      <c r="F24" s="631"/>
      <c r="G24" s="631"/>
      <c r="H24" s="631"/>
      <c r="I24" s="631"/>
      <c r="J24" s="631"/>
      <c r="K24" s="631"/>
      <c r="L24" s="631"/>
      <c r="M24" s="631"/>
      <c r="N24" s="631"/>
      <c r="O24" s="631"/>
      <c r="P24" s="631"/>
      <c r="Q24" s="632"/>
      <c r="R24" s="633">
        <v>3629850</v>
      </c>
      <c r="S24" s="634"/>
      <c r="T24" s="634"/>
      <c r="U24" s="634"/>
      <c r="V24" s="634"/>
      <c r="W24" s="634"/>
      <c r="X24" s="634"/>
      <c r="Y24" s="635"/>
      <c r="Z24" s="636">
        <v>43.1</v>
      </c>
      <c r="AA24" s="636"/>
      <c r="AB24" s="636"/>
      <c r="AC24" s="636"/>
      <c r="AD24" s="637">
        <v>3629850</v>
      </c>
      <c r="AE24" s="637"/>
      <c r="AF24" s="637"/>
      <c r="AG24" s="637"/>
      <c r="AH24" s="637"/>
      <c r="AI24" s="637"/>
      <c r="AJ24" s="637"/>
      <c r="AK24" s="637"/>
      <c r="AL24" s="638">
        <v>68</v>
      </c>
      <c r="AM24" s="639"/>
      <c r="AN24" s="639"/>
      <c r="AO24" s="640"/>
      <c r="AP24" s="630" t="s">
        <v>287</v>
      </c>
      <c r="AQ24" s="646"/>
      <c r="AR24" s="646"/>
      <c r="AS24" s="646"/>
      <c r="AT24" s="646"/>
      <c r="AU24" s="646"/>
      <c r="AV24" s="646"/>
      <c r="AW24" s="646"/>
      <c r="AX24" s="646"/>
      <c r="AY24" s="646"/>
      <c r="AZ24" s="646"/>
      <c r="BA24" s="646"/>
      <c r="BB24" s="646"/>
      <c r="BC24" s="646"/>
      <c r="BD24" s="646"/>
      <c r="BE24" s="646"/>
      <c r="BF24" s="647"/>
      <c r="BG24" s="633" t="s">
        <v>126</v>
      </c>
      <c r="BH24" s="634"/>
      <c r="BI24" s="634"/>
      <c r="BJ24" s="634"/>
      <c r="BK24" s="634"/>
      <c r="BL24" s="634"/>
      <c r="BM24" s="634"/>
      <c r="BN24" s="635"/>
      <c r="BO24" s="636" t="s">
        <v>126</v>
      </c>
      <c r="BP24" s="636"/>
      <c r="BQ24" s="636"/>
      <c r="BR24" s="636"/>
      <c r="BS24" s="637" t="s">
        <v>126</v>
      </c>
      <c r="BT24" s="637"/>
      <c r="BU24" s="637"/>
      <c r="BV24" s="637"/>
      <c r="BW24" s="637"/>
      <c r="BX24" s="637"/>
      <c r="BY24" s="637"/>
      <c r="BZ24" s="637"/>
      <c r="CA24" s="637"/>
      <c r="CB24" s="641"/>
      <c r="CD24" s="619" t="s">
        <v>288</v>
      </c>
      <c r="CE24" s="620"/>
      <c r="CF24" s="620"/>
      <c r="CG24" s="620"/>
      <c r="CH24" s="620"/>
      <c r="CI24" s="620"/>
      <c r="CJ24" s="620"/>
      <c r="CK24" s="620"/>
      <c r="CL24" s="620"/>
      <c r="CM24" s="620"/>
      <c r="CN24" s="620"/>
      <c r="CO24" s="620"/>
      <c r="CP24" s="620"/>
      <c r="CQ24" s="621"/>
      <c r="CR24" s="622">
        <v>3228789</v>
      </c>
      <c r="CS24" s="623"/>
      <c r="CT24" s="623"/>
      <c r="CU24" s="623"/>
      <c r="CV24" s="623"/>
      <c r="CW24" s="623"/>
      <c r="CX24" s="623"/>
      <c r="CY24" s="624"/>
      <c r="CZ24" s="627">
        <v>41.2</v>
      </c>
      <c r="DA24" s="628"/>
      <c r="DB24" s="628"/>
      <c r="DC24" s="644"/>
      <c r="DD24" s="665">
        <v>2598832</v>
      </c>
      <c r="DE24" s="623"/>
      <c r="DF24" s="623"/>
      <c r="DG24" s="623"/>
      <c r="DH24" s="623"/>
      <c r="DI24" s="623"/>
      <c r="DJ24" s="623"/>
      <c r="DK24" s="624"/>
      <c r="DL24" s="665">
        <v>2589441</v>
      </c>
      <c r="DM24" s="623"/>
      <c r="DN24" s="623"/>
      <c r="DO24" s="623"/>
      <c r="DP24" s="623"/>
      <c r="DQ24" s="623"/>
      <c r="DR24" s="623"/>
      <c r="DS24" s="623"/>
      <c r="DT24" s="623"/>
      <c r="DU24" s="623"/>
      <c r="DV24" s="624"/>
      <c r="DW24" s="627">
        <v>48.5</v>
      </c>
      <c r="DX24" s="628"/>
      <c r="DY24" s="628"/>
      <c r="DZ24" s="628"/>
      <c r="EA24" s="628"/>
      <c r="EB24" s="628"/>
      <c r="EC24" s="629"/>
    </row>
    <row r="25" spans="2:133" ht="11.25" customHeight="1" x14ac:dyDescent="0.2">
      <c r="B25" s="630" t="s">
        <v>289</v>
      </c>
      <c r="C25" s="631"/>
      <c r="D25" s="631"/>
      <c r="E25" s="631"/>
      <c r="F25" s="631"/>
      <c r="G25" s="631"/>
      <c r="H25" s="631"/>
      <c r="I25" s="631"/>
      <c r="J25" s="631"/>
      <c r="K25" s="631"/>
      <c r="L25" s="631"/>
      <c r="M25" s="631"/>
      <c r="N25" s="631"/>
      <c r="O25" s="631"/>
      <c r="P25" s="631"/>
      <c r="Q25" s="632"/>
      <c r="R25" s="633">
        <v>229525</v>
      </c>
      <c r="S25" s="634"/>
      <c r="T25" s="634"/>
      <c r="U25" s="634"/>
      <c r="V25" s="634"/>
      <c r="W25" s="634"/>
      <c r="X25" s="634"/>
      <c r="Y25" s="635"/>
      <c r="Z25" s="636">
        <v>2.7</v>
      </c>
      <c r="AA25" s="636"/>
      <c r="AB25" s="636"/>
      <c r="AC25" s="636"/>
      <c r="AD25" s="637" t="s">
        <v>126</v>
      </c>
      <c r="AE25" s="637"/>
      <c r="AF25" s="637"/>
      <c r="AG25" s="637"/>
      <c r="AH25" s="637"/>
      <c r="AI25" s="637"/>
      <c r="AJ25" s="637"/>
      <c r="AK25" s="637"/>
      <c r="AL25" s="638" t="s">
        <v>126</v>
      </c>
      <c r="AM25" s="639"/>
      <c r="AN25" s="639"/>
      <c r="AO25" s="640"/>
      <c r="AP25" s="630" t="s">
        <v>290</v>
      </c>
      <c r="AQ25" s="646"/>
      <c r="AR25" s="646"/>
      <c r="AS25" s="646"/>
      <c r="AT25" s="646"/>
      <c r="AU25" s="646"/>
      <c r="AV25" s="646"/>
      <c r="AW25" s="646"/>
      <c r="AX25" s="646"/>
      <c r="AY25" s="646"/>
      <c r="AZ25" s="646"/>
      <c r="BA25" s="646"/>
      <c r="BB25" s="646"/>
      <c r="BC25" s="646"/>
      <c r="BD25" s="646"/>
      <c r="BE25" s="646"/>
      <c r="BF25" s="647"/>
      <c r="BG25" s="633" t="s">
        <v>126</v>
      </c>
      <c r="BH25" s="634"/>
      <c r="BI25" s="634"/>
      <c r="BJ25" s="634"/>
      <c r="BK25" s="634"/>
      <c r="BL25" s="634"/>
      <c r="BM25" s="634"/>
      <c r="BN25" s="635"/>
      <c r="BO25" s="636" t="s">
        <v>126</v>
      </c>
      <c r="BP25" s="636"/>
      <c r="BQ25" s="636"/>
      <c r="BR25" s="636"/>
      <c r="BS25" s="637" t="s">
        <v>126</v>
      </c>
      <c r="BT25" s="637"/>
      <c r="BU25" s="637"/>
      <c r="BV25" s="637"/>
      <c r="BW25" s="637"/>
      <c r="BX25" s="637"/>
      <c r="BY25" s="637"/>
      <c r="BZ25" s="637"/>
      <c r="CA25" s="637"/>
      <c r="CB25" s="641"/>
      <c r="CD25" s="630" t="s">
        <v>291</v>
      </c>
      <c r="CE25" s="631"/>
      <c r="CF25" s="631"/>
      <c r="CG25" s="631"/>
      <c r="CH25" s="631"/>
      <c r="CI25" s="631"/>
      <c r="CJ25" s="631"/>
      <c r="CK25" s="631"/>
      <c r="CL25" s="631"/>
      <c r="CM25" s="631"/>
      <c r="CN25" s="631"/>
      <c r="CO25" s="631"/>
      <c r="CP25" s="631"/>
      <c r="CQ25" s="632"/>
      <c r="CR25" s="633">
        <v>1516786</v>
      </c>
      <c r="CS25" s="666"/>
      <c r="CT25" s="666"/>
      <c r="CU25" s="666"/>
      <c r="CV25" s="666"/>
      <c r="CW25" s="666"/>
      <c r="CX25" s="666"/>
      <c r="CY25" s="667"/>
      <c r="CZ25" s="638">
        <v>19.399999999999999</v>
      </c>
      <c r="DA25" s="660"/>
      <c r="DB25" s="660"/>
      <c r="DC25" s="668"/>
      <c r="DD25" s="642">
        <v>1361328</v>
      </c>
      <c r="DE25" s="666"/>
      <c r="DF25" s="666"/>
      <c r="DG25" s="666"/>
      <c r="DH25" s="666"/>
      <c r="DI25" s="666"/>
      <c r="DJ25" s="666"/>
      <c r="DK25" s="667"/>
      <c r="DL25" s="642">
        <v>1351950</v>
      </c>
      <c r="DM25" s="666"/>
      <c r="DN25" s="666"/>
      <c r="DO25" s="666"/>
      <c r="DP25" s="666"/>
      <c r="DQ25" s="666"/>
      <c r="DR25" s="666"/>
      <c r="DS25" s="666"/>
      <c r="DT25" s="666"/>
      <c r="DU25" s="666"/>
      <c r="DV25" s="667"/>
      <c r="DW25" s="638">
        <v>25.3</v>
      </c>
      <c r="DX25" s="660"/>
      <c r="DY25" s="660"/>
      <c r="DZ25" s="660"/>
      <c r="EA25" s="660"/>
      <c r="EB25" s="660"/>
      <c r="EC25" s="661"/>
    </row>
    <row r="26" spans="2:133" ht="11.25" customHeight="1" x14ac:dyDescent="0.2">
      <c r="B26" s="630" t="s">
        <v>292</v>
      </c>
      <c r="C26" s="631"/>
      <c r="D26" s="631"/>
      <c r="E26" s="631"/>
      <c r="F26" s="631"/>
      <c r="G26" s="631"/>
      <c r="H26" s="631"/>
      <c r="I26" s="631"/>
      <c r="J26" s="631"/>
      <c r="K26" s="631"/>
      <c r="L26" s="631"/>
      <c r="M26" s="631"/>
      <c r="N26" s="631"/>
      <c r="O26" s="631"/>
      <c r="P26" s="631"/>
      <c r="Q26" s="632"/>
      <c r="R26" s="633" t="s">
        <v>126</v>
      </c>
      <c r="S26" s="634"/>
      <c r="T26" s="634"/>
      <c r="U26" s="634"/>
      <c r="V26" s="634"/>
      <c r="W26" s="634"/>
      <c r="X26" s="634"/>
      <c r="Y26" s="635"/>
      <c r="Z26" s="636" t="s">
        <v>126</v>
      </c>
      <c r="AA26" s="636"/>
      <c r="AB26" s="636"/>
      <c r="AC26" s="636"/>
      <c r="AD26" s="637" t="s">
        <v>126</v>
      </c>
      <c r="AE26" s="637"/>
      <c r="AF26" s="637"/>
      <c r="AG26" s="637"/>
      <c r="AH26" s="637"/>
      <c r="AI26" s="637"/>
      <c r="AJ26" s="637"/>
      <c r="AK26" s="637"/>
      <c r="AL26" s="638" t="s">
        <v>126</v>
      </c>
      <c r="AM26" s="639"/>
      <c r="AN26" s="639"/>
      <c r="AO26" s="640"/>
      <c r="AP26" s="630" t="s">
        <v>293</v>
      </c>
      <c r="AQ26" s="646"/>
      <c r="AR26" s="646"/>
      <c r="AS26" s="646"/>
      <c r="AT26" s="646"/>
      <c r="AU26" s="646"/>
      <c r="AV26" s="646"/>
      <c r="AW26" s="646"/>
      <c r="AX26" s="646"/>
      <c r="AY26" s="646"/>
      <c r="AZ26" s="646"/>
      <c r="BA26" s="646"/>
      <c r="BB26" s="646"/>
      <c r="BC26" s="646"/>
      <c r="BD26" s="646"/>
      <c r="BE26" s="646"/>
      <c r="BF26" s="647"/>
      <c r="BG26" s="633" t="s">
        <v>126</v>
      </c>
      <c r="BH26" s="634"/>
      <c r="BI26" s="634"/>
      <c r="BJ26" s="634"/>
      <c r="BK26" s="634"/>
      <c r="BL26" s="634"/>
      <c r="BM26" s="634"/>
      <c r="BN26" s="635"/>
      <c r="BO26" s="636" t="s">
        <v>126</v>
      </c>
      <c r="BP26" s="636"/>
      <c r="BQ26" s="636"/>
      <c r="BR26" s="636"/>
      <c r="BS26" s="637" t="s">
        <v>126</v>
      </c>
      <c r="BT26" s="637"/>
      <c r="BU26" s="637"/>
      <c r="BV26" s="637"/>
      <c r="BW26" s="637"/>
      <c r="BX26" s="637"/>
      <c r="BY26" s="637"/>
      <c r="BZ26" s="637"/>
      <c r="CA26" s="637"/>
      <c r="CB26" s="641"/>
      <c r="CD26" s="630" t="s">
        <v>294</v>
      </c>
      <c r="CE26" s="631"/>
      <c r="CF26" s="631"/>
      <c r="CG26" s="631"/>
      <c r="CH26" s="631"/>
      <c r="CI26" s="631"/>
      <c r="CJ26" s="631"/>
      <c r="CK26" s="631"/>
      <c r="CL26" s="631"/>
      <c r="CM26" s="631"/>
      <c r="CN26" s="631"/>
      <c r="CO26" s="631"/>
      <c r="CP26" s="631"/>
      <c r="CQ26" s="632"/>
      <c r="CR26" s="633">
        <v>912539</v>
      </c>
      <c r="CS26" s="634"/>
      <c r="CT26" s="634"/>
      <c r="CU26" s="634"/>
      <c r="CV26" s="634"/>
      <c r="CW26" s="634"/>
      <c r="CX26" s="634"/>
      <c r="CY26" s="635"/>
      <c r="CZ26" s="638">
        <v>11.6</v>
      </c>
      <c r="DA26" s="660"/>
      <c r="DB26" s="660"/>
      <c r="DC26" s="668"/>
      <c r="DD26" s="642">
        <v>814113</v>
      </c>
      <c r="DE26" s="634"/>
      <c r="DF26" s="634"/>
      <c r="DG26" s="634"/>
      <c r="DH26" s="634"/>
      <c r="DI26" s="634"/>
      <c r="DJ26" s="634"/>
      <c r="DK26" s="635"/>
      <c r="DL26" s="642" t="s">
        <v>126</v>
      </c>
      <c r="DM26" s="634"/>
      <c r="DN26" s="634"/>
      <c r="DO26" s="634"/>
      <c r="DP26" s="634"/>
      <c r="DQ26" s="634"/>
      <c r="DR26" s="634"/>
      <c r="DS26" s="634"/>
      <c r="DT26" s="634"/>
      <c r="DU26" s="634"/>
      <c r="DV26" s="635"/>
      <c r="DW26" s="638" t="s">
        <v>126</v>
      </c>
      <c r="DX26" s="660"/>
      <c r="DY26" s="660"/>
      <c r="DZ26" s="660"/>
      <c r="EA26" s="660"/>
      <c r="EB26" s="660"/>
      <c r="EC26" s="661"/>
    </row>
    <row r="27" spans="2:133" ht="11.25" customHeight="1" x14ac:dyDescent="0.2">
      <c r="B27" s="630" t="s">
        <v>295</v>
      </c>
      <c r="C27" s="631"/>
      <c r="D27" s="631"/>
      <c r="E27" s="631"/>
      <c r="F27" s="631"/>
      <c r="G27" s="631"/>
      <c r="H27" s="631"/>
      <c r="I27" s="631"/>
      <c r="J27" s="631"/>
      <c r="K27" s="631"/>
      <c r="L27" s="631"/>
      <c r="M27" s="631"/>
      <c r="N27" s="631"/>
      <c r="O27" s="631"/>
      <c r="P27" s="631"/>
      <c r="Q27" s="632"/>
      <c r="R27" s="633">
        <v>5552440</v>
      </c>
      <c r="S27" s="634"/>
      <c r="T27" s="634"/>
      <c r="U27" s="634"/>
      <c r="V27" s="634"/>
      <c r="W27" s="634"/>
      <c r="X27" s="634"/>
      <c r="Y27" s="635"/>
      <c r="Z27" s="636">
        <v>66</v>
      </c>
      <c r="AA27" s="636"/>
      <c r="AB27" s="636"/>
      <c r="AC27" s="636"/>
      <c r="AD27" s="637">
        <v>5322915</v>
      </c>
      <c r="AE27" s="637"/>
      <c r="AF27" s="637"/>
      <c r="AG27" s="637"/>
      <c r="AH27" s="637"/>
      <c r="AI27" s="637"/>
      <c r="AJ27" s="637"/>
      <c r="AK27" s="637"/>
      <c r="AL27" s="638">
        <v>99.699996948242188</v>
      </c>
      <c r="AM27" s="639"/>
      <c r="AN27" s="639"/>
      <c r="AO27" s="640"/>
      <c r="AP27" s="630" t="s">
        <v>296</v>
      </c>
      <c r="AQ27" s="631"/>
      <c r="AR27" s="631"/>
      <c r="AS27" s="631"/>
      <c r="AT27" s="631"/>
      <c r="AU27" s="631"/>
      <c r="AV27" s="631"/>
      <c r="AW27" s="631"/>
      <c r="AX27" s="631"/>
      <c r="AY27" s="631"/>
      <c r="AZ27" s="631"/>
      <c r="BA27" s="631"/>
      <c r="BB27" s="631"/>
      <c r="BC27" s="631"/>
      <c r="BD27" s="631"/>
      <c r="BE27" s="631"/>
      <c r="BF27" s="632"/>
      <c r="BG27" s="633">
        <v>1278040</v>
      </c>
      <c r="BH27" s="634"/>
      <c r="BI27" s="634"/>
      <c r="BJ27" s="634"/>
      <c r="BK27" s="634"/>
      <c r="BL27" s="634"/>
      <c r="BM27" s="634"/>
      <c r="BN27" s="635"/>
      <c r="BO27" s="636">
        <v>100</v>
      </c>
      <c r="BP27" s="636"/>
      <c r="BQ27" s="636"/>
      <c r="BR27" s="636"/>
      <c r="BS27" s="637" t="s">
        <v>126</v>
      </c>
      <c r="BT27" s="637"/>
      <c r="BU27" s="637"/>
      <c r="BV27" s="637"/>
      <c r="BW27" s="637"/>
      <c r="BX27" s="637"/>
      <c r="BY27" s="637"/>
      <c r="BZ27" s="637"/>
      <c r="CA27" s="637"/>
      <c r="CB27" s="641"/>
      <c r="CD27" s="630" t="s">
        <v>297</v>
      </c>
      <c r="CE27" s="631"/>
      <c r="CF27" s="631"/>
      <c r="CG27" s="631"/>
      <c r="CH27" s="631"/>
      <c r="CI27" s="631"/>
      <c r="CJ27" s="631"/>
      <c r="CK27" s="631"/>
      <c r="CL27" s="631"/>
      <c r="CM27" s="631"/>
      <c r="CN27" s="631"/>
      <c r="CO27" s="631"/>
      <c r="CP27" s="631"/>
      <c r="CQ27" s="632"/>
      <c r="CR27" s="633">
        <v>719395</v>
      </c>
      <c r="CS27" s="666"/>
      <c r="CT27" s="666"/>
      <c r="CU27" s="666"/>
      <c r="CV27" s="666"/>
      <c r="CW27" s="666"/>
      <c r="CX27" s="666"/>
      <c r="CY27" s="667"/>
      <c r="CZ27" s="638">
        <v>9.1999999999999993</v>
      </c>
      <c r="DA27" s="660"/>
      <c r="DB27" s="660"/>
      <c r="DC27" s="668"/>
      <c r="DD27" s="642">
        <v>250514</v>
      </c>
      <c r="DE27" s="666"/>
      <c r="DF27" s="666"/>
      <c r="DG27" s="666"/>
      <c r="DH27" s="666"/>
      <c r="DI27" s="666"/>
      <c r="DJ27" s="666"/>
      <c r="DK27" s="667"/>
      <c r="DL27" s="642">
        <v>250501</v>
      </c>
      <c r="DM27" s="666"/>
      <c r="DN27" s="666"/>
      <c r="DO27" s="666"/>
      <c r="DP27" s="666"/>
      <c r="DQ27" s="666"/>
      <c r="DR27" s="666"/>
      <c r="DS27" s="666"/>
      <c r="DT27" s="666"/>
      <c r="DU27" s="666"/>
      <c r="DV27" s="667"/>
      <c r="DW27" s="638">
        <v>4.7</v>
      </c>
      <c r="DX27" s="660"/>
      <c r="DY27" s="660"/>
      <c r="DZ27" s="660"/>
      <c r="EA27" s="660"/>
      <c r="EB27" s="660"/>
      <c r="EC27" s="661"/>
    </row>
    <row r="28" spans="2:133" ht="11.25" customHeight="1" x14ac:dyDescent="0.2">
      <c r="B28" s="630" t="s">
        <v>298</v>
      </c>
      <c r="C28" s="631"/>
      <c r="D28" s="631"/>
      <c r="E28" s="631"/>
      <c r="F28" s="631"/>
      <c r="G28" s="631"/>
      <c r="H28" s="631"/>
      <c r="I28" s="631"/>
      <c r="J28" s="631"/>
      <c r="K28" s="631"/>
      <c r="L28" s="631"/>
      <c r="M28" s="631"/>
      <c r="N28" s="631"/>
      <c r="O28" s="631"/>
      <c r="P28" s="631"/>
      <c r="Q28" s="632"/>
      <c r="R28" s="633">
        <v>1064</v>
      </c>
      <c r="S28" s="634"/>
      <c r="T28" s="634"/>
      <c r="U28" s="634"/>
      <c r="V28" s="634"/>
      <c r="W28" s="634"/>
      <c r="X28" s="634"/>
      <c r="Y28" s="635"/>
      <c r="Z28" s="636">
        <v>0</v>
      </c>
      <c r="AA28" s="636"/>
      <c r="AB28" s="636"/>
      <c r="AC28" s="636"/>
      <c r="AD28" s="637">
        <v>1064</v>
      </c>
      <c r="AE28" s="637"/>
      <c r="AF28" s="637"/>
      <c r="AG28" s="637"/>
      <c r="AH28" s="637"/>
      <c r="AI28" s="637"/>
      <c r="AJ28" s="637"/>
      <c r="AK28" s="637"/>
      <c r="AL28" s="638">
        <v>0</v>
      </c>
      <c r="AM28" s="639"/>
      <c r="AN28" s="639"/>
      <c r="AO28" s="640"/>
      <c r="AP28" s="630"/>
      <c r="AQ28" s="631"/>
      <c r="AR28" s="631"/>
      <c r="AS28" s="631"/>
      <c r="AT28" s="631"/>
      <c r="AU28" s="631"/>
      <c r="AV28" s="631"/>
      <c r="AW28" s="631"/>
      <c r="AX28" s="631"/>
      <c r="AY28" s="631"/>
      <c r="AZ28" s="631"/>
      <c r="BA28" s="631"/>
      <c r="BB28" s="631"/>
      <c r="BC28" s="631"/>
      <c r="BD28" s="631"/>
      <c r="BE28" s="631"/>
      <c r="BF28" s="632"/>
      <c r="BG28" s="633"/>
      <c r="BH28" s="634"/>
      <c r="BI28" s="634"/>
      <c r="BJ28" s="634"/>
      <c r="BK28" s="634"/>
      <c r="BL28" s="634"/>
      <c r="BM28" s="634"/>
      <c r="BN28" s="635"/>
      <c r="BO28" s="636"/>
      <c r="BP28" s="636"/>
      <c r="BQ28" s="636"/>
      <c r="BR28" s="636"/>
      <c r="BS28" s="642"/>
      <c r="BT28" s="634"/>
      <c r="BU28" s="634"/>
      <c r="BV28" s="634"/>
      <c r="BW28" s="634"/>
      <c r="BX28" s="634"/>
      <c r="BY28" s="634"/>
      <c r="BZ28" s="634"/>
      <c r="CA28" s="634"/>
      <c r="CB28" s="643"/>
      <c r="CD28" s="630" t="s">
        <v>299</v>
      </c>
      <c r="CE28" s="631"/>
      <c r="CF28" s="631"/>
      <c r="CG28" s="631"/>
      <c r="CH28" s="631"/>
      <c r="CI28" s="631"/>
      <c r="CJ28" s="631"/>
      <c r="CK28" s="631"/>
      <c r="CL28" s="631"/>
      <c r="CM28" s="631"/>
      <c r="CN28" s="631"/>
      <c r="CO28" s="631"/>
      <c r="CP28" s="631"/>
      <c r="CQ28" s="632"/>
      <c r="CR28" s="633">
        <v>992608</v>
      </c>
      <c r="CS28" s="634"/>
      <c r="CT28" s="634"/>
      <c r="CU28" s="634"/>
      <c r="CV28" s="634"/>
      <c r="CW28" s="634"/>
      <c r="CX28" s="634"/>
      <c r="CY28" s="635"/>
      <c r="CZ28" s="638">
        <v>12.7</v>
      </c>
      <c r="DA28" s="660"/>
      <c r="DB28" s="660"/>
      <c r="DC28" s="668"/>
      <c r="DD28" s="642">
        <v>986990</v>
      </c>
      <c r="DE28" s="634"/>
      <c r="DF28" s="634"/>
      <c r="DG28" s="634"/>
      <c r="DH28" s="634"/>
      <c r="DI28" s="634"/>
      <c r="DJ28" s="634"/>
      <c r="DK28" s="635"/>
      <c r="DL28" s="642">
        <v>986990</v>
      </c>
      <c r="DM28" s="634"/>
      <c r="DN28" s="634"/>
      <c r="DO28" s="634"/>
      <c r="DP28" s="634"/>
      <c r="DQ28" s="634"/>
      <c r="DR28" s="634"/>
      <c r="DS28" s="634"/>
      <c r="DT28" s="634"/>
      <c r="DU28" s="634"/>
      <c r="DV28" s="635"/>
      <c r="DW28" s="638">
        <v>18.5</v>
      </c>
      <c r="DX28" s="660"/>
      <c r="DY28" s="660"/>
      <c r="DZ28" s="660"/>
      <c r="EA28" s="660"/>
      <c r="EB28" s="660"/>
      <c r="EC28" s="661"/>
    </row>
    <row r="29" spans="2:133" ht="11.25" customHeight="1" x14ac:dyDescent="0.2">
      <c r="B29" s="630" t="s">
        <v>300</v>
      </c>
      <c r="C29" s="631"/>
      <c r="D29" s="631"/>
      <c r="E29" s="631"/>
      <c r="F29" s="631"/>
      <c r="G29" s="631"/>
      <c r="H29" s="631"/>
      <c r="I29" s="631"/>
      <c r="J29" s="631"/>
      <c r="K29" s="631"/>
      <c r="L29" s="631"/>
      <c r="M29" s="631"/>
      <c r="N29" s="631"/>
      <c r="O29" s="631"/>
      <c r="P29" s="631"/>
      <c r="Q29" s="632"/>
      <c r="R29" s="633">
        <v>47831</v>
      </c>
      <c r="S29" s="634"/>
      <c r="T29" s="634"/>
      <c r="U29" s="634"/>
      <c r="V29" s="634"/>
      <c r="W29" s="634"/>
      <c r="X29" s="634"/>
      <c r="Y29" s="635"/>
      <c r="Z29" s="636">
        <v>0.6</v>
      </c>
      <c r="AA29" s="636"/>
      <c r="AB29" s="636"/>
      <c r="AC29" s="636"/>
      <c r="AD29" s="637" t="s">
        <v>126</v>
      </c>
      <c r="AE29" s="637"/>
      <c r="AF29" s="637"/>
      <c r="AG29" s="637"/>
      <c r="AH29" s="637"/>
      <c r="AI29" s="637"/>
      <c r="AJ29" s="637"/>
      <c r="AK29" s="637"/>
      <c r="AL29" s="638" t="s">
        <v>126</v>
      </c>
      <c r="AM29" s="639"/>
      <c r="AN29" s="639"/>
      <c r="AO29" s="640"/>
      <c r="AP29" s="651"/>
      <c r="AQ29" s="652"/>
      <c r="AR29" s="652"/>
      <c r="AS29" s="652"/>
      <c r="AT29" s="652"/>
      <c r="AU29" s="652"/>
      <c r="AV29" s="652"/>
      <c r="AW29" s="652"/>
      <c r="AX29" s="652"/>
      <c r="AY29" s="652"/>
      <c r="AZ29" s="652"/>
      <c r="BA29" s="652"/>
      <c r="BB29" s="652"/>
      <c r="BC29" s="652"/>
      <c r="BD29" s="652"/>
      <c r="BE29" s="652"/>
      <c r="BF29" s="653"/>
      <c r="BG29" s="633"/>
      <c r="BH29" s="634"/>
      <c r="BI29" s="634"/>
      <c r="BJ29" s="634"/>
      <c r="BK29" s="634"/>
      <c r="BL29" s="634"/>
      <c r="BM29" s="634"/>
      <c r="BN29" s="635"/>
      <c r="BO29" s="636"/>
      <c r="BP29" s="636"/>
      <c r="BQ29" s="636"/>
      <c r="BR29" s="636"/>
      <c r="BS29" s="637"/>
      <c r="BT29" s="637"/>
      <c r="BU29" s="637"/>
      <c r="BV29" s="637"/>
      <c r="BW29" s="637"/>
      <c r="BX29" s="637"/>
      <c r="BY29" s="637"/>
      <c r="BZ29" s="637"/>
      <c r="CA29" s="637"/>
      <c r="CB29" s="641"/>
      <c r="CD29" s="671" t="s">
        <v>301</v>
      </c>
      <c r="CE29" s="672"/>
      <c r="CF29" s="630" t="s">
        <v>69</v>
      </c>
      <c r="CG29" s="631"/>
      <c r="CH29" s="631"/>
      <c r="CI29" s="631"/>
      <c r="CJ29" s="631"/>
      <c r="CK29" s="631"/>
      <c r="CL29" s="631"/>
      <c r="CM29" s="631"/>
      <c r="CN29" s="631"/>
      <c r="CO29" s="631"/>
      <c r="CP29" s="631"/>
      <c r="CQ29" s="632"/>
      <c r="CR29" s="633">
        <v>992608</v>
      </c>
      <c r="CS29" s="666"/>
      <c r="CT29" s="666"/>
      <c r="CU29" s="666"/>
      <c r="CV29" s="666"/>
      <c r="CW29" s="666"/>
      <c r="CX29" s="666"/>
      <c r="CY29" s="667"/>
      <c r="CZ29" s="638">
        <v>12.7</v>
      </c>
      <c r="DA29" s="660"/>
      <c r="DB29" s="660"/>
      <c r="DC29" s="668"/>
      <c r="DD29" s="642">
        <v>986990</v>
      </c>
      <c r="DE29" s="666"/>
      <c r="DF29" s="666"/>
      <c r="DG29" s="666"/>
      <c r="DH29" s="666"/>
      <c r="DI29" s="666"/>
      <c r="DJ29" s="666"/>
      <c r="DK29" s="667"/>
      <c r="DL29" s="642">
        <v>986990</v>
      </c>
      <c r="DM29" s="666"/>
      <c r="DN29" s="666"/>
      <c r="DO29" s="666"/>
      <c r="DP29" s="666"/>
      <c r="DQ29" s="666"/>
      <c r="DR29" s="666"/>
      <c r="DS29" s="666"/>
      <c r="DT29" s="666"/>
      <c r="DU29" s="666"/>
      <c r="DV29" s="667"/>
      <c r="DW29" s="638">
        <v>18.5</v>
      </c>
      <c r="DX29" s="660"/>
      <c r="DY29" s="660"/>
      <c r="DZ29" s="660"/>
      <c r="EA29" s="660"/>
      <c r="EB29" s="660"/>
      <c r="EC29" s="661"/>
    </row>
    <row r="30" spans="2:133" ht="11.25" customHeight="1" x14ac:dyDescent="0.2">
      <c r="B30" s="630" t="s">
        <v>302</v>
      </c>
      <c r="C30" s="631"/>
      <c r="D30" s="631"/>
      <c r="E30" s="631"/>
      <c r="F30" s="631"/>
      <c r="G30" s="631"/>
      <c r="H30" s="631"/>
      <c r="I30" s="631"/>
      <c r="J30" s="631"/>
      <c r="K30" s="631"/>
      <c r="L30" s="631"/>
      <c r="M30" s="631"/>
      <c r="N30" s="631"/>
      <c r="O30" s="631"/>
      <c r="P30" s="631"/>
      <c r="Q30" s="632"/>
      <c r="R30" s="633">
        <v>61426</v>
      </c>
      <c r="S30" s="634"/>
      <c r="T30" s="634"/>
      <c r="U30" s="634"/>
      <c r="V30" s="634"/>
      <c r="W30" s="634"/>
      <c r="X30" s="634"/>
      <c r="Y30" s="635"/>
      <c r="Z30" s="636">
        <v>0.7</v>
      </c>
      <c r="AA30" s="636"/>
      <c r="AB30" s="636"/>
      <c r="AC30" s="636"/>
      <c r="AD30" s="637">
        <v>81</v>
      </c>
      <c r="AE30" s="637"/>
      <c r="AF30" s="637"/>
      <c r="AG30" s="637"/>
      <c r="AH30" s="637"/>
      <c r="AI30" s="637"/>
      <c r="AJ30" s="637"/>
      <c r="AK30" s="637"/>
      <c r="AL30" s="638">
        <v>0</v>
      </c>
      <c r="AM30" s="639"/>
      <c r="AN30" s="639"/>
      <c r="AO30" s="640"/>
      <c r="AP30" s="615" t="s">
        <v>220</v>
      </c>
      <c r="AQ30" s="616"/>
      <c r="AR30" s="616"/>
      <c r="AS30" s="616"/>
      <c r="AT30" s="616"/>
      <c r="AU30" s="616"/>
      <c r="AV30" s="616"/>
      <c r="AW30" s="616"/>
      <c r="AX30" s="616"/>
      <c r="AY30" s="616"/>
      <c r="AZ30" s="616"/>
      <c r="BA30" s="616"/>
      <c r="BB30" s="616"/>
      <c r="BC30" s="616"/>
      <c r="BD30" s="616"/>
      <c r="BE30" s="616"/>
      <c r="BF30" s="617"/>
      <c r="BG30" s="615" t="s">
        <v>303</v>
      </c>
      <c r="BH30" s="669"/>
      <c r="BI30" s="669"/>
      <c r="BJ30" s="669"/>
      <c r="BK30" s="669"/>
      <c r="BL30" s="669"/>
      <c r="BM30" s="669"/>
      <c r="BN30" s="669"/>
      <c r="BO30" s="669"/>
      <c r="BP30" s="669"/>
      <c r="BQ30" s="670"/>
      <c r="BR30" s="615" t="s">
        <v>304</v>
      </c>
      <c r="BS30" s="669"/>
      <c r="BT30" s="669"/>
      <c r="BU30" s="669"/>
      <c r="BV30" s="669"/>
      <c r="BW30" s="669"/>
      <c r="BX30" s="669"/>
      <c r="BY30" s="669"/>
      <c r="BZ30" s="669"/>
      <c r="CA30" s="669"/>
      <c r="CB30" s="670"/>
      <c r="CD30" s="673"/>
      <c r="CE30" s="674"/>
      <c r="CF30" s="630" t="s">
        <v>305</v>
      </c>
      <c r="CG30" s="631"/>
      <c r="CH30" s="631"/>
      <c r="CI30" s="631"/>
      <c r="CJ30" s="631"/>
      <c r="CK30" s="631"/>
      <c r="CL30" s="631"/>
      <c r="CM30" s="631"/>
      <c r="CN30" s="631"/>
      <c r="CO30" s="631"/>
      <c r="CP30" s="631"/>
      <c r="CQ30" s="632"/>
      <c r="CR30" s="633">
        <v>981152</v>
      </c>
      <c r="CS30" s="634"/>
      <c r="CT30" s="634"/>
      <c r="CU30" s="634"/>
      <c r="CV30" s="634"/>
      <c r="CW30" s="634"/>
      <c r="CX30" s="634"/>
      <c r="CY30" s="635"/>
      <c r="CZ30" s="638">
        <v>12.5</v>
      </c>
      <c r="DA30" s="660"/>
      <c r="DB30" s="660"/>
      <c r="DC30" s="668"/>
      <c r="DD30" s="642">
        <v>975599</v>
      </c>
      <c r="DE30" s="634"/>
      <c r="DF30" s="634"/>
      <c r="DG30" s="634"/>
      <c r="DH30" s="634"/>
      <c r="DI30" s="634"/>
      <c r="DJ30" s="634"/>
      <c r="DK30" s="635"/>
      <c r="DL30" s="642">
        <v>975599</v>
      </c>
      <c r="DM30" s="634"/>
      <c r="DN30" s="634"/>
      <c r="DO30" s="634"/>
      <c r="DP30" s="634"/>
      <c r="DQ30" s="634"/>
      <c r="DR30" s="634"/>
      <c r="DS30" s="634"/>
      <c r="DT30" s="634"/>
      <c r="DU30" s="634"/>
      <c r="DV30" s="635"/>
      <c r="DW30" s="638">
        <v>18.3</v>
      </c>
      <c r="DX30" s="660"/>
      <c r="DY30" s="660"/>
      <c r="DZ30" s="660"/>
      <c r="EA30" s="660"/>
      <c r="EB30" s="660"/>
      <c r="EC30" s="661"/>
    </row>
    <row r="31" spans="2:133" ht="11.25" customHeight="1" x14ac:dyDescent="0.2">
      <c r="B31" s="630" t="s">
        <v>306</v>
      </c>
      <c r="C31" s="631"/>
      <c r="D31" s="631"/>
      <c r="E31" s="631"/>
      <c r="F31" s="631"/>
      <c r="G31" s="631"/>
      <c r="H31" s="631"/>
      <c r="I31" s="631"/>
      <c r="J31" s="631"/>
      <c r="K31" s="631"/>
      <c r="L31" s="631"/>
      <c r="M31" s="631"/>
      <c r="N31" s="631"/>
      <c r="O31" s="631"/>
      <c r="P31" s="631"/>
      <c r="Q31" s="632"/>
      <c r="R31" s="633">
        <v>12641</v>
      </c>
      <c r="S31" s="634"/>
      <c r="T31" s="634"/>
      <c r="U31" s="634"/>
      <c r="V31" s="634"/>
      <c r="W31" s="634"/>
      <c r="X31" s="634"/>
      <c r="Y31" s="635"/>
      <c r="Z31" s="636">
        <v>0.2</v>
      </c>
      <c r="AA31" s="636"/>
      <c r="AB31" s="636"/>
      <c r="AC31" s="636"/>
      <c r="AD31" s="637" t="s">
        <v>126</v>
      </c>
      <c r="AE31" s="637"/>
      <c r="AF31" s="637"/>
      <c r="AG31" s="637"/>
      <c r="AH31" s="637"/>
      <c r="AI31" s="637"/>
      <c r="AJ31" s="637"/>
      <c r="AK31" s="637"/>
      <c r="AL31" s="638" t="s">
        <v>126</v>
      </c>
      <c r="AM31" s="639"/>
      <c r="AN31" s="639"/>
      <c r="AO31" s="640"/>
      <c r="AP31" s="681" t="s">
        <v>307</v>
      </c>
      <c r="AQ31" s="682"/>
      <c r="AR31" s="682"/>
      <c r="AS31" s="682"/>
      <c r="AT31" s="687" t="s">
        <v>308</v>
      </c>
      <c r="AU31" s="343"/>
      <c r="AV31" s="343"/>
      <c r="AW31" s="343"/>
      <c r="AX31" s="619" t="s">
        <v>186</v>
      </c>
      <c r="AY31" s="620"/>
      <c r="AZ31" s="620"/>
      <c r="BA31" s="620"/>
      <c r="BB31" s="620"/>
      <c r="BC31" s="620"/>
      <c r="BD31" s="620"/>
      <c r="BE31" s="620"/>
      <c r="BF31" s="621"/>
      <c r="BG31" s="680">
        <v>99.1</v>
      </c>
      <c r="BH31" s="677"/>
      <c r="BI31" s="677"/>
      <c r="BJ31" s="677"/>
      <c r="BK31" s="677"/>
      <c r="BL31" s="677"/>
      <c r="BM31" s="628">
        <v>93.8</v>
      </c>
      <c r="BN31" s="677"/>
      <c r="BO31" s="677"/>
      <c r="BP31" s="677"/>
      <c r="BQ31" s="678"/>
      <c r="BR31" s="680">
        <v>97.1</v>
      </c>
      <c r="BS31" s="677"/>
      <c r="BT31" s="677"/>
      <c r="BU31" s="677"/>
      <c r="BV31" s="677"/>
      <c r="BW31" s="677"/>
      <c r="BX31" s="628">
        <v>92</v>
      </c>
      <c r="BY31" s="677"/>
      <c r="BZ31" s="677"/>
      <c r="CA31" s="677"/>
      <c r="CB31" s="678"/>
      <c r="CD31" s="673"/>
      <c r="CE31" s="674"/>
      <c r="CF31" s="630" t="s">
        <v>309</v>
      </c>
      <c r="CG31" s="631"/>
      <c r="CH31" s="631"/>
      <c r="CI31" s="631"/>
      <c r="CJ31" s="631"/>
      <c r="CK31" s="631"/>
      <c r="CL31" s="631"/>
      <c r="CM31" s="631"/>
      <c r="CN31" s="631"/>
      <c r="CO31" s="631"/>
      <c r="CP31" s="631"/>
      <c r="CQ31" s="632"/>
      <c r="CR31" s="633">
        <v>11456</v>
      </c>
      <c r="CS31" s="666"/>
      <c r="CT31" s="666"/>
      <c r="CU31" s="666"/>
      <c r="CV31" s="666"/>
      <c r="CW31" s="666"/>
      <c r="CX31" s="666"/>
      <c r="CY31" s="667"/>
      <c r="CZ31" s="638">
        <v>0.1</v>
      </c>
      <c r="DA31" s="660"/>
      <c r="DB31" s="660"/>
      <c r="DC31" s="668"/>
      <c r="DD31" s="642">
        <v>11391</v>
      </c>
      <c r="DE31" s="666"/>
      <c r="DF31" s="666"/>
      <c r="DG31" s="666"/>
      <c r="DH31" s="666"/>
      <c r="DI31" s="666"/>
      <c r="DJ31" s="666"/>
      <c r="DK31" s="667"/>
      <c r="DL31" s="642">
        <v>11391</v>
      </c>
      <c r="DM31" s="666"/>
      <c r="DN31" s="666"/>
      <c r="DO31" s="666"/>
      <c r="DP31" s="666"/>
      <c r="DQ31" s="666"/>
      <c r="DR31" s="666"/>
      <c r="DS31" s="666"/>
      <c r="DT31" s="666"/>
      <c r="DU31" s="666"/>
      <c r="DV31" s="667"/>
      <c r="DW31" s="638">
        <v>0.2</v>
      </c>
      <c r="DX31" s="660"/>
      <c r="DY31" s="660"/>
      <c r="DZ31" s="660"/>
      <c r="EA31" s="660"/>
      <c r="EB31" s="660"/>
      <c r="EC31" s="661"/>
    </row>
    <row r="32" spans="2:133" ht="11.25" customHeight="1" x14ac:dyDescent="0.2">
      <c r="B32" s="630" t="s">
        <v>310</v>
      </c>
      <c r="C32" s="631"/>
      <c r="D32" s="631"/>
      <c r="E32" s="631"/>
      <c r="F32" s="631"/>
      <c r="G32" s="631"/>
      <c r="H32" s="631"/>
      <c r="I32" s="631"/>
      <c r="J32" s="631"/>
      <c r="K32" s="631"/>
      <c r="L32" s="631"/>
      <c r="M32" s="631"/>
      <c r="N32" s="631"/>
      <c r="O32" s="631"/>
      <c r="P32" s="631"/>
      <c r="Q32" s="632"/>
      <c r="R32" s="633">
        <v>1019343</v>
      </c>
      <c r="S32" s="634"/>
      <c r="T32" s="634"/>
      <c r="U32" s="634"/>
      <c r="V32" s="634"/>
      <c r="W32" s="634"/>
      <c r="X32" s="634"/>
      <c r="Y32" s="635"/>
      <c r="Z32" s="636">
        <v>12.1</v>
      </c>
      <c r="AA32" s="636"/>
      <c r="AB32" s="636"/>
      <c r="AC32" s="636"/>
      <c r="AD32" s="637" t="s">
        <v>126</v>
      </c>
      <c r="AE32" s="637"/>
      <c r="AF32" s="637"/>
      <c r="AG32" s="637"/>
      <c r="AH32" s="637"/>
      <c r="AI32" s="637"/>
      <c r="AJ32" s="637"/>
      <c r="AK32" s="637"/>
      <c r="AL32" s="638" t="s">
        <v>126</v>
      </c>
      <c r="AM32" s="639"/>
      <c r="AN32" s="639"/>
      <c r="AO32" s="640"/>
      <c r="AP32" s="683"/>
      <c r="AQ32" s="684"/>
      <c r="AR32" s="684"/>
      <c r="AS32" s="684"/>
      <c r="AT32" s="688"/>
      <c r="AU32" s="342" t="s">
        <v>311</v>
      </c>
      <c r="AX32" s="630" t="s">
        <v>312</v>
      </c>
      <c r="AY32" s="631"/>
      <c r="AZ32" s="631"/>
      <c r="BA32" s="631"/>
      <c r="BB32" s="631"/>
      <c r="BC32" s="631"/>
      <c r="BD32" s="631"/>
      <c r="BE32" s="631"/>
      <c r="BF32" s="632"/>
      <c r="BG32" s="690">
        <v>99.6</v>
      </c>
      <c r="BH32" s="666"/>
      <c r="BI32" s="666"/>
      <c r="BJ32" s="666"/>
      <c r="BK32" s="666"/>
      <c r="BL32" s="666"/>
      <c r="BM32" s="639">
        <v>96.1</v>
      </c>
      <c r="BN32" s="666"/>
      <c r="BO32" s="666"/>
      <c r="BP32" s="666"/>
      <c r="BQ32" s="679"/>
      <c r="BR32" s="690">
        <v>99.2</v>
      </c>
      <c r="BS32" s="666"/>
      <c r="BT32" s="666"/>
      <c r="BU32" s="666"/>
      <c r="BV32" s="666"/>
      <c r="BW32" s="666"/>
      <c r="BX32" s="639">
        <v>95.8</v>
      </c>
      <c r="BY32" s="666"/>
      <c r="BZ32" s="666"/>
      <c r="CA32" s="666"/>
      <c r="CB32" s="679"/>
      <c r="CD32" s="675"/>
      <c r="CE32" s="676"/>
      <c r="CF32" s="630" t="s">
        <v>313</v>
      </c>
      <c r="CG32" s="631"/>
      <c r="CH32" s="631"/>
      <c r="CI32" s="631"/>
      <c r="CJ32" s="631"/>
      <c r="CK32" s="631"/>
      <c r="CL32" s="631"/>
      <c r="CM32" s="631"/>
      <c r="CN32" s="631"/>
      <c r="CO32" s="631"/>
      <c r="CP32" s="631"/>
      <c r="CQ32" s="632"/>
      <c r="CR32" s="633" t="s">
        <v>126</v>
      </c>
      <c r="CS32" s="634"/>
      <c r="CT32" s="634"/>
      <c r="CU32" s="634"/>
      <c r="CV32" s="634"/>
      <c r="CW32" s="634"/>
      <c r="CX32" s="634"/>
      <c r="CY32" s="635"/>
      <c r="CZ32" s="638" t="s">
        <v>126</v>
      </c>
      <c r="DA32" s="660"/>
      <c r="DB32" s="660"/>
      <c r="DC32" s="668"/>
      <c r="DD32" s="642" t="s">
        <v>126</v>
      </c>
      <c r="DE32" s="634"/>
      <c r="DF32" s="634"/>
      <c r="DG32" s="634"/>
      <c r="DH32" s="634"/>
      <c r="DI32" s="634"/>
      <c r="DJ32" s="634"/>
      <c r="DK32" s="635"/>
      <c r="DL32" s="642" t="s">
        <v>126</v>
      </c>
      <c r="DM32" s="634"/>
      <c r="DN32" s="634"/>
      <c r="DO32" s="634"/>
      <c r="DP32" s="634"/>
      <c r="DQ32" s="634"/>
      <c r="DR32" s="634"/>
      <c r="DS32" s="634"/>
      <c r="DT32" s="634"/>
      <c r="DU32" s="634"/>
      <c r="DV32" s="635"/>
      <c r="DW32" s="638" t="s">
        <v>126</v>
      </c>
      <c r="DX32" s="660"/>
      <c r="DY32" s="660"/>
      <c r="DZ32" s="660"/>
      <c r="EA32" s="660"/>
      <c r="EB32" s="660"/>
      <c r="EC32" s="661"/>
    </row>
    <row r="33" spans="2:133" ht="11.25" customHeight="1" x14ac:dyDescent="0.2">
      <c r="B33" s="662" t="s">
        <v>314</v>
      </c>
      <c r="C33" s="663"/>
      <c r="D33" s="663"/>
      <c r="E33" s="663"/>
      <c r="F33" s="663"/>
      <c r="G33" s="663"/>
      <c r="H33" s="663"/>
      <c r="I33" s="663"/>
      <c r="J33" s="663"/>
      <c r="K33" s="663"/>
      <c r="L33" s="663"/>
      <c r="M33" s="663"/>
      <c r="N33" s="663"/>
      <c r="O33" s="663"/>
      <c r="P33" s="663"/>
      <c r="Q33" s="664"/>
      <c r="R33" s="633">
        <v>1279</v>
      </c>
      <c r="S33" s="634"/>
      <c r="T33" s="634"/>
      <c r="U33" s="634"/>
      <c r="V33" s="634"/>
      <c r="W33" s="634"/>
      <c r="X33" s="634"/>
      <c r="Y33" s="635"/>
      <c r="Z33" s="636">
        <v>0</v>
      </c>
      <c r="AA33" s="636"/>
      <c r="AB33" s="636"/>
      <c r="AC33" s="636"/>
      <c r="AD33" s="637">
        <v>1279</v>
      </c>
      <c r="AE33" s="637"/>
      <c r="AF33" s="637"/>
      <c r="AG33" s="637"/>
      <c r="AH33" s="637"/>
      <c r="AI33" s="637"/>
      <c r="AJ33" s="637"/>
      <c r="AK33" s="637"/>
      <c r="AL33" s="638">
        <v>0</v>
      </c>
      <c r="AM33" s="639"/>
      <c r="AN33" s="639"/>
      <c r="AO33" s="640"/>
      <c r="AP33" s="685"/>
      <c r="AQ33" s="686"/>
      <c r="AR33" s="686"/>
      <c r="AS33" s="686"/>
      <c r="AT33" s="689"/>
      <c r="AU33" s="341"/>
      <c r="AV33" s="341"/>
      <c r="AW33" s="341"/>
      <c r="AX33" s="651" t="s">
        <v>315</v>
      </c>
      <c r="AY33" s="652"/>
      <c r="AZ33" s="652"/>
      <c r="BA33" s="652"/>
      <c r="BB33" s="652"/>
      <c r="BC33" s="652"/>
      <c r="BD33" s="652"/>
      <c r="BE33" s="652"/>
      <c r="BF33" s="653"/>
      <c r="BG33" s="691">
        <v>98.8</v>
      </c>
      <c r="BH33" s="692"/>
      <c r="BI33" s="692"/>
      <c r="BJ33" s="692"/>
      <c r="BK33" s="692"/>
      <c r="BL33" s="692"/>
      <c r="BM33" s="693">
        <v>91.3</v>
      </c>
      <c r="BN33" s="692"/>
      <c r="BO33" s="692"/>
      <c r="BP33" s="692"/>
      <c r="BQ33" s="694"/>
      <c r="BR33" s="691">
        <v>95.3</v>
      </c>
      <c r="BS33" s="692"/>
      <c r="BT33" s="692"/>
      <c r="BU33" s="692"/>
      <c r="BV33" s="692"/>
      <c r="BW33" s="692"/>
      <c r="BX33" s="693">
        <v>88.3</v>
      </c>
      <c r="BY33" s="692"/>
      <c r="BZ33" s="692"/>
      <c r="CA33" s="692"/>
      <c r="CB33" s="694"/>
      <c r="CD33" s="630" t="s">
        <v>316</v>
      </c>
      <c r="CE33" s="631"/>
      <c r="CF33" s="631"/>
      <c r="CG33" s="631"/>
      <c r="CH33" s="631"/>
      <c r="CI33" s="631"/>
      <c r="CJ33" s="631"/>
      <c r="CK33" s="631"/>
      <c r="CL33" s="631"/>
      <c r="CM33" s="631"/>
      <c r="CN33" s="631"/>
      <c r="CO33" s="631"/>
      <c r="CP33" s="631"/>
      <c r="CQ33" s="632"/>
      <c r="CR33" s="633">
        <v>3766791</v>
      </c>
      <c r="CS33" s="666"/>
      <c r="CT33" s="666"/>
      <c r="CU33" s="666"/>
      <c r="CV33" s="666"/>
      <c r="CW33" s="666"/>
      <c r="CX33" s="666"/>
      <c r="CY33" s="667"/>
      <c r="CZ33" s="638">
        <v>48.1</v>
      </c>
      <c r="DA33" s="660"/>
      <c r="DB33" s="660"/>
      <c r="DC33" s="668"/>
      <c r="DD33" s="642">
        <v>2904003</v>
      </c>
      <c r="DE33" s="666"/>
      <c r="DF33" s="666"/>
      <c r="DG33" s="666"/>
      <c r="DH33" s="666"/>
      <c r="DI33" s="666"/>
      <c r="DJ33" s="666"/>
      <c r="DK33" s="667"/>
      <c r="DL33" s="642">
        <v>1867235</v>
      </c>
      <c r="DM33" s="666"/>
      <c r="DN33" s="666"/>
      <c r="DO33" s="666"/>
      <c r="DP33" s="666"/>
      <c r="DQ33" s="666"/>
      <c r="DR33" s="666"/>
      <c r="DS33" s="666"/>
      <c r="DT33" s="666"/>
      <c r="DU33" s="666"/>
      <c r="DV33" s="667"/>
      <c r="DW33" s="638">
        <v>35</v>
      </c>
      <c r="DX33" s="660"/>
      <c r="DY33" s="660"/>
      <c r="DZ33" s="660"/>
      <c r="EA33" s="660"/>
      <c r="EB33" s="660"/>
      <c r="EC33" s="661"/>
    </row>
    <row r="34" spans="2:133" ht="11.25" customHeight="1" x14ac:dyDescent="0.2">
      <c r="B34" s="630" t="s">
        <v>317</v>
      </c>
      <c r="C34" s="631"/>
      <c r="D34" s="631"/>
      <c r="E34" s="631"/>
      <c r="F34" s="631"/>
      <c r="G34" s="631"/>
      <c r="H34" s="631"/>
      <c r="I34" s="631"/>
      <c r="J34" s="631"/>
      <c r="K34" s="631"/>
      <c r="L34" s="631"/>
      <c r="M34" s="631"/>
      <c r="N34" s="631"/>
      <c r="O34" s="631"/>
      <c r="P34" s="631"/>
      <c r="Q34" s="632"/>
      <c r="R34" s="633">
        <v>528832</v>
      </c>
      <c r="S34" s="634"/>
      <c r="T34" s="634"/>
      <c r="U34" s="634"/>
      <c r="V34" s="634"/>
      <c r="W34" s="634"/>
      <c r="X34" s="634"/>
      <c r="Y34" s="635"/>
      <c r="Z34" s="636">
        <v>6.3</v>
      </c>
      <c r="AA34" s="636"/>
      <c r="AB34" s="636"/>
      <c r="AC34" s="636"/>
      <c r="AD34" s="637" t="s">
        <v>126</v>
      </c>
      <c r="AE34" s="637"/>
      <c r="AF34" s="637"/>
      <c r="AG34" s="637"/>
      <c r="AH34" s="637"/>
      <c r="AI34" s="637"/>
      <c r="AJ34" s="637"/>
      <c r="AK34" s="637"/>
      <c r="AL34" s="638" t="s">
        <v>126</v>
      </c>
      <c r="AM34" s="639"/>
      <c r="AN34" s="639"/>
      <c r="AO34" s="640"/>
      <c r="AP34" s="207"/>
      <c r="AQ34" s="208"/>
      <c r="AS34" s="343"/>
      <c r="AT34" s="343"/>
      <c r="AU34" s="343"/>
      <c r="AV34" s="343"/>
      <c r="AW34" s="343"/>
      <c r="AX34" s="343"/>
      <c r="AY34" s="343"/>
      <c r="AZ34" s="343"/>
      <c r="BA34" s="343"/>
      <c r="BB34" s="343"/>
      <c r="BC34" s="343"/>
      <c r="BD34" s="343"/>
      <c r="BE34" s="343"/>
      <c r="BF34" s="343"/>
      <c r="BG34" s="208"/>
      <c r="BH34" s="208"/>
      <c r="BI34" s="208"/>
      <c r="BJ34" s="208"/>
      <c r="BK34" s="208"/>
      <c r="BL34" s="208"/>
      <c r="BM34" s="208"/>
      <c r="BN34" s="208"/>
      <c r="BO34" s="208"/>
      <c r="BP34" s="208"/>
      <c r="BQ34" s="208"/>
      <c r="BR34" s="208"/>
      <c r="BS34" s="208"/>
      <c r="BT34" s="208"/>
      <c r="BU34" s="208"/>
      <c r="BV34" s="208"/>
      <c r="BW34" s="208"/>
      <c r="BX34" s="208"/>
      <c r="BY34" s="208"/>
      <c r="BZ34" s="208"/>
      <c r="CA34" s="208"/>
      <c r="CB34" s="208"/>
      <c r="CD34" s="630" t="s">
        <v>318</v>
      </c>
      <c r="CE34" s="631"/>
      <c r="CF34" s="631"/>
      <c r="CG34" s="631"/>
      <c r="CH34" s="631"/>
      <c r="CI34" s="631"/>
      <c r="CJ34" s="631"/>
      <c r="CK34" s="631"/>
      <c r="CL34" s="631"/>
      <c r="CM34" s="631"/>
      <c r="CN34" s="631"/>
      <c r="CO34" s="631"/>
      <c r="CP34" s="631"/>
      <c r="CQ34" s="632"/>
      <c r="CR34" s="633">
        <v>1150043</v>
      </c>
      <c r="CS34" s="634"/>
      <c r="CT34" s="634"/>
      <c r="CU34" s="634"/>
      <c r="CV34" s="634"/>
      <c r="CW34" s="634"/>
      <c r="CX34" s="634"/>
      <c r="CY34" s="635"/>
      <c r="CZ34" s="638">
        <v>14.7</v>
      </c>
      <c r="DA34" s="660"/>
      <c r="DB34" s="660"/>
      <c r="DC34" s="668"/>
      <c r="DD34" s="642">
        <v>821887</v>
      </c>
      <c r="DE34" s="634"/>
      <c r="DF34" s="634"/>
      <c r="DG34" s="634"/>
      <c r="DH34" s="634"/>
      <c r="DI34" s="634"/>
      <c r="DJ34" s="634"/>
      <c r="DK34" s="635"/>
      <c r="DL34" s="642">
        <v>703722</v>
      </c>
      <c r="DM34" s="634"/>
      <c r="DN34" s="634"/>
      <c r="DO34" s="634"/>
      <c r="DP34" s="634"/>
      <c r="DQ34" s="634"/>
      <c r="DR34" s="634"/>
      <c r="DS34" s="634"/>
      <c r="DT34" s="634"/>
      <c r="DU34" s="634"/>
      <c r="DV34" s="635"/>
      <c r="DW34" s="638">
        <v>13.2</v>
      </c>
      <c r="DX34" s="660"/>
      <c r="DY34" s="660"/>
      <c r="DZ34" s="660"/>
      <c r="EA34" s="660"/>
      <c r="EB34" s="660"/>
      <c r="EC34" s="661"/>
    </row>
    <row r="35" spans="2:133" ht="11.25" customHeight="1" x14ac:dyDescent="0.2">
      <c r="B35" s="630" t="s">
        <v>319</v>
      </c>
      <c r="C35" s="631"/>
      <c r="D35" s="631"/>
      <c r="E35" s="631"/>
      <c r="F35" s="631"/>
      <c r="G35" s="631"/>
      <c r="H35" s="631"/>
      <c r="I35" s="631"/>
      <c r="J35" s="631"/>
      <c r="K35" s="631"/>
      <c r="L35" s="631"/>
      <c r="M35" s="631"/>
      <c r="N35" s="631"/>
      <c r="O35" s="631"/>
      <c r="P35" s="631"/>
      <c r="Q35" s="632"/>
      <c r="R35" s="633">
        <v>50841</v>
      </c>
      <c r="S35" s="634"/>
      <c r="T35" s="634"/>
      <c r="U35" s="634"/>
      <c r="V35" s="634"/>
      <c r="W35" s="634"/>
      <c r="X35" s="634"/>
      <c r="Y35" s="635"/>
      <c r="Z35" s="636">
        <v>0.6</v>
      </c>
      <c r="AA35" s="636"/>
      <c r="AB35" s="636"/>
      <c r="AC35" s="636"/>
      <c r="AD35" s="637">
        <v>6292</v>
      </c>
      <c r="AE35" s="637"/>
      <c r="AF35" s="637"/>
      <c r="AG35" s="637"/>
      <c r="AH35" s="637"/>
      <c r="AI35" s="637"/>
      <c r="AJ35" s="637"/>
      <c r="AK35" s="637"/>
      <c r="AL35" s="638">
        <v>0.1</v>
      </c>
      <c r="AM35" s="639"/>
      <c r="AN35" s="639"/>
      <c r="AO35" s="640"/>
      <c r="AP35" s="209"/>
      <c r="AQ35" s="615" t="s">
        <v>320</v>
      </c>
      <c r="AR35" s="616"/>
      <c r="AS35" s="616"/>
      <c r="AT35" s="616"/>
      <c r="AU35" s="616"/>
      <c r="AV35" s="616"/>
      <c r="AW35" s="616"/>
      <c r="AX35" s="616"/>
      <c r="AY35" s="616"/>
      <c r="AZ35" s="616"/>
      <c r="BA35" s="616"/>
      <c r="BB35" s="616"/>
      <c r="BC35" s="616"/>
      <c r="BD35" s="616"/>
      <c r="BE35" s="616"/>
      <c r="BF35" s="617"/>
      <c r="BG35" s="615" t="s">
        <v>321</v>
      </c>
      <c r="BH35" s="616"/>
      <c r="BI35" s="616"/>
      <c r="BJ35" s="616"/>
      <c r="BK35" s="616"/>
      <c r="BL35" s="616"/>
      <c r="BM35" s="616"/>
      <c r="BN35" s="616"/>
      <c r="BO35" s="616"/>
      <c r="BP35" s="616"/>
      <c r="BQ35" s="616"/>
      <c r="BR35" s="616"/>
      <c r="BS35" s="616"/>
      <c r="BT35" s="616"/>
      <c r="BU35" s="616"/>
      <c r="BV35" s="616"/>
      <c r="BW35" s="616"/>
      <c r="BX35" s="616"/>
      <c r="BY35" s="616"/>
      <c r="BZ35" s="616"/>
      <c r="CA35" s="616"/>
      <c r="CB35" s="617"/>
      <c r="CD35" s="630" t="s">
        <v>322</v>
      </c>
      <c r="CE35" s="631"/>
      <c r="CF35" s="631"/>
      <c r="CG35" s="631"/>
      <c r="CH35" s="631"/>
      <c r="CI35" s="631"/>
      <c r="CJ35" s="631"/>
      <c r="CK35" s="631"/>
      <c r="CL35" s="631"/>
      <c r="CM35" s="631"/>
      <c r="CN35" s="631"/>
      <c r="CO35" s="631"/>
      <c r="CP35" s="631"/>
      <c r="CQ35" s="632"/>
      <c r="CR35" s="633">
        <v>55135</v>
      </c>
      <c r="CS35" s="666"/>
      <c r="CT35" s="666"/>
      <c r="CU35" s="666"/>
      <c r="CV35" s="666"/>
      <c r="CW35" s="666"/>
      <c r="CX35" s="666"/>
      <c r="CY35" s="667"/>
      <c r="CZ35" s="638">
        <v>0.7</v>
      </c>
      <c r="DA35" s="660"/>
      <c r="DB35" s="660"/>
      <c r="DC35" s="668"/>
      <c r="DD35" s="642">
        <v>54450</v>
      </c>
      <c r="DE35" s="666"/>
      <c r="DF35" s="666"/>
      <c r="DG35" s="666"/>
      <c r="DH35" s="666"/>
      <c r="DI35" s="666"/>
      <c r="DJ35" s="666"/>
      <c r="DK35" s="667"/>
      <c r="DL35" s="642">
        <v>52848</v>
      </c>
      <c r="DM35" s="666"/>
      <c r="DN35" s="666"/>
      <c r="DO35" s="666"/>
      <c r="DP35" s="666"/>
      <c r="DQ35" s="666"/>
      <c r="DR35" s="666"/>
      <c r="DS35" s="666"/>
      <c r="DT35" s="666"/>
      <c r="DU35" s="666"/>
      <c r="DV35" s="667"/>
      <c r="DW35" s="638">
        <v>1</v>
      </c>
      <c r="DX35" s="660"/>
      <c r="DY35" s="660"/>
      <c r="DZ35" s="660"/>
      <c r="EA35" s="660"/>
      <c r="EB35" s="660"/>
      <c r="EC35" s="661"/>
    </row>
    <row r="36" spans="2:133" ht="11.25" customHeight="1" x14ac:dyDescent="0.2">
      <c r="B36" s="630" t="s">
        <v>323</v>
      </c>
      <c r="C36" s="631"/>
      <c r="D36" s="631"/>
      <c r="E36" s="631"/>
      <c r="F36" s="631"/>
      <c r="G36" s="631"/>
      <c r="H36" s="631"/>
      <c r="I36" s="631"/>
      <c r="J36" s="631"/>
      <c r="K36" s="631"/>
      <c r="L36" s="631"/>
      <c r="M36" s="631"/>
      <c r="N36" s="631"/>
      <c r="O36" s="631"/>
      <c r="P36" s="631"/>
      <c r="Q36" s="632"/>
      <c r="R36" s="633">
        <v>31936</v>
      </c>
      <c r="S36" s="634"/>
      <c r="T36" s="634"/>
      <c r="U36" s="634"/>
      <c r="V36" s="634"/>
      <c r="W36" s="634"/>
      <c r="X36" s="634"/>
      <c r="Y36" s="635"/>
      <c r="Z36" s="636">
        <v>0.4</v>
      </c>
      <c r="AA36" s="636"/>
      <c r="AB36" s="636"/>
      <c r="AC36" s="636"/>
      <c r="AD36" s="637" t="s">
        <v>126</v>
      </c>
      <c r="AE36" s="637"/>
      <c r="AF36" s="637"/>
      <c r="AG36" s="637"/>
      <c r="AH36" s="637"/>
      <c r="AI36" s="637"/>
      <c r="AJ36" s="637"/>
      <c r="AK36" s="637"/>
      <c r="AL36" s="638" t="s">
        <v>126</v>
      </c>
      <c r="AM36" s="639"/>
      <c r="AN36" s="639"/>
      <c r="AO36" s="640"/>
      <c r="AP36" s="209"/>
      <c r="AQ36" s="695" t="s">
        <v>324</v>
      </c>
      <c r="AR36" s="696"/>
      <c r="AS36" s="696"/>
      <c r="AT36" s="696"/>
      <c r="AU36" s="696"/>
      <c r="AV36" s="696"/>
      <c r="AW36" s="696"/>
      <c r="AX36" s="696"/>
      <c r="AY36" s="697"/>
      <c r="AZ36" s="622">
        <v>1005202</v>
      </c>
      <c r="BA36" s="623"/>
      <c r="BB36" s="623"/>
      <c r="BC36" s="623"/>
      <c r="BD36" s="623"/>
      <c r="BE36" s="623"/>
      <c r="BF36" s="698"/>
      <c r="BG36" s="619" t="s">
        <v>325</v>
      </c>
      <c r="BH36" s="620"/>
      <c r="BI36" s="620"/>
      <c r="BJ36" s="620"/>
      <c r="BK36" s="620"/>
      <c r="BL36" s="620"/>
      <c r="BM36" s="620"/>
      <c r="BN36" s="620"/>
      <c r="BO36" s="620"/>
      <c r="BP36" s="620"/>
      <c r="BQ36" s="620"/>
      <c r="BR36" s="620"/>
      <c r="BS36" s="620"/>
      <c r="BT36" s="620"/>
      <c r="BU36" s="621"/>
      <c r="BV36" s="622">
        <v>53947</v>
      </c>
      <c r="BW36" s="623"/>
      <c r="BX36" s="623"/>
      <c r="BY36" s="623"/>
      <c r="BZ36" s="623"/>
      <c r="CA36" s="623"/>
      <c r="CB36" s="698"/>
      <c r="CD36" s="630" t="s">
        <v>326</v>
      </c>
      <c r="CE36" s="631"/>
      <c r="CF36" s="631"/>
      <c r="CG36" s="631"/>
      <c r="CH36" s="631"/>
      <c r="CI36" s="631"/>
      <c r="CJ36" s="631"/>
      <c r="CK36" s="631"/>
      <c r="CL36" s="631"/>
      <c r="CM36" s="631"/>
      <c r="CN36" s="631"/>
      <c r="CO36" s="631"/>
      <c r="CP36" s="631"/>
      <c r="CQ36" s="632"/>
      <c r="CR36" s="633">
        <v>1661916</v>
      </c>
      <c r="CS36" s="634"/>
      <c r="CT36" s="634"/>
      <c r="CU36" s="634"/>
      <c r="CV36" s="634"/>
      <c r="CW36" s="634"/>
      <c r="CX36" s="634"/>
      <c r="CY36" s="635"/>
      <c r="CZ36" s="638">
        <v>21.2</v>
      </c>
      <c r="DA36" s="660"/>
      <c r="DB36" s="660"/>
      <c r="DC36" s="668"/>
      <c r="DD36" s="642">
        <v>1206961</v>
      </c>
      <c r="DE36" s="634"/>
      <c r="DF36" s="634"/>
      <c r="DG36" s="634"/>
      <c r="DH36" s="634"/>
      <c r="DI36" s="634"/>
      <c r="DJ36" s="634"/>
      <c r="DK36" s="635"/>
      <c r="DL36" s="642">
        <v>687297</v>
      </c>
      <c r="DM36" s="634"/>
      <c r="DN36" s="634"/>
      <c r="DO36" s="634"/>
      <c r="DP36" s="634"/>
      <c r="DQ36" s="634"/>
      <c r="DR36" s="634"/>
      <c r="DS36" s="634"/>
      <c r="DT36" s="634"/>
      <c r="DU36" s="634"/>
      <c r="DV36" s="635"/>
      <c r="DW36" s="638">
        <v>12.9</v>
      </c>
      <c r="DX36" s="660"/>
      <c r="DY36" s="660"/>
      <c r="DZ36" s="660"/>
      <c r="EA36" s="660"/>
      <c r="EB36" s="660"/>
      <c r="EC36" s="661"/>
    </row>
    <row r="37" spans="2:133" ht="11.25" customHeight="1" x14ac:dyDescent="0.2">
      <c r="B37" s="630" t="s">
        <v>327</v>
      </c>
      <c r="C37" s="631"/>
      <c r="D37" s="631"/>
      <c r="E37" s="631"/>
      <c r="F37" s="631"/>
      <c r="G37" s="631"/>
      <c r="H37" s="631"/>
      <c r="I37" s="631"/>
      <c r="J37" s="631"/>
      <c r="K37" s="631"/>
      <c r="L37" s="631"/>
      <c r="M37" s="631"/>
      <c r="N37" s="631"/>
      <c r="O37" s="631"/>
      <c r="P37" s="631"/>
      <c r="Q37" s="632"/>
      <c r="R37" s="633">
        <v>13272</v>
      </c>
      <c r="S37" s="634"/>
      <c r="T37" s="634"/>
      <c r="U37" s="634"/>
      <c r="V37" s="634"/>
      <c r="W37" s="634"/>
      <c r="X37" s="634"/>
      <c r="Y37" s="635"/>
      <c r="Z37" s="636">
        <v>0.2</v>
      </c>
      <c r="AA37" s="636"/>
      <c r="AB37" s="636"/>
      <c r="AC37" s="636"/>
      <c r="AD37" s="637" t="s">
        <v>126</v>
      </c>
      <c r="AE37" s="637"/>
      <c r="AF37" s="637"/>
      <c r="AG37" s="637"/>
      <c r="AH37" s="637"/>
      <c r="AI37" s="637"/>
      <c r="AJ37" s="637"/>
      <c r="AK37" s="637"/>
      <c r="AL37" s="638" t="s">
        <v>126</v>
      </c>
      <c r="AM37" s="639"/>
      <c r="AN37" s="639"/>
      <c r="AO37" s="640"/>
      <c r="AQ37" s="699" t="s">
        <v>328</v>
      </c>
      <c r="AR37" s="700"/>
      <c r="AS37" s="700"/>
      <c r="AT37" s="700"/>
      <c r="AU37" s="700"/>
      <c r="AV37" s="700"/>
      <c r="AW37" s="700"/>
      <c r="AX37" s="700"/>
      <c r="AY37" s="701"/>
      <c r="AZ37" s="633">
        <v>344220</v>
      </c>
      <c r="BA37" s="634"/>
      <c r="BB37" s="634"/>
      <c r="BC37" s="634"/>
      <c r="BD37" s="666"/>
      <c r="BE37" s="666"/>
      <c r="BF37" s="679"/>
      <c r="BG37" s="630" t="s">
        <v>329</v>
      </c>
      <c r="BH37" s="631"/>
      <c r="BI37" s="631"/>
      <c r="BJ37" s="631"/>
      <c r="BK37" s="631"/>
      <c r="BL37" s="631"/>
      <c r="BM37" s="631"/>
      <c r="BN37" s="631"/>
      <c r="BO37" s="631"/>
      <c r="BP37" s="631"/>
      <c r="BQ37" s="631"/>
      <c r="BR37" s="631"/>
      <c r="BS37" s="631"/>
      <c r="BT37" s="631"/>
      <c r="BU37" s="632"/>
      <c r="BV37" s="633">
        <v>6700</v>
      </c>
      <c r="BW37" s="634"/>
      <c r="BX37" s="634"/>
      <c r="BY37" s="634"/>
      <c r="BZ37" s="634"/>
      <c r="CA37" s="634"/>
      <c r="CB37" s="643"/>
      <c r="CD37" s="630" t="s">
        <v>330</v>
      </c>
      <c r="CE37" s="631"/>
      <c r="CF37" s="631"/>
      <c r="CG37" s="631"/>
      <c r="CH37" s="631"/>
      <c r="CI37" s="631"/>
      <c r="CJ37" s="631"/>
      <c r="CK37" s="631"/>
      <c r="CL37" s="631"/>
      <c r="CM37" s="631"/>
      <c r="CN37" s="631"/>
      <c r="CO37" s="631"/>
      <c r="CP37" s="631"/>
      <c r="CQ37" s="632"/>
      <c r="CR37" s="633">
        <v>378716</v>
      </c>
      <c r="CS37" s="666"/>
      <c r="CT37" s="666"/>
      <c r="CU37" s="666"/>
      <c r="CV37" s="666"/>
      <c r="CW37" s="666"/>
      <c r="CX37" s="666"/>
      <c r="CY37" s="667"/>
      <c r="CZ37" s="638">
        <v>4.8</v>
      </c>
      <c r="DA37" s="660"/>
      <c r="DB37" s="660"/>
      <c r="DC37" s="668"/>
      <c r="DD37" s="642">
        <v>354634</v>
      </c>
      <c r="DE37" s="666"/>
      <c r="DF37" s="666"/>
      <c r="DG37" s="666"/>
      <c r="DH37" s="666"/>
      <c r="DI37" s="666"/>
      <c r="DJ37" s="666"/>
      <c r="DK37" s="667"/>
      <c r="DL37" s="642">
        <v>329992</v>
      </c>
      <c r="DM37" s="666"/>
      <c r="DN37" s="666"/>
      <c r="DO37" s="666"/>
      <c r="DP37" s="666"/>
      <c r="DQ37" s="666"/>
      <c r="DR37" s="666"/>
      <c r="DS37" s="666"/>
      <c r="DT37" s="666"/>
      <c r="DU37" s="666"/>
      <c r="DV37" s="667"/>
      <c r="DW37" s="638">
        <v>6.2</v>
      </c>
      <c r="DX37" s="660"/>
      <c r="DY37" s="660"/>
      <c r="DZ37" s="660"/>
      <c r="EA37" s="660"/>
      <c r="EB37" s="660"/>
      <c r="EC37" s="661"/>
    </row>
    <row r="38" spans="2:133" ht="11.25" customHeight="1" x14ac:dyDescent="0.2">
      <c r="B38" s="630" t="s">
        <v>331</v>
      </c>
      <c r="C38" s="631"/>
      <c r="D38" s="631"/>
      <c r="E38" s="631"/>
      <c r="F38" s="631"/>
      <c r="G38" s="631"/>
      <c r="H38" s="631"/>
      <c r="I38" s="631"/>
      <c r="J38" s="631"/>
      <c r="K38" s="631"/>
      <c r="L38" s="631"/>
      <c r="M38" s="631"/>
      <c r="N38" s="631"/>
      <c r="O38" s="631"/>
      <c r="P38" s="631"/>
      <c r="Q38" s="632"/>
      <c r="R38" s="633">
        <v>424115</v>
      </c>
      <c r="S38" s="634"/>
      <c r="T38" s="634"/>
      <c r="U38" s="634"/>
      <c r="V38" s="634"/>
      <c r="W38" s="634"/>
      <c r="X38" s="634"/>
      <c r="Y38" s="635"/>
      <c r="Z38" s="636">
        <v>5</v>
      </c>
      <c r="AA38" s="636"/>
      <c r="AB38" s="636"/>
      <c r="AC38" s="636"/>
      <c r="AD38" s="637" t="s">
        <v>126</v>
      </c>
      <c r="AE38" s="637"/>
      <c r="AF38" s="637"/>
      <c r="AG38" s="637"/>
      <c r="AH38" s="637"/>
      <c r="AI38" s="637"/>
      <c r="AJ38" s="637"/>
      <c r="AK38" s="637"/>
      <c r="AL38" s="638" t="s">
        <v>126</v>
      </c>
      <c r="AM38" s="639"/>
      <c r="AN38" s="639"/>
      <c r="AO38" s="640"/>
      <c r="AQ38" s="699" t="s">
        <v>332</v>
      </c>
      <c r="AR38" s="700"/>
      <c r="AS38" s="700"/>
      <c r="AT38" s="700"/>
      <c r="AU38" s="700"/>
      <c r="AV38" s="700"/>
      <c r="AW38" s="700"/>
      <c r="AX38" s="700"/>
      <c r="AY38" s="701"/>
      <c r="AZ38" s="633">
        <v>130012</v>
      </c>
      <c r="BA38" s="634"/>
      <c r="BB38" s="634"/>
      <c r="BC38" s="634"/>
      <c r="BD38" s="666"/>
      <c r="BE38" s="666"/>
      <c r="BF38" s="679"/>
      <c r="BG38" s="630" t="s">
        <v>333</v>
      </c>
      <c r="BH38" s="631"/>
      <c r="BI38" s="631"/>
      <c r="BJ38" s="631"/>
      <c r="BK38" s="631"/>
      <c r="BL38" s="631"/>
      <c r="BM38" s="631"/>
      <c r="BN38" s="631"/>
      <c r="BO38" s="631"/>
      <c r="BP38" s="631"/>
      <c r="BQ38" s="631"/>
      <c r="BR38" s="631"/>
      <c r="BS38" s="631"/>
      <c r="BT38" s="631"/>
      <c r="BU38" s="632"/>
      <c r="BV38" s="633">
        <v>1594</v>
      </c>
      <c r="BW38" s="634"/>
      <c r="BX38" s="634"/>
      <c r="BY38" s="634"/>
      <c r="BZ38" s="634"/>
      <c r="CA38" s="634"/>
      <c r="CB38" s="643"/>
      <c r="CD38" s="630" t="s">
        <v>334</v>
      </c>
      <c r="CE38" s="631"/>
      <c r="CF38" s="631"/>
      <c r="CG38" s="631"/>
      <c r="CH38" s="631"/>
      <c r="CI38" s="631"/>
      <c r="CJ38" s="631"/>
      <c r="CK38" s="631"/>
      <c r="CL38" s="631"/>
      <c r="CM38" s="631"/>
      <c r="CN38" s="631"/>
      <c r="CO38" s="631"/>
      <c r="CP38" s="631"/>
      <c r="CQ38" s="632"/>
      <c r="CR38" s="633">
        <v>536844</v>
      </c>
      <c r="CS38" s="634"/>
      <c r="CT38" s="634"/>
      <c r="CU38" s="634"/>
      <c r="CV38" s="634"/>
      <c r="CW38" s="634"/>
      <c r="CX38" s="634"/>
      <c r="CY38" s="635"/>
      <c r="CZ38" s="638">
        <v>6.9</v>
      </c>
      <c r="DA38" s="660"/>
      <c r="DB38" s="660"/>
      <c r="DC38" s="668"/>
      <c r="DD38" s="642">
        <v>469947</v>
      </c>
      <c r="DE38" s="634"/>
      <c r="DF38" s="634"/>
      <c r="DG38" s="634"/>
      <c r="DH38" s="634"/>
      <c r="DI38" s="634"/>
      <c r="DJ38" s="634"/>
      <c r="DK38" s="635"/>
      <c r="DL38" s="642">
        <v>423368</v>
      </c>
      <c r="DM38" s="634"/>
      <c r="DN38" s="634"/>
      <c r="DO38" s="634"/>
      <c r="DP38" s="634"/>
      <c r="DQ38" s="634"/>
      <c r="DR38" s="634"/>
      <c r="DS38" s="634"/>
      <c r="DT38" s="634"/>
      <c r="DU38" s="634"/>
      <c r="DV38" s="635"/>
      <c r="DW38" s="638">
        <v>7.9</v>
      </c>
      <c r="DX38" s="660"/>
      <c r="DY38" s="660"/>
      <c r="DZ38" s="660"/>
      <c r="EA38" s="660"/>
      <c r="EB38" s="660"/>
      <c r="EC38" s="661"/>
    </row>
    <row r="39" spans="2:133" ht="11.25" customHeight="1" x14ac:dyDescent="0.2">
      <c r="B39" s="630" t="s">
        <v>335</v>
      </c>
      <c r="C39" s="631"/>
      <c r="D39" s="631"/>
      <c r="E39" s="631"/>
      <c r="F39" s="631"/>
      <c r="G39" s="631"/>
      <c r="H39" s="631"/>
      <c r="I39" s="631"/>
      <c r="J39" s="631"/>
      <c r="K39" s="631"/>
      <c r="L39" s="631"/>
      <c r="M39" s="631"/>
      <c r="N39" s="631"/>
      <c r="O39" s="631"/>
      <c r="P39" s="631"/>
      <c r="Q39" s="632"/>
      <c r="R39" s="633">
        <v>153217</v>
      </c>
      <c r="S39" s="634"/>
      <c r="T39" s="634"/>
      <c r="U39" s="634"/>
      <c r="V39" s="634"/>
      <c r="W39" s="634"/>
      <c r="X39" s="634"/>
      <c r="Y39" s="635"/>
      <c r="Z39" s="636">
        <v>1.8</v>
      </c>
      <c r="AA39" s="636"/>
      <c r="AB39" s="636"/>
      <c r="AC39" s="636"/>
      <c r="AD39" s="637">
        <v>7655</v>
      </c>
      <c r="AE39" s="637"/>
      <c r="AF39" s="637"/>
      <c r="AG39" s="637"/>
      <c r="AH39" s="637"/>
      <c r="AI39" s="637"/>
      <c r="AJ39" s="637"/>
      <c r="AK39" s="637"/>
      <c r="AL39" s="638">
        <v>0.1</v>
      </c>
      <c r="AM39" s="639"/>
      <c r="AN39" s="639"/>
      <c r="AO39" s="640"/>
      <c r="AQ39" s="699" t="s">
        <v>336</v>
      </c>
      <c r="AR39" s="700"/>
      <c r="AS39" s="700"/>
      <c r="AT39" s="700"/>
      <c r="AU39" s="700"/>
      <c r="AV39" s="700"/>
      <c r="AW39" s="700"/>
      <c r="AX39" s="700"/>
      <c r="AY39" s="701"/>
      <c r="AZ39" s="633">
        <v>11757</v>
      </c>
      <c r="BA39" s="634"/>
      <c r="BB39" s="634"/>
      <c r="BC39" s="634"/>
      <c r="BD39" s="666"/>
      <c r="BE39" s="666"/>
      <c r="BF39" s="679"/>
      <c r="BG39" s="630" t="s">
        <v>337</v>
      </c>
      <c r="BH39" s="631"/>
      <c r="BI39" s="631"/>
      <c r="BJ39" s="631"/>
      <c r="BK39" s="631"/>
      <c r="BL39" s="631"/>
      <c r="BM39" s="631"/>
      <c r="BN39" s="631"/>
      <c r="BO39" s="631"/>
      <c r="BP39" s="631"/>
      <c r="BQ39" s="631"/>
      <c r="BR39" s="631"/>
      <c r="BS39" s="631"/>
      <c r="BT39" s="631"/>
      <c r="BU39" s="632"/>
      <c r="BV39" s="633">
        <v>2569</v>
      </c>
      <c r="BW39" s="634"/>
      <c r="BX39" s="634"/>
      <c r="BY39" s="634"/>
      <c r="BZ39" s="634"/>
      <c r="CA39" s="634"/>
      <c r="CB39" s="643"/>
      <c r="CD39" s="630" t="s">
        <v>338</v>
      </c>
      <c r="CE39" s="631"/>
      <c r="CF39" s="631"/>
      <c r="CG39" s="631"/>
      <c r="CH39" s="631"/>
      <c r="CI39" s="631"/>
      <c r="CJ39" s="631"/>
      <c r="CK39" s="631"/>
      <c r="CL39" s="631"/>
      <c r="CM39" s="631"/>
      <c r="CN39" s="631"/>
      <c r="CO39" s="631"/>
      <c r="CP39" s="631"/>
      <c r="CQ39" s="632"/>
      <c r="CR39" s="633">
        <v>361043</v>
      </c>
      <c r="CS39" s="666"/>
      <c r="CT39" s="666"/>
      <c r="CU39" s="666"/>
      <c r="CV39" s="666"/>
      <c r="CW39" s="666"/>
      <c r="CX39" s="666"/>
      <c r="CY39" s="667"/>
      <c r="CZ39" s="638">
        <v>4.5999999999999996</v>
      </c>
      <c r="DA39" s="660"/>
      <c r="DB39" s="660"/>
      <c r="DC39" s="668"/>
      <c r="DD39" s="642">
        <v>350758</v>
      </c>
      <c r="DE39" s="666"/>
      <c r="DF39" s="666"/>
      <c r="DG39" s="666"/>
      <c r="DH39" s="666"/>
      <c r="DI39" s="666"/>
      <c r="DJ39" s="666"/>
      <c r="DK39" s="667"/>
      <c r="DL39" s="642" t="s">
        <v>126</v>
      </c>
      <c r="DM39" s="666"/>
      <c r="DN39" s="666"/>
      <c r="DO39" s="666"/>
      <c r="DP39" s="666"/>
      <c r="DQ39" s="666"/>
      <c r="DR39" s="666"/>
      <c r="DS39" s="666"/>
      <c r="DT39" s="666"/>
      <c r="DU39" s="666"/>
      <c r="DV39" s="667"/>
      <c r="DW39" s="638" t="s">
        <v>126</v>
      </c>
      <c r="DX39" s="660"/>
      <c r="DY39" s="660"/>
      <c r="DZ39" s="660"/>
      <c r="EA39" s="660"/>
      <c r="EB39" s="660"/>
      <c r="EC39" s="661"/>
    </row>
    <row r="40" spans="2:133" ht="11.25" customHeight="1" x14ac:dyDescent="0.2">
      <c r="B40" s="630" t="s">
        <v>339</v>
      </c>
      <c r="C40" s="631"/>
      <c r="D40" s="631"/>
      <c r="E40" s="631"/>
      <c r="F40" s="631"/>
      <c r="G40" s="631"/>
      <c r="H40" s="631"/>
      <c r="I40" s="631"/>
      <c r="J40" s="631"/>
      <c r="K40" s="631"/>
      <c r="L40" s="631"/>
      <c r="M40" s="631"/>
      <c r="N40" s="631"/>
      <c r="O40" s="631"/>
      <c r="P40" s="631"/>
      <c r="Q40" s="632"/>
      <c r="R40" s="633">
        <v>519100</v>
      </c>
      <c r="S40" s="634"/>
      <c r="T40" s="634"/>
      <c r="U40" s="634"/>
      <c r="V40" s="634"/>
      <c r="W40" s="634"/>
      <c r="X40" s="634"/>
      <c r="Y40" s="635"/>
      <c r="Z40" s="636">
        <v>6.2</v>
      </c>
      <c r="AA40" s="636"/>
      <c r="AB40" s="636"/>
      <c r="AC40" s="636"/>
      <c r="AD40" s="637" t="s">
        <v>126</v>
      </c>
      <c r="AE40" s="637"/>
      <c r="AF40" s="637"/>
      <c r="AG40" s="637"/>
      <c r="AH40" s="637"/>
      <c r="AI40" s="637"/>
      <c r="AJ40" s="637"/>
      <c r="AK40" s="637"/>
      <c r="AL40" s="638" t="s">
        <v>126</v>
      </c>
      <c r="AM40" s="639"/>
      <c r="AN40" s="639"/>
      <c r="AO40" s="640"/>
      <c r="AQ40" s="699" t="s">
        <v>340</v>
      </c>
      <c r="AR40" s="700"/>
      <c r="AS40" s="700"/>
      <c r="AT40" s="700"/>
      <c r="AU40" s="700"/>
      <c r="AV40" s="700"/>
      <c r="AW40" s="700"/>
      <c r="AX40" s="700"/>
      <c r="AY40" s="701"/>
      <c r="AZ40" s="633">
        <v>9531</v>
      </c>
      <c r="BA40" s="634"/>
      <c r="BB40" s="634"/>
      <c r="BC40" s="634"/>
      <c r="BD40" s="666"/>
      <c r="BE40" s="666"/>
      <c r="BF40" s="679"/>
      <c r="BG40" s="683" t="s">
        <v>341</v>
      </c>
      <c r="BH40" s="684"/>
      <c r="BI40" s="684"/>
      <c r="BJ40" s="684"/>
      <c r="BK40" s="684"/>
      <c r="BL40" s="346"/>
      <c r="BM40" s="631" t="s">
        <v>342</v>
      </c>
      <c r="BN40" s="631"/>
      <c r="BO40" s="631"/>
      <c r="BP40" s="631"/>
      <c r="BQ40" s="631"/>
      <c r="BR40" s="631"/>
      <c r="BS40" s="631"/>
      <c r="BT40" s="631"/>
      <c r="BU40" s="632"/>
      <c r="BV40" s="633">
        <v>79</v>
      </c>
      <c r="BW40" s="634"/>
      <c r="BX40" s="634"/>
      <c r="BY40" s="634"/>
      <c r="BZ40" s="634"/>
      <c r="CA40" s="634"/>
      <c r="CB40" s="643"/>
      <c r="CD40" s="630" t="s">
        <v>343</v>
      </c>
      <c r="CE40" s="631"/>
      <c r="CF40" s="631"/>
      <c r="CG40" s="631"/>
      <c r="CH40" s="631"/>
      <c r="CI40" s="631"/>
      <c r="CJ40" s="631"/>
      <c r="CK40" s="631"/>
      <c r="CL40" s="631"/>
      <c r="CM40" s="631"/>
      <c r="CN40" s="631"/>
      <c r="CO40" s="631"/>
      <c r="CP40" s="631"/>
      <c r="CQ40" s="632"/>
      <c r="CR40" s="633">
        <v>1810</v>
      </c>
      <c r="CS40" s="634"/>
      <c r="CT40" s="634"/>
      <c r="CU40" s="634"/>
      <c r="CV40" s="634"/>
      <c r="CW40" s="634"/>
      <c r="CX40" s="634"/>
      <c r="CY40" s="635"/>
      <c r="CZ40" s="638">
        <v>0</v>
      </c>
      <c r="DA40" s="660"/>
      <c r="DB40" s="660"/>
      <c r="DC40" s="668"/>
      <c r="DD40" s="642" t="s">
        <v>126</v>
      </c>
      <c r="DE40" s="634"/>
      <c r="DF40" s="634"/>
      <c r="DG40" s="634"/>
      <c r="DH40" s="634"/>
      <c r="DI40" s="634"/>
      <c r="DJ40" s="634"/>
      <c r="DK40" s="635"/>
      <c r="DL40" s="642" t="s">
        <v>126</v>
      </c>
      <c r="DM40" s="634"/>
      <c r="DN40" s="634"/>
      <c r="DO40" s="634"/>
      <c r="DP40" s="634"/>
      <c r="DQ40" s="634"/>
      <c r="DR40" s="634"/>
      <c r="DS40" s="634"/>
      <c r="DT40" s="634"/>
      <c r="DU40" s="634"/>
      <c r="DV40" s="635"/>
      <c r="DW40" s="638" t="s">
        <v>126</v>
      </c>
      <c r="DX40" s="660"/>
      <c r="DY40" s="660"/>
      <c r="DZ40" s="660"/>
      <c r="EA40" s="660"/>
      <c r="EB40" s="660"/>
      <c r="EC40" s="661"/>
    </row>
    <row r="41" spans="2:133" ht="11.25" customHeight="1" x14ac:dyDescent="0.2">
      <c r="B41" s="630" t="s">
        <v>344</v>
      </c>
      <c r="C41" s="631"/>
      <c r="D41" s="631"/>
      <c r="E41" s="631"/>
      <c r="F41" s="631"/>
      <c r="G41" s="631"/>
      <c r="H41" s="631"/>
      <c r="I41" s="631"/>
      <c r="J41" s="631"/>
      <c r="K41" s="631"/>
      <c r="L41" s="631"/>
      <c r="M41" s="631"/>
      <c r="N41" s="631"/>
      <c r="O41" s="631"/>
      <c r="P41" s="631"/>
      <c r="Q41" s="632"/>
      <c r="R41" s="633" t="s">
        <v>126</v>
      </c>
      <c r="S41" s="634"/>
      <c r="T41" s="634"/>
      <c r="U41" s="634"/>
      <c r="V41" s="634"/>
      <c r="W41" s="634"/>
      <c r="X41" s="634"/>
      <c r="Y41" s="635"/>
      <c r="Z41" s="636" t="s">
        <v>126</v>
      </c>
      <c r="AA41" s="636"/>
      <c r="AB41" s="636"/>
      <c r="AC41" s="636"/>
      <c r="AD41" s="637" t="s">
        <v>126</v>
      </c>
      <c r="AE41" s="637"/>
      <c r="AF41" s="637"/>
      <c r="AG41" s="637"/>
      <c r="AH41" s="637"/>
      <c r="AI41" s="637"/>
      <c r="AJ41" s="637"/>
      <c r="AK41" s="637"/>
      <c r="AL41" s="638" t="s">
        <v>126</v>
      </c>
      <c r="AM41" s="639"/>
      <c r="AN41" s="639"/>
      <c r="AO41" s="640"/>
      <c r="AQ41" s="699" t="s">
        <v>345</v>
      </c>
      <c r="AR41" s="700"/>
      <c r="AS41" s="700"/>
      <c r="AT41" s="700"/>
      <c r="AU41" s="700"/>
      <c r="AV41" s="700"/>
      <c r="AW41" s="700"/>
      <c r="AX41" s="700"/>
      <c r="AY41" s="701"/>
      <c r="AZ41" s="633">
        <v>130663</v>
      </c>
      <c r="BA41" s="634"/>
      <c r="BB41" s="634"/>
      <c r="BC41" s="634"/>
      <c r="BD41" s="666"/>
      <c r="BE41" s="666"/>
      <c r="BF41" s="679"/>
      <c r="BG41" s="683"/>
      <c r="BH41" s="684"/>
      <c r="BI41" s="684"/>
      <c r="BJ41" s="684"/>
      <c r="BK41" s="684"/>
      <c r="BL41" s="346"/>
      <c r="BM41" s="631" t="s">
        <v>346</v>
      </c>
      <c r="BN41" s="631"/>
      <c r="BO41" s="631"/>
      <c r="BP41" s="631"/>
      <c r="BQ41" s="631"/>
      <c r="BR41" s="631"/>
      <c r="BS41" s="631"/>
      <c r="BT41" s="631"/>
      <c r="BU41" s="632"/>
      <c r="BV41" s="633" t="s">
        <v>126</v>
      </c>
      <c r="BW41" s="634"/>
      <c r="BX41" s="634"/>
      <c r="BY41" s="634"/>
      <c r="BZ41" s="634"/>
      <c r="CA41" s="634"/>
      <c r="CB41" s="643"/>
      <c r="CD41" s="630" t="s">
        <v>347</v>
      </c>
      <c r="CE41" s="631"/>
      <c r="CF41" s="631"/>
      <c r="CG41" s="631"/>
      <c r="CH41" s="631"/>
      <c r="CI41" s="631"/>
      <c r="CJ41" s="631"/>
      <c r="CK41" s="631"/>
      <c r="CL41" s="631"/>
      <c r="CM41" s="631"/>
      <c r="CN41" s="631"/>
      <c r="CO41" s="631"/>
      <c r="CP41" s="631"/>
      <c r="CQ41" s="632"/>
      <c r="CR41" s="633" t="s">
        <v>126</v>
      </c>
      <c r="CS41" s="666"/>
      <c r="CT41" s="666"/>
      <c r="CU41" s="666"/>
      <c r="CV41" s="666"/>
      <c r="CW41" s="666"/>
      <c r="CX41" s="666"/>
      <c r="CY41" s="667"/>
      <c r="CZ41" s="638" t="s">
        <v>126</v>
      </c>
      <c r="DA41" s="660"/>
      <c r="DB41" s="660"/>
      <c r="DC41" s="668"/>
      <c r="DD41" s="642" t="s">
        <v>126</v>
      </c>
      <c r="DE41" s="666"/>
      <c r="DF41" s="666"/>
      <c r="DG41" s="666"/>
      <c r="DH41" s="666"/>
      <c r="DI41" s="666"/>
      <c r="DJ41" s="666"/>
      <c r="DK41" s="667"/>
      <c r="DL41" s="708"/>
      <c r="DM41" s="709"/>
      <c r="DN41" s="709"/>
      <c r="DO41" s="709"/>
      <c r="DP41" s="709"/>
      <c r="DQ41" s="709"/>
      <c r="DR41" s="709"/>
      <c r="DS41" s="709"/>
      <c r="DT41" s="709"/>
      <c r="DU41" s="709"/>
      <c r="DV41" s="710"/>
      <c r="DW41" s="705"/>
      <c r="DX41" s="706"/>
      <c r="DY41" s="706"/>
      <c r="DZ41" s="706"/>
      <c r="EA41" s="706"/>
      <c r="EB41" s="706"/>
      <c r="EC41" s="707"/>
    </row>
    <row r="42" spans="2:133" ht="11.25" customHeight="1" x14ac:dyDescent="0.2">
      <c r="B42" s="630" t="s">
        <v>348</v>
      </c>
      <c r="C42" s="631"/>
      <c r="D42" s="631"/>
      <c r="E42" s="631"/>
      <c r="F42" s="631"/>
      <c r="G42" s="631"/>
      <c r="H42" s="631"/>
      <c r="I42" s="631"/>
      <c r="J42" s="631"/>
      <c r="K42" s="631"/>
      <c r="L42" s="631"/>
      <c r="M42" s="631"/>
      <c r="N42" s="631"/>
      <c r="O42" s="631"/>
      <c r="P42" s="631"/>
      <c r="Q42" s="632"/>
      <c r="R42" s="633" t="s">
        <v>126</v>
      </c>
      <c r="S42" s="634"/>
      <c r="T42" s="634"/>
      <c r="U42" s="634"/>
      <c r="V42" s="634"/>
      <c r="W42" s="634"/>
      <c r="X42" s="634"/>
      <c r="Y42" s="635"/>
      <c r="Z42" s="636" t="s">
        <v>126</v>
      </c>
      <c r="AA42" s="636"/>
      <c r="AB42" s="636"/>
      <c r="AC42" s="636"/>
      <c r="AD42" s="637" t="s">
        <v>126</v>
      </c>
      <c r="AE42" s="637"/>
      <c r="AF42" s="637"/>
      <c r="AG42" s="637"/>
      <c r="AH42" s="637"/>
      <c r="AI42" s="637"/>
      <c r="AJ42" s="637"/>
      <c r="AK42" s="637"/>
      <c r="AL42" s="638" t="s">
        <v>126</v>
      </c>
      <c r="AM42" s="639"/>
      <c r="AN42" s="639"/>
      <c r="AO42" s="640"/>
      <c r="AQ42" s="702" t="s">
        <v>349</v>
      </c>
      <c r="AR42" s="703"/>
      <c r="AS42" s="703"/>
      <c r="AT42" s="703"/>
      <c r="AU42" s="703"/>
      <c r="AV42" s="703"/>
      <c r="AW42" s="703"/>
      <c r="AX42" s="703"/>
      <c r="AY42" s="704"/>
      <c r="AZ42" s="711">
        <v>379019</v>
      </c>
      <c r="BA42" s="712"/>
      <c r="BB42" s="712"/>
      <c r="BC42" s="712"/>
      <c r="BD42" s="692"/>
      <c r="BE42" s="692"/>
      <c r="BF42" s="694"/>
      <c r="BG42" s="685"/>
      <c r="BH42" s="686"/>
      <c r="BI42" s="686"/>
      <c r="BJ42" s="686"/>
      <c r="BK42" s="686"/>
      <c r="BL42" s="344"/>
      <c r="BM42" s="652" t="s">
        <v>350</v>
      </c>
      <c r="BN42" s="652"/>
      <c r="BO42" s="652"/>
      <c r="BP42" s="652"/>
      <c r="BQ42" s="652"/>
      <c r="BR42" s="652"/>
      <c r="BS42" s="652"/>
      <c r="BT42" s="652"/>
      <c r="BU42" s="653"/>
      <c r="BV42" s="711">
        <v>398</v>
      </c>
      <c r="BW42" s="712"/>
      <c r="BX42" s="712"/>
      <c r="BY42" s="712"/>
      <c r="BZ42" s="712"/>
      <c r="CA42" s="712"/>
      <c r="CB42" s="718"/>
      <c r="CD42" s="630" t="s">
        <v>351</v>
      </c>
      <c r="CE42" s="631"/>
      <c r="CF42" s="631"/>
      <c r="CG42" s="631"/>
      <c r="CH42" s="631"/>
      <c r="CI42" s="631"/>
      <c r="CJ42" s="631"/>
      <c r="CK42" s="631"/>
      <c r="CL42" s="631"/>
      <c r="CM42" s="631"/>
      <c r="CN42" s="631"/>
      <c r="CO42" s="631"/>
      <c r="CP42" s="631"/>
      <c r="CQ42" s="632"/>
      <c r="CR42" s="633">
        <v>839219</v>
      </c>
      <c r="CS42" s="666"/>
      <c r="CT42" s="666"/>
      <c r="CU42" s="666"/>
      <c r="CV42" s="666"/>
      <c r="CW42" s="666"/>
      <c r="CX42" s="666"/>
      <c r="CY42" s="667"/>
      <c r="CZ42" s="638">
        <v>10.7</v>
      </c>
      <c r="DA42" s="660"/>
      <c r="DB42" s="660"/>
      <c r="DC42" s="668"/>
      <c r="DD42" s="642">
        <v>207085</v>
      </c>
      <c r="DE42" s="666"/>
      <c r="DF42" s="666"/>
      <c r="DG42" s="666"/>
      <c r="DH42" s="666"/>
      <c r="DI42" s="666"/>
      <c r="DJ42" s="666"/>
      <c r="DK42" s="667"/>
      <c r="DL42" s="708"/>
      <c r="DM42" s="709"/>
      <c r="DN42" s="709"/>
      <c r="DO42" s="709"/>
      <c r="DP42" s="709"/>
      <c r="DQ42" s="709"/>
      <c r="DR42" s="709"/>
      <c r="DS42" s="709"/>
      <c r="DT42" s="709"/>
      <c r="DU42" s="709"/>
      <c r="DV42" s="710"/>
      <c r="DW42" s="705"/>
      <c r="DX42" s="706"/>
      <c r="DY42" s="706"/>
      <c r="DZ42" s="706"/>
      <c r="EA42" s="706"/>
      <c r="EB42" s="706"/>
      <c r="EC42" s="707"/>
    </row>
    <row r="43" spans="2:133" ht="11.25" customHeight="1" x14ac:dyDescent="0.2">
      <c r="B43" s="630" t="s">
        <v>352</v>
      </c>
      <c r="C43" s="631"/>
      <c r="D43" s="631"/>
      <c r="E43" s="631"/>
      <c r="F43" s="631"/>
      <c r="G43" s="631"/>
      <c r="H43" s="631"/>
      <c r="I43" s="631"/>
      <c r="J43" s="631"/>
      <c r="K43" s="631"/>
      <c r="L43" s="631"/>
      <c r="M43" s="631"/>
      <c r="N43" s="631"/>
      <c r="O43" s="631"/>
      <c r="P43" s="631"/>
      <c r="Q43" s="632"/>
      <c r="R43" s="633" t="s">
        <v>126</v>
      </c>
      <c r="S43" s="634"/>
      <c r="T43" s="634"/>
      <c r="U43" s="634"/>
      <c r="V43" s="634"/>
      <c r="W43" s="634"/>
      <c r="X43" s="634"/>
      <c r="Y43" s="635"/>
      <c r="Z43" s="636" t="s">
        <v>126</v>
      </c>
      <c r="AA43" s="636"/>
      <c r="AB43" s="636"/>
      <c r="AC43" s="636"/>
      <c r="AD43" s="637" t="s">
        <v>126</v>
      </c>
      <c r="AE43" s="637"/>
      <c r="AF43" s="637"/>
      <c r="AG43" s="637"/>
      <c r="AH43" s="637"/>
      <c r="AI43" s="637"/>
      <c r="AJ43" s="637"/>
      <c r="AK43" s="637"/>
      <c r="AL43" s="638" t="s">
        <v>126</v>
      </c>
      <c r="AM43" s="639"/>
      <c r="AN43" s="639"/>
      <c r="AO43" s="640"/>
      <c r="CD43" s="630" t="s">
        <v>353</v>
      </c>
      <c r="CE43" s="631"/>
      <c r="CF43" s="631"/>
      <c r="CG43" s="631"/>
      <c r="CH43" s="631"/>
      <c r="CI43" s="631"/>
      <c r="CJ43" s="631"/>
      <c r="CK43" s="631"/>
      <c r="CL43" s="631"/>
      <c r="CM43" s="631"/>
      <c r="CN43" s="631"/>
      <c r="CO43" s="631"/>
      <c r="CP43" s="631"/>
      <c r="CQ43" s="632"/>
      <c r="CR43" s="633">
        <v>14891</v>
      </c>
      <c r="CS43" s="666"/>
      <c r="CT43" s="666"/>
      <c r="CU43" s="666"/>
      <c r="CV43" s="666"/>
      <c r="CW43" s="666"/>
      <c r="CX43" s="666"/>
      <c r="CY43" s="667"/>
      <c r="CZ43" s="638">
        <v>0.2</v>
      </c>
      <c r="DA43" s="660"/>
      <c r="DB43" s="660"/>
      <c r="DC43" s="668"/>
      <c r="DD43" s="642">
        <v>14891</v>
      </c>
      <c r="DE43" s="666"/>
      <c r="DF43" s="666"/>
      <c r="DG43" s="666"/>
      <c r="DH43" s="666"/>
      <c r="DI43" s="666"/>
      <c r="DJ43" s="666"/>
      <c r="DK43" s="667"/>
      <c r="DL43" s="708"/>
      <c r="DM43" s="709"/>
      <c r="DN43" s="709"/>
      <c r="DO43" s="709"/>
      <c r="DP43" s="709"/>
      <c r="DQ43" s="709"/>
      <c r="DR43" s="709"/>
      <c r="DS43" s="709"/>
      <c r="DT43" s="709"/>
      <c r="DU43" s="709"/>
      <c r="DV43" s="710"/>
      <c r="DW43" s="705"/>
      <c r="DX43" s="706"/>
      <c r="DY43" s="706"/>
      <c r="DZ43" s="706"/>
      <c r="EA43" s="706"/>
      <c r="EB43" s="706"/>
      <c r="EC43" s="707"/>
    </row>
    <row r="44" spans="2:133" ht="11.25" customHeight="1" x14ac:dyDescent="0.2">
      <c r="B44" s="651" t="s">
        <v>354</v>
      </c>
      <c r="C44" s="652"/>
      <c r="D44" s="652"/>
      <c r="E44" s="652"/>
      <c r="F44" s="652"/>
      <c r="G44" s="652"/>
      <c r="H44" s="652"/>
      <c r="I44" s="652"/>
      <c r="J44" s="652"/>
      <c r="K44" s="652"/>
      <c r="L44" s="652"/>
      <c r="M44" s="652"/>
      <c r="N44" s="652"/>
      <c r="O44" s="652"/>
      <c r="P44" s="652"/>
      <c r="Q44" s="653"/>
      <c r="R44" s="711">
        <v>8417337</v>
      </c>
      <c r="S44" s="712"/>
      <c r="T44" s="712"/>
      <c r="U44" s="712"/>
      <c r="V44" s="712"/>
      <c r="W44" s="712"/>
      <c r="X44" s="712"/>
      <c r="Y44" s="713"/>
      <c r="Z44" s="714">
        <v>100</v>
      </c>
      <c r="AA44" s="714"/>
      <c r="AB44" s="714"/>
      <c r="AC44" s="714"/>
      <c r="AD44" s="715">
        <v>5339286</v>
      </c>
      <c r="AE44" s="715"/>
      <c r="AF44" s="715"/>
      <c r="AG44" s="715"/>
      <c r="AH44" s="715"/>
      <c r="AI44" s="715"/>
      <c r="AJ44" s="715"/>
      <c r="AK44" s="715"/>
      <c r="AL44" s="716">
        <v>100</v>
      </c>
      <c r="AM44" s="693"/>
      <c r="AN44" s="693"/>
      <c r="AO44" s="717"/>
      <c r="CD44" s="671" t="s">
        <v>301</v>
      </c>
      <c r="CE44" s="672"/>
      <c r="CF44" s="630" t="s">
        <v>355</v>
      </c>
      <c r="CG44" s="631"/>
      <c r="CH44" s="631"/>
      <c r="CI44" s="631"/>
      <c r="CJ44" s="631"/>
      <c r="CK44" s="631"/>
      <c r="CL44" s="631"/>
      <c r="CM44" s="631"/>
      <c r="CN44" s="631"/>
      <c r="CO44" s="631"/>
      <c r="CP44" s="631"/>
      <c r="CQ44" s="632"/>
      <c r="CR44" s="633">
        <v>824017</v>
      </c>
      <c r="CS44" s="634"/>
      <c r="CT44" s="634"/>
      <c r="CU44" s="634"/>
      <c r="CV44" s="634"/>
      <c r="CW44" s="634"/>
      <c r="CX44" s="634"/>
      <c r="CY44" s="635"/>
      <c r="CZ44" s="638">
        <v>10.5</v>
      </c>
      <c r="DA44" s="639"/>
      <c r="DB44" s="639"/>
      <c r="DC44" s="645"/>
      <c r="DD44" s="642">
        <v>198896</v>
      </c>
      <c r="DE44" s="634"/>
      <c r="DF44" s="634"/>
      <c r="DG44" s="634"/>
      <c r="DH44" s="634"/>
      <c r="DI44" s="634"/>
      <c r="DJ44" s="634"/>
      <c r="DK44" s="635"/>
      <c r="DL44" s="708"/>
      <c r="DM44" s="709"/>
      <c r="DN44" s="709"/>
      <c r="DO44" s="709"/>
      <c r="DP44" s="709"/>
      <c r="DQ44" s="709"/>
      <c r="DR44" s="709"/>
      <c r="DS44" s="709"/>
      <c r="DT44" s="709"/>
      <c r="DU44" s="709"/>
      <c r="DV44" s="710"/>
      <c r="DW44" s="705"/>
      <c r="DX44" s="706"/>
      <c r="DY44" s="706"/>
      <c r="DZ44" s="706"/>
      <c r="EA44" s="706"/>
      <c r="EB44" s="706"/>
      <c r="EC44" s="707"/>
    </row>
    <row r="45" spans="2:133" ht="11.25" customHeight="1" x14ac:dyDescent="0.2">
      <c r="CD45" s="673"/>
      <c r="CE45" s="674"/>
      <c r="CF45" s="630" t="s">
        <v>356</v>
      </c>
      <c r="CG45" s="631"/>
      <c r="CH45" s="631"/>
      <c r="CI45" s="631"/>
      <c r="CJ45" s="631"/>
      <c r="CK45" s="631"/>
      <c r="CL45" s="631"/>
      <c r="CM45" s="631"/>
      <c r="CN45" s="631"/>
      <c r="CO45" s="631"/>
      <c r="CP45" s="631"/>
      <c r="CQ45" s="632"/>
      <c r="CR45" s="633">
        <v>150446</v>
      </c>
      <c r="CS45" s="666"/>
      <c r="CT45" s="666"/>
      <c r="CU45" s="666"/>
      <c r="CV45" s="666"/>
      <c r="CW45" s="666"/>
      <c r="CX45" s="666"/>
      <c r="CY45" s="667"/>
      <c r="CZ45" s="638">
        <v>1.9</v>
      </c>
      <c r="DA45" s="660"/>
      <c r="DB45" s="660"/>
      <c r="DC45" s="668"/>
      <c r="DD45" s="642">
        <v>11395</v>
      </c>
      <c r="DE45" s="666"/>
      <c r="DF45" s="666"/>
      <c r="DG45" s="666"/>
      <c r="DH45" s="666"/>
      <c r="DI45" s="666"/>
      <c r="DJ45" s="666"/>
      <c r="DK45" s="667"/>
      <c r="DL45" s="708"/>
      <c r="DM45" s="709"/>
      <c r="DN45" s="709"/>
      <c r="DO45" s="709"/>
      <c r="DP45" s="709"/>
      <c r="DQ45" s="709"/>
      <c r="DR45" s="709"/>
      <c r="DS45" s="709"/>
      <c r="DT45" s="709"/>
      <c r="DU45" s="709"/>
      <c r="DV45" s="710"/>
      <c r="DW45" s="705"/>
      <c r="DX45" s="706"/>
      <c r="DY45" s="706"/>
      <c r="DZ45" s="706"/>
      <c r="EA45" s="706"/>
      <c r="EB45" s="706"/>
      <c r="EC45" s="707"/>
    </row>
    <row r="46" spans="2:133" ht="11.25" customHeight="1" x14ac:dyDescent="0.2">
      <c r="B46" s="342" t="s">
        <v>357</v>
      </c>
      <c r="CD46" s="673"/>
      <c r="CE46" s="674"/>
      <c r="CF46" s="630" t="s">
        <v>358</v>
      </c>
      <c r="CG46" s="631"/>
      <c r="CH46" s="631"/>
      <c r="CI46" s="631"/>
      <c r="CJ46" s="631"/>
      <c r="CK46" s="631"/>
      <c r="CL46" s="631"/>
      <c r="CM46" s="631"/>
      <c r="CN46" s="631"/>
      <c r="CO46" s="631"/>
      <c r="CP46" s="631"/>
      <c r="CQ46" s="632"/>
      <c r="CR46" s="633">
        <v>661027</v>
      </c>
      <c r="CS46" s="634"/>
      <c r="CT46" s="634"/>
      <c r="CU46" s="634"/>
      <c r="CV46" s="634"/>
      <c r="CW46" s="634"/>
      <c r="CX46" s="634"/>
      <c r="CY46" s="635"/>
      <c r="CZ46" s="638">
        <v>8.4</v>
      </c>
      <c r="DA46" s="639"/>
      <c r="DB46" s="639"/>
      <c r="DC46" s="645"/>
      <c r="DD46" s="642">
        <v>186815</v>
      </c>
      <c r="DE46" s="634"/>
      <c r="DF46" s="634"/>
      <c r="DG46" s="634"/>
      <c r="DH46" s="634"/>
      <c r="DI46" s="634"/>
      <c r="DJ46" s="634"/>
      <c r="DK46" s="635"/>
      <c r="DL46" s="708"/>
      <c r="DM46" s="709"/>
      <c r="DN46" s="709"/>
      <c r="DO46" s="709"/>
      <c r="DP46" s="709"/>
      <c r="DQ46" s="709"/>
      <c r="DR46" s="709"/>
      <c r="DS46" s="709"/>
      <c r="DT46" s="709"/>
      <c r="DU46" s="709"/>
      <c r="DV46" s="710"/>
      <c r="DW46" s="705"/>
      <c r="DX46" s="706"/>
      <c r="DY46" s="706"/>
      <c r="DZ46" s="706"/>
      <c r="EA46" s="706"/>
      <c r="EB46" s="706"/>
      <c r="EC46" s="707"/>
    </row>
    <row r="47" spans="2:133" ht="11.25" customHeight="1" x14ac:dyDescent="0.2">
      <c r="B47" s="729" t="s">
        <v>359</v>
      </c>
      <c r="C47" s="729"/>
      <c r="D47" s="729"/>
      <c r="E47" s="729"/>
      <c r="F47" s="729"/>
      <c r="G47" s="729"/>
      <c r="H47" s="729"/>
      <c r="I47" s="729"/>
      <c r="J47" s="729"/>
      <c r="K47" s="729"/>
      <c r="L47" s="729"/>
      <c r="M47" s="729"/>
      <c r="N47" s="729"/>
      <c r="O47" s="729"/>
      <c r="P47" s="729"/>
      <c r="Q47" s="729"/>
      <c r="R47" s="729"/>
      <c r="S47" s="729"/>
      <c r="T47" s="729"/>
      <c r="U47" s="729"/>
      <c r="V47" s="729"/>
      <c r="W47" s="729"/>
      <c r="X47" s="729"/>
      <c r="Y47" s="729"/>
      <c r="Z47" s="729"/>
      <c r="AA47" s="729"/>
      <c r="AB47" s="729"/>
      <c r="AC47" s="729"/>
      <c r="AD47" s="729"/>
      <c r="AE47" s="729"/>
      <c r="AF47" s="729"/>
      <c r="AG47" s="729"/>
      <c r="AH47" s="729"/>
      <c r="AI47" s="729"/>
      <c r="AJ47" s="729"/>
      <c r="AK47" s="729"/>
      <c r="AL47" s="729"/>
      <c r="AM47" s="729"/>
      <c r="AN47" s="729"/>
      <c r="AO47" s="729"/>
      <c r="AP47" s="729"/>
      <c r="AQ47" s="729"/>
      <c r="AR47" s="729"/>
      <c r="AS47" s="729"/>
      <c r="AT47" s="729"/>
      <c r="AU47" s="729"/>
      <c r="AV47" s="729"/>
      <c r="AW47" s="729"/>
      <c r="AX47" s="729"/>
      <c r="AY47" s="729"/>
      <c r="AZ47" s="729"/>
      <c r="BA47" s="729"/>
      <c r="BB47" s="729"/>
      <c r="BC47" s="729"/>
      <c r="BD47" s="729"/>
      <c r="BE47" s="729"/>
      <c r="BF47" s="729"/>
      <c r="BG47" s="729"/>
      <c r="BH47" s="729"/>
      <c r="BI47" s="729"/>
      <c r="BJ47" s="729"/>
      <c r="BK47" s="729"/>
      <c r="BL47" s="729"/>
      <c r="BM47" s="729"/>
      <c r="BN47" s="729"/>
      <c r="BO47" s="729"/>
      <c r="BP47" s="729"/>
      <c r="BQ47" s="729"/>
      <c r="BR47" s="729"/>
      <c r="BS47" s="729"/>
      <c r="BT47" s="729"/>
      <c r="BU47" s="729"/>
      <c r="BV47" s="729"/>
      <c r="BW47" s="729"/>
      <c r="BX47" s="729"/>
      <c r="BY47" s="729"/>
      <c r="BZ47" s="729"/>
      <c r="CA47" s="729"/>
      <c r="CB47" s="729"/>
      <c r="CD47" s="673"/>
      <c r="CE47" s="674"/>
      <c r="CF47" s="630" t="s">
        <v>360</v>
      </c>
      <c r="CG47" s="631"/>
      <c r="CH47" s="631"/>
      <c r="CI47" s="631"/>
      <c r="CJ47" s="631"/>
      <c r="CK47" s="631"/>
      <c r="CL47" s="631"/>
      <c r="CM47" s="631"/>
      <c r="CN47" s="631"/>
      <c r="CO47" s="631"/>
      <c r="CP47" s="631"/>
      <c r="CQ47" s="632"/>
      <c r="CR47" s="633">
        <v>15202</v>
      </c>
      <c r="CS47" s="666"/>
      <c r="CT47" s="666"/>
      <c r="CU47" s="666"/>
      <c r="CV47" s="666"/>
      <c r="CW47" s="666"/>
      <c r="CX47" s="666"/>
      <c r="CY47" s="667"/>
      <c r="CZ47" s="638">
        <v>0.2</v>
      </c>
      <c r="DA47" s="660"/>
      <c r="DB47" s="660"/>
      <c r="DC47" s="668"/>
      <c r="DD47" s="642">
        <v>8189</v>
      </c>
      <c r="DE47" s="666"/>
      <c r="DF47" s="666"/>
      <c r="DG47" s="666"/>
      <c r="DH47" s="666"/>
      <c r="DI47" s="666"/>
      <c r="DJ47" s="666"/>
      <c r="DK47" s="667"/>
      <c r="DL47" s="708"/>
      <c r="DM47" s="709"/>
      <c r="DN47" s="709"/>
      <c r="DO47" s="709"/>
      <c r="DP47" s="709"/>
      <c r="DQ47" s="709"/>
      <c r="DR47" s="709"/>
      <c r="DS47" s="709"/>
      <c r="DT47" s="709"/>
      <c r="DU47" s="709"/>
      <c r="DV47" s="710"/>
      <c r="DW47" s="705"/>
      <c r="DX47" s="706"/>
      <c r="DY47" s="706"/>
      <c r="DZ47" s="706"/>
      <c r="EA47" s="706"/>
      <c r="EB47" s="706"/>
      <c r="EC47" s="707"/>
    </row>
    <row r="48" spans="2:133" ht="10.8" x14ac:dyDescent="0.2">
      <c r="B48" s="729" t="s">
        <v>361</v>
      </c>
      <c r="C48" s="729"/>
      <c r="D48" s="729"/>
      <c r="E48" s="729"/>
      <c r="F48" s="729"/>
      <c r="G48" s="729"/>
      <c r="H48" s="729"/>
      <c r="I48" s="729"/>
      <c r="J48" s="729"/>
      <c r="K48" s="729"/>
      <c r="L48" s="729"/>
      <c r="M48" s="729"/>
      <c r="N48" s="729"/>
      <c r="O48" s="729"/>
      <c r="P48" s="729"/>
      <c r="Q48" s="729"/>
      <c r="R48" s="729"/>
      <c r="S48" s="729"/>
      <c r="T48" s="729"/>
      <c r="U48" s="729"/>
      <c r="V48" s="729"/>
      <c r="W48" s="729"/>
      <c r="X48" s="729"/>
      <c r="Y48" s="729"/>
      <c r="Z48" s="729"/>
      <c r="AA48" s="729"/>
      <c r="AB48" s="729"/>
      <c r="AC48" s="729"/>
      <c r="AD48" s="729"/>
      <c r="AE48" s="729"/>
      <c r="AF48" s="729"/>
      <c r="AG48" s="729"/>
      <c r="AH48" s="729"/>
      <c r="AI48" s="729"/>
      <c r="AJ48" s="729"/>
      <c r="AK48" s="729"/>
      <c r="AL48" s="729"/>
      <c r="AM48" s="729"/>
      <c r="AN48" s="729"/>
      <c r="AO48" s="729"/>
      <c r="AP48" s="729"/>
      <c r="AQ48" s="729"/>
      <c r="AR48" s="729"/>
      <c r="AS48" s="729"/>
      <c r="AT48" s="729"/>
      <c r="AU48" s="729"/>
      <c r="AV48" s="729"/>
      <c r="AW48" s="729"/>
      <c r="AX48" s="729"/>
      <c r="AY48" s="729"/>
      <c r="AZ48" s="729"/>
      <c r="BA48" s="729"/>
      <c r="BB48" s="729"/>
      <c r="BC48" s="729"/>
      <c r="BD48" s="729"/>
      <c r="BE48" s="729"/>
      <c r="BF48" s="729"/>
      <c r="BG48" s="729"/>
      <c r="BH48" s="729"/>
      <c r="BI48" s="729"/>
      <c r="BJ48" s="729"/>
      <c r="BK48" s="729"/>
      <c r="BL48" s="729"/>
      <c r="BM48" s="729"/>
      <c r="BN48" s="729"/>
      <c r="BO48" s="729"/>
      <c r="BP48" s="729"/>
      <c r="BQ48" s="729"/>
      <c r="BR48" s="729"/>
      <c r="BS48" s="729"/>
      <c r="BT48" s="729"/>
      <c r="BU48" s="729"/>
      <c r="BV48" s="729"/>
      <c r="BW48" s="729"/>
      <c r="BX48" s="729"/>
      <c r="BY48" s="729"/>
      <c r="BZ48" s="729"/>
      <c r="CA48" s="729"/>
      <c r="CB48" s="729"/>
      <c r="CD48" s="675"/>
      <c r="CE48" s="676"/>
      <c r="CF48" s="630" t="s">
        <v>362</v>
      </c>
      <c r="CG48" s="631"/>
      <c r="CH48" s="631"/>
      <c r="CI48" s="631"/>
      <c r="CJ48" s="631"/>
      <c r="CK48" s="631"/>
      <c r="CL48" s="631"/>
      <c r="CM48" s="631"/>
      <c r="CN48" s="631"/>
      <c r="CO48" s="631"/>
      <c r="CP48" s="631"/>
      <c r="CQ48" s="632"/>
      <c r="CR48" s="633" t="s">
        <v>126</v>
      </c>
      <c r="CS48" s="634"/>
      <c r="CT48" s="634"/>
      <c r="CU48" s="634"/>
      <c r="CV48" s="634"/>
      <c r="CW48" s="634"/>
      <c r="CX48" s="634"/>
      <c r="CY48" s="635"/>
      <c r="CZ48" s="638" t="s">
        <v>126</v>
      </c>
      <c r="DA48" s="639"/>
      <c r="DB48" s="639"/>
      <c r="DC48" s="645"/>
      <c r="DD48" s="642" t="s">
        <v>126</v>
      </c>
      <c r="DE48" s="634"/>
      <c r="DF48" s="634"/>
      <c r="DG48" s="634"/>
      <c r="DH48" s="634"/>
      <c r="DI48" s="634"/>
      <c r="DJ48" s="634"/>
      <c r="DK48" s="635"/>
      <c r="DL48" s="708"/>
      <c r="DM48" s="709"/>
      <c r="DN48" s="709"/>
      <c r="DO48" s="709"/>
      <c r="DP48" s="709"/>
      <c r="DQ48" s="709"/>
      <c r="DR48" s="709"/>
      <c r="DS48" s="709"/>
      <c r="DT48" s="709"/>
      <c r="DU48" s="709"/>
      <c r="DV48" s="710"/>
      <c r="DW48" s="705"/>
      <c r="DX48" s="706"/>
      <c r="DY48" s="706"/>
      <c r="DZ48" s="706"/>
      <c r="EA48" s="706"/>
      <c r="EB48" s="706"/>
      <c r="EC48" s="707"/>
    </row>
    <row r="49" spans="2:133" ht="11.25" customHeight="1" x14ac:dyDescent="0.2">
      <c r="B49" s="347"/>
      <c r="CD49" s="651" t="s">
        <v>363</v>
      </c>
      <c r="CE49" s="652"/>
      <c r="CF49" s="652"/>
      <c r="CG49" s="652"/>
      <c r="CH49" s="652"/>
      <c r="CI49" s="652"/>
      <c r="CJ49" s="652"/>
      <c r="CK49" s="652"/>
      <c r="CL49" s="652"/>
      <c r="CM49" s="652"/>
      <c r="CN49" s="652"/>
      <c r="CO49" s="652"/>
      <c r="CP49" s="652"/>
      <c r="CQ49" s="653"/>
      <c r="CR49" s="711">
        <v>7834799</v>
      </c>
      <c r="CS49" s="692"/>
      <c r="CT49" s="692"/>
      <c r="CU49" s="692"/>
      <c r="CV49" s="692"/>
      <c r="CW49" s="692"/>
      <c r="CX49" s="692"/>
      <c r="CY49" s="719"/>
      <c r="CZ49" s="716">
        <v>100</v>
      </c>
      <c r="DA49" s="720"/>
      <c r="DB49" s="720"/>
      <c r="DC49" s="721"/>
      <c r="DD49" s="722">
        <v>5709920</v>
      </c>
      <c r="DE49" s="692"/>
      <c r="DF49" s="692"/>
      <c r="DG49" s="692"/>
      <c r="DH49" s="692"/>
      <c r="DI49" s="692"/>
      <c r="DJ49" s="692"/>
      <c r="DK49" s="719"/>
      <c r="DL49" s="723"/>
      <c r="DM49" s="724"/>
      <c r="DN49" s="724"/>
      <c r="DO49" s="724"/>
      <c r="DP49" s="724"/>
      <c r="DQ49" s="724"/>
      <c r="DR49" s="724"/>
      <c r="DS49" s="724"/>
      <c r="DT49" s="724"/>
      <c r="DU49" s="724"/>
      <c r="DV49" s="725"/>
      <c r="DW49" s="726"/>
      <c r="DX49" s="727"/>
      <c r="DY49" s="727"/>
      <c r="DZ49" s="727"/>
      <c r="EA49" s="727"/>
      <c r="EB49" s="727"/>
      <c r="EC49" s="728"/>
    </row>
    <row r="50" spans="2:133" ht="10.8" hidden="1" x14ac:dyDescent="0.2">
      <c r="B50" s="347"/>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15" customWidth="1"/>
    <col min="131" max="131" width="1.6640625" style="215" customWidth="1"/>
    <col min="132" max="16384" width="9" style="215" hidden="1"/>
  </cols>
  <sheetData>
    <row r="1" spans="1:131" ht="11.25" customHeight="1" thickBot="1" x14ac:dyDescent="0.25">
      <c r="A1" s="211"/>
      <c r="B1" s="211"/>
      <c r="C1" s="211"/>
      <c r="D1" s="211"/>
      <c r="E1" s="211"/>
      <c r="F1" s="211"/>
      <c r="G1" s="211"/>
      <c r="H1" s="211"/>
      <c r="I1" s="211"/>
      <c r="J1" s="211"/>
      <c r="K1" s="211"/>
      <c r="L1" s="211"/>
      <c r="M1" s="211"/>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c r="DB1" s="212"/>
      <c r="DC1" s="212"/>
      <c r="DD1" s="212"/>
      <c r="DE1" s="212"/>
      <c r="DF1" s="212"/>
      <c r="DG1" s="212"/>
      <c r="DH1" s="212"/>
      <c r="DI1" s="212"/>
      <c r="DJ1" s="212"/>
      <c r="DK1" s="212"/>
      <c r="DL1" s="212"/>
      <c r="DM1" s="212"/>
      <c r="DN1" s="212"/>
      <c r="DO1" s="212"/>
      <c r="DP1" s="212"/>
      <c r="DQ1" s="213"/>
      <c r="DR1" s="213"/>
      <c r="DS1" s="213"/>
      <c r="DT1" s="213"/>
      <c r="DU1" s="213"/>
      <c r="DV1" s="213"/>
      <c r="DW1" s="213"/>
      <c r="DX1" s="213"/>
      <c r="DY1" s="213"/>
      <c r="DZ1" s="213"/>
      <c r="EA1" s="214"/>
    </row>
    <row r="2" spans="1:131" ht="26.4" customHeight="1" thickBot="1" x14ac:dyDescent="0.25">
      <c r="A2" s="730" t="s">
        <v>364</v>
      </c>
      <c r="B2" s="730"/>
      <c r="C2" s="730"/>
      <c r="D2" s="730"/>
      <c r="E2" s="730"/>
      <c r="F2" s="730"/>
      <c r="G2" s="730"/>
      <c r="H2" s="730"/>
      <c r="I2" s="730"/>
      <c r="J2" s="730"/>
      <c r="K2" s="730"/>
      <c r="L2" s="730"/>
      <c r="M2" s="730"/>
      <c r="N2" s="730"/>
      <c r="O2" s="730"/>
      <c r="P2" s="730"/>
      <c r="Q2" s="730"/>
      <c r="R2" s="730"/>
      <c r="S2" s="730"/>
      <c r="T2" s="730"/>
      <c r="U2" s="730"/>
      <c r="V2" s="730"/>
      <c r="W2" s="730"/>
      <c r="X2" s="730"/>
      <c r="Y2" s="730"/>
      <c r="Z2" s="730"/>
      <c r="AA2" s="730"/>
      <c r="AB2" s="730"/>
      <c r="AC2" s="730"/>
      <c r="AD2" s="730"/>
      <c r="AE2" s="730"/>
      <c r="AF2" s="730"/>
      <c r="AG2" s="730"/>
      <c r="AH2" s="730"/>
      <c r="AI2" s="730"/>
      <c r="AJ2" s="730"/>
      <c r="AK2" s="730"/>
      <c r="AL2" s="730"/>
      <c r="AM2" s="730"/>
      <c r="AN2" s="730"/>
      <c r="AO2" s="730"/>
      <c r="AP2" s="730"/>
      <c r="AQ2" s="730"/>
      <c r="AR2" s="730"/>
      <c r="AS2" s="730"/>
      <c r="AT2" s="730"/>
      <c r="AU2" s="730"/>
      <c r="AV2" s="730"/>
      <c r="AW2" s="730"/>
      <c r="AX2" s="730"/>
      <c r="AY2" s="730"/>
      <c r="AZ2" s="730"/>
      <c r="BA2" s="730"/>
      <c r="BB2" s="730"/>
      <c r="BC2" s="730"/>
      <c r="BD2" s="730"/>
      <c r="BE2" s="730"/>
      <c r="BF2" s="730"/>
      <c r="BG2" s="730"/>
      <c r="BH2" s="730"/>
      <c r="BI2" s="730"/>
      <c r="BJ2" s="212"/>
      <c r="BK2" s="212"/>
      <c r="BL2" s="212"/>
      <c r="BM2" s="212"/>
      <c r="BN2" s="212"/>
      <c r="BO2" s="212"/>
      <c r="BP2" s="212"/>
      <c r="BQ2" s="212"/>
      <c r="BR2" s="212"/>
      <c r="BS2" s="212"/>
      <c r="BT2" s="212"/>
      <c r="BU2" s="212"/>
      <c r="BV2" s="212"/>
      <c r="BW2" s="212"/>
      <c r="BX2" s="212"/>
      <c r="BY2" s="212"/>
      <c r="BZ2" s="212"/>
      <c r="CA2" s="212"/>
      <c r="CB2" s="212"/>
      <c r="CC2" s="212"/>
      <c r="CD2" s="212"/>
      <c r="CE2" s="212"/>
      <c r="CF2" s="212"/>
      <c r="CG2" s="212"/>
      <c r="CH2" s="212"/>
      <c r="CI2" s="212"/>
      <c r="CJ2" s="212"/>
      <c r="CK2" s="212"/>
      <c r="CL2" s="212"/>
      <c r="CM2" s="212"/>
      <c r="CN2" s="212"/>
      <c r="CO2" s="212"/>
      <c r="CP2" s="212"/>
      <c r="CQ2" s="212"/>
      <c r="CR2" s="212"/>
      <c r="CS2" s="212"/>
      <c r="CT2" s="212"/>
      <c r="CU2" s="212"/>
      <c r="CV2" s="212"/>
      <c r="CW2" s="212"/>
      <c r="CX2" s="212"/>
      <c r="CY2" s="212"/>
      <c r="CZ2" s="212"/>
      <c r="DA2" s="212"/>
      <c r="DB2" s="212"/>
      <c r="DC2" s="212"/>
      <c r="DD2" s="212"/>
      <c r="DE2" s="212"/>
      <c r="DF2" s="212"/>
      <c r="DG2" s="212"/>
      <c r="DH2" s="212"/>
      <c r="DI2" s="212"/>
      <c r="DJ2" s="731" t="s">
        <v>365</v>
      </c>
      <c r="DK2" s="732"/>
      <c r="DL2" s="732"/>
      <c r="DM2" s="732"/>
      <c r="DN2" s="732"/>
      <c r="DO2" s="733"/>
      <c r="DP2" s="212"/>
      <c r="DQ2" s="731" t="s">
        <v>366</v>
      </c>
      <c r="DR2" s="732"/>
      <c r="DS2" s="732"/>
      <c r="DT2" s="732"/>
      <c r="DU2" s="732"/>
      <c r="DV2" s="732"/>
      <c r="DW2" s="732"/>
      <c r="DX2" s="732"/>
      <c r="DY2" s="732"/>
      <c r="DZ2" s="733"/>
      <c r="EA2" s="214"/>
    </row>
    <row r="3" spans="1:131" ht="11.25" customHeight="1" x14ac:dyDescent="0.2">
      <c r="A3" s="212"/>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c r="BA3" s="212"/>
      <c r="BB3" s="212"/>
      <c r="BC3" s="212"/>
      <c r="BD3" s="212"/>
      <c r="BE3" s="212"/>
      <c r="BF3" s="212"/>
      <c r="BG3" s="212"/>
      <c r="BH3" s="212"/>
      <c r="BI3" s="212"/>
      <c r="BJ3" s="212"/>
      <c r="BK3" s="212"/>
      <c r="BL3" s="212"/>
      <c r="BM3" s="212"/>
      <c r="BN3" s="212"/>
      <c r="BO3" s="212"/>
      <c r="BP3" s="212"/>
      <c r="BQ3" s="212"/>
      <c r="BR3" s="212"/>
      <c r="BS3" s="212"/>
      <c r="BT3" s="212"/>
      <c r="BU3" s="212"/>
      <c r="BV3" s="212"/>
      <c r="BW3" s="212"/>
      <c r="BX3" s="212"/>
      <c r="BY3" s="212"/>
      <c r="BZ3" s="212"/>
      <c r="CA3" s="212"/>
      <c r="CB3" s="212"/>
      <c r="CC3" s="212"/>
      <c r="CD3" s="212"/>
      <c r="CE3" s="212"/>
      <c r="CF3" s="212"/>
      <c r="CG3" s="212"/>
      <c r="CH3" s="212"/>
      <c r="CI3" s="212"/>
      <c r="CJ3" s="212"/>
      <c r="CK3" s="212"/>
      <c r="CL3" s="212"/>
      <c r="CM3" s="212"/>
      <c r="CN3" s="212"/>
      <c r="CO3" s="212"/>
      <c r="CP3" s="212"/>
      <c r="CQ3" s="212"/>
      <c r="CR3" s="212"/>
      <c r="CS3" s="212"/>
      <c r="CT3" s="212"/>
      <c r="CU3" s="212"/>
      <c r="CV3" s="212"/>
      <c r="CW3" s="212"/>
      <c r="CX3" s="212"/>
      <c r="CY3" s="212"/>
      <c r="CZ3" s="212"/>
      <c r="DA3" s="212"/>
      <c r="DB3" s="212"/>
      <c r="DC3" s="212"/>
      <c r="DD3" s="212"/>
      <c r="DE3" s="212"/>
      <c r="DF3" s="212"/>
      <c r="DG3" s="212"/>
      <c r="DH3" s="212"/>
      <c r="DI3" s="212"/>
      <c r="DJ3" s="212"/>
      <c r="DK3" s="212"/>
      <c r="DL3" s="212"/>
      <c r="DM3" s="212"/>
      <c r="DN3" s="212"/>
      <c r="DO3" s="212"/>
      <c r="DP3" s="212"/>
      <c r="DQ3" s="212"/>
      <c r="DR3" s="212"/>
      <c r="DS3" s="212"/>
      <c r="DT3" s="212"/>
      <c r="DU3" s="212"/>
      <c r="DV3" s="212"/>
      <c r="DW3" s="212"/>
      <c r="DX3" s="212"/>
      <c r="DY3" s="212"/>
      <c r="DZ3" s="212"/>
      <c r="EA3" s="214"/>
    </row>
    <row r="4" spans="1:131" s="220" customFormat="1" ht="26.4" customHeight="1" thickBot="1" x14ac:dyDescent="0.25">
      <c r="A4" s="734" t="s">
        <v>367</v>
      </c>
      <c r="B4" s="734"/>
      <c r="C4" s="734"/>
      <c r="D4" s="734"/>
      <c r="E4" s="734"/>
      <c r="F4" s="734"/>
      <c r="G4" s="734"/>
      <c r="H4" s="734"/>
      <c r="I4" s="734"/>
      <c r="J4" s="734"/>
      <c r="K4" s="734"/>
      <c r="L4" s="734"/>
      <c r="M4" s="734"/>
      <c r="N4" s="734"/>
      <c r="O4" s="734"/>
      <c r="P4" s="734"/>
      <c r="Q4" s="734"/>
      <c r="R4" s="734"/>
      <c r="S4" s="734"/>
      <c r="T4" s="734"/>
      <c r="U4" s="734"/>
      <c r="V4" s="734"/>
      <c r="W4" s="734"/>
      <c r="X4" s="734"/>
      <c r="Y4" s="734"/>
      <c r="Z4" s="734"/>
      <c r="AA4" s="734"/>
      <c r="AB4" s="734"/>
      <c r="AC4" s="734"/>
      <c r="AD4" s="734"/>
      <c r="AE4" s="734"/>
      <c r="AF4" s="734"/>
      <c r="AG4" s="734"/>
      <c r="AH4" s="734"/>
      <c r="AI4" s="734"/>
      <c r="AJ4" s="734"/>
      <c r="AK4" s="734"/>
      <c r="AL4" s="734"/>
      <c r="AM4" s="734"/>
      <c r="AN4" s="734"/>
      <c r="AO4" s="734"/>
      <c r="AP4" s="734"/>
      <c r="AQ4" s="734"/>
      <c r="AR4" s="734"/>
      <c r="AS4" s="734"/>
      <c r="AT4" s="734"/>
      <c r="AU4" s="734"/>
      <c r="AV4" s="734"/>
      <c r="AW4" s="734"/>
      <c r="AX4" s="734"/>
      <c r="AY4" s="734"/>
      <c r="AZ4" s="216"/>
      <c r="BA4" s="216"/>
      <c r="BB4" s="216"/>
      <c r="BC4" s="216"/>
      <c r="BD4" s="216"/>
      <c r="BE4" s="217"/>
      <c r="BF4" s="217"/>
      <c r="BG4" s="217"/>
      <c r="BH4" s="217"/>
      <c r="BI4" s="217"/>
      <c r="BJ4" s="217"/>
      <c r="BK4" s="217"/>
      <c r="BL4" s="217"/>
      <c r="BM4" s="217"/>
      <c r="BN4" s="217"/>
      <c r="BO4" s="217"/>
      <c r="BP4" s="217"/>
      <c r="BQ4" s="735" t="s">
        <v>368</v>
      </c>
      <c r="BR4" s="735"/>
      <c r="BS4" s="735"/>
      <c r="BT4" s="735"/>
      <c r="BU4" s="735"/>
      <c r="BV4" s="735"/>
      <c r="BW4" s="735"/>
      <c r="BX4" s="735"/>
      <c r="BY4" s="735"/>
      <c r="BZ4" s="735"/>
      <c r="CA4" s="735"/>
      <c r="CB4" s="735"/>
      <c r="CC4" s="735"/>
      <c r="CD4" s="735"/>
      <c r="CE4" s="735"/>
      <c r="CF4" s="735"/>
      <c r="CG4" s="735"/>
      <c r="CH4" s="735"/>
      <c r="CI4" s="735"/>
      <c r="CJ4" s="735"/>
      <c r="CK4" s="735"/>
      <c r="CL4" s="735"/>
      <c r="CM4" s="735"/>
      <c r="CN4" s="735"/>
      <c r="CO4" s="735"/>
      <c r="CP4" s="735"/>
      <c r="CQ4" s="735"/>
      <c r="CR4" s="735"/>
      <c r="CS4" s="735"/>
      <c r="CT4" s="735"/>
      <c r="CU4" s="735"/>
      <c r="CV4" s="735"/>
      <c r="CW4" s="735"/>
      <c r="CX4" s="735"/>
      <c r="CY4" s="735"/>
      <c r="CZ4" s="735"/>
      <c r="DA4" s="735"/>
      <c r="DB4" s="735"/>
      <c r="DC4" s="735"/>
      <c r="DD4" s="735"/>
      <c r="DE4" s="735"/>
      <c r="DF4" s="735"/>
      <c r="DG4" s="735"/>
      <c r="DH4" s="735"/>
      <c r="DI4" s="735"/>
      <c r="DJ4" s="735"/>
      <c r="DK4" s="735"/>
      <c r="DL4" s="735"/>
      <c r="DM4" s="735"/>
      <c r="DN4" s="735"/>
      <c r="DO4" s="735"/>
      <c r="DP4" s="735"/>
      <c r="DQ4" s="735"/>
      <c r="DR4" s="735"/>
      <c r="DS4" s="735"/>
      <c r="DT4" s="735"/>
      <c r="DU4" s="735"/>
      <c r="DV4" s="735"/>
      <c r="DW4" s="735"/>
      <c r="DX4" s="735"/>
      <c r="DY4" s="735"/>
      <c r="DZ4" s="735"/>
      <c r="EA4" s="219"/>
    </row>
    <row r="5" spans="1:131" s="220" customFormat="1" ht="26.4" customHeight="1" x14ac:dyDescent="0.2">
      <c r="A5" s="736" t="s">
        <v>369</v>
      </c>
      <c r="B5" s="737"/>
      <c r="C5" s="737"/>
      <c r="D5" s="737"/>
      <c r="E5" s="737"/>
      <c r="F5" s="737"/>
      <c r="G5" s="737"/>
      <c r="H5" s="737"/>
      <c r="I5" s="737"/>
      <c r="J5" s="737"/>
      <c r="K5" s="737"/>
      <c r="L5" s="737"/>
      <c r="M5" s="737"/>
      <c r="N5" s="737"/>
      <c r="O5" s="737"/>
      <c r="P5" s="738"/>
      <c r="Q5" s="742" t="s">
        <v>370</v>
      </c>
      <c r="R5" s="743"/>
      <c r="S5" s="743"/>
      <c r="T5" s="743"/>
      <c r="U5" s="744"/>
      <c r="V5" s="742" t="s">
        <v>371</v>
      </c>
      <c r="W5" s="743"/>
      <c r="X5" s="743"/>
      <c r="Y5" s="743"/>
      <c r="Z5" s="744"/>
      <c r="AA5" s="742" t="s">
        <v>372</v>
      </c>
      <c r="AB5" s="743"/>
      <c r="AC5" s="743"/>
      <c r="AD5" s="743"/>
      <c r="AE5" s="743"/>
      <c r="AF5" s="748" t="s">
        <v>373</v>
      </c>
      <c r="AG5" s="743"/>
      <c r="AH5" s="743"/>
      <c r="AI5" s="743"/>
      <c r="AJ5" s="749"/>
      <c r="AK5" s="743" t="s">
        <v>374</v>
      </c>
      <c r="AL5" s="743"/>
      <c r="AM5" s="743"/>
      <c r="AN5" s="743"/>
      <c r="AO5" s="744"/>
      <c r="AP5" s="742" t="s">
        <v>375</v>
      </c>
      <c r="AQ5" s="743"/>
      <c r="AR5" s="743"/>
      <c r="AS5" s="743"/>
      <c r="AT5" s="744"/>
      <c r="AU5" s="742" t="s">
        <v>376</v>
      </c>
      <c r="AV5" s="743"/>
      <c r="AW5" s="743"/>
      <c r="AX5" s="743"/>
      <c r="AY5" s="749"/>
      <c r="AZ5" s="216"/>
      <c r="BA5" s="216"/>
      <c r="BB5" s="216"/>
      <c r="BC5" s="216"/>
      <c r="BD5" s="216"/>
      <c r="BE5" s="217"/>
      <c r="BF5" s="217"/>
      <c r="BG5" s="217"/>
      <c r="BH5" s="217"/>
      <c r="BI5" s="217"/>
      <c r="BJ5" s="217"/>
      <c r="BK5" s="217"/>
      <c r="BL5" s="217"/>
      <c r="BM5" s="217"/>
      <c r="BN5" s="217"/>
      <c r="BO5" s="217"/>
      <c r="BP5" s="217"/>
      <c r="BQ5" s="736" t="s">
        <v>377</v>
      </c>
      <c r="BR5" s="737"/>
      <c r="BS5" s="737"/>
      <c r="BT5" s="737"/>
      <c r="BU5" s="737"/>
      <c r="BV5" s="737"/>
      <c r="BW5" s="737"/>
      <c r="BX5" s="737"/>
      <c r="BY5" s="737"/>
      <c r="BZ5" s="737"/>
      <c r="CA5" s="737"/>
      <c r="CB5" s="737"/>
      <c r="CC5" s="737"/>
      <c r="CD5" s="737"/>
      <c r="CE5" s="737"/>
      <c r="CF5" s="737"/>
      <c r="CG5" s="738"/>
      <c r="CH5" s="742" t="s">
        <v>378</v>
      </c>
      <c r="CI5" s="743"/>
      <c r="CJ5" s="743"/>
      <c r="CK5" s="743"/>
      <c r="CL5" s="744"/>
      <c r="CM5" s="742" t="s">
        <v>379</v>
      </c>
      <c r="CN5" s="743"/>
      <c r="CO5" s="743"/>
      <c r="CP5" s="743"/>
      <c r="CQ5" s="744"/>
      <c r="CR5" s="742" t="s">
        <v>380</v>
      </c>
      <c r="CS5" s="743"/>
      <c r="CT5" s="743"/>
      <c r="CU5" s="743"/>
      <c r="CV5" s="744"/>
      <c r="CW5" s="742" t="s">
        <v>381</v>
      </c>
      <c r="CX5" s="743"/>
      <c r="CY5" s="743"/>
      <c r="CZ5" s="743"/>
      <c r="DA5" s="744"/>
      <c r="DB5" s="742" t="s">
        <v>382</v>
      </c>
      <c r="DC5" s="743"/>
      <c r="DD5" s="743"/>
      <c r="DE5" s="743"/>
      <c r="DF5" s="744"/>
      <c r="DG5" s="772" t="s">
        <v>383</v>
      </c>
      <c r="DH5" s="773"/>
      <c r="DI5" s="773"/>
      <c r="DJ5" s="773"/>
      <c r="DK5" s="774"/>
      <c r="DL5" s="772" t="s">
        <v>384</v>
      </c>
      <c r="DM5" s="773"/>
      <c r="DN5" s="773"/>
      <c r="DO5" s="773"/>
      <c r="DP5" s="774"/>
      <c r="DQ5" s="742" t="s">
        <v>385</v>
      </c>
      <c r="DR5" s="743"/>
      <c r="DS5" s="743"/>
      <c r="DT5" s="743"/>
      <c r="DU5" s="744"/>
      <c r="DV5" s="742" t="s">
        <v>376</v>
      </c>
      <c r="DW5" s="743"/>
      <c r="DX5" s="743"/>
      <c r="DY5" s="743"/>
      <c r="DZ5" s="749"/>
      <c r="EA5" s="219"/>
    </row>
    <row r="6" spans="1:131" s="220" customFormat="1" ht="26.4" customHeight="1" thickBot="1" x14ac:dyDescent="0.25">
      <c r="A6" s="739"/>
      <c r="B6" s="740"/>
      <c r="C6" s="740"/>
      <c r="D6" s="740"/>
      <c r="E6" s="740"/>
      <c r="F6" s="740"/>
      <c r="G6" s="740"/>
      <c r="H6" s="740"/>
      <c r="I6" s="740"/>
      <c r="J6" s="740"/>
      <c r="K6" s="740"/>
      <c r="L6" s="740"/>
      <c r="M6" s="740"/>
      <c r="N6" s="740"/>
      <c r="O6" s="740"/>
      <c r="P6" s="741"/>
      <c r="Q6" s="745"/>
      <c r="R6" s="746"/>
      <c r="S6" s="746"/>
      <c r="T6" s="746"/>
      <c r="U6" s="747"/>
      <c r="V6" s="745"/>
      <c r="W6" s="746"/>
      <c r="X6" s="746"/>
      <c r="Y6" s="746"/>
      <c r="Z6" s="747"/>
      <c r="AA6" s="745"/>
      <c r="AB6" s="746"/>
      <c r="AC6" s="746"/>
      <c r="AD6" s="746"/>
      <c r="AE6" s="746"/>
      <c r="AF6" s="750"/>
      <c r="AG6" s="746"/>
      <c r="AH6" s="746"/>
      <c r="AI6" s="746"/>
      <c r="AJ6" s="751"/>
      <c r="AK6" s="746"/>
      <c r="AL6" s="746"/>
      <c r="AM6" s="746"/>
      <c r="AN6" s="746"/>
      <c r="AO6" s="747"/>
      <c r="AP6" s="745"/>
      <c r="AQ6" s="746"/>
      <c r="AR6" s="746"/>
      <c r="AS6" s="746"/>
      <c r="AT6" s="747"/>
      <c r="AU6" s="745"/>
      <c r="AV6" s="746"/>
      <c r="AW6" s="746"/>
      <c r="AX6" s="746"/>
      <c r="AY6" s="751"/>
      <c r="AZ6" s="216"/>
      <c r="BA6" s="216"/>
      <c r="BB6" s="216"/>
      <c r="BC6" s="216"/>
      <c r="BD6" s="216"/>
      <c r="BE6" s="217"/>
      <c r="BF6" s="217"/>
      <c r="BG6" s="217"/>
      <c r="BH6" s="217"/>
      <c r="BI6" s="217"/>
      <c r="BJ6" s="217"/>
      <c r="BK6" s="217"/>
      <c r="BL6" s="217"/>
      <c r="BM6" s="217"/>
      <c r="BN6" s="217"/>
      <c r="BO6" s="217"/>
      <c r="BP6" s="217"/>
      <c r="BQ6" s="739"/>
      <c r="BR6" s="740"/>
      <c r="BS6" s="740"/>
      <c r="BT6" s="740"/>
      <c r="BU6" s="740"/>
      <c r="BV6" s="740"/>
      <c r="BW6" s="740"/>
      <c r="BX6" s="740"/>
      <c r="BY6" s="740"/>
      <c r="BZ6" s="740"/>
      <c r="CA6" s="740"/>
      <c r="CB6" s="740"/>
      <c r="CC6" s="740"/>
      <c r="CD6" s="740"/>
      <c r="CE6" s="740"/>
      <c r="CF6" s="740"/>
      <c r="CG6" s="741"/>
      <c r="CH6" s="745"/>
      <c r="CI6" s="746"/>
      <c r="CJ6" s="746"/>
      <c r="CK6" s="746"/>
      <c r="CL6" s="747"/>
      <c r="CM6" s="745"/>
      <c r="CN6" s="746"/>
      <c r="CO6" s="746"/>
      <c r="CP6" s="746"/>
      <c r="CQ6" s="747"/>
      <c r="CR6" s="745"/>
      <c r="CS6" s="746"/>
      <c r="CT6" s="746"/>
      <c r="CU6" s="746"/>
      <c r="CV6" s="747"/>
      <c r="CW6" s="745"/>
      <c r="CX6" s="746"/>
      <c r="CY6" s="746"/>
      <c r="CZ6" s="746"/>
      <c r="DA6" s="747"/>
      <c r="DB6" s="745"/>
      <c r="DC6" s="746"/>
      <c r="DD6" s="746"/>
      <c r="DE6" s="746"/>
      <c r="DF6" s="747"/>
      <c r="DG6" s="775"/>
      <c r="DH6" s="776"/>
      <c r="DI6" s="776"/>
      <c r="DJ6" s="776"/>
      <c r="DK6" s="777"/>
      <c r="DL6" s="775"/>
      <c r="DM6" s="776"/>
      <c r="DN6" s="776"/>
      <c r="DO6" s="776"/>
      <c r="DP6" s="777"/>
      <c r="DQ6" s="745"/>
      <c r="DR6" s="746"/>
      <c r="DS6" s="746"/>
      <c r="DT6" s="746"/>
      <c r="DU6" s="747"/>
      <c r="DV6" s="745"/>
      <c r="DW6" s="746"/>
      <c r="DX6" s="746"/>
      <c r="DY6" s="746"/>
      <c r="DZ6" s="751"/>
      <c r="EA6" s="219"/>
    </row>
    <row r="7" spans="1:131" s="220" customFormat="1" ht="26.4" customHeight="1" thickTop="1" x14ac:dyDescent="0.2">
      <c r="A7" s="221">
        <v>1</v>
      </c>
      <c r="B7" s="758" t="s">
        <v>386</v>
      </c>
      <c r="C7" s="759"/>
      <c r="D7" s="759"/>
      <c r="E7" s="759"/>
      <c r="F7" s="759"/>
      <c r="G7" s="759"/>
      <c r="H7" s="759"/>
      <c r="I7" s="759"/>
      <c r="J7" s="759"/>
      <c r="K7" s="759"/>
      <c r="L7" s="759"/>
      <c r="M7" s="759"/>
      <c r="N7" s="759"/>
      <c r="O7" s="759"/>
      <c r="P7" s="760"/>
      <c r="Q7" s="761">
        <v>8413</v>
      </c>
      <c r="R7" s="762"/>
      <c r="S7" s="762"/>
      <c r="T7" s="762"/>
      <c r="U7" s="762"/>
      <c r="V7" s="762">
        <v>7817</v>
      </c>
      <c r="W7" s="762"/>
      <c r="X7" s="762"/>
      <c r="Y7" s="762"/>
      <c r="Z7" s="762"/>
      <c r="AA7" s="762">
        <v>596</v>
      </c>
      <c r="AB7" s="762"/>
      <c r="AC7" s="762"/>
      <c r="AD7" s="762"/>
      <c r="AE7" s="763"/>
      <c r="AF7" s="764">
        <v>335</v>
      </c>
      <c r="AG7" s="765"/>
      <c r="AH7" s="765"/>
      <c r="AI7" s="765"/>
      <c r="AJ7" s="766"/>
      <c r="AK7" s="767">
        <v>15</v>
      </c>
      <c r="AL7" s="768"/>
      <c r="AM7" s="768"/>
      <c r="AN7" s="768"/>
      <c r="AO7" s="768"/>
      <c r="AP7" s="768">
        <v>5358</v>
      </c>
      <c r="AQ7" s="768"/>
      <c r="AR7" s="768"/>
      <c r="AS7" s="768"/>
      <c r="AT7" s="768"/>
      <c r="AU7" s="769"/>
      <c r="AV7" s="769"/>
      <c r="AW7" s="769"/>
      <c r="AX7" s="769"/>
      <c r="AY7" s="770"/>
      <c r="AZ7" s="216"/>
      <c r="BA7" s="216"/>
      <c r="BB7" s="216"/>
      <c r="BC7" s="216"/>
      <c r="BD7" s="216"/>
      <c r="BE7" s="217"/>
      <c r="BF7" s="217"/>
      <c r="BG7" s="217"/>
      <c r="BH7" s="217"/>
      <c r="BI7" s="217"/>
      <c r="BJ7" s="217"/>
      <c r="BK7" s="217"/>
      <c r="BL7" s="217"/>
      <c r="BM7" s="217"/>
      <c r="BN7" s="217"/>
      <c r="BO7" s="217"/>
      <c r="BP7" s="217"/>
      <c r="BQ7" s="221">
        <v>1</v>
      </c>
      <c r="BR7" s="222"/>
      <c r="BS7" s="755" t="s">
        <v>593</v>
      </c>
      <c r="BT7" s="756"/>
      <c r="BU7" s="756"/>
      <c r="BV7" s="756"/>
      <c r="BW7" s="756"/>
      <c r="BX7" s="756"/>
      <c r="BY7" s="756"/>
      <c r="BZ7" s="756"/>
      <c r="CA7" s="756"/>
      <c r="CB7" s="756"/>
      <c r="CC7" s="756"/>
      <c r="CD7" s="756"/>
      <c r="CE7" s="756"/>
      <c r="CF7" s="756"/>
      <c r="CG7" s="771"/>
      <c r="CH7" s="752">
        <v>1</v>
      </c>
      <c r="CI7" s="753"/>
      <c r="CJ7" s="753"/>
      <c r="CK7" s="753"/>
      <c r="CL7" s="754"/>
      <c r="CM7" s="752">
        <v>12</v>
      </c>
      <c r="CN7" s="753"/>
      <c r="CO7" s="753"/>
      <c r="CP7" s="753"/>
      <c r="CQ7" s="754"/>
      <c r="CR7" s="752">
        <v>15</v>
      </c>
      <c r="CS7" s="753"/>
      <c r="CT7" s="753"/>
      <c r="CU7" s="753"/>
      <c r="CV7" s="754"/>
      <c r="CW7" s="752">
        <v>1</v>
      </c>
      <c r="CX7" s="753"/>
      <c r="CY7" s="753"/>
      <c r="CZ7" s="753"/>
      <c r="DA7" s="754"/>
      <c r="DB7" s="752" t="s">
        <v>584</v>
      </c>
      <c r="DC7" s="753"/>
      <c r="DD7" s="753"/>
      <c r="DE7" s="753"/>
      <c r="DF7" s="754"/>
      <c r="DG7" s="752" t="s">
        <v>584</v>
      </c>
      <c r="DH7" s="753"/>
      <c r="DI7" s="753"/>
      <c r="DJ7" s="753"/>
      <c r="DK7" s="754"/>
      <c r="DL7" s="752" t="s">
        <v>584</v>
      </c>
      <c r="DM7" s="753"/>
      <c r="DN7" s="753"/>
      <c r="DO7" s="753"/>
      <c r="DP7" s="754"/>
      <c r="DQ7" s="752" t="s">
        <v>584</v>
      </c>
      <c r="DR7" s="753"/>
      <c r="DS7" s="753"/>
      <c r="DT7" s="753"/>
      <c r="DU7" s="754"/>
      <c r="DV7" s="755"/>
      <c r="DW7" s="756"/>
      <c r="DX7" s="756"/>
      <c r="DY7" s="756"/>
      <c r="DZ7" s="757"/>
      <c r="EA7" s="219"/>
    </row>
    <row r="8" spans="1:131" s="220" customFormat="1" ht="26.4" customHeight="1" x14ac:dyDescent="0.2">
      <c r="A8" s="223">
        <v>2</v>
      </c>
      <c r="B8" s="789" t="s">
        <v>387</v>
      </c>
      <c r="C8" s="790"/>
      <c r="D8" s="790"/>
      <c r="E8" s="790"/>
      <c r="F8" s="790"/>
      <c r="G8" s="790"/>
      <c r="H8" s="790"/>
      <c r="I8" s="790"/>
      <c r="J8" s="790"/>
      <c r="K8" s="790"/>
      <c r="L8" s="790"/>
      <c r="M8" s="790"/>
      <c r="N8" s="790"/>
      <c r="O8" s="790"/>
      <c r="P8" s="791"/>
      <c r="Q8" s="792">
        <v>10</v>
      </c>
      <c r="R8" s="793"/>
      <c r="S8" s="793"/>
      <c r="T8" s="793"/>
      <c r="U8" s="793"/>
      <c r="V8" s="793">
        <v>1</v>
      </c>
      <c r="W8" s="793"/>
      <c r="X8" s="793"/>
      <c r="Y8" s="793"/>
      <c r="Z8" s="793"/>
      <c r="AA8" s="793">
        <v>9</v>
      </c>
      <c r="AB8" s="793"/>
      <c r="AC8" s="793"/>
      <c r="AD8" s="793"/>
      <c r="AE8" s="794"/>
      <c r="AF8" s="795">
        <v>9</v>
      </c>
      <c r="AG8" s="796"/>
      <c r="AH8" s="796"/>
      <c r="AI8" s="796"/>
      <c r="AJ8" s="797"/>
      <c r="AK8" s="778" t="s">
        <v>584</v>
      </c>
      <c r="AL8" s="779"/>
      <c r="AM8" s="779"/>
      <c r="AN8" s="779"/>
      <c r="AO8" s="779"/>
      <c r="AP8" s="779" t="s">
        <v>584</v>
      </c>
      <c r="AQ8" s="779"/>
      <c r="AR8" s="779"/>
      <c r="AS8" s="779"/>
      <c r="AT8" s="779"/>
      <c r="AU8" s="780"/>
      <c r="AV8" s="780"/>
      <c r="AW8" s="780"/>
      <c r="AX8" s="780"/>
      <c r="AY8" s="781"/>
      <c r="AZ8" s="216"/>
      <c r="BA8" s="216"/>
      <c r="BB8" s="216"/>
      <c r="BC8" s="216"/>
      <c r="BD8" s="216"/>
      <c r="BE8" s="217"/>
      <c r="BF8" s="217"/>
      <c r="BG8" s="217"/>
      <c r="BH8" s="217"/>
      <c r="BI8" s="217"/>
      <c r="BJ8" s="217"/>
      <c r="BK8" s="217"/>
      <c r="BL8" s="217"/>
      <c r="BM8" s="217"/>
      <c r="BN8" s="217"/>
      <c r="BO8" s="217"/>
      <c r="BP8" s="217"/>
      <c r="BQ8" s="223">
        <v>2</v>
      </c>
      <c r="BR8" s="224"/>
      <c r="BS8" s="782" t="s">
        <v>594</v>
      </c>
      <c r="BT8" s="783"/>
      <c r="BU8" s="783"/>
      <c r="BV8" s="783"/>
      <c r="BW8" s="783"/>
      <c r="BX8" s="783"/>
      <c r="BY8" s="783"/>
      <c r="BZ8" s="783"/>
      <c r="CA8" s="783"/>
      <c r="CB8" s="783"/>
      <c r="CC8" s="783"/>
      <c r="CD8" s="783"/>
      <c r="CE8" s="783"/>
      <c r="CF8" s="783"/>
      <c r="CG8" s="784"/>
      <c r="CH8" s="785">
        <v>1</v>
      </c>
      <c r="CI8" s="786"/>
      <c r="CJ8" s="786"/>
      <c r="CK8" s="786"/>
      <c r="CL8" s="787"/>
      <c r="CM8" s="785">
        <v>13</v>
      </c>
      <c r="CN8" s="786"/>
      <c r="CO8" s="786"/>
      <c r="CP8" s="786"/>
      <c r="CQ8" s="787"/>
      <c r="CR8" s="785">
        <v>6</v>
      </c>
      <c r="CS8" s="786"/>
      <c r="CT8" s="786"/>
      <c r="CU8" s="786"/>
      <c r="CV8" s="787"/>
      <c r="CW8" s="785" t="s">
        <v>584</v>
      </c>
      <c r="CX8" s="786"/>
      <c r="CY8" s="786"/>
      <c r="CZ8" s="786"/>
      <c r="DA8" s="787"/>
      <c r="DB8" s="785" t="s">
        <v>584</v>
      </c>
      <c r="DC8" s="786"/>
      <c r="DD8" s="786"/>
      <c r="DE8" s="786"/>
      <c r="DF8" s="787"/>
      <c r="DG8" s="785" t="s">
        <v>584</v>
      </c>
      <c r="DH8" s="786"/>
      <c r="DI8" s="786"/>
      <c r="DJ8" s="786"/>
      <c r="DK8" s="787"/>
      <c r="DL8" s="785" t="s">
        <v>584</v>
      </c>
      <c r="DM8" s="786"/>
      <c r="DN8" s="786"/>
      <c r="DO8" s="786"/>
      <c r="DP8" s="787"/>
      <c r="DQ8" s="785" t="s">
        <v>584</v>
      </c>
      <c r="DR8" s="786"/>
      <c r="DS8" s="786"/>
      <c r="DT8" s="786"/>
      <c r="DU8" s="787"/>
      <c r="DV8" s="782"/>
      <c r="DW8" s="783"/>
      <c r="DX8" s="783"/>
      <c r="DY8" s="783"/>
      <c r="DZ8" s="788"/>
      <c r="EA8" s="219"/>
    </row>
    <row r="9" spans="1:131" s="220" customFormat="1" ht="26.4" customHeight="1" x14ac:dyDescent="0.2">
      <c r="A9" s="223">
        <v>3</v>
      </c>
      <c r="B9" s="789" t="s">
        <v>388</v>
      </c>
      <c r="C9" s="790"/>
      <c r="D9" s="790"/>
      <c r="E9" s="790"/>
      <c r="F9" s="790"/>
      <c r="G9" s="790"/>
      <c r="H9" s="790"/>
      <c r="I9" s="790"/>
      <c r="J9" s="790"/>
      <c r="K9" s="790"/>
      <c r="L9" s="790"/>
      <c r="M9" s="790"/>
      <c r="N9" s="790"/>
      <c r="O9" s="790"/>
      <c r="P9" s="791"/>
      <c r="Q9" s="792">
        <v>0</v>
      </c>
      <c r="R9" s="793"/>
      <c r="S9" s="793"/>
      <c r="T9" s="793"/>
      <c r="U9" s="793"/>
      <c r="V9" s="793">
        <v>24</v>
      </c>
      <c r="W9" s="793"/>
      <c r="X9" s="793"/>
      <c r="Y9" s="793"/>
      <c r="Z9" s="793"/>
      <c r="AA9" s="793">
        <v>-23</v>
      </c>
      <c r="AB9" s="793"/>
      <c r="AC9" s="793"/>
      <c r="AD9" s="793"/>
      <c r="AE9" s="794"/>
      <c r="AF9" s="795">
        <v>-23</v>
      </c>
      <c r="AG9" s="796"/>
      <c r="AH9" s="796"/>
      <c r="AI9" s="796"/>
      <c r="AJ9" s="797"/>
      <c r="AK9" s="778" t="s">
        <v>584</v>
      </c>
      <c r="AL9" s="779"/>
      <c r="AM9" s="779"/>
      <c r="AN9" s="779"/>
      <c r="AO9" s="779"/>
      <c r="AP9" s="779" t="s">
        <v>584</v>
      </c>
      <c r="AQ9" s="779"/>
      <c r="AR9" s="779"/>
      <c r="AS9" s="779"/>
      <c r="AT9" s="779"/>
      <c r="AU9" s="780"/>
      <c r="AV9" s="780"/>
      <c r="AW9" s="780"/>
      <c r="AX9" s="780"/>
      <c r="AY9" s="781"/>
      <c r="AZ9" s="216"/>
      <c r="BA9" s="216"/>
      <c r="BB9" s="216"/>
      <c r="BC9" s="216"/>
      <c r="BD9" s="216"/>
      <c r="BE9" s="217"/>
      <c r="BF9" s="217"/>
      <c r="BG9" s="217"/>
      <c r="BH9" s="217"/>
      <c r="BI9" s="217"/>
      <c r="BJ9" s="217"/>
      <c r="BK9" s="217"/>
      <c r="BL9" s="217"/>
      <c r="BM9" s="217"/>
      <c r="BN9" s="217"/>
      <c r="BO9" s="217"/>
      <c r="BP9" s="217"/>
      <c r="BQ9" s="223">
        <v>3</v>
      </c>
      <c r="BR9" s="224"/>
      <c r="BS9" s="782"/>
      <c r="BT9" s="783"/>
      <c r="BU9" s="783"/>
      <c r="BV9" s="783"/>
      <c r="BW9" s="783"/>
      <c r="BX9" s="783"/>
      <c r="BY9" s="783"/>
      <c r="BZ9" s="783"/>
      <c r="CA9" s="783"/>
      <c r="CB9" s="783"/>
      <c r="CC9" s="783"/>
      <c r="CD9" s="783"/>
      <c r="CE9" s="783"/>
      <c r="CF9" s="783"/>
      <c r="CG9" s="784"/>
      <c r="CH9" s="785"/>
      <c r="CI9" s="786"/>
      <c r="CJ9" s="786"/>
      <c r="CK9" s="786"/>
      <c r="CL9" s="787"/>
      <c r="CM9" s="785"/>
      <c r="CN9" s="786"/>
      <c r="CO9" s="786"/>
      <c r="CP9" s="786"/>
      <c r="CQ9" s="787"/>
      <c r="CR9" s="785"/>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19"/>
    </row>
    <row r="10" spans="1:131" s="220" customFormat="1" ht="26.4" customHeight="1" x14ac:dyDescent="0.2">
      <c r="A10" s="223">
        <v>4</v>
      </c>
      <c r="B10" s="789" t="s">
        <v>389</v>
      </c>
      <c r="C10" s="790"/>
      <c r="D10" s="790"/>
      <c r="E10" s="790"/>
      <c r="F10" s="790"/>
      <c r="G10" s="790"/>
      <c r="H10" s="790"/>
      <c r="I10" s="790"/>
      <c r="J10" s="790"/>
      <c r="K10" s="790"/>
      <c r="L10" s="790"/>
      <c r="M10" s="790"/>
      <c r="N10" s="790"/>
      <c r="O10" s="790"/>
      <c r="P10" s="791"/>
      <c r="Q10" s="792">
        <v>119</v>
      </c>
      <c r="R10" s="793"/>
      <c r="S10" s="793"/>
      <c r="T10" s="793"/>
      <c r="U10" s="793"/>
      <c r="V10" s="793">
        <v>119</v>
      </c>
      <c r="W10" s="793"/>
      <c r="X10" s="793"/>
      <c r="Y10" s="793"/>
      <c r="Z10" s="793"/>
      <c r="AA10" s="793" t="s">
        <v>584</v>
      </c>
      <c r="AB10" s="793"/>
      <c r="AC10" s="793"/>
      <c r="AD10" s="793"/>
      <c r="AE10" s="794"/>
      <c r="AF10" s="795" t="s">
        <v>145</v>
      </c>
      <c r="AG10" s="796"/>
      <c r="AH10" s="796"/>
      <c r="AI10" s="796"/>
      <c r="AJ10" s="797"/>
      <c r="AK10" s="778">
        <v>106</v>
      </c>
      <c r="AL10" s="779"/>
      <c r="AM10" s="779"/>
      <c r="AN10" s="779"/>
      <c r="AO10" s="779"/>
      <c r="AP10" s="779">
        <v>19</v>
      </c>
      <c r="AQ10" s="779"/>
      <c r="AR10" s="779"/>
      <c r="AS10" s="779"/>
      <c r="AT10" s="779"/>
      <c r="AU10" s="780"/>
      <c r="AV10" s="780"/>
      <c r="AW10" s="780"/>
      <c r="AX10" s="780"/>
      <c r="AY10" s="781"/>
      <c r="AZ10" s="216"/>
      <c r="BA10" s="216"/>
      <c r="BB10" s="216"/>
      <c r="BC10" s="216"/>
      <c r="BD10" s="216"/>
      <c r="BE10" s="217"/>
      <c r="BF10" s="217"/>
      <c r="BG10" s="217"/>
      <c r="BH10" s="217"/>
      <c r="BI10" s="217"/>
      <c r="BJ10" s="217"/>
      <c r="BK10" s="217"/>
      <c r="BL10" s="217"/>
      <c r="BM10" s="217"/>
      <c r="BN10" s="217"/>
      <c r="BO10" s="217"/>
      <c r="BP10" s="217"/>
      <c r="BQ10" s="223">
        <v>4</v>
      </c>
      <c r="BR10" s="224"/>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19"/>
    </row>
    <row r="11" spans="1:131" s="220" customFormat="1" ht="26.4" customHeight="1" x14ac:dyDescent="0.2">
      <c r="A11" s="223">
        <v>5</v>
      </c>
      <c r="B11" s="789" t="s">
        <v>390</v>
      </c>
      <c r="C11" s="790"/>
      <c r="D11" s="790"/>
      <c r="E11" s="790"/>
      <c r="F11" s="790"/>
      <c r="G11" s="790"/>
      <c r="H11" s="790"/>
      <c r="I11" s="790"/>
      <c r="J11" s="790"/>
      <c r="K11" s="790"/>
      <c r="L11" s="790"/>
      <c r="M11" s="790"/>
      <c r="N11" s="790"/>
      <c r="O11" s="790"/>
      <c r="P11" s="791"/>
      <c r="Q11" s="792">
        <v>7</v>
      </c>
      <c r="R11" s="793"/>
      <c r="S11" s="793"/>
      <c r="T11" s="793"/>
      <c r="U11" s="793"/>
      <c r="V11" s="793">
        <v>7</v>
      </c>
      <c r="W11" s="793"/>
      <c r="X11" s="793"/>
      <c r="Y11" s="793"/>
      <c r="Z11" s="793"/>
      <c r="AA11" s="793" t="s">
        <v>584</v>
      </c>
      <c r="AB11" s="793"/>
      <c r="AC11" s="793"/>
      <c r="AD11" s="793"/>
      <c r="AE11" s="794"/>
      <c r="AF11" s="795" t="s">
        <v>145</v>
      </c>
      <c r="AG11" s="796"/>
      <c r="AH11" s="796"/>
      <c r="AI11" s="796"/>
      <c r="AJ11" s="797"/>
      <c r="AK11" s="778" t="s">
        <v>584</v>
      </c>
      <c r="AL11" s="779"/>
      <c r="AM11" s="779"/>
      <c r="AN11" s="779"/>
      <c r="AO11" s="779"/>
      <c r="AP11" s="779" t="s">
        <v>584</v>
      </c>
      <c r="AQ11" s="779"/>
      <c r="AR11" s="779"/>
      <c r="AS11" s="779"/>
      <c r="AT11" s="779"/>
      <c r="AU11" s="780"/>
      <c r="AV11" s="780"/>
      <c r="AW11" s="780"/>
      <c r="AX11" s="780"/>
      <c r="AY11" s="781"/>
      <c r="AZ11" s="216"/>
      <c r="BA11" s="216"/>
      <c r="BB11" s="216"/>
      <c r="BC11" s="216"/>
      <c r="BD11" s="216"/>
      <c r="BE11" s="217"/>
      <c r="BF11" s="217"/>
      <c r="BG11" s="217"/>
      <c r="BH11" s="217"/>
      <c r="BI11" s="217"/>
      <c r="BJ11" s="217"/>
      <c r="BK11" s="217"/>
      <c r="BL11" s="217"/>
      <c r="BM11" s="217"/>
      <c r="BN11" s="217"/>
      <c r="BO11" s="217"/>
      <c r="BP11" s="217"/>
      <c r="BQ11" s="223">
        <v>5</v>
      </c>
      <c r="BR11" s="224"/>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19"/>
    </row>
    <row r="12" spans="1:131" s="220" customFormat="1" ht="26.4" customHeight="1" x14ac:dyDescent="0.2">
      <c r="A12" s="223">
        <v>6</v>
      </c>
      <c r="B12" s="789" t="s">
        <v>391</v>
      </c>
      <c r="C12" s="790"/>
      <c r="D12" s="790"/>
      <c r="E12" s="790"/>
      <c r="F12" s="790"/>
      <c r="G12" s="790"/>
      <c r="H12" s="790"/>
      <c r="I12" s="790"/>
      <c r="J12" s="790"/>
      <c r="K12" s="790"/>
      <c r="L12" s="790"/>
      <c r="M12" s="790"/>
      <c r="N12" s="790"/>
      <c r="O12" s="790"/>
      <c r="P12" s="791"/>
      <c r="Q12" s="792">
        <v>1</v>
      </c>
      <c r="R12" s="793"/>
      <c r="S12" s="793"/>
      <c r="T12" s="793"/>
      <c r="U12" s="793"/>
      <c r="V12" s="793">
        <v>0</v>
      </c>
      <c r="W12" s="793"/>
      <c r="X12" s="793"/>
      <c r="Y12" s="793"/>
      <c r="Z12" s="793"/>
      <c r="AA12" s="793">
        <v>1</v>
      </c>
      <c r="AB12" s="793"/>
      <c r="AC12" s="793"/>
      <c r="AD12" s="793"/>
      <c r="AE12" s="794"/>
      <c r="AF12" s="795">
        <v>1</v>
      </c>
      <c r="AG12" s="796"/>
      <c r="AH12" s="796"/>
      <c r="AI12" s="796"/>
      <c r="AJ12" s="797"/>
      <c r="AK12" s="778" t="s">
        <v>584</v>
      </c>
      <c r="AL12" s="779"/>
      <c r="AM12" s="779"/>
      <c r="AN12" s="779"/>
      <c r="AO12" s="779"/>
      <c r="AP12" s="779" t="s">
        <v>584</v>
      </c>
      <c r="AQ12" s="779"/>
      <c r="AR12" s="779"/>
      <c r="AS12" s="779"/>
      <c r="AT12" s="779"/>
      <c r="AU12" s="780"/>
      <c r="AV12" s="780"/>
      <c r="AW12" s="780"/>
      <c r="AX12" s="780"/>
      <c r="AY12" s="781"/>
      <c r="AZ12" s="216"/>
      <c r="BA12" s="216"/>
      <c r="BB12" s="216"/>
      <c r="BC12" s="216"/>
      <c r="BD12" s="216"/>
      <c r="BE12" s="217"/>
      <c r="BF12" s="217"/>
      <c r="BG12" s="217"/>
      <c r="BH12" s="217"/>
      <c r="BI12" s="217"/>
      <c r="BJ12" s="217"/>
      <c r="BK12" s="217"/>
      <c r="BL12" s="217"/>
      <c r="BM12" s="217"/>
      <c r="BN12" s="217"/>
      <c r="BO12" s="217"/>
      <c r="BP12" s="217"/>
      <c r="BQ12" s="223">
        <v>6</v>
      </c>
      <c r="BR12" s="224"/>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19"/>
    </row>
    <row r="13" spans="1:131" s="220" customFormat="1" ht="26.4" customHeight="1" x14ac:dyDescent="0.2">
      <c r="A13" s="223">
        <v>7</v>
      </c>
      <c r="B13" s="789"/>
      <c r="C13" s="790"/>
      <c r="D13" s="790"/>
      <c r="E13" s="790"/>
      <c r="F13" s="790"/>
      <c r="G13" s="790"/>
      <c r="H13" s="790"/>
      <c r="I13" s="790"/>
      <c r="J13" s="790"/>
      <c r="K13" s="790"/>
      <c r="L13" s="790"/>
      <c r="M13" s="790"/>
      <c r="N13" s="790"/>
      <c r="O13" s="790"/>
      <c r="P13" s="791"/>
      <c r="Q13" s="792"/>
      <c r="R13" s="793"/>
      <c r="S13" s="793"/>
      <c r="T13" s="793"/>
      <c r="U13" s="793"/>
      <c r="V13" s="793"/>
      <c r="W13" s="793"/>
      <c r="X13" s="793"/>
      <c r="Y13" s="793"/>
      <c r="Z13" s="793"/>
      <c r="AA13" s="793"/>
      <c r="AB13" s="793"/>
      <c r="AC13" s="793"/>
      <c r="AD13" s="793"/>
      <c r="AE13" s="794"/>
      <c r="AF13" s="795"/>
      <c r="AG13" s="796"/>
      <c r="AH13" s="796"/>
      <c r="AI13" s="796"/>
      <c r="AJ13" s="797"/>
      <c r="AK13" s="778"/>
      <c r="AL13" s="779"/>
      <c r="AM13" s="779"/>
      <c r="AN13" s="779"/>
      <c r="AO13" s="779"/>
      <c r="AP13" s="779"/>
      <c r="AQ13" s="779"/>
      <c r="AR13" s="779"/>
      <c r="AS13" s="779"/>
      <c r="AT13" s="779"/>
      <c r="AU13" s="780"/>
      <c r="AV13" s="780"/>
      <c r="AW13" s="780"/>
      <c r="AX13" s="780"/>
      <c r="AY13" s="781"/>
      <c r="AZ13" s="216"/>
      <c r="BA13" s="216"/>
      <c r="BB13" s="216"/>
      <c r="BC13" s="216"/>
      <c r="BD13" s="216"/>
      <c r="BE13" s="217"/>
      <c r="BF13" s="217"/>
      <c r="BG13" s="217"/>
      <c r="BH13" s="217"/>
      <c r="BI13" s="217"/>
      <c r="BJ13" s="217"/>
      <c r="BK13" s="217"/>
      <c r="BL13" s="217"/>
      <c r="BM13" s="217"/>
      <c r="BN13" s="217"/>
      <c r="BO13" s="217"/>
      <c r="BP13" s="217"/>
      <c r="BQ13" s="223">
        <v>7</v>
      </c>
      <c r="BR13" s="224"/>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19"/>
    </row>
    <row r="14" spans="1:131" s="220" customFormat="1" ht="26.4" customHeight="1" x14ac:dyDescent="0.2">
      <c r="A14" s="223">
        <v>8</v>
      </c>
      <c r="B14" s="789"/>
      <c r="C14" s="790"/>
      <c r="D14" s="790"/>
      <c r="E14" s="790"/>
      <c r="F14" s="790"/>
      <c r="G14" s="790"/>
      <c r="H14" s="790"/>
      <c r="I14" s="790"/>
      <c r="J14" s="790"/>
      <c r="K14" s="790"/>
      <c r="L14" s="790"/>
      <c r="M14" s="790"/>
      <c r="N14" s="790"/>
      <c r="O14" s="790"/>
      <c r="P14" s="791"/>
      <c r="Q14" s="792"/>
      <c r="R14" s="793"/>
      <c r="S14" s="793"/>
      <c r="T14" s="793"/>
      <c r="U14" s="793"/>
      <c r="V14" s="793"/>
      <c r="W14" s="793"/>
      <c r="X14" s="793"/>
      <c r="Y14" s="793"/>
      <c r="Z14" s="793"/>
      <c r="AA14" s="793"/>
      <c r="AB14" s="793"/>
      <c r="AC14" s="793"/>
      <c r="AD14" s="793"/>
      <c r="AE14" s="794"/>
      <c r="AF14" s="795"/>
      <c r="AG14" s="796"/>
      <c r="AH14" s="796"/>
      <c r="AI14" s="796"/>
      <c r="AJ14" s="797"/>
      <c r="AK14" s="778"/>
      <c r="AL14" s="779"/>
      <c r="AM14" s="779"/>
      <c r="AN14" s="779"/>
      <c r="AO14" s="779"/>
      <c r="AP14" s="779"/>
      <c r="AQ14" s="779"/>
      <c r="AR14" s="779"/>
      <c r="AS14" s="779"/>
      <c r="AT14" s="779"/>
      <c r="AU14" s="780"/>
      <c r="AV14" s="780"/>
      <c r="AW14" s="780"/>
      <c r="AX14" s="780"/>
      <c r="AY14" s="781"/>
      <c r="AZ14" s="216"/>
      <c r="BA14" s="216"/>
      <c r="BB14" s="216"/>
      <c r="BC14" s="216"/>
      <c r="BD14" s="216"/>
      <c r="BE14" s="217"/>
      <c r="BF14" s="217"/>
      <c r="BG14" s="217"/>
      <c r="BH14" s="217"/>
      <c r="BI14" s="217"/>
      <c r="BJ14" s="217"/>
      <c r="BK14" s="217"/>
      <c r="BL14" s="217"/>
      <c r="BM14" s="217"/>
      <c r="BN14" s="217"/>
      <c r="BO14" s="217"/>
      <c r="BP14" s="217"/>
      <c r="BQ14" s="223">
        <v>8</v>
      </c>
      <c r="BR14" s="224"/>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19"/>
    </row>
    <row r="15" spans="1:131" s="220" customFormat="1" ht="26.4" customHeight="1" x14ac:dyDescent="0.2">
      <c r="A15" s="223">
        <v>9</v>
      </c>
      <c r="B15" s="789"/>
      <c r="C15" s="790"/>
      <c r="D15" s="790"/>
      <c r="E15" s="790"/>
      <c r="F15" s="790"/>
      <c r="G15" s="790"/>
      <c r="H15" s="790"/>
      <c r="I15" s="790"/>
      <c r="J15" s="790"/>
      <c r="K15" s="790"/>
      <c r="L15" s="790"/>
      <c r="M15" s="790"/>
      <c r="N15" s="790"/>
      <c r="O15" s="790"/>
      <c r="P15" s="791"/>
      <c r="Q15" s="792"/>
      <c r="R15" s="793"/>
      <c r="S15" s="793"/>
      <c r="T15" s="793"/>
      <c r="U15" s="793"/>
      <c r="V15" s="793"/>
      <c r="W15" s="793"/>
      <c r="X15" s="793"/>
      <c r="Y15" s="793"/>
      <c r="Z15" s="793"/>
      <c r="AA15" s="793"/>
      <c r="AB15" s="793"/>
      <c r="AC15" s="793"/>
      <c r="AD15" s="793"/>
      <c r="AE15" s="794"/>
      <c r="AF15" s="795"/>
      <c r="AG15" s="796"/>
      <c r="AH15" s="796"/>
      <c r="AI15" s="796"/>
      <c r="AJ15" s="797"/>
      <c r="AK15" s="778"/>
      <c r="AL15" s="779"/>
      <c r="AM15" s="779"/>
      <c r="AN15" s="779"/>
      <c r="AO15" s="779"/>
      <c r="AP15" s="779"/>
      <c r="AQ15" s="779"/>
      <c r="AR15" s="779"/>
      <c r="AS15" s="779"/>
      <c r="AT15" s="779"/>
      <c r="AU15" s="780"/>
      <c r="AV15" s="780"/>
      <c r="AW15" s="780"/>
      <c r="AX15" s="780"/>
      <c r="AY15" s="781"/>
      <c r="AZ15" s="216"/>
      <c r="BA15" s="216"/>
      <c r="BB15" s="216"/>
      <c r="BC15" s="216"/>
      <c r="BD15" s="216"/>
      <c r="BE15" s="217"/>
      <c r="BF15" s="217"/>
      <c r="BG15" s="217"/>
      <c r="BH15" s="217"/>
      <c r="BI15" s="217"/>
      <c r="BJ15" s="217"/>
      <c r="BK15" s="217"/>
      <c r="BL15" s="217"/>
      <c r="BM15" s="217"/>
      <c r="BN15" s="217"/>
      <c r="BO15" s="217"/>
      <c r="BP15" s="217"/>
      <c r="BQ15" s="223">
        <v>9</v>
      </c>
      <c r="BR15" s="224"/>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19"/>
    </row>
    <row r="16" spans="1:131" s="220" customFormat="1" ht="26.4" customHeight="1" x14ac:dyDescent="0.2">
      <c r="A16" s="223">
        <v>10</v>
      </c>
      <c r="B16" s="789"/>
      <c r="C16" s="790"/>
      <c r="D16" s="790"/>
      <c r="E16" s="790"/>
      <c r="F16" s="790"/>
      <c r="G16" s="790"/>
      <c r="H16" s="790"/>
      <c r="I16" s="790"/>
      <c r="J16" s="790"/>
      <c r="K16" s="790"/>
      <c r="L16" s="790"/>
      <c r="M16" s="790"/>
      <c r="N16" s="790"/>
      <c r="O16" s="790"/>
      <c r="P16" s="791"/>
      <c r="Q16" s="792"/>
      <c r="R16" s="793"/>
      <c r="S16" s="793"/>
      <c r="T16" s="793"/>
      <c r="U16" s="793"/>
      <c r="V16" s="793"/>
      <c r="W16" s="793"/>
      <c r="X16" s="793"/>
      <c r="Y16" s="793"/>
      <c r="Z16" s="793"/>
      <c r="AA16" s="793"/>
      <c r="AB16" s="793"/>
      <c r="AC16" s="793"/>
      <c r="AD16" s="793"/>
      <c r="AE16" s="794"/>
      <c r="AF16" s="795"/>
      <c r="AG16" s="796"/>
      <c r="AH16" s="796"/>
      <c r="AI16" s="796"/>
      <c r="AJ16" s="797"/>
      <c r="AK16" s="778"/>
      <c r="AL16" s="779"/>
      <c r="AM16" s="779"/>
      <c r="AN16" s="779"/>
      <c r="AO16" s="779"/>
      <c r="AP16" s="779"/>
      <c r="AQ16" s="779"/>
      <c r="AR16" s="779"/>
      <c r="AS16" s="779"/>
      <c r="AT16" s="779"/>
      <c r="AU16" s="780"/>
      <c r="AV16" s="780"/>
      <c r="AW16" s="780"/>
      <c r="AX16" s="780"/>
      <c r="AY16" s="781"/>
      <c r="AZ16" s="216"/>
      <c r="BA16" s="216"/>
      <c r="BB16" s="216"/>
      <c r="BC16" s="216"/>
      <c r="BD16" s="216"/>
      <c r="BE16" s="217"/>
      <c r="BF16" s="217"/>
      <c r="BG16" s="217"/>
      <c r="BH16" s="217"/>
      <c r="BI16" s="217"/>
      <c r="BJ16" s="217"/>
      <c r="BK16" s="217"/>
      <c r="BL16" s="217"/>
      <c r="BM16" s="217"/>
      <c r="BN16" s="217"/>
      <c r="BO16" s="217"/>
      <c r="BP16" s="217"/>
      <c r="BQ16" s="223">
        <v>10</v>
      </c>
      <c r="BR16" s="224"/>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19"/>
    </row>
    <row r="17" spans="1:131" s="220" customFormat="1" ht="26.4" customHeight="1" x14ac:dyDescent="0.2">
      <c r="A17" s="223">
        <v>11</v>
      </c>
      <c r="B17" s="789"/>
      <c r="C17" s="790"/>
      <c r="D17" s="790"/>
      <c r="E17" s="790"/>
      <c r="F17" s="790"/>
      <c r="G17" s="790"/>
      <c r="H17" s="790"/>
      <c r="I17" s="790"/>
      <c r="J17" s="790"/>
      <c r="K17" s="790"/>
      <c r="L17" s="790"/>
      <c r="M17" s="790"/>
      <c r="N17" s="790"/>
      <c r="O17" s="790"/>
      <c r="P17" s="791"/>
      <c r="Q17" s="792"/>
      <c r="R17" s="793"/>
      <c r="S17" s="793"/>
      <c r="T17" s="793"/>
      <c r="U17" s="793"/>
      <c r="V17" s="793"/>
      <c r="W17" s="793"/>
      <c r="X17" s="793"/>
      <c r="Y17" s="793"/>
      <c r="Z17" s="793"/>
      <c r="AA17" s="793"/>
      <c r="AB17" s="793"/>
      <c r="AC17" s="793"/>
      <c r="AD17" s="793"/>
      <c r="AE17" s="794"/>
      <c r="AF17" s="795"/>
      <c r="AG17" s="796"/>
      <c r="AH17" s="796"/>
      <c r="AI17" s="796"/>
      <c r="AJ17" s="797"/>
      <c r="AK17" s="778"/>
      <c r="AL17" s="779"/>
      <c r="AM17" s="779"/>
      <c r="AN17" s="779"/>
      <c r="AO17" s="779"/>
      <c r="AP17" s="779"/>
      <c r="AQ17" s="779"/>
      <c r="AR17" s="779"/>
      <c r="AS17" s="779"/>
      <c r="AT17" s="779"/>
      <c r="AU17" s="780"/>
      <c r="AV17" s="780"/>
      <c r="AW17" s="780"/>
      <c r="AX17" s="780"/>
      <c r="AY17" s="781"/>
      <c r="AZ17" s="216"/>
      <c r="BA17" s="216"/>
      <c r="BB17" s="216"/>
      <c r="BC17" s="216"/>
      <c r="BD17" s="216"/>
      <c r="BE17" s="217"/>
      <c r="BF17" s="217"/>
      <c r="BG17" s="217"/>
      <c r="BH17" s="217"/>
      <c r="BI17" s="217"/>
      <c r="BJ17" s="217"/>
      <c r="BK17" s="217"/>
      <c r="BL17" s="217"/>
      <c r="BM17" s="217"/>
      <c r="BN17" s="217"/>
      <c r="BO17" s="217"/>
      <c r="BP17" s="217"/>
      <c r="BQ17" s="223">
        <v>11</v>
      </c>
      <c r="BR17" s="224"/>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19"/>
    </row>
    <row r="18" spans="1:131" s="220" customFormat="1" ht="26.4" customHeight="1" x14ac:dyDescent="0.2">
      <c r="A18" s="223">
        <v>12</v>
      </c>
      <c r="B18" s="789"/>
      <c r="C18" s="790"/>
      <c r="D18" s="790"/>
      <c r="E18" s="790"/>
      <c r="F18" s="790"/>
      <c r="G18" s="790"/>
      <c r="H18" s="790"/>
      <c r="I18" s="790"/>
      <c r="J18" s="790"/>
      <c r="K18" s="790"/>
      <c r="L18" s="790"/>
      <c r="M18" s="790"/>
      <c r="N18" s="790"/>
      <c r="O18" s="790"/>
      <c r="P18" s="791"/>
      <c r="Q18" s="792"/>
      <c r="R18" s="793"/>
      <c r="S18" s="793"/>
      <c r="T18" s="793"/>
      <c r="U18" s="793"/>
      <c r="V18" s="793"/>
      <c r="W18" s="793"/>
      <c r="X18" s="793"/>
      <c r="Y18" s="793"/>
      <c r="Z18" s="793"/>
      <c r="AA18" s="793"/>
      <c r="AB18" s="793"/>
      <c r="AC18" s="793"/>
      <c r="AD18" s="793"/>
      <c r="AE18" s="794"/>
      <c r="AF18" s="795"/>
      <c r="AG18" s="796"/>
      <c r="AH18" s="796"/>
      <c r="AI18" s="796"/>
      <c r="AJ18" s="797"/>
      <c r="AK18" s="778"/>
      <c r="AL18" s="779"/>
      <c r="AM18" s="779"/>
      <c r="AN18" s="779"/>
      <c r="AO18" s="779"/>
      <c r="AP18" s="779"/>
      <c r="AQ18" s="779"/>
      <c r="AR18" s="779"/>
      <c r="AS18" s="779"/>
      <c r="AT18" s="779"/>
      <c r="AU18" s="780"/>
      <c r="AV18" s="780"/>
      <c r="AW18" s="780"/>
      <c r="AX18" s="780"/>
      <c r="AY18" s="781"/>
      <c r="AZ18" s="216"/>
      <c r="BA18" s="216"/>
      <c r="BB18" s="216"/>
      <c r="BC18" s="216"/>
      <c r="BD18" s="216"/>
      <c r="BE18" s="217"/>
      <c r="BF18" s="217"/>
      <c r="BG18" s="217"/>
      <c r="BH18" s="217"/>
      <c r="BI18" s="217"/>
      <c r="BJ18" s="217"/>
      <c r="BK18" s="217"/>
      <c r="BL18" s="217"/>
      <c r="BM18" s="217"/>
      <c r="BN18" s="217"/>
      <c r="BO18" s="217"/>
      <c r="BP18" s="217"/>
      <c r="BQ18" s="223">
        <v>12</v>
      </c>
      <c r="BR18" s="224"/>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19"/>
    </row>
    <row r="19" spans="1:131" s="220" customFormat="1" ht="26.4" customHeight="1" x14ac:dyDescent="0.2">
      <c r="A19" s="223">
        <v>13</v>
      </c>
      <c r="B19" s="789"/>
      <c r="C19" s="790"/>
      <c r="D19" s="790"/>
      <c r="E19" s="790"/>
      <c r="F19" s="790"/>
      <c r="G19" s="790"/>
      <c r="H19" s="790"/>
      <c r="I19" s="790"/>
      <c r="J19" s="790"/>
      <c r="K19" s="790"/>
      <c r="L19" s="790"/>
      <c r="M19" s="790"/>
      <c r="N19" s="790"/>
      <c r="O19" s="790"/>
      <c r="P19" s="791"/>
      <c r="Q19" s="792"/>
      <c r="R19" s="793"/>
      <c r="S19" s="793"/>
      <c r="T19" s="793"/>
      <c r="U19" s="793"/>
      <c r="V19" s="793"/>
      <c r="W19" s="793"/>
      <c r="X19" s="793"/>
      <c r="Y19" s="793"/>
      <c r="Z19" s="793"/>
      <c r="AA19" s="793"/>
      <c r="AB19" s="793"/>
      <c r="AC19" s="793"/>
      <c r="AD19" s="793"/>
      <c r="AE19" s="794"/>
      <c r="AF19" s="795"/>
      <c r="AG19" s="796"/>
      <c r="AH19" s="796"/>
      <c r="AI19" s="796"/>
      <c r="AJ19" s="797"/>
      <c r="AK19" s="778"/>
      <c r="AL19" s="779"/>
      <c r="AM19" s="779"/>
      <c r="AN19" s="779"/>
      <c r="AO19" s="779"/>
      <c r="AP19" s="779"/>
      <c r="AQ19" s="779"/>
      <c r="AR19" s="779"/>
      <c r="AS19" s="779"/>
      <c r="AT19" s="779"/>
      <c r="AU19" s="780"/>
      <c r="AV19" s="780"/>
      <c r="AW19" s="780"/>
      <c r="AX19" s="780"/>
      <c r="AY19" s="781"/>
      <c r="AZ19" s="216"/>
      <c r="BA19" s="216"/>
      <c r="BB19" s="216"/>
      <c r="BC19" s="216"/>
      <c r="BD19" s="216"/>
      <c r="BE19" s="217"/>
      <c r="BF19" s="217"/>
      <c r="BG19" s="217"/>
      <c r="BH19" s="217"/>
      <c r="BI19" s="217"/>
      <c r="BJ19" s="217"/>
      <c r="BK19" s="217"/>
      <c r="BL19" s="217"/>
      <c r="BM19" s="217"/>
      <c r="BN19" s="217"/>
      <c r="BO19" s="217"/>
      <c r="BP19" s="217"/>
      <c r="BQ19" s="223">
        <v>13</v>
      </c>
      <c r="BR19" s="224"/>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19"/>
    </row>
    <row r="20" spans="1:131" s="220" customFormat="1" ht="26.4" customHeight="1" x14ac:dyDescent="0.2">
      <c r="A20" s="223">
        <v>14</v>
      </c>
      <c r="B20" s="789"/>
      <c r="C20" s="790"/>
      <c r="D20" s="790"/>
      <c r="E20" s="790"/>
      <c r="F20" s="790"/>
      <c r="G20" s="790"/>
      <c r="H20" s="790"/>
      <c r="I20" s="790"/>
      <c r="J20" s="790"/>
      <c r="K20" s="790"/>
      <c r="L20" s="790"/>
      <c r="M20" s="790"/>
      <c r="N20" s="790"/>
      <c r="O20" s="790"/>
      <c r="P20" s="791"/>
      <c r="Q20" s="792"/>
      <c r="R20" s="793"/>
      <c r="S20" s="793"/>
      <c r="T20" s="793"/>
      <c r="U20" s="793"/>
      <c r="V20" s="793"/>
      <c r="W20" s="793"/>
      <c r="X20" s="793"/>
      <c r="Y20" s="793"/>
      <c r="Z20" s="793"/>
      <c r="AA20" s="793"/>
      <c r="AB20" s="793"/>
      <c r="AC20" s="793"/>
      <c r="AD20" s="793"/>
      <c r="AE20" s="794"/>
      <c r="AF20" s="795"/>
      <c r="AG20" s="796"/>
      <c r="AH20" s="796"/>
      <c r="AI20" s="796"/>
      <c r="AJ20" s="797"/>
      <c r="AK20" s="778"/>
      <c r="AL20" s="779"/>
      <c r="AM20" s="779"/>
      <c r="AN20" s="779"/>
      <c r="AO20" s="779"/>
      <c r="AP20" s="779"/>
      <c r="AQ20" s="779"/>
      <c r="AR20" s="779"/>
      <c r="AS20" s="779"/>
      <c r="AT20" s="779"/>
      <c r="AU20" s="780"/>
      <c r="AV20" s="780"/>
      <c r="AW20" s="780"/>
      <c r="AX20" s="780"/>
      <c r="AY20" s="781"/>
      <c r="AZ20" s="216"/>
      <c r="BA20" s="216"/>
      <c r="BB20" s="216"/>
      <c r="BC20" s="216"/>
      <c r="BD20" s="216"/>
      <c r="BE20" s="217"/>
      <c r="BF20" s="217"/>
      <c r="BG20" s="217"/>
      <c r="BH20" s="217"/>
      <c r="BI20" s="217"/>
      <c r="BJ20" s="217"/>
      <c r="BK20" s="217"/>
      <c r="BL20" s="217"/>
      <c r="BM20" s="217"/>
      <c r="BN20" s="217"/>
      <c r="BO20" s="217"/>
      <c r="BP20" s="217"/>
      <c r="BQ20" s="223">
        <v>14</v>
      </c>
      <c r="BR20" s="224"/>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19"/>
    </row>
    <row r="21" spans="1:131" s="220" customFormat="1" ht="26.4" customHeight="1" thickBot="1" x14ac:dyDescent="0.25">
      <c r="A21" s="223">
        <v>15</v>
      </c>
      <c r="B21" s="789"/>
      <c r="C21" s="790"/>
      <c r="D21" s="790"/>
      <c r="E21" s="790"/>
      <c r="F21" s="790"/>
      <c r="G21" s="790"/>
      <c r="H21" s="790"/>
      <c r="I21" s="790"/>
      <c r="J21" s="790"/>
      <c r="K21" s="790"/>
      <c r="L21" s="790"/>
      <c r="M21" s="790"/>
      <c r="N21" s="790"/>
      <c r="O21" s="790"/>
      <c r="P21" s="791"/>
      <c r="Q21" s="792"/>
      <c r="R21" s="793"/>
      <c r="S21" s="793"/>
      <c r="T21" s="793"/>
      <c r="U21" s="793"/>
      <c r="V21" s="793"/>
      <c r="W21" s="793"/>
      <c r="X21" s="793"/>
      <c r="Y21" s="793"/>
      <c r="Z21" s="793"/>
      <c r="AA21" s="793"/>
      <c r="AB21" s="793"/>
      <c r="AC21" s="793"/>
      <c r="AD21" s="793"/>
      <c r="AE21" s="794"/>
      <c r="AF21" s="795"/>
      <c r="AG21" s="796"/>
      <c r="AH21" s="796"/>
      <c r="AI21" s="796"/>
      <c r="AJ21" s="797"/>
      <c r="AK21" s="778"/>
      <c r="AL21" s="779"/>
      <c r="AM21" s="779"/>
      <c r="AN21" s="779"/>
      <c r="AO21" s="779"/>
      <c r="AP21" s="779"/>
      <c r="AQ21" s="779"/>
      <c r="AR21" s="779"/>
      <c r="AS21" s="779"/>
      <c r="AT21" s="779"/>
      <c r="AU21" s="780"/>
      <c r="AV21" s="780"/>
      <c r="AW21" s="780"/>
      <c r="AX21" s="780"/>
      <c r="AY21" s="781"/>
      <c r="AZ21" s="216"/>
      <c r="BA21" s="216"/>
      <c r="BB21" s="216"/>
      <c r="BC21" s="216"/>
      <c r="BD21" s="216"/>
      <c r="BE21" s="217"/>
      <c r="BF21" s="217"/>
      <c r="BG21" s="217"/>
      <c r="BH21" s="217"/>
      <c r="BI21" s="217"/>
      <c r="BJ21" s="217"/>
      <c r="BK21" s="217"/>
      <c r="BL21" s="217"/>
      <c r="BM21" s="217"/>
      <c r="BN21" s="217"/>
      <c r="BO21" s="217"/>
      <c r="BP21" s="217"/>
      <c r="BQ21" s="223">
        <v>15</v>
      </c>
      <c r="BR21" s="224"/>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19"/>
    </row>
    <row r="22" spans="1:131" s="220" customFormat="1" ht="26.4" customHeight="1" x14ac:dyDescent="0.2">
      <c r="A22" s="223">
        <v>16</v>
      </c>
      <c r="B22" s="789"/>
      <c r="C22" s="790"/>
      <c r="D22" s="790"/>
      <c r="E22" s="790"/>
      <c r="F22" s="790"/>
      <c r="G22" s="790"/>
      <c r="H22" s="790"/>
      <c r="I22" s="790"/>
      <c r="J22" s="790"/>
      <c r="K22" s="790"/>
      <c r="L22" s="790"/>
      <c r="M22" s="790"/>
      <c r="N22" s="790"/>
      <c r="O22" s="790"/>
      <c r="P22" s="791"/>
      <c r="Q22" s="808"/>
      <c r="R22" s="809"/>
      <c r="S22" s="809"/>
      <c r="T22" s="809"/>
      <c r="U22" s="809"/>
      <c r="V22" s="809"/>
      <c r="W22" s="809"/>
      <c r="X22" s="809"/>
      <c r="Y22" s="809"/>
      <c r="Z22" s="809"/>
      <c r="AA22" s="809"/>
      <c r="AB22" s="809"/>
      <c r="AC22" s="809"/>
      <c r="AD22" s="809"/>
      <c r="AE22" s="810"/>
      <c r="AF22" s="795"/>
      <c r="AG22" s="796"/>
      <c r="AH22" s="796"/>
      <c r="AI22" s="796"/>
      <c r="AJ22" s="797"/>
      <c r="AK22" s="811"/>
      <c r="AL22" s="812"/>
      <c r="AM22" s="812"/>
      <c r="AN22" s="812"/>
      <c r="AO22" s="812"/>
      <c r="AP22" s="812"/>
      <c r="AQ22" s="812"/>
      <c r="AR22" s="812"/>
      <c r="AS22" s="812"/>
      <c r="AT22" s="812"/>
      <c r="AU22" s="813"/>
      <c r="AV22" s="813"/>
      <c r="AW22" s="813"/>
      <c r="AX22" s="813"/>
      <c r="AY22" s="814"/>
      <c r="AZ22" s="815" t="s">
        <v>392</v>
      </c>
      <c r="BA22" s="815"/>
      <c r="BB22" s="815"/>
      <c r="BC22" s="815"/>
      <c r="BD22" s="816"/>
      <c r="BE22" s="217"/>
      <c r="BF22" s="217"/>
      <c r="BG22" s="217"/>
      <c r="BH22" s="217"/>
      <c r="BI22" s="217"/>
      <c r="BJ22" s="217"/>
      <c r="BK22" s="217"/>
      <c r="BL22" s="217"/>
      <c r="BM22" s="217"/>
      <c r="BN22" s="217"/>
      <c r="BO22" s="217"/>
      <c r="BP22" s="217"/>
      <c r="BQ22" s="223">
        <v>16</v>
      </c>
      <c r="BR22" s="224"/>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19"/>
    </row>
    <row r="23" spans="1:131" s="220" customFormat="1" ht="26.4" customHeight="1" thickBot="1" x14ac:dyDescent="0.25">
      <c r="A23" s="225" t="s">
        <v>393</v>
      </c>
      <c r="B23" s="798" t="s">
        <v>394</v>
      </c>
      <c r="C23" s="799"/>
      <c r="D23" s="799"/>
      <c r="E23" s="799"/>
      <c r="F23" s="799"/>
      <c r="G23" s="799"/>
      <c r="H23" s="799"/>
      <c r="I23" s="799"/>
      <c r="J23" s="799"/>
      <c r="K23" s="799"/>
      <c r="L23" s="799"/>
      <c r="M23" s="799"/>
      <c r="N23" s="799"/>
      <c r="O23" s="799"/>
      <c r="P23" s="800"/>
      <c r="Q23" s="801">
        <v>8550</v>
      </c>
      <c r="R23" s="802"/>
      <c r="S23" s="802"/>
      <c r="T23" s="802"/>
      <c r="U23" s="802"/>
      <c r="V23" s="802">
        <v>7968</v>
      </c>
      <c r="W23" s="802"/>
      <c r="X23" s="802"/>
      <c r="Y23" s="802"/>
      <c r="Z23" s="802"/>
      <c r="AA23" s="802">
        <v>583</v>
      </c>
      <c r="AB23" s="802"/>
      <c r="AC23" s="802"/>
      <c r="AD23" s="802"/>
      <c r="AE23" s="803"/>
      <c r="AF23" s="804">
        <v>321</v>
      </c>
      <c r="AG23" s="802"/>
      <c r="AH23" s="802"/>
      <c r="AI23" s="802"/>
      <c r="AJ23" s="805"/>
      <c r="AK23" s="806"/>
      <c r="AL23" s="807"/>
      <c r="AM23" s="807"/>
      <c r="AN23" s="807"/>
      <c r="AO23" s="807"/>
      <c r="AP23" s="802">
        <v>5337</v>
      </c>
      <c r="AQ23" s="802"/>
      <c r="AR23" s="802"/>
      <c r="AS23" s="802"/>
      <c r="AT23" s="802"/>
      <c r="AU23" s="818"/>
      <c r="AV23" s="818"/>
      <c r="AW23" s="818"/>
      <c r="AX23" s="818"/>
      <c r="AY23" s="819"/>
      <c r="AZ23" s="820" t="s">
        <v>145</v>
      </c>
      <c r="BA23" s="821"/>
      <c r="BB23" s="821"/>
      <c r="BC23" s="821"/>
      <c r="BD23" s="822"/>
      <c r="BE23" s="217"/>
      <c r="BF23" s="217"/>
      <c r="BG23" s="217"/>
      <c r="BH23" s="217"/>
      <c r="BI23" s="217"/>
      <c r="BJ23" s="217"/>
      <c r="BK23" s="217"/>
      <c r="BL23" s="217"/>
      <c r="BM23" s="217"/>
      <c r="BN23" s="217"/>
      <c r="BO23" s="217"/>
      <c r="BP23" s="217"/>
      <c r="BQ23" s="223">
        <v>17</v>
      </c>
      <c r="BR23" s="224"/>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19"/>
    </row>
    <row r="24" spans="1:131" s="220" customFormat="1" ht="26.4" customHeight="1" x14ac:dyDescent="0.2">
      <c r="A24" s="817" t="s">
        <v>395</v>
      </c>
      <c r="B24" s="817"/>
      <c r="C24" s="817"/>
      <c r="D24" s="817"/>
      <c r="E24" s="817"/>
      <c r="F24" s="817"/>
      <c r="G24" s="817"/>
      <c r="H24" s="817"/>
      <c r="I24" s="817"/>
      <c r="J24" s="817"/>
      <c r="K24" s="817"/>
      <c r="L24" s="817"/>
      <c r="M24" s="817"/>
      <c r="N24" s="817"/>
      <c r="O24" s="817"/>
      <c r="P24" s="817"/>
      <c r="Q24" s="817"/>
      <c r="R24" s="817"/>
      <c r="S24" s="817"/>
      <c r="T24" s="817"/>
      <c r="U24" s="817"/>
      <c r="V24" s="817"/>
      <c r="W24" s="817"/>
      <c r="X24" s="817"/>
      <c r="Y24" s="817"/>
      <c r="Z24" s="817"/>
      <c r="AA24" s="817"/>
      <c r="AB24" s="817"/>
      <c r="AC24" s="817"/>
      <c r="AD24" s="817"/>
      <c r="AE24" s="817"/>
      <c r="AF24" s="817"/>
      <c r="AG24" s="817"/>
      <c r="AH24" s="817"/>
      <c r="AI24" s="817"/>
      <c r="AJ24" s="817"/>
      <c r="AK24" s="817"/>
      <c r="AL24" s="817"/>
      <c r="AM24" s="817"/>
      <c r="AN24" s="817"/>
      <c r="AO24" s="817"/>
      <c r="AP24" s="817"/>
      <c r="AQ24" s="817"/>
      <c r="AR24" s="817"/>
      <c r="AS24" s="817"/>
      <c r="AT24" s="817"/>
      <c r="AU24" s="817"/>
      <c r="AV24" s="817"/>
      <c r="AW24" s="817"/>
      <c r="AX24" s="817"/>
      <c r="AY24" s="817"/>
      <c r="AZ24" s="216"/>
      <c r="BA24" s="216"/>
      <c r="BB24" s="216"/>
      <c r="BC24" s="216"/>
      <c r="BD24" s="216"/>
      <c r="BE24" s="217"/>
      <c r="BF24" s="217"/>
      <c r="BG24" s="217"/>
      <c r="BH24" s="217"/>
      <c r="BI24" s="217"/>
      <c r="BJ24" s="217"/>
      <c r="BK24" s="217"/>
      <c r="BL24" s="217"/>
      <c r="BM24" s="217"/>
      <c r="BN24" s="217"/>
      <c r="BO24" s="217"/>
      <c r="BP24" s="217"/>
      <c r="BQ24" s="223">
        <v>18</v>
      </c>
      <c r="BR24" s="224"/>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19"/>
    </row>
    <row r="25" spans="1:131" ht="26.4" customHeight="1" thickBot="1" x14ac:dyDescent="0.25">
      <c r="A25" s="734" t="s">
        <v>396</v>
      </c>
      <c r="B25" s="734"/>
      <c r="C25" s="734"/>
      <c r="D25" s="734"/>
      <c r="E25" s="734"/>
      <c r="F25" s="734"/>
      <c r="G25" s="734"/>
      <c r="H25" s="734"/>
      <c r="I25" s="734"/>
      <c r="J25" s="734"/>
      <c r="K25" s="734"/>
      <c r="L25" s="734"/>
      <c r="M25" s="734"/>
      <c r="N25" s="734"/>
      <c r="O25" s="734"/>
      <c r="P25" s="734"/>
      <c r="Q25" s="734"/>
      <c r="R25" s="734"/>
      <c r="S25" s="734"/>
      <c r="T25" s="734"/>
      <c r="U25" s="734"/>
      <c r="V25" s="734"/>
      <c r="W25" s="734"/>
      <c r="X25" s="734"/>
      <c r="Y25" s="734"/>
      <c r="Z25" s="734"/>
      <c r="AA25" s="734"/>
      <c r="AB25" s="734"/>
      <c r="AC25" s="734"/>
      <c r="AD25" s="734"/>
      <c r="AE25" s="734"/>
      <c r="AF25" s="734"/>
      <c r="AG25" s="734"/>
      <c r="AH25" s="734"/>
      <c r="AI25" s="734"/>
      <c r="AJ25" s="734"/>
      <c r="AK25" s="734"/>
      <c r="AL25" s="734"/>
      <c r="AM25" s="734"/>
      <c r="AN25" s="734"/>
      <c r="AO25" s="734"/>
      <c r="AP25" s="734"/>
      <c r="AQ25" s="734"/>
      <c r="AR25" s="734"/>
      <c r="AS25" s="734"/>
      <c r="AT25" s="734"/>
      <c r="AU25" s="734"/>
      <c r="AV25" s="734"/>
      <c r="AW25" s="734"/>
      <c r="AX25" s="734"/>
      <c r="AY25" s="734"/>
      <c r="AZ25" s="734"/>
      <c r="BA25" s="734"/>
      <c r="BB25" s="734"/>
      <c r="BC25" s="734"/>
      <c r="BD25" s="734"/>
      <c r="BE25" s="734"/>
      <c r="BF25" s="734"/>
      <c r="BG25" s="734"/>
      <c r="BH25" s="734"/>
      <c r="BI25" s="734"/>
      <c r="BJ25" s="216"/>
      <c r="BK25" s="216"/>
      <c r="BL25" s="216"/>
      <c r="BM25" s="216"/>
      <c r="BN25" s="216"/>
      <c r="BO25" s="226"/>
      <c r="BP25" s="226"/>
      <c r="BQ25" s="223">
        <v>19</v>
      </c>
      <c r="BR25" s="224"/>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14"/>
    </row>
    <row r="26" spans="1:131" ht="26.4" customHeight="1" x14ac:dyDescent="0.2">
      <c r="A26" s="736" t="s">
        <v>369</v>
      </c>
      <c r="B26" s="737"/>
      <c r="C26" s="737"/>
      <c r="D26" s="737"/>
      <c r="E26" s="737"/>
      <c r="F26" s="737"/>
      <c r="G26" s="737"/>
      <c r="H26" s="737"/>
      <c r="I26" s="737"/>
      <c r="J26" s="737"/>
      <c r="K26" s="737"/>
      <c r="L26" s="737"/>
      <c r="M26" s="737"/>
      <c r="N26" s="737"/>
      <c r="O26" s="737"/>
      <c r="P26" s="738"/>
      <c r="Q26" s="742" t="s">
        <v>397</v>
      </c>
      <c r="R26" s="743"/>
      <c r="S26" s="743"/>
      <c r="T26" s="743"/>
      <c r="U26" s="744"/>
      <c r="V26" s="742" t="s">
        <v>398</v>
      </c>
      <c r="W26" s="743"/>
      <c r="X26" s="743"/>
      <c r="Y26" s="743"/>
      <c r="Z26" s="744"/>
      <c r="AA26" s="742" t="s">
        <v>399</v>
      </c>
      <c r="AB26" s="743"/>
      <c r="AC26" s="743"/>
      <c r="AD26" s="743"/>
      <c r="AE26" s="743"/>
      <c r="AF26" s="823" t="s">
        <v>400</v>
      </c>
      <c r="AG26" s="824"/>
      <c r="AH26" s="824"/>
      <c r="AI26" s="824"/>
      <c r="AJ26" s="825"/>
      <c r="AK26" s="743" t="s">
        <v>401</v>
      </c>
      <c r="AL26" s="743"/>
      <c r="AM26" s="743"/>
      <c r="AN26" s="743"/>
      <c r="AO26" s="744"/>
      <c r="AP26" s="742" t="s">
        <v>402</v>
      </c>
      <c r="AQ26" s="743"/>
      <c r="AR26" s="743"/>
      <c r="AS26" s="743"/>
      <c r="AT26" s="744"/>
      <c r="AU26" s="742" t="s">
        <v>403</v>
      </c>
      <c r="AV26" s="743"/>
      <c r="AW26" s="743"/>
      <c r="AX26" s="743"/>
      <c r="AY26" s="744"/>
      <c r="AZ26" s="742" t="s">
        <v>404</v>
      </c>
      <c r="BA26" s="743"/>
      <c r="BB26" s="743"/>
      <c r="BC26" s="743"/>
      <c r="BD26" s="744"/>
      <c r="BE26" s="742" t="s">
        <v>376</v>
      </c>
      <c r="BF26" s="743"/>
      <c r="BG26" s="743"/>
      <c r="BH26" s="743"/>
      <c r="BI26" s="749"/>
      <c r="BJ26" s="216"/>
      <c r="BK26" s="216"/>
      <c r="BL26" s="216"/>
      <c r="BM26" s="216"/>
      <c r="BN26" s="216"/>
      <c r="BO26" s="226"/>
      <c r="BP26" s="226"/>
      <c r="BQ26" s="223">
        <v>20</v>
      </c>
      <c r="BR26" s="224"/>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14"/>
    </row>
    <row r="27" spans="1:131" ht="26.4" customHeight="1" thickBot="1" x14ac:dyDescent="0.25">
      <c r="A27" s="739"/>
      <c r="B27" s="740"/>
      <c r="C27" s="740"/>
      <c r="D27" s="740"/>
      <c r="E27" s="740"/>
      <c r="F27" s="740"/>
      <c r="G27" s="740"/>
      <c r="H27" s="740"/>
      <c r="I27" s="740"/>
      <c r="J27" s="740"/>
      <c r="K27" s="740"/>
      <c r="L27" s="740"/>
      <c r="M27" s="740"/>
      <c r="N27" s="740"/>
      <c r="O27" s="740"/>
      <c r="P27" s="741"/>
      <c r="Q27" s="745"/>
      <c r="R27" s="746"/>
      <c r="S27" s="746"/>
      <c r="T27" s="746"/>
      <c r="U27" s="747"/>
      <c r="V27" s="745"/>
      <c r="W27" s="746"/>
      <c r="X27" s="746"/>
      <c r="Y27" s="746"/>
      <c r="Z27" s="747"/>
      <c r="AA27" s="745"/>
      <c r="AB27" s="746"/>
      <c r="AC27" s="746"/>
      <c r="AD27" s="746"/>
      <c r="AE27" s="746"/>
      <c r="AF27" s="826"/>
      <c r="AG27" s="827"/>
      <c r="AH27" s="827"/>
      <c r="AI27" s="827"/>
      <c r="AJ27" s="828"/>
      <c r="AK27" s="746"/>
      <c r="AL27" s="746"/>
      <c r="AM27" s="746"/>
      <c r="AN27" s="746"/>
      <c r="AO27" s="747"/>
      <c r="AP27" s="745"/>
      <c r="AQ27" s="746"/>
      <c r="AR27" s="746"/>
      <c r="AS27" s="746"/>
      <c r="AT27" s="747"/>
      <c r="AU27" s="745"/>
      <c r="AV27" s="746"/>
      <c r="AW27" s="746"/>
      <c r="AX27" s="746"/>
      <c r="AY27" s="747"/>
      <c r="AZ27" s="745"/>
      <c r="BA27" s="746"/>
      <c r="BB27" s="746"/>
      <c r="BC27" s="746"/>
      <c r="BD27" s="747"/>
      <c r="BE27" s="745"/>
      <c r="BF27" s="746"/>
      <c r="BG27" s="746"/>
      <c r="BH27" s="746"/>
      <c r="BI27" s="751"/>
      <c r="BJ27" s="216"/>
      <c r="BK27" s="216"/>
      <c r="BL27" s="216"/>
      <c r="BM27" s="216"/>
      <c r="BN27" s="216"/>
      <c r="BO27" s="226"/>
      <c r="BP27" s="226"/>
      <c r="BQ27" s="223">
        <v>21</v>
      </c>
      <c r="BR27" s="224"/>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14"/>
    </row>
    <row r="28" spans="1:131" ht="26.4" customHeight="1" thickTop="1" x14ac:dyDescent="0.2">
      <c r="A28" s="227">
        <v>1</v>
      </c>
      <c r="B28" s="758" t="s">
        <v>405</v>
      </c>
      <c r="C28" s="759"/>
      <c r="D28" s="759"/>
      <c r="E28" s="759"/>
      <c r="F28" s="759"/>
      <c r="G28" s="759"/>
      <c r="H28" s="759"/>
      <c r="I28" s="759"/>
      <c r="J28" s="759"/>
      <c r="K28" s="759"/>
      <c r="L28" s="759"/>
      <c r="M28" s="759"/>
      <c r="N28" s="759"/>
      <c r="O28" s="759"/>
      <c r="P28" s="760"/>
      <c r="Q28" s="831">
        <v>1413</v>
      </c>
      <c r="R28" s="832"/>
      <c r="S28" s="832"/>
      <c r="T28" s="832"/>
      <c r="U28" s="832"/>
      <c r="V28" s="832">
        <v>1359</v>
      </c>
      <c r="W28" s="832"/>
      <c r="X28" s="832"/>
      <c r="Y28" s="832"/>
      <c r="Z28" s="832"/>
      <c r="AA28" s="832">
        <v>54</v>
      </c>
      <c r="AB28" s="832"/>
      <c r="AC28" s="832"/>
      <c r="AD28" s="832"/>
      <c r="AE28" s="833"/>
      <c r="AF28" s="834">
        <v>54</v>
      </c>
      <c r="AG28" s="832"/>
      <c r="AH28" s="832"/>
      <c r="AI28" s="832"/>
      <c r="AJ28" s="835"/>
      <c r="AK28" s="836">
        <v>131</v>
      </c>
      <c r="AL28" s="837"/>
      <c r="AM28" s="837"/>
      <c r="AN28" s="837"/>
      <c r="AO28" s="837"/>
      <c r="AP28" s="837" t="s">
        <v>584</v>
      </c>
      <c r="AQ28" s="837"/>
      <c r="AR28" s="837"/>
      <c r="AS28" s="837"/>
      <c r="AT28" s="837"/>
      <c r="AU28" s="837" t="s">
        <v>584</v>
      </c>
      <c r="AV28" s="837"/>
      <c r="AW28" s="837"/>
      <c r="AX28" s="837"/>
      <c r="AY28" s="837"/>
      <c r="AZ28" s="838" t="s">
        <v>584</v>
      </c>
      <c r="BA28" s="838"/>
      <c r="BB28" s="838"/>
      <c r="BC28" s="838"/>
      <c r="BD28" s="838"/>
      <c r="BE28" s="829"/>
      <c r="BF28" s="829"/>
      <c r="BG28" s="829"/>
      <c r="BH28" s="829"/>
      <c r="BI28" s="830"/>
      <c r="BJ28" s="216"/>
      <c r="BK28" s="216"/>
      <c r="BL28" s="216"/>
      <c r="BM28" s="216"/>
      <c r="BN28" s="216"/>
      <c r="BO28" s="226"/>
      <c r="BP28" s="226"/>
      <c r="BQ28" s="223">
        <v>22</v>
      </c>
      <c r="BR28" s="224"/>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14"/>
    </row>
    <row r="29" spans="1:131" ht="26.4" customHeight="1" x14ac:dyDescent="0.2">
      <c r="A29" s="227">
        <v>2</v>
      </c>
      <c r="B29" s="789" t="s">
        <v>406</v>
      </c>
      <c r="C29" s="790"/>
      <c r="D29" s="790"/>
      <c r="E29" s="790"/>
      <c r="F29" s="790"/>
      <c r="G29" s="790"/>
      <c r="H29" s="790"/>
      <c r="I29" s="790"/>
      <c r="J29" s="790"/>
      <c r="K29" s="790"/>
      <c r="L29" s="790"/>
      <c r="M29" s="790"/>
      <c r="N29" s="790"/>
      <c r="O29" s="790"/>
      <c r="P29" s="791"/>
      <c r="Q29" s="792">
        <v>142</v>
      </c>
      <c r="R29" s="793"/>
      <c r="S29" s="793"/>
      <c r="T29" s="793"/>
      <c r="U29" s="793"/>
      <c r="V29" s="793">
        <v>141</v>
      </c>
      <c r="W29" s="793"/>
      <c r="X29" s="793"/>
      <c r="Y29" s="793"/>
      <c r="Z29" s="793"/>
      <c r="AA29" s="793">
        <v>1</v>
      </c>
      <c r="AB29" s="793"/>
      <c r="AC29" s="793"/>
      <c r="AD29" s="793"/>
      <c r="AE29" s="794"/>
      <c r="AF29" s="795">
        <v>1</v>
      </c>
      <c r="AG29" s="796"/>
      <c r="AH29" s="796"/>
      <c r="AI29" s="796"/>
      <c r="AJ29" s="797"/>
      <c r="AK29" s="843">
        <v>33</v>
      </c>
      <c r="AL29" s="839"/>
      <c r="AM29" s="839"/>
      <c r="AN29" s="839"/>
      <c r="AO29" s="839"/>
      <c r="AP29" s="839" t="s">
        <v>584</v>
      </c>
      <c r="AQ29" s="839"/>
      <c r="AR29" s="839"/>
      <c r="AS29" s="839"/>
      <c r="AT29" s="839"/>
      <c r="AU29" s="839" t="s">
        <v>584</v>
      </c>
      <c r="AV29" s="839"/>
      <c r="AW29" s="839"/>
      <c r="AX29" s="839"/>
      <c r="AY29" s="839"/>
      <c r="AZ29" s="840" t="s">
        <v>584</v>
      </c>
      <c r="BA29" s="840"/>
      <c r="BB29" s="840"/>
      <c r="BC29" s="840"/>
      <c r="BD29" s="840"/>
      <c r="BE29" s="841"/>
      <c r="BF29" s="841"/>
      <c r="BG29" s="841"/>
      <c r="BH29" s="841"/>
      <c r="BI29" s="842"/>
      <c r="BJ29" s="216"/>
      <c r="BK29" s="216"/>
      <c r="BL29" s="216"/>
      <c r="BM29" s="216"/>
      <c r="BN29" s="216"/>
      <c r="BO29" s="226"/>
      <c r="BP29" s="226"/>
      <c r="BQ29" s="223">
        <v>23</v>
      </c>
      <c r="BR29" s="224"/>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14"/>
    </row>
    <row r="30" spans="1:131" ht="26.4" customHeight="1" x14ac:dyDescent="0.2">
      <c r="A30" s="227">
        <v>3</v>
      </c>
      <c r="B30" s="789" t="s">
        <v>407</v>
      </c>
      <c r="C30" s="790"/>
      <c r="D30" s="790"/>
      <c r="E30" s="790"/>
      <c r="F30" s="790"/>
      <c r="G30" s="790"/>
      <c r="H30" s="790"/>
      <c r="I30" s="790"/>
      <c r="J30" s="790"/>
      <c r="K30" s="790"/>
      <c r="L30" s="790"/>
      <c r="M30" s="790"/>
      <c r="N30" s="790"/>
      <c r="O30" s="790"/>
      <c r="P30" s="791"/>
      <c r="Q30" s="792">
        <v>236</v>
      </c>
      <c r="R30" s="793"/>
      <c r="S30" s="793"/>
      <c r="T30" s="793"/>
      <c r="U30" s="793"/>
      <c r="V30" s="793">
        <v>287</v>
      </c>
      <c r="W30" s="793"/>
      <c r="X30" s="793"/>
      <c r="Y30" s="793"/>
      <c r="Z30" s="793"/>
      <c r="AA30" s="793">
        <v>-51</v>
      </c>
      <c r="AB30" s="793"/>
      <c r="AC30" s="793"/>
      <c r="AD30" s="793"/>
      <c r="AE30" s="794"/>
      <c r="AF30" s="795">
        <v>90</v>
      </c>
      <c r="AG30" s="796"/>
      <c r="AH30" s="796"/>
      <c r="AI30" s="796"/>
      <c r="AJ30" s="797"/>
      <c r="AK30" s="843">
        <v>130</v>
      </c>
      <c r="AL30" s="839"/>
      <c r="AM30" s="839"/>
      <c r="AN30" s="839"/>
      <c r="AO30" s="839"/>
      <c r="AP30" s="839">
        <v>1525</v>
      </c>
      <c r="AQ30" s="839"/>
      <c r="AR30" s="839"/>
      <c r="AS30" s="839"/>
      <c r="AT30" s="839"/>
      <c r="AU30" s="839">
        <v>529</v>
      </c>
      <c r="AV30" s="839"/>
      <c r="AW30" s="839"/>
      <c r="AX30" s="839"/>
      <c r="AY30" s="839"/>
      <c r="AZ30" s="840" t="s">
        <v>584</v>
      </c>
      <c r="BA30" s="840"/>
      <c r="BB30" s="840"/>
      <c r="BC30" s="840"/>
      <c r="BD30" s="840"/>
      <c r="BE30" s="841" t="s">
        <v>408</v>
      </c>
      <c r="BF30" s="841"/>
      <c r="BG30" s="841"/>
      <c r="BH30" s="841"/>
      <c r="BI30" s="842"/>
      <c r="BJ30" s="216"/>
      <c r="BK30" s="216"/>
      <c r="BL30" s="216"/>
      <c r="BM30" s="216"/>
      <c r="BN30" s="216"/>
      <c r="BO30" s="226"/>
      <c r="BP30" s="226"/>
      <c r="BQ30" s="223">
        <v>24</v>
      </c>
      <c r="BR30" s="224"/>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14"/>
    </row>
    <row r="31" spans="1:131" ht="26.4" customHeight="1" x14ac:dyDescent="0.2">
      <c r="A31" s="227">
        <v>4</v>
      </c>
      <c r="B31" s="789" t="s">
        <v>409</v>
      </c>
      <c r="C31" s="790"/>
      <c r="D31" s="790"/>
      <c r="E31" s="790"/>
      <c r="F31" s="790"/>
      <c r="G31" s="790"/>
      <c r="H31" s="790"/>
      <c r="I31" s="790"/>
      <c r="J31" s="790"/>
      <c r="K31" s="790"/>
      <c r="L31" s="790"/>
      <c r="M31" s="790"/>
      <c r="N31" s="790"/>
      <c r="O31" s="790"/>
      <c r="P31" s="791"/>
      <c r="Q31" s="792">
        <f>263+26+233</f>
        <v>522</v>
      </c>
      <c r="R31" s="793"/>
      <c r="S31" s="793"/>
      <c r="T31" s="793"/>
      <c r="U31" s="793"/>
      <c r="V31" s="793">
        <f>262+23+216</f>
        <v>501</v>
      </c>
      <c r="W31" s="793"/>
      <c r="X31" s="793"/>
      <c r="Y31" s="793"/>
      <c r="Z31" s="793"/>
      <c r="AA31" s="793">
        <f>1+3+18</f>
        <v>22</v>
      </c>
      <c r="AB31" s="793"/>
      <c r="AC31" s="793"/>
      <c r="AD31" s="793"/>
      <c r="AE31" s="794"/>
      <c r="AF31" s="795">
        <v>8</v>
      </c>
      <c r="AG31" s="796"/>
      <c r="AH31" s="796"/>
      <c r="AI31" s="796"/>
      <c r="AJ31" s="797"/>
      <c r="AK31" s="843">
        <f>176+39+114</f>
        <v>329</v>
      </c>
      <c r="AL31" s="839"/>
      <c r="AM31" s="839"/>
      <c r="AN31" s="839"/>
      <c r="AO31" s="839"/>
      <c r="AP31" s="839">
        <f>1303+97+793</f>
        <v>2193</v>
      </c>
      <c r="AQ31" s="839"/>
      <c r="AR31" s="839"/>
      <c r="AS31" s="839"/>
      <c r="AT31" s="839"/>
      <c r="AU31" s="839">
        <v>1816</v>
      </c>
      <c r="AV31" s="839"/>
      <c r="AW31" s="839"/>
      <c r="AX31" s="839"/>
      <c r="AY31" s="839"/>
      <c r="AZ31" s="840" t="s">
        <v>584</v>
      </c>
      <c r="BA31" s="840"/>
      <c r="BB31" s="840"/>
      <c r="BC31" s="840"/>
      <c r="BD31" s="840"/>
      <c r="BE31" s="841" t="s">
        <v>410</v>
      </c>
      <c r="BF31" s="841"/>
      <c r="BG31" s="841"/>
      <c r="BH31" s="841"/>
      <c r="BI31" s="842"/>
      <c r="BJ31" s="216"/>
      <c r="BK31" s="216"/>
      <c r="BL31" s="216"/>
      <c r="BM31" s="216"/>
      <c r="BN31" s="216"/>
      <c r="BO31" s="226"/>
      <c r="BP31" s="226"/>
      <c r="BQ31" s="223">
        <v>25</v>
      </c>
      <c r="BR31" s="224"/>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14"/>
    </row>
    <row r="32" spans="1:131" ht="26.4" customHeight="1" x14ac:dyDescent="0.2">
      <c r="A32" s="227">
        <v>5</v>
      </c>
      <c r="B32" s="789" t="s">
        <v>411</v>
      </c>
      <c r="C32" s="790"/>
      <c r="D32" s="790"/>
      <c r="E32" s="790"/>
      <c r="F32" s="790"/>
      <c r="G32" s="790"/>
      <c r="H32" s="790"/>
      <c r="I32" s="790"/>
      <c r="J32" s="790"/>
      <c r="K32" s="790"/>
      <c r="L32" s="790"/>
      <c r="M32" s="790"/>
      <c r="N32" s="790"/>
      <c r="O32" s="790"/>
      <c r="P32" s="791"/>
      <c r="Q32" s="792">
        <v>22</v>
      </c>
      <c r="R32" s="793"/>
      <c r="S32" s="793"/>
      <c r="T32" s="793"/>
      <c r="U32" s="793"/>
      <c r="V32" s="793">
        <v>22</v>
      </c>
      <c r="W32" s="793"/>
      <c r="X32" s="793"/>
      <c r="Y32" s="793"/>
      <c r="Z32" s="793"/>
      <c r="AA32" s="793" t="s">
        <v>584</v>
      </c>
      <c r="AB32" s="793"/>
      <c r="AC32" s="793"/>
      <c r="AD32" s="793"/>
      <c r="AE32" s="794"/>
      <c r="AF32" s="795" t="s">
        <v>145</v>
      </c>
      <c r="AG32" s="796"/>
      <c r="AH32" s="796"/>
      <c r="AI32" s="796"/>
      <c r="AJ32" s="797"/>
      <c r="AK32" s="843">
        <v>15</v>
      </c>
      <c r="AL32" s="839"/>
      <c r="AM32" s="839"/>
      <c r="AN32" s="839"/>
      <c r="AO32" s="839"/>
      <c r="AP32" s="839">
        <v>50</v>
      </c>
      <c r="AQ32" s="839"/>
      <c r="AR32" s="839"/>
      <c r="AS32" s="839"/>
      <c r="AT32" s="839"/>
      <c r="AU32" s="839">
        <v>50</v>
      </c>
      <c r="AV32" s="839"/>
      <c r="AW32" s="839"/>
      <c r="AX32" s="839"/>
      <c r="AY32" s="839"/>
      <c r="AZ32" s="840" t="s">
        <v>584</v>
      </c>
      <c r="BA32" s="840"/>
      <c r="BB32" s="840"/>
      <c r="BC32" s="840"/>
      <c r="BD32" s="840"/>
      <c r="BE32" s="841" t="s">
        <v>412</v>
      </c>
      <c r="BF32" s="841"/>
      <c r="BG32" s="841"/>
      <c r="BH32" s="841"/>
      <c r="BI32" s="842"/>
      <c r="BJ32" s="216"/>
      <c r="BK32" s="216"/>
      <c r="BL32" s="216"/>
      <c r="BM32" s="216"/>
      <c r="BN32" s="216"/>
      <c r="BO32" s="226"/>
      <c r="BP32" s="226"/>
      <c r="BQ32" s="223">
        <v>26</v>
      </c>
      <c r="BR32" s="224"/>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14"/>
    </row>
    <row r="33" spans="1:131" ht="26.4" customHeight="1" x14ac:dyDescent="0.2">
      <c r="A33" s="227">
        <v>6</v>
      </c>
      <c r="B33" s="789" t="s">
        <v>413</v>
      </c>
      <c r="C33" s="790"/>
      <c r="D33" s="790"/>
      <c r="E33" s="790"/>
      <c r="F33" s="790"/>
      <c r="G33" s="790"/>
      <c r="H33" s="790"/>
      <c r="I33" s="790"/>
      <c r="J33" s="790"/>
      <c r="K33" s="790"/>
      <c r="L33" s="790"/>
      <c r="M33" s="790"/>
      <c r="N33" s="790"/>
      <c r="O33" s="790"/>
      <c r="P33" s="791"/>
      <c r="Q33" s="792">
        <v>37</v>
      </c>
      <c r="R33" s="793"/>
      <c r="S33" s="793"/>
      <c r="T33" s="793"/>
      <c r="U33" s="793"/>
      <c r="V33" s="793">
        <v>48</v>
      </c>
      <c r="W33" s="793"/>
      <c r="X33" s="793"/>
      <c r="Y33" s="793"/>
      <c r="Z33" s="793"/>
      <c r="AA33" s="793">
        <v>-11</v>
      </c>
      <c r="AB33" s="793"/>
      <c r="AC33" s="793"/>
      <c r="AD33" s="793"/>
      <c r="AE33" s="794"/>
      <c r="AF33" s="795" t="s">
        <v>145</v>
      </c>
      <c r="AG33" s="796"/>
      <c r="AH33" s="796"/>
      <c r="AI33" s="796"/>
      <c r="AJ33" s="797"/>
      <c r="AK33" s="843">
        <v>12</v>
      </c>
      <c r="AL33" s="839"/>
      <c r="AM33" s="839"/>
      <c r="AN33" s="839"/>
      <c r="AO33" s="839"/>
      <c r="AP33" s="839">
        <v>48</v>
      </c>
      <c r="AQ33" s="839"/>
      <c r="AR33" s="839"/>
      <c r="AS33" s="839"/>
      <c r="AT33" s="839"/>
      <c r="AU33" s="839">
        <v>48</v>
      </c>
      <c r="AV33" s="839"/>
      <c r="AW33" s="839"/>
      <c r="AX33" s="839"/>
      <c r="AY33" s="839"/>
      <c r="AZ33" s="840" t="s">
        <v>584</v>
      </c>
      <c r="BA33" s="840"/>
      <c r="BB33" s="840"/>
      <c r="BC33" s="840"/>
      <c r="BD33" s="840"/>
      <c r="BE33" s="841" t="s">
        <v>414</v>
      </c>
      <c r="BF33" s="841"/>
      <c r="BG33" s="841"/>
      <c r="BH33" s="841"/>
      <c r="BI33" s="842"/>
      <c r="BJ33" s="216"/>
      <c r="BK33" s="216"/>
      <c r="BL33" s="216"/>
      <c r="BM33" s="216"/>
      <c r="BN33" s="216"/>
      <c r="BO33" s="226"/>
      <c r="BP33" s="226"/>
      <c r="BQ33" s="223">
        <v>27</v>
      </c>
      <c r="BR33" s="224"/>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14"/>
    </row>
    <row r="34" spans="1:131" ht="26.4" customHeight="1" x14ac:dyDescent="0.2">
      <c r="A34" s="227">
        <v>7</v>
      </c>
      <c r="B34" s="789"/>
      <c r="C34" s="790"/>
      <c r="D34" s="790"/>
      <c r="E34" s="790"/>
      <c r="F34" s="790"/>
      <c r="G34" s="790"/>
      <c r="H34" s="790"/>
      <c r="I34" s="790"/>
      <c r="J34" s="790"/>
      <c r="K34" s="790"/>
      <c r="L34" s="790"/>
      <c r="M34" s="790"/>
      <c r="N34" s="790"/>
      <c r="O34" s="790"/>
      <c r="P34" s="791"/>
      <c r="Q34" s="792"/>
      <c r="R34" s="793"/>
      <c r="S34" s="793"/>
      <c r="T34" s="793"/>
      <c r="U34" s="793"/>
      <c r="V34" s="793"/>
      <c r="W34" s="793"/>
      <c r="X34" s="793"/>
      <c r="Y34" s="793"/>
      <c r="Z34" s="793"/>
      <c r="AA34" s="793"/>
      <c r="AB34" s="793"/>
      <c r="AC34" s="793"/>
      <c r="AD34" s="793"/>
      <c r="AE34" s="794"/>
      <c r="AF34" s="795"/>
      <c r="AG34" s="796"/>
      <c r="AH34" s="796"/>
      <c r="AI34" s="796"/>
      <c r="AJ34" s="797"/>
      <c r="AK34" s="843"/>
      <c r="AL34" s="839"/>
      <c r="AM34" s="839"/>
      <c r="AN34" s="839"/>
      <c r="AO34" s="839"/>
      <c r="AP34" s="839"/>
      <c r="AQ34" s="839"/>
      <c r="AR34" s="839"/>
      <c r="AS34" s="839"/>
      <c r="AT34" s="839"/>
      <c r="AU34" s="839"/>
      <c r="AV34" s="839"/>
      <c r="AW34" s="839"/>
      <c r="AX34" s="839"/>
      <c r="AY34" s="839"/>
      <c r="AZ34" s="840"/>
      <c r="BA34" s="840"/>
      <c r="BB34" s="840"/>
      <c r="BC34" s="840"/>
      <c r="BD34" s="840"/>
      <c r="BE34" s="841"/>
      <c r="BF34" s="841"/>
      <c r="BG34" s="841"/>
      <c r="BH34" s="841"/>
      <c r="BI34" s="842"/>
      <c r="BJ34" s="216"/>
      <c r="BK34" s="216"/>
      <c r="BL34" s="216"/>
      <c r="BM34" s="216"/>
      <c r="BN34" s="216"/>
      <c r="BO34" s="226"/>
      <c r="BP34" s="226"/>
      <c r="BQ34" s="223">
        <v>28</v>
      </c>
      <c r="BR34" s="224"/>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14"/>
    </row>
    <row r="35" spans="1:131" ht="26.4" customHeight="1" x14ac:dyDescent="0.2">
      <c r="A35" s="227">
        <v>8</v>
      </c>
      <c r="B35" s="789"/>
      <c r="C35" s="790"/>
      <c r="D35" s="790"/>
      <c r="E35" s="790"/>
      <c r="F35" s="790"/>
      <c r="G35" s="790"/>
      <c r="H35" s="790"/>
      <c r="I35" s="790"/>
      <c r="J35" s="790"/>
      <c r="K35" s="790"/>
      <c r="L35" s="790"/>
      <c r="M35" s="790"/>
      <c r="N35" s="790"/>
      <c r="O35" s="790"/>
      <c r="P35" s="791"/>
      <c r="Q35" s="792"/>
      <c r="R35" s="793"/>
      <c r="S35" s="793"/>
      <c r="T35" s="793"/>
      <c r="U35" s="793"/>
      <c r="V35" s="793"/>
      <c r="W35" s="793"/>
      <c r="X35" s="793"/>
      <c r="Y35" s="793"/>
      <c r="Z35" s="793"/>
      <c r="AA35" s="793"/>
      <c r="AB35" s="793"/>
      <c r="AC35" s="793"/>
      <c r="AD35" s="793"/>
      <c r="AE35" s="794"/>
      <c r="AF35" s="795"/>
      <c r="AG35" s="796"/>
      <c r="AH35" s="796"/>
      <c r="AI35" s="796"/>
      <c r="AJ35" s="797"/>
      <c r="AK35" s="843"/>
      <c r="AL35" s="839"/>
      <c r="AM35" s="839"/>
      <c r="AN35" s="839"/>
      <c r="AO35" s="839"/>
      <c r="AP35" s="839"/>
      <c r="AQ35" s="839"/>
      <c r="AR35" s="839"/>
      <c r="AS35" s="839"/>
      <c r="AT35" s="839"/>
      <c r="AU35" s="839"/>
      <c r="AV35" s="839"/>
      <c r="AW35" s="839"/>
      <c r="AX35" s="839"/>
      <c r="AY35" s="839"/>
      <c r="AZ35" s="840"/>
      <c r="BA35" s="840"/>
      <c r="BB35" s="840"/>
      <c r="BC35" s="840"/>
      <c r="BD35" s="840"/>
      <c r="BE35" s="841"/>
      <c r="BF35" s="841"/>
      <c r="BG35" s="841"/>
      <c r="BH35" s="841"/>
      <c r="BI35" s="842"/>
      <c r="BJ35" s="216"/>
      <c r="BK35" s="216"/>
      <c r="BL35" s="216"/>
      <c r="BM35" s="216"/>
      <c r="BN35" s="216"/>
      <c r="BO35" s="226"/>
      <c r="BP35" s="226"/>
      <c r="BQ35" s="223">
        <v>29</v>
      </c>
      <c r="BR35" s="224"/>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14"/>
    </row>
    <row r="36" spans="1:131" ht="26.4" customHeight="1" x14ac:dyDescent="0.2">
      <c r="A36" s="227">
        <v>9</v>
      </c>
      <c r="B36" s="789"/>
      <c r="C36" s="790"/>
      <c r="D36" s="790"/>
      <c r="E36" s="790"/>
      <c r="F36" s="790"/>
      <c r="G36" s="790"/>
      <c r="H36" s="790"/>
      <c r="I36" s="790"/>
      <c r="J36" s="790"/>
      <c r="K36" s="790"/>
      <c r="L36" s="790"/>
      <c r="M36" s="790"/>
      <c r="N36" s="790"/>
      <c r="O36" s="790"/>
      <c r="P36" s="791"/>
      <c r="Q36" s="792"/>
      <c r="R36" s="793"/>
      <c r="S36" s="793"/>
      <c r="T36" s="793"/>
      <c r="U36" s="793"/>
      <c r="V36" s="793"/>
      <c r="W36" s="793"/>
      <c r="X36" s="793"/>
      <c r="Y36" s="793"/>
      <c r="Z36" s="793"/>
      <c r="AA36" s="793"/>
      <c r="AB36" s="793"/>
      <c r="AC36" s="793"/>
      <c r="AD36" s="793"/>
      <c r="AE36" s="794"/>
      <c r="AF36" s="795"/>
      <c r="AG36" s="796"/>
      <c r="AH36" s="796"/>
      <c r="AI36" s="796"/>
      <c r="AJ36" s="797"/>
      <c r="AK36" s="843"/>
      <c r="AL36" s="839"/>
      <c r="AM36" s="839"/>
      <c r="AN36" s="839"/>
      <c r="AO36" s="839"/>
      <c r="AP36" s="839"/>
      <c r="AQ36" s="839"/>
      <c r="AR36" s="839"/>
      <c r="AS36" s="839"/>
      <c r="AT36" s="839"/>
      <c r="AU36" s="839"/>
      <c r="AV36" s="839"/>
      <c r="AW36" s="839"/>
      <c r="AX36" s="839"/>
      <c r="AY36" s="839"/>
      <c r="AZ36" s="840"/>
      <c r="BA36" s="840"/>
      <c r="BB36" s="840"/>
      <c r="BC36" s="840"/>
      <c r="BD36" s="840"/>
      <c r="BE36" s="841"/>
      <c r="BF36" s="841"/>
      <c r="BG36" s="841"/>
      <c r="BH36" s="841"/>
      <c r="BI36" s="842"/>
      <c r="BJ36" s="216"/>
      <c r="BK36" s="216"/>
      <c r="BL36" s="216"/>
      <c r="BM36" s="216"/>
      <c r="BN36" s="216"/>
      <c r="BO36" s="226"/>
      <c r="BP36" s="226"/>
      <c r="BQ36" s="223">
        <v>30</v>
      </c>
      <c r="BR36" s="224"/>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14"/>
    </row>
    <row r="37" spans="1:131" ht="26.4" customHeight="1" x14ac:dyDescent="0.2">
      <c r="A37" s="227">
        <v>10</v>
      </c>
      <c r="B37" s="789"/>
      <c r="C37" s="790"/>
      <c r="D37" s="790"/>
      <c r="E37" s="790"/>
      <c r="F37" s="790"/>
      <c r="G37" s="790"/>
      <c r="H37" s="790"/>
      <c r="I37" s="790"/>
      <c r="J37" s="790"/>
      <c r="K37" s="790"/>
      <c r="L37" s="790"/>
      <c r="M37" s="790"/>
      <c r="N37" s="790"/>
      <c r="O37" s="790"/>
      <c r="P37" s="791"/>
      <c r="Q37" s="792"/>
      <c r="R37" s="793"/>
      <c r="S37" s="793"/>
      <c r="T37" s="793"/>
      <c r="U37" s="793"/>
      <c r="V37" s="793"/>
      <c r="W37" s="793"/>
      <c r="X37" s="793"/>
      <c r="Y37" s="793"/>
      <c r="Z37" s="793"/>
      <c r="AA37" s="793"/>
      <c r="AB37" s="793"/>
      <c r="AC37" s="793"/>
      <c r="AD37" s="793"/>
      <c r="AE37" s="794"/>
      <c r="AF37" s="795"/>
      <c r="AG37" s="796"/>
      <c r="AH37" s="796"/>
      <c r="AI37" s="796"/>
      <c r="AJ37" s="797"/>
      <c r="AK37" s="843"/>
      <c r="AL37" s="839"/>
      <c r="AM37" s="839"/>
      <c r="AN37" s="839"/>
      <c r="AO37" s="839"/>
      <c r="AP37" s="839"/>
      <c r="AQ37" s="839"/>
      <c r="AR37" s="839"/>
      <c r="AS37" s="839"/>
      <c r="AT37" s="839"/>
      <c r="AU37" s="839"/>
      <c r="AV37" s="839"/>
      <c r="AW37" s="839"/>
      <c r="AX37" s="839"/>
      <c r="AY37" s="839"/>
      <c r="AZ37" s="840"/>
      <c r="BA37" s="840"/>
      <c r="BB37" s="840"/>
      <c r="BC37" s="840"/>
      <c r="BD37" s="840"/>
      <c r="BE37" s="841"/>
      <c r="BF37" s="841"/>
      <c r="BG37" s="841"/>
      <c r="BH37" s="841"/>
      <c r="BI37" s="842"/>
      <c r="BJ37" s="216"/>
      <c r="BK37" s="216"/>
      <c r="BL37" s="216"/>
      <c r="BM37" s="216"/>
      <c r="BN37" s="216"/>
      <c r="BO37" s="226"/>
      <c r="BP37" s="226"/>
      <c r="BQ37" s="223">
        <v>31</v>
      </c>
      <c r="BR37" s="224"/>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14"/>
    </row>
    <row r="38" spans="1:131" ht="26.4" customHeight="1" x14ac:dyDescent="0.2">
      <c r="A38" s="227">
        <v>11</v>
      </c>
      <c r="B38" s="789"/>
      <c r="C38" s="790"/>
      <c r="D38" s="790"/>
      <c r="E38" s="790"/>
      <c r="F38" s="790"/>
      <c r="G38" s="790"/>
      <c r="H38" s="790"/>
      <c r="I38" s="790"/>
      <c r="J38" s="790"/>
      <c r="K38" s="790"/>
      <c r="L38" s="790"/>
      <c r="M38" s="790"/>
      <c r="N38" s="790"/>
      <c r="O38" s="790"/>
      <c r="P38" s="791"/>
      <c r="Q38" s="792"/>
      <c r="R38" s="793"/>
      <c r="S38" s="793"/>
      <c r="T38" s="793"/>
      <c r="U38" s="793"/>
      <c r="V38" s="793"/>
      <c r="W38" s="793"/>
      <c r="X38" s="793"/>
      <c r="Y38" s="793"/>
      <c r="Z38" s="793"/>
      <c r="AA38" s="793"/>
      <c r="AB38" s="793"/>
      <c r="AC38" s="793"/>
      <c r="AD38" s="793"/>
      <c r="AE38" s="794"/>
      <c r="AF38" s="795"/>
      <c r="AG38" s="796"/>
      <c r="AH38" s="796"/>
      <c r="AI38" s="796"/>
      <c r="AJ38" s="797"/>
      <c r="AK38" s="843"/>
      <c r="AL38" s="839"/>
      <c r="AM38" s="839"/>
      <c r="AN38" s="839"/>
      <c r="AO38" s="839"/>
      <c r="AP38" s="839"/>
      <c r="AQ38" s="839"/>
      <c r="AR38" s="839"/>
      <c r="AS38" s="839"/>
      <c r="AT38" s="839"/>
      <c r="AU38" s="839"/>
      <c r="AV38" s="839"/>
      <c r="AW38" s="839"/>
      <c r="AX38" s="839"/>
      <c r="AY38" s="839"/>
      <c r="AZ38" s="840"/>
      <c r="BA38" s="840"/>
      <c r="BB38" s="840"/>
      <c r="BC38" s="840"/>
      <c r="BD38" s="840"/>
      <c r="BE38" s="841"/>
      <c r="BF38" s="841"/>
      <c r="BG38" s="841"/>
      <c r="BH38" s="841"/>
      <c r="BI38" s="842"/>
      <c r="BJ38" s="216"/>
      <c r="BK38" s="216"/>
      <c r="BL38" s="216"/>
      <c r="BM38" s="216"/>
      <c r="BN38" s="216"/>
      <c r="BO38" s="226"/>
      <c r="BP38" s="226"/>
      <c r="BQ38" s="223">
        <v>32</v>
      </c>
      <c r="BR38" s="224"/>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14"/>
    </row>
    <row r="39" spans="1:131" ht="26.4" customHeight="1" x14ac:dyDescent="0.2">
      <c r="A39" s="227">
        <v>12</v>
      </c>
      <c r="B39" s="789"/>
      <c r="C39" s="790"/>
      <c r="D39" s="790"/>
      <c r="E39" s="790"/>
      <c r="F39" s="790"/>
      <c r="G39" s="790"/>
      <c r="H39" s="790"/>
      <c r="I39" s="790"/>
      <c r="J39" s="790"/>
      <c r="K39" s="790"/>
      <c r="L39" s="790"/>
      <c r="M39" s="790"/>
      <c r="N39" s="790"/>
      <c r="O39" s="790"/>
      <c r="P39" s="791"/>
      <c r="Q39" s="792"/>
      <c r="R39" s="793"/>
      <c r="S39" s="793"/>
      <c r="T39" s="793"/>
      <c r="U39" s="793"/>
      <c r="V39" s="793"/>
      <c r="W39" s="793"/>
      <c r="X39" s="793"/>
      <c r="Y39" s="793"/>
      <c r="Z39" s="793"/>
      <c r="AA39" s="793"/>
      <c r="AB39" s="793"/>
      <c r="AC39" s="793"/>
      <c r="AD39" s="793"/>
      <c r="AE39" s="794"/>
      <c r="AF39" s="795"/>
      <c r="AG39" s="796"/>
      <c r="AH39" s="796"/>
      <c r="AI39" s="796"/>
      <c r="AJ39" s="797"/>
      <c r="AK39" s="843"/>
      <c r="AL39" s="839"/>
      <c r="AM39" s="839"/>
      <c r="AN39" s="839"/>
      <c r="AO39" s="839"/>
      <c r="AP39" s="839"/>
      <c r="AQ39" s="839"/>
      <c r="AR39" s="839"/>
      <c r="AS39" s="839"/>
      <c r="AT39" s="839"/>
      <c r="AU39" s="839"/>
      <c r="AV39" s="839"/>
      <c r="AW39" s="839"/>
      <c r="AX39" s="839"/>
      <c r="AY39" s="839"/>
      <c r="AZ39" s="840"/>
      <c r="BA39" s="840"/>
      <c r="BB39" s="840"/>
      <c r="BC39" s="840"/>
      <c r="BD39" s="840"/>
      <c r="BE39" s="841"/>
      <c r="BF39" s="841"/>
      <c r="BG39" s="841"/>
      <c r="BH39" s="841"/>
      <c r="BI39" s="842"/>
      <c r="BJ39" s="216"/>
      <c r="BK39" s="216"/>
      <c r="BL39" s="216"/>
      <c r="BM39" s="216"/>
      <c r="BN39" s="216"/>
      <c r="BO39" s="226"/>
      <c r="BP39" s="226"/>
      <c r="BQ39" s="223">
        <v>33</v>
      </c>
      <c r="BR39" s="224"/>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14"/>
    </row>
    <row r="40" spans="1:131" ht="26.4" customHeight="1" x14ac:dyDescent="0.2">
      <c r="A40" s="223">
        <v>13</v>
      </c>
      <c r="B40" s="789"/>
      <c r="C40" s="790"/>
      <c r="D40" s="790"/>
      <c r="E40" s="790"/>
      <c r="F40" s="790"/>
      <c r="G40" s="790"/>
      <c r="H40" s="790"/>
      <c r="I40" s="790"/>
      <c r="J40" s="790"/>
      <c r="K40" s="790"/>
      <c r="L40" s="790"/>
      <c r="M40" s="790"/>
      <c r="N40" s="790"/>
      <c r="O40" s="790"/>
      <c r="P40" s="791"/>
      <c r="Q40" s="792"/>
      <c r="R40" s="793"/>
      <c r="S40" s="793"/>
      <c r="T40" s="793"/>
      <c r="U40" s="793"/>
      <c r="V40" s="793"/>
      <c r="W40" s="793"/>
      <c r="X40" s="793"/>
      <c r="Y40" s="793"/>
      <c r="Z40" s="793"/>
      <c r="AA40" s="793"/>
      <c r="AB40" s="793"/>
      <c r="AC40" s="793"/>
      <c r="AD40" s="793"/>
      <c r="AE40" s="794"/>
      <c r="AF40" s="795"/>
      <c r="AG40" s="796"/>
      <c r="AH40" s="796"/>
      <c r="AI40" s="796"/>
      <c r="AJ40" s="797"/>
      <c r="AK40" s="843"/>
      <c r="AL40" s="839"/>
      <c r="AM40" s="839"/>
      <c r="AN40" s="839"/>
      <c r="AO40" s="839"/>
      <c r="AP40" s="839"/>
      <c r="AQ40" s="839"/>
      <c r="AR40" s="839"/>
      <c r="AS40" s="839"/>
      <c r="AT40" s="839"/>
      <c r="AU40" s="839"/>
      <c r="AV40" s="839"/>
      <c r="AW40" s="839"/>
      <c r="AX40" s="839"/>
      <c r="AY40" s="839"/>
      <c r="AZ40" s="840"/>
      <c r="BA40" s="840"/>
      <c r="BB40" s="840"/>
      <c r="BC40" s="840"/>
      <c r="BD40" s="840"/>
      <c r="BE40" s="841"/>
      <c r="BF40" s="841"/>
      <c r="BG40" s="841"/>
      <c r="BH40" s="841"/>
      <c r="BI40" s="842"/>
      <c r="BJ40" s="216"/>
      <c r="BK40" s="216"/>
      <c r="BL40" s="216"/>
      <c r="BM40" s="216"/>
      <c r="BN40" s="216"/>
      <c r="BO40" s="226"/>
      <c r="BP40" s="226"/>
      <c r="BQ40" s="223">
        <v>34</v>
      </c>
      <c r="BR40" s="224"/>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14"/>
    </row>
    <row r="41" spans="1:131" ht="26.4" customHeight="1" x14ac:dyDescent="0.2">
      <c r="A41" s="223">
        <v>14</v>
      </c>
      <c r="B41" s="789"/>
      <c r="C41" s="790"/>
      <c r="D41" s="790"/>
      <c r="E41" s="790"/>
      <c r="F41" s="790"/>
      <c r="G41" s="790"/>
      <c r="H41" s="790"/>
      <c r="I41" s="790"/>
      <c r="J41" s="790"/>
      <c r="K41" s="790"/>
      <c r="L41" s="790"/>
      <c r="M41" s="790"/>
      <c r="N41" s="790"/>
      <c r="O41" s="790"/>
      <c r="P41" s="791"/>
      <c r="Q41" s="792"/>
      <c r="R41" s="793"/>
      <c r="S41" s="793"/>
      <c r="T41" s="793"/>
      <c r="U41" s="793"/>
      <c r="V41" s="793"/>
      <c r="W41" s="793"/>
      <c r="X41" s="793"/>
      <c r="Y41" s="793"/>
      <c r="Z41" s="793"/>
      <c r="AA41" s="793"/>
      <c r="AB41" s="793"/>
      <c r="AC41" s="793"/>
      <c r="AD41" s="793"/>
      <c r="AE41" s="794"/>
      <c r="AF41" s="795"/>
      <c r="AG41" s="796"/>
      <c r="AH41" s="796"/>
      <c r="AI41" s="796"/>
      <c r="AJ41" s="797"/>
      <c r="AK41" s="843"/>
      <c r="AL41" s="839"/>
      <c r="AM41" s="839"/>
      <c r="AN41" s="839"/>
      <c r="AO41" s="839"/>
      <c r="AP41" s="839"/>
      <c r="AQ41" s="839"/>
      <c r="AR41" s="839"/>
      <c r="AS41" s="839"/>
      <c r="AT41" s="839"/>
      <c r="AU41" s="839"/>
      <c r="AV41" s="839"/>
      <c r="AW41" s="839"/>
      <c r="AX41" s="839"/>
      <c r="AY41" s="839"/>
      <c r="AZ41" s="840"/>
      <c r="BA41" s="840"/>
      <c r="BB41" s="840"/>
      <c r="BC41" s="840"/>
      <c r="BD41" s="840"/>
      <c r="BE41" s="841"/>
      <c r="BF41" s="841"/>
      <c r="BG41" s="841"/>
      <c r="BH41" s="841"/>
      <c r="BI41" s="842"/>
      <c r="BJ41" s="216"/>
      <c r="BK41" s="216"/>
      <c r="BL41" s="216"/>
      <c r="BM41" s="216"/>
      <c r="BN41" s="216"/>
      <c r="BO41" s="226"/>
      <c r="BP41" s="226"/>
      <c r="BQ41" s="223">
        <v>35</v>
      </c>
      <c r="BR41" s="224"/>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14"/>
    </row>
    <row r="42" spans="1:131" ht="26.4" customHeight="1" x14ac:dyDescent="0.2">
      <c r="A42" s="223">
        <v>15</v>
      </c>
      <c r="B42" s="789"/>
      <c r="C42" s="790"/>
      <c r="D42" s="790"/>
      <c r="E42" s="790"/>
      <c r="F42" s="790"/>
      <c r="G42" s="790"/>
      <c r="H42" s="790"/>
      <c r="I42" s="790"/>
      <c r="J42" s="790"/>
      <c r="K42" s="790"/>
      <c r="L42" s="790"/>
      <c r="M42" s="790"/>
      <c r="N42" s="790"/>
      <c r="O42" s="790"/>
      <c r="P42" s="791"/>
      <c r="Q42" s="792"/>
      <c r="R42" s="793"/>
      <c r="S42" s="793"/>
      <c r="T42" s="793"/>
      <c r="U42" s="793"/>
      <c r="V42" s="793"/>
      <c r="W42" s="793"/>
      <c r="X42" s="793"/>
      <c r="Y42" s="793"/>
      <c r="Z42" s="793"/>
      <c r="AA42" s="793"/>
      <c r="AB42" s="793"/>
      <c r="AC42" s="793"/>
      <c r="AD42" s="793"/>
      <c r="AE42" s="794"/>
      <c r="AF42" s="795"/>
      <c r="AG42" s="796"/>
      <c r="AH42" s="796"/>
      <c r="AI42" s="796"/>
      <c r="AJ42" s="797"/>
      <c r="AK42" s="843"/>
      <c r="AL42" s="839"/>
      <c r="AM42" s="839"/>
      <c r="AN42" s="839"/>
      <c r="AO42" s="839"/>
      <c r="AP42" s="839"/>
      <c r="AQ42" s="839"/>
      <c r="AR42" s="839"/>
      <c r="AS42" s="839"/>
      <c r="AT42" s="839"/>
      <c r="AU42" s="839"/>
      <c r="AV42" s="839"/>
      <c r="AW42" s="839"/>
      <c r="AX42" s="839"/>
      <c r="AY42" s="839"/>
      <c r="AZ42" s="840"/>
      <c r="BA42" s="840"/>
      <c r="BB42" s="840"/>
      <c r="BC42" s="840"/>
      <c r="BD42" s="840"/>
      <c r="BE42" s="841"/>
      <c r="BF42" s="841"/>
      <c r="BG42" s="841"/>
      <c r="BH42" s="841"/>
      <c r="BI42" s="842"/>
      <c r="BJ42" s="216"/>
      <c r="BK42" s="216"/>
      <c r="BL42" s="216"/>
      <c r="BM42" s="216"/>
      <c r="BN42" s="216"/>
      <c r="BO42" s="226"/>
      <c r="BP42" s="226"/>
      <c r="BQ42" s="223">
        <v>36</v>
      </c>
      <c r="BR42" s="224"/>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14"/>
    </row>
    <row r="43" spans="1:131" ht="26.4" customHeight="1" x14ac:dyDescent="0.2">
      <c r="A43" s="223">
        <v>16</v>
      </c>
      <c r="B43" s="789"/>
      <c r="C43" s="790"/>
      <c r="D43" s="790"/>
      <c r="E43" s="790"/>
      <c r="F43" s="790"/>
      <c r="G43" s="790"/>
      <c r="H43" s="790"/>
      <c r="I43" s="790"/>
      <c r="J43" s="790"/>
      <c r="K43" s="790"/>
      <c r="L43" s="790"/>
      <c r="M43" s="790"/>
      <c r="N43" s="790"/>
      <c r="O43" s="790"/>
      <c r="P43" s="791"/>
      <c r="Q43" s="792"/>
      <c r="R43" s="793"/>
      <c r="S43" s="793"/>
      <c r="T43" s="793"/>
      <c r="U43" s="793"/>
      <c r="V43" s="793"/>
      <c r="W43" s="793"/>
      <c r="X43" s="793"/>
      <c r="Y43" s="793"/>
      <c r="Z43" s="793"/>
      <c r="AA43" s="793"/>
      <c r="AB43" s="793"/>
      <c r="AC43" s="793"/>
      <c r="AD43" s="793"/>
      <c r="AE43" s="794"/>
      <c r="AF43" s="795"/>
      <c r="AG43" s="796"/>
      <c r="AH43" s="796"/>
      <c r="AI43" s="796"/>
      <c r="AJ43" s="797"/>
      <c r="AK43" s="843"/>
      <c r="AL43" s="839"/>
      <c r="AM43" s="839"/>
      <c r="AN43" s="839"/>
      <c r="AO43" s="839"/>
      <c r="AP43" s="839"/>
      <c r="AQ43" s="839"/>
      <c r="AR43" s="839"/>
      <c r="AS43" s="839"/>
      <c r="AT43" s="839"/>
      <c r="AU43" s="839"/>
      <c r="AV43" s="839"/>
      <c r="AW43" s="839"/>
      <c r="AX43" s="839"/>
      <c r="AY43" s="839"/>
      <c r="AZ43" s="840"/>
      <c r="BA43" s="840"/>
      <c r="BB43" s="840"/>
      <c r="BC43" s="840"/>
      <c r="BD43" s="840"/>
      <c r="BE43" s="841"/>
      <c r="BF43" s="841"/>
      <c r="BG43" s="841"/>
      <c r="BH43" s="841"/>
      <c r="BI43" s="842"/>
      <c r="BJ43" s="216"/>
      <c r="BK43" s="216"/>
      <c r="BL43" s="216"/>
      <c r="BM43" s="216"/>
      <c r="BN43" s="216"/>
      <c r="BO43" s="226"/>
      <c r="BP43" s="226"/>
      <c r="BQ43" s="223">
        <v>37</v>
      </c>
      <c r="BR43" s="224"/>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14"/>
    </row>
    <row r="44" spans="1:131" ht="26.4" customHeight="1" x14ac:dyDescent="0.2">
      <c r="A44" s="223">
        <v>17</v>
      </c>
      <c r="B44" s="789"/>
      <c r="C44" s="790"/>
      <c r="D44" s="790"/>
      <c r="E44" s="790"/>
      <c r="F44" s="790"/>
      <c r="G44" s="790"/>
      <c r="H44" s="790"/>
      <c r="I44" s="790"/>
      <c r="J44" s="790"/>
      <c r="K44" s="790"/>
      <c r="L44" s="790"/>
      <c r="M44" s="790"/>
      <c r="N44" s="790"/>
      <c r="O44" s="790"/>
      <c r="P44" s="791"/>
      <c r="Q44" s="792"/>
      <c r="R44" s="793"/>
      <c r="S44" s="793"/>
      <c r="T44" s="793"/>
      <c r="U44" s="793"/>
      <c r="V44" s="793"/>
      <c r="W44" s="793"/>
      <c r="X44" s="793"/>
      <c r="Y44" s="793"/>
      <c r="Z44" s="793"/>
      <c r="AA44" s="793"/>
      <c r="AB44" s="793"/>
      <c r="AC44" s="793"/>
      <c r="AD44" s="793"/>
      <c r="AE44" s="794"/>
      <c r="AF44" s="795"/>
      <c r="AG44" s="796"/>
      <c r="AH44" s="796"/>
      <c r="AI44" s="796"/>
      <c r="AJ44" s="797"/>
      <c r="AK44" s="843"/>
      <c r="AL44" s="839"/>
      <c r="AM44" s="839"/>
      <c r="AN44" s="839"/>
      <c r="AO44" s="839"/>
      <c r="AP44" s="839"/>
      <c r="AQ44" s="839"/>
      <c r="AR44" s="839"/>
      <c r="AS44" s="839"/>
      <c r="AT44" s="839"/>
      <c r="AU44" s="839"/>
      <c r="AV44" s="839"/>
      <c r="AW44" s="839"/>
      <c r="AX44" s="839"/>
      <c r="AY44" s="839"/>
      <c r="AZ44" s="840"/>
      <c r="BA44" s="840"/>
      <c r="BB44" s="840"/>
      <c r="BC44" s="840"/>
      <c r="BD44" s="840"/>
      <c r="BE44" s="841"/>
      <c r="BF44" s="841"/>
      <c r="BG44" s="841"/>
      <c r="BH44" s="841"/>
      <c r="BI44" s="842"/>
      <c r="BJ44" s="216"/>
      <c r="BK44" s="216"/>
      <c r="BL44" s="216"/>
      <c r="BM44" s="216"/>
      <c r="BN44" s="216"/>
      <c r="BO44" s="226"/>
      <c r="BP44" s="226"/>
      <c r="BQ44" s="223">
        <v>38</v>
      </c>
      <c r="BR44" s="224"/>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14"/>
    </row>
    <row r="45" spans="1:131" ht="26.4" customHeight="1" x14ac:dyDescent="0.2">
      <c r="A45" s="223">
        <v>18</v>
      </c>
      <c r="B45" s="789"/>
      <c r="C45" s="790"/>
      <c r="D45" s="790"/>
      <c r="E45" s="790"/>
      <c r="F45" s="790"/>
      <c r="G45" s="790"/>
      <c r="H45" s="790"/>
      <c r="I45" s="790"/>
      <c r="J45" s="790"/>
      <c r="K45" s="790"/>
      <c r="L45" s="790"/>
      <c r="M45" s="790"/>
      <c r="N45" s="790"/>
      <c r="O45" s="790"/>
      <c r="P45" s="791"/>
      <c r="Q45" s="792"/>
      <c r="R45" s="793"/>
      <c r="S45" s="793"/>
      <c r="T45" s="793"/>
      <c r="U45" s="793"/>
      <c r="V45" s="793"/>
      <c r="W45" s="793"/>
      <c r="X45" s="793"/>
      <c r="Y45" s="793"/>
      <c r="Z45" s="793"/>
      <c r="AA45" s="793"/>
      <c r="AB45" s="793"/>
      <c r="AC45" s="793"/>
      <c r="AD45" s="793"/>
      <c r="AE45" s="794"/>
      <c r="AF45" s="795"/>
      <c r="AG45" s="796"/>
      <c r="AH45" s="796"/>
      <c r="AI45" s="796"/>
      <c r="AJ45" s="797"/>
      <c r="AK45" s="843"/>
      <c r="AL45" s="839"/>
      <c r="AM45" s="839"/>
      <c r="AN45" s="839"/>
      <c r="AO45" s="839"/>
      <c r="AP45" s="839"/>
      <c r="AQ45" s="839"/>
      <c r="AR45" s="839"/>
      <c r="AS45" s="839"/>
      <c r="AT45" s="839"/>
      <c r="AU45" s="839"/>
      <c r="AV45" s="839"/>
      <c r="AW45" s="839"/>
      <c r="AX45" s="839"/>
      <c r="AY45" s="839"/>
      <c r="AZ45" s="840"/>
      <c r="BA45" s="840"/>
      <c r="BB45" s="840"/>
      <c r="BC45" s="840"/>
      <c r="BD45" s="840"/>
      <c r="BE45" s="841"/>
      <c r="BF45" s="841"/>
      <c r="BG45" s="841"/>
      <c r="BH45" s="841"/>
      <c r="BI45" s="842"/>
      <c r="BJ45" s="216"/>
      <c r="BK45" s="216"/>
      <c r="BL45" s="216"/>
      <c r="BM45" s="216"/>
      <c r="BN45" s="216"/>
      <c r="BO45" s="226"/>
      <c r="BP45" s="226"/>
      <c r="BQ45" s="223">
        <v>39</v>
      </c>
      <c r="BR45" s="224"/>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14"/>
    </row>
    <row r="46" spans="1:131" ht="26.4" customHeight="1" x14ac:dyDescent="0.2">
      <c r="A46" s="223">
        <v>19</v>
      </c>
      <c r="B46" s="789"/>
      <c r="C46" s="790"/>
      <c r="D46" s="790"/>
      <c r="E46" s="790"/>
      <c r="F46" s="790"/>
      <c r="G46" s="790"/>
      <c r="H46" s="790"/>
      <c r="I46" s="790"/>
      <c r="J46" s="790"/>
      <c r="K46" s="790"/>
      <c r="L46" s="790"/>
      <c r="M46" s="790"/>
      <c r="N46" s="790"/>
      <c r="O46" s="790"/>
      <c r="P46" s="791"/>
      <c r="Q46" s="792"/>
      <c r="R46" s="793"/>
      <c r="S46" s="793"/>
      <c r="T46" s="793"/>
      <c r="U46" s="793"/>
      <c r="V46" s="793"/>
      <c r="W46" s="793"/>
      <c r="X46" s="793"/>
      <c r="Y46" s="793"/>
      <c r="Z46" s="793"/>
      <c r="AA46" s="793"/>
      <c r="AB46" s="793"/>
      <c r="AC46" s="793"/>
      <c r="AD46" s="793"/>
      <c r="AE46" s="794"/>
      <c r="AF46" s="795"/>
      <c r="AG46" s="796"/>
      <c r="AH46" s="796"/>
      <c r="AI46" s="796"/>
      <c r="AJ46" s="797"/>
      <c r="AK46" s="843"/>
      <c r="AL46" s="839"/>
      <c r="AM46" s="839"/>
      <c r="AN46" s="839"/>
      <c r="AO46" s="839"/>
      <c r="AP46" s="839"/>
      <c r="AQ46" s="839"/>
      <c r="AR46" s="839"/>
      <c r="AS46" s="839"/>
      <c r="AT46" s="839"/>
      <c r="AU46" s="839"/>
      <c r="AV46" s="839"/>
      <c r="AW46" s="839"/>
      <c r="AX46" s="839"/>
      <c r="AY46" s="839"/>
      <c r="AZ46" s="840"/>
      <c r="BA46" s="840"/>
      <c r="BB46" s="840"/>
      <c r="BC46" s="840"/>
      <c r="BD46" s="840"/>
      <c r="BE46" s="841"/>
      <c r="BF46" s="841"/>
      <c r="BG46" s="841"/>
      <c r="BH46" s="841"/>
      <c r="BI46" s="842"/>
      <c r="BJ46" s="216"/>
      <c r="BK46" s="216"/>
      <c r="BL46" s="216"/>
      <c r="BM46" s="216"/>
      <c r="BN46" s="216"/>
      <c r="BO46" s="226"/>
      <c r="BP46" s="226"/>
      <c r="BQ46" s="223">
        <v>40</v>
      </c>
      <c r="BR46" s="224"/>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14"/>
    </row>
    <row r="47" spans="1:131" ht="26.4" customHeight="1" x14ac:dyDescent="0.2">
      <c r="A47" s="223">
        <v>20</v>
      </c>
      <c r="B47" s="789"/>
      <c r="C47" s="790"/>
      <c r="D47" s="790"/>
      <c r="E47" s="790"/>
      <c r="F47" s="790"/>
      <c r="G47" s="790"/>
      <c r="H47" s="790"/>
      <c r="I47" s="790"/>
      <c r="J47" s="790"/>
      <c r="K47" s="790"/>
      <c r="L47" s="790"/>
      <c r="M47" s="790"/>
      <c r="N47" s="790"/>
      <c r="O47" s="790"/>
      <c r="P47" s="791"/>
      <c r="Q47" s="792"/>
      <c r="R47" s="793"/>
      <c r="S47" s="793"/>
      <c r="T47" s="793"/>
      <c r="U47" s="793"/>
      <c r="V47" s="793"/>
      <c r="W47" s="793"/>
      <c r="X47" s="793"/>
      <c r="Y47" s="793"/>
      <c r="Z47" s="793"/>
      <c r="AA47" s="793"/>
      <c r="AB47" s="793"/>
      <c r="AC47" s="793"/>
      <c r="AD47" s="793"/>
      <c r="AE47" s="794"/>
      <c r="AF47" s="795"/>
      <c r="AG47" s="796"/>
      <c r="AH47" s="796"/>
      <c r="AI47" s="796"/>
      <c r="AJ47" s="797"/>
      <c r="AK47" s="843"/>
      <c r="AL47" s="839"/>
      <c r="AM47" s="839"/>
      <c r="AN47" s="839"/>
      <c r="AO47" s="839"/>
      <c r="AP47" s="839"/>
      <c r="AQ47" s="839"/>
      <c r="AR47" s="839"/>
      <c r="AS47" s="839"/>
      <c r="AT47" s="839"/>
      <c r="AU47" s="839"/>
      <c r="AV47" s="839"/>
      <c r="AW47" s="839"/>
      <c r="AX47" s="839"/>
      <c r="AY47" s="839"/>
      <c r="AZ47" s="840"/>
      <c r="BA47" s="840"/>
      <c r="BB47" s="840"/>
      <c r="BC47" s="840"/>
      <c r="BD47" s="840"/>
      <c r="BE47" s="841"/>
      <c r="BF47" s="841"/>
      <c r="BG47" s="841"/>
      <c r="BH47" s="841"/>
      <c r="BI47" s="842"/>
      <c r="BJ47" s="216"/>
      <c r="BK47" s="216"/>
      <c r="BL47" s="216"/>
      <c r="BM47" s="216"/>
      <c r="BN47" s="216"/>
      <c r="BO47" s="226"/>
      <c r="BP47" s="226"/>
      <c r="BQ47" s="223">
        <v>41</v>
      </c>
      <c r="BR47" s="224"/>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14"/>
    </row>
    <row r="48" spans="1:131" ht="26.4" customHeight="1" x14ac:dyDescent="0.2">
      <c r="A48" s="223">
        <v>21</v>
      </c>
      <c r="B48" s="789"/>
      <c r="C48" s="790"/>
      <c r="D48" s="790"/>
      <c r="E48" s="790"/>
      <c r="F48" s="790"/>
      <c r="G48" s="790"/>
      <c r="H48" s="790"/>
      <c r="I48" s="790"/>
      <c r="J48" s="790"/>
      <c r="K48" s="790"/>
      <c r="L48" s="790"/>
      <c r="M48" s="790"/>
      <c r="N48" s="790"/>
      <c r="O48" s="790"/>
      <c r="P48" s="791"/>
      <c r="Q48" s="792"/>
      <c r="R48" s="793"/>
      <c r="S48" s="793"/>
      <c r="T48" s="793"/>
      <c r="U48" s="793"/>
      <c r="V48" s="793"/>
      <c r="W48" s="793"/>
      <c r="X48" s="793"/>
      <c r="Y48" s="793"/>
      <c r="Z48" s="793"/>
      <c r="AA48" s="793"/>
      <c r="AB48" s="793"/>
      <c r="AC48" s="793"/>
      <c r="AD48" s="793"/>
      <c r="AE48" s="794"/>
      <c r="AF48" s="795"/>
      <c r="AG48" s="796"/>
      <c r="AH48" s="796"/>
      <c r="AI48" s="796"/>
      <c r="AJ48" s="797"/>
      <c r="AK48" s="843"/>
      <c r="AL48" s="839"/>
      <c r="AM48" s="839"/>
      <c r="AN48" s="839"/>
      <c r="AO48" s="839"/>
      <c r="AP48" s="839"/>
      <c r="AQ48" s="839"/>
      <c r="AR48" s="839"/>
      <c r="AS48" s="839"/>
      <c r="AT48" s="839"/>
      <c r="AU48" s="839"/>
      <c r="AV48" s="839"/>
      <c r="AW48" s="839"/>
      <c r="AX48" s="839"/>
      <c r="AY48" s="839"/>
      <c r="AZ48" s="840"/>
      <c r="BA48" s="840"/>
      <c r="BB48" s="840"/>
      <c r="BC48" s="840"/>
      <c r="BD48" s="840"/>
      <c r="BE48" s="841"/>
      <c r="BF48" s="841"/>
      <c r="BG48" s="841"/>
      <c r="BH48" s="841"/>
      <c r="BI48" s="842"/>
      <c r="BJ48" s="216"/>
      <c r="BK48" s="216"/>
      <c r="BL48" s="216"/>
      <c r="BM48" s="216"/>
      <c r="BN48" s="216"/>
      <c r="BO48" s="226"/>
      <c r="BP48" s="226"/>
      <c r="BQ48" s="223">
        <v>42</v>
      </c>
      <c r="BR48" s="224"/>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14"/>
    </row>
    <row r="49" spans="1:131" ht="26.4" customHeight="1" x14ac:dyDescent="0.2">
      <c r="A49" s="223">
        <v>22</v>
      </c>
      <c r="B49" s="789"/>
      <c r="C49" s="790"/>
      <c r="D49" s="790"/>
      <c r="E49" s="790"/>
      <c r="F49" s="790"/>
      <c r="G49" s="790"/>
      <c r="H49" s="790"/>
      <c r="I49" s="790"/>
      <c r="J49" s="790"/>
      <c r="K49" s="790"/>
      <c r="L49" s="790"/>
      <c r="M49" s="790"/>
      <c r="N49" s="790"/>
      <c r="O49" s="790"/>
      <c r="P49" s="791"/>
      <c r="Q49" s="792"/>
      <c r="R49" s="793"/>
      <c r="S49" s="793"/>
      <c r="T49" s="793"/>
      <c r="U49" s="793"/>
      <c r="V49" s="793"/>
      <c r="W49" s="793"/>
      <c r="X49" s="793"/>
      <c r="Y49" s="793"/>
      <c r="Z49" s="793"/>
      <c r="AA49" s="793"/>
      <c r="AB49" s="793"/>
      <c r="AC49" s="793"/>
      <c r="AD49" s="793"/>
      <c r="AE49" s="794"/>
      <c r="AF49" s="795"/>
      <c r="AG49" s="796"/>
      <c r="AH49" s="796"/>
      <c r="AI49" s="796"/>
      <c r="AJ49" s="797"/>
      <c r="AK49" s="843"/>
      <c r="AL49" s="839"/>
      <c r="AM49" s="839"/>
      <c r="AN49" s="839"/>
      <c r="AO49" s="839"/>
      <c r="AP49" s="839"/>
      <c r="AQ49" s="839"/>
      <c r="AR49" s="839"/>
      <c r="AS49" s="839"/>
      <c r="AT49" s="839"/>
      <c r="AU49" s="839"/>
      <c r="AV49" s="839"/>
      <c r="AW49" s="839"/>
      <c r="AX49" s="839"/>
      <c r="AY49" s="839"/>
      <c r="AZ49" s="840"/>
      <c r="BA49" s="840"/>
      <c r="BB49" s="840"/>
      <c r="BC49" s="840"/>
      <c r="BD49" s="840"/>
      <c r="BE49" s="841"/>
      <c r="BF49" s="841"/>
      <c r="BG49" s="841"/>
      <c r="BH49" s="841"/>
      <c r="BI49" s="842"/>
      <c r="BJ49" s="216"/>
      <c r="BK49" s="216"/>
      <c r="BL49" s="216"/>
      <c r="BM49" s="216"/>
      <c r="BN49" s="216"/>
      <c r="BO49" s="226"/>
      <c r="BP49" s="226"/>
      <c r="BQ49" s="223">
        <v>43</v>
      </c>
      <c r="BR49" s="224"/>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14"/>
    </row>
    <row r="50" spans="1:131" ht="26.4" customHeight="1" x14ac:dyDescent="0.2">
      <c r="A50" s="223">
        <v>23</v>
      </c>
      <c r="B50" s="789"/>
      <c r="C50" s="790"/>
      <c r="D50" s="790"/>
      <c r="E50" s="790"/>
      <c r="F50" s="790"/>
      <c r="G50" s="790"/>
      <c r="H50" s="790"/>
      <c r="I50" s="790"/>
      <c r="J50" s="790"/>
      <c r="K50" s="790"/>
      <c r="L50" s="790"/>
      <c r="M50" s="790"/>
      <c r="N50" s="790"/>
      <c r="O50" s="790"/>
      <c r="P50" s="791"/>
      <c r="Q50" s="844"/>
      <c r="R50" s="845"/>
      <c r="S50" s="845"/>
      <c r="T50" s="845"/>
      <c r="U50" s="845"/>
      <c r="V50" s="845"/>
      <c r="W50" s="845"/>
      <c r="X50" s="845"/>
      <c r="Y50" s="845"/>
      <c r="Z50" s="845"/>
      <c r="AA50" s="845"/>
      <c r="AB50" s="845"/>
      <c r="AC50" s="845"/>
      <c r="AD50" s="845"/>
      <c r="AE50" s="846"/>
      <c r="AF50" s="795"/>
      <c r="AG50" s="796"/>
      <c r="AH50" s="796"/>
      <c r="AI50" s="796"/>
      <c r="AJ50" s="797"/>
      <c r="AK50" s="848"/>
      <c r="AL50" s="845"/>
      <c r="AM50" s="845"/>
      <c r="AN50" s="845"/>
      <c r="AO50" s="845"/>
      <c r="AP50" s="845"/>
      <c r="AQ50" s="845"/>
      <c r="AR50" s="845"/>
      <c r="AS50" s="845"/>
      <c r="AT50" s="845"/>
      <c r="AU50" s="845"/>
      <c r="AV50" s="845"/>
      <c r="AW50" s="845"/>
      <c r="AX50" s="845"/>
      <c r="AY50" s="845"/>
      <c r="AZ50" s="847"/>
      <c r="BA50" s="847"/>
      <c r="BB50" s="847"/>
      <c r="BC50" s="847"/>
      <c r="BD50" s="847"/>
      <c r="BE50" s="841"/>
      <c r="BF50" s="841"/>
      <c r="BG50" s="841"/>
      <c r="BH50" s="841"/>
      <c r="BI50" s="842"/>
      <c r="BJ50" s="216"/>
      <c r="BK50" s="216"/>
      <c r="BL50" s="216"/>
      <c r="BM50" s="216"/>
      <c r="BN50" s="216"/>
      <c r="BO50" s="226"/>
      <c r="BP50" s="226"/>
      <c r="BQ50" s="223">
        <v>44</v>
      </c>
      <c r="BR50" s="224"/>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14"/>
    </row>
    <row r="51" spans="1:131" ht="26.4" customHeight="1" x14ac:dyDescent="0.2">
      <c r="A51" s="223">
        <v>24</v>
      </c>
      <c r="B51" s="789"/>
      <c r="C51" s="790"/>
      <c r="D51" s="790"/>
      <c r="E51" s="790"/>
      <c r="F51" s="790"/>
      <c r="G51" s="790"/>
      <c r="H51" s="790"/>
      <c r="I51" s="790"/>
      <c r="J51" s="790"/>
      <c r="K51" s="790"/>
      <c r="L51" s="790"/>
      <c r="M51" s="790"/>
      <c r="N51" s="790"/>
      <c r="O51" s="790"/>
      <c r="P51" s="791"/>
      <c r="Q51" s="844"/>
      <c r="R51" s="845"/>
      <c r="S51" s="845"/>
      <c r="T51" s="845"/>
      <c r="U51" s="845"/>
      <c r="V51" s="845"/>
      <c r="W51" s="845"/>
      <c r="X51" s="845"/>
      <c r="Y51" s="845"/>
      <c r="Z51" s="845"/>
      <c r="AA51" s="845"/>
      <c r="AB51" s="845"/>
      <c r="AC51" s="845"/>
      <c r="AD51" s="845"/>
      <c r="AE51" s="846"/>
      <c r="AF51" s="795"/>
      <c r="AG51" s="796"/>
      <c r="AH51" s="796"/>
      <c r="AI51" s="796"/>
      <c r="AJ51" s="797"/>
      <c r="AK51" s="848"/>
      <c r="AL51" s="845"/>
      <c r="AM51" s="845"/>
      <c r="AN51" s="845"/>
      <c r="AO51" s="845"/>
      <c r="AP51" s="845"/>
      <c r="AQ51" s="845"/>
      <c r="AR51" s="845"/>
      <c r="AS51" s="845"/>
      <c r="AT51" s="845"/>
      <c r="AU51" s="845"/>
      <c r="AV51" s="845"/>
      <c r="AW51" s="845"/>
      <c r="AX51" s="845"/>
      <c r="AY51" s="845"/>
      <c r="AZ51" s="847"/>
      <c r="BA51" s="847"/>
      <c r="BB51" s="847"/>
      <c r="BC51" s="847"/>
      <c r="BD51" s="847"/>
      <c r="BE51" s="841"/>
      <c r="BF51" s="841"/>
      <c r="BG51" s="841"/>
      <c r="BH51" s="841"/>
      <c r="BI51" s="842"/>
      <c r="BJ51" s="216"/>
      <c r="BK51" s="216"/>
      <c r="BL51" s="216"/>
      <c r="BM51" s="216"/>
      <c r="BN51" s="216"/>
      <c r="BO51" s="226"/>
      <c r="BP51" s="226"/>
      <c r="BQ51" s="223">
        <v>45</v>
      </c>
      <c r="BR51" s="224"/>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14"/>
    </row>
    <row r="52" spans="1:131" ht="26.4" customHeight="1" x14ac:dyDescent="0.2">
      <c r="A52" s="223">
        <v>25</v>
      </c>
      <c r="B52" s="789"/>
      <c r="C52" s="790"/>
      <c r="D52" s="790"/>
      <c r="E52" s="790"/>
      <c r="F52" s="790"/>
      <c r="G52" s="790"/>
      <c r="H52" s="790"/>
      <c r="I52" s="790"/>
      <c r="J52" s="790"/>
      <c r="K52" s="790"/>
      <c r="L52" s="790"/>
      <c r="M52" s="790"/>
      <c r="N52" s="790"/>
      <c r="O52" s="790"/>
      <c r="P52" s="791"/>
      <c r="Q52" s="844"/>
      <c r="R52" s="845"/>
      <c r="S52" s="845"/>
      <c r="T52" s="845"/>
      <c r="U52" s="845"/>
      <c r="V52" s="845"/>
      <c r="W52" s="845"/>
      <c r="X52" s="845"/>
      <c r="Y52" s="845"/>
      <c r="Z52" s="845"/>
      <c r="AA52" s="845"/>
      <c r="AB52" s="845"/>
      <c r="AC52" s="845"/>
      <c r="AD52" s="845"/>
      <c r="AE52" s="846"/>
      <c r="AF52" s="795"/>
      <c r="AG52" s="796"/>
      <c r="AH52" s="796"/>
      <c r="AI52" s="796"/>
      <c r="AJ52" s="797"/>
      <c r="AK52" s="848"/>
      <c r="AL52" s="845"/>
      <c r="AM52" s="845"/>
      <c r="AN52" s="845"/>
      <c r="AO52" s="845"/>
      <c r="AP52" s="845"/>
      <c r="AQ52" s="845"/>
      <c r="AR52" s="845"/>
      <c r="AS52" s="845"/>
      <c r="AT52" s="845"/>
      <c r="AU52" s="845"/>
      <c r="AV52" s="845"/>
      <c r="AW52" s="845"/>
      <c r="AX52" s="845"/>
      <c r="AY52" s="845"/>
      <c r="AZ52" s="847"/>
      <c r="BA52" s="847"/>
      <c r="BB52" s="847"/>
      <c r="BC52" s="847"/>
      <c r="BD52" s="847"/>
      <c r="BE52" s="841"/>
      <c r="BF52" s="841"/>
      <c r="BG52" s="841"/>
      <c r="BH52" s="841"/>
      <c r="BI52" s="842"/>
      <c r="BJ52" s="216"/>
      <c r="BK52" s="216"/>
      <c r="BL52" s="216"/>
      <c r="BM52" s="216"/>
      <c r="BN52" s="216"/>
      <c r="BO52" s="226"/>
      <c r="BP52" s="226"/>
      <c r="BQ52" s="223">
        <v>46</v>
      </c>
      <c r="BR52" s="224"/>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14"/>
    </row>
    <row r="53" spans="1:131" ht="26.4" customHeight="1" x14ac:dyDescent="0.2">
      <c r="A53" s="223">
        <v>26</v>
      </c>
      <c r="B53" s="789"/>
      <c r="C53" s="790"/>
      <c r="D53" s="790"/>
      <c r="E53" s="790"/>
      <c r="F53" s="790"/>
      <c r="G53" s="790"/>
      <c r="H53" s="790"/>
      <c r="I53" s="790"/>
      <c r="J53" s="790"/>
      <c r="K53" s="790"/>
      <c r="L53" s="790"/>
      <c r="M53" s="790"/>
      <c r="N53" s="790"/>
      <c r="O53" s="790"/>
      <c r="P53" s="791"/>
      <c r="Q53" s="844"/>
      <c r="R53" s="845"/>
      <c r="S53" s="845"/>
      <c r="T53" s="845"/>
      <c r="U53" s="845"/>
      <c r="V53" s="845"/>
      <c r="W53" s="845"/>
      <c r="X53" s="845"/>
      <c r="Y53" s="845"/>
      <c r="Z53" s="845"/>
      <c r="AA53" s="845"/>
      <c r="AB53" s="845"/>
      <c r="AC53" s="845"/>
      <c r="AD53" s="845"/>
      <c r="AE53" s="846"/>
      <c r="AF53" s="795"/>
      <c r="AG53" s="796"/>
      <c r="AH53" s="796"/>
      <c r="AI53" s="796"/>
      <c r="AJ53" s="797"/>
      <c r="AK53" s="848"/>
      <c r="AL53" s="845"/>
      <c r="AM53" s="845"/>
      <c r="AN53" s="845"/>
      <c r="AO53" s="845"/>
      <c r="AP53" s="845"/>
      <c r="AQ53" s="845"/>
      <c r="AR53" s="845"/>
      <c r="AS53" s="845"/>
      <c r="AT53" s="845"/>
      <c r="AU53" s="845"/>
      <c r="AV53" s="845"/>
      <c r="AW53" s="845"/>
      <c r="AX53" s="845"/>
      <c r="AY53" s="845"/>
      <c r="AZ53" s="847"/>
      <c r="BA53" s="847"/>
      <c r="BB53" s="847"/>
      <c r="BC53" s="847"/>
      <c r="BD53" s="847"/>
      <c r="BE53" s="841"/>
      <c r="BF53" s="841"/>
      <c r="BG53" s="841"/>
      <c r="BH53" s="841"/>
      <c r="BI53" s="842"/>
      <c r="BJ53" s="216"/>
      <c r="BK53" s="216"/>
      <c r="BL53" s="216"/>
      <c r="BM53" s="216"/>
      <c r="BN53" s="216"/>
      <c r="BO53" s="226"/>
      <c r="BP53" s="226"/>
      <c r="BQ53" s="223">
        <v>47</v>
      </c>
      <c r="BR53" s="224"/>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14"/>
    </row>
    <row r="54" spans="1:131" ht="26.4" customHeight="1" x14ac:dyDescent="0.2">
      <c r="A54" s="223">
        <v>27</v>
      </c>
      <c r="B54" s="789"/>
      <c r="C54" s="790"/>
      <c r="D54" s="790"/>
      <c r="E54" s="790"/>
      <c r="F54" s="790"/>
      <c r="G54" s="790"/>
      <c r="H54" s="790"/>
      <c r="I54" s="790"/>
      <c r="J54" s="790"/>
      <c r="K54" s="790"/>
      <c r="L54" s="790"/>
      <c r="M54" s="790"/>
      <c r="N54" s="790"/>
      <c r="O54" s="790"/>
      <c r="P54" s="791"/>
      <c r="Q54" s="844"/>
      <c r="R54" s="845"/>
      <c r="S54" s="845"/>
      <c r="T54" s="845"/>
      <c r="U54" s="845"/>
      <c r="V54" s="845"/>
      <c r="W54" s="845"/>
      <c r="X54" s="845"/>
      <c r="Y54" s="845"/>
      <c r="Z54" s="845"/>
      <c r="AA54" s="845"/>
      <c r="AB54" s="845"/>
      <c r="AC54" s="845"/>
      <c r="AD54" s="845"/>
      <c r="AE54" s="846"/>
      <c r="AF54" s="795"/>
      <c r="AG54" s="796"/>
      <c r="AH54" s="796"/>
      <c r="AI54" s="796"/>
      <c r="AJ54" s="797"/>
      <c r="AK54" s="848"/>
      <c r="AL54" s="845"/>
      <c r="AM54" s="845"/>
      <c r="AN54" s="845"/>
      <c r="AO54" s="845"/>
      <c r="AP54" s="845"/>
      <c r="AQ54" s="845"/>
      <c r="AR54" s="845"/>
      <c r="AS54" s="845"/>
      <c r="AT54" s="845"/>
      <c r="AU54" s="845"/>
      <c r="AV54" s="845"/>
      <c r="AW54" s="845"/>
      <c r="AX54" s="845"/>
      <c r="AY54" s="845"/>
      <c r="AZ54" s="847"/>
      <c r="BA54" s="847"/>
      <c r="BB54" s="847"/>
      <c r="BC54" s="847"/>
      <c r="BD54" s="847"/>
      <c r="BE54" s="841"/>
      <c r="BF54" s="841"/>
      <c r="BG54" s="841"/>
      <c r="BH54" s="841"/>
      <c r="BI54" s="842"/>
      <c r="BJ54" s="216"/>
      <c r="BK54" s="216"/>
      <c r="BL54" s="216"/>
      <c r="BM54" s="216"/>
      <c r="BN54" s="216"/>
      <c r="BO54" s="226"/>
      <c r="BP54" s="226"/>
      <c r="BQ54" s="223">
        <v>48</v>
      </c>
      <c r="BR54" s="224"/>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14"/>
    </row>
    <row r="55" spans="1:131" ht="26.4" customHeight="1" x14ac:dyDescent="0.2">
      <c r="A55" s="223">
        <v>28</v>
      </c>
      <c r="B55" s="789"/>
      <c r="C55" s="790"/>
      <c r="D55" s="790"/>
      <c r="E55" s="790"/>
      <c r="F55" s="790"/>
      <c r="G55" s="790"/>
      <c r="H55" s="790"/>
      <c r="I55" s="790"/>
      <c r="J55" s="790"/>
      <c r="K55" s="790"/>
      <c r="L55" s="790"/>
      <c r="M55" s="790"/>
      <c r="N55" s="790"/>
      <c r="O55" s="790"/>
      <c r="P55" s="791"/>
      <c r="Q55" s="844"/>
      <c r="R55" s="845"/>
      <c r="S55" s="845"/>
      <c r="T55" s="845"/>
      <c r="U55" s="845"/>
      <c r="V55" s="845"/>
      <c r="W55" s="845"/>
      <c r="X55" s="845"/>
      <c r="Y55" s="845"/>
      <c r="Z55" s="845"/>
      <c r="AA55" s="845"/>
      <c r="AB55" s="845"/>
      <c r="AC55" s="845"/>
      <c r="AD55" s="845"/>
      <c r="AE55" s="846"/>
      <c r="AF55" s="795"/>
      <c r="AG55" s="796"/>
      <c r="AH55" s="796"/>
      <c r="AI55" s="796"/>
      <c r="AJ55" s="797"/>
      <c r="AK55" s="848"/>
      <c r="AL55" s="845"/>
      <c r="AM55" s="845"/>
      <c r="AN55" s="845"/>
      <c r="AO55" s="845"/>
      <c r="AP55" s="845"/>
      <c r="AQ55" s="845"/>
      <c r="AR55" s="845"/>
      <c r="AS55" s="845"/>
      <c r="AT55" s="845"/>
      <c r="AU55" s="845"/>
      <c r="AV55" s="845"/>
      <c r="AW55" s="845"/>
      <c r="AX55" s="845"/>
      <c r="AY55" s="845"/>
      <c r="AZ55" s="847"/>
      <c r="BA55" s="847"/>
      <c r="BB55" s="847"/>
      <c r="BC55" s="847"/>
      <c r="BD55" s="847"/>
      <c r="BE55" s="841"/>
      <c r="BF55" s="841"/>
      <c r="BG55" s="841"/>
      <c r="BH55" s="841"/>
      <c r="BI55" s="842"/>
      <c r="BJ55" s="216"/>
      <c r="BK55" s="216"/>
      <c r="BL55" s="216"/>
      <c r="BM55" s="216"/>
      <c r="BN55" s="216"/>
      <c r="BO55" s="226"/>
      <c r="BP55" s="226"/>
      <c r="BQ55" s="223">
        <v>49</v>
      </c>
      <c r="BR55" s="224"/>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14"/>
    </row>
    <row r="56" spans="1:131" ht="26.4" customHeight="1" x14ac:dyDescent="0.2">
      <c r="A56" s="223">
        <v>29</v>
      </c>
      <c r="B56" s="789"/>
      <c r="C56" s="790"/>
      <c r="D56" s="790"/>
      <c r="E56" s="790"/>
      <c r="F56" s="790"/>
      <c r="G56" s="790"/>
      <c r="H56" s="790"/>
      <c r="I56" s="790"/>
      <c r="J56" s="790"/>
      <c r="K56" s="790"/>
      <c r="L56" s="790"/>
      <c r="M56" s="790"/>
      <c r="N56" s="790"/>
      <c r="O56" s="790"/>
      <c r="P56" s="791"/>
      <c r="Q56" s="844"/>
      <c r="R56" s="845"/>
      <c r="S56" s="845"/>
      <c r="T56" s="845"/>
      <c r="U56" s="845"/>
      <c r="V56" s="845"/>
      <c r="W56" s="845"/>
      <c r="X56" s="845"/>
      <c r="Y56" s="845"/>
      <c r="Z56" s="845"/>
      <c r="AA56" s="845"/>
      <c r="AB56" s="845"/>
      <c r="AC56" s="845"/>
      <c r="AD56" s="845"/>
      <c r="AE56" s="846"/>
      <c r="AF56" s="795"/>
      <c r="AG56" s="796"/>
      <c r="AH56" s="796"/>
      <c r="AI56" s="796"/>
      <c r="AJ56" s="797"/>
      <c r="AK56" s="848"/>
      <c r="AL56" s="845"/>
      <c r="AM56" s="845"/>
      <c r="AN56" s="845"/>
      <c r="AO56" s="845"/>
      <c r="AP56" s="845"/>
      <c r="AQ56" s="845"/>
      <c r="AR56" s="845"/>
      <c r="AS56" s="845"/>
      <c r="AT56" s="845"/>
      <c r="AU56" s="845"/>
      <c r="AV56" s="845"/>
      <c r="AW56" s="845"/>
      <c r="AX56" s="845"/>
      <c r="AY56" s="845"/>
      <c r="AZ56" s="847"/>
      <c r="BA56" s="847"/>
      <c r="BB56" s="847"/>
      <c r="BC56" s="847"/>
      <c r="BD56" s="847"/>
      <c r="BE56" s="841"/>
      <c r="BF56" s="841"/>
      <c r="BG56" s="841"/>
      <c r="BH56" s="841"/>
      <c r="BI56" s="842"/>
      <c r="BJ56" s="216"/>
      <c r="BK56" s="216"/>
      <c r="BL56" s="216"/>
      <c r="BM56" s="216"/>
      <c r="BN56" s="216"/>
      <c r="BO56" s="226"/>
      <c r="BP56" s="226"/>
      <c r="BQ56" s="223">
        <v>50</v>
      </c>
      <c r="BR56" s="224"/>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14"/>
    </row>
    <row r="57" spans="1:131" ht="26.4" customHeight="1" x14ac:dyDescent="0.2">
      <c r="A57" s="223">
        <v>30</v>
      </c>
      <c r="B57" s="789"/>
      <c r="C57" s="790"/>
      <c r="D57" s="790"/>
      <c r="E57" s="790"/>
      <c r="F57" s="790"/>
      <c r="G57" s="790"/>
      <c r="H57" s="790"/>
      <c r="I57" s="790"/>
      <c r="J57" s="790"/>
      <c r="K57" s="790"/>
      <c r="L57" s="790"/>
      <c r="M57" s="790"/>
      <c r="N57" s="790"/>
      <c r="O57" s="790"/>
      <c r="P57" s="791"/>
      <c r="Q57" s="844"/>
      <c r="R57" s="845"/>
      <c r="S57" s="845"/>
      <c r="T57" s="845"/>
      <c r="U57" s="845"/>
      <c r="V57" s="845"/>
      <c r="W57" s="845"/>
      <c r="X57" s="845"/>
      <c r="Y57" s="845"/>
      <c r="Z57" s="845"/>
      <c r="AA57" s="845"/>
      <c r="AB57" s="845"/>
      <c r="AC57" s="845"/>
      <c r="AD57" s="845"/>
      <c r="AE57" s="846"/>
      <c r="AF57" s="795"/>
      <c r="AG57" s="796"/>
      <c r="AH57" s="796"/>
      <c r="AI57" s="796"/>
      <c r="AJ57" s="797"/>
      <c r="AK57" s="848"/>
      <c r="AL57" s="845"/>
      <c r="AM57" s="845"/>
      <c r="AN57" s="845"/>
      <c r="AO57" s="845"/>
      <c r="AP57" s="845"/>
      <c r="AQ57" s="845"/>
      <c r="AR57" s="845"/>
      <c r="AS57" s="845"/>
      <c r="AT57" s="845"/>
      <c r="AU57" s="845"/>
      <c r="AV57" s="845"/>
      <c r="AW57" s="845"/>
      <c r="AX57" s="845"/>
      <c r="AY57" s="845"/>
      <c r="AZ57" s="847"/>
      <c r="BA57" s="847"/>
      <c r="BB57" s="847"/>
      <c r="BC57" s="847"/>
      <c r="BD57" s="847"/>
      <c r="BE57" s="841"/>
      <c r="BF57" s="841"/>
      <c r="BG57" s="841"/>
      <c r="BH57" s="841"/>
      <c r="BI57" s="842"/>
      <c r="BJ57" s="216"/>
      <c r="BK57" s="216"/>
      <c r="BL57" s="216"/>
      <c r="BM57" s="216"/>
      <c r="BN57" s="216"/>
      <c r="BO57" s="226"/>
      <c r="BP57" s="226"/>
      <c r="BQ57" s="223">
        <v>51</v>
      </c>
      <c r="BR57" s="224"/>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14"/>
    </row>
    <row r="58" spans="1:131" ht="26.4" customHeight="1" x14ac:dyDescent="0.2">
      <c r="A58" s="223">
        <v>31</v>
      </c>
      <c r="B58" s="789"/>
      <c r="C58" s="790"/>
      <c r="D58" s="790"/>
      <c r="E58" s="790"/>
      <c r="F58" s="790"/>
      <c r="G58" s="790"/>
      <c r="H58" s="790"/>
      <c r="I58" s="790"/>
      <c r="J58" s="790"/>
      <c r="K58" s="790"/>
      <c r="L58" s="790"/>
      <c r="M58" s="790"/>
      <c r="N58" s="790"/>
      <c r="O58" s="790"/>
      <c r="P58" s="791"/>
      <c r="Q58" s="844"/>
      <c r="R58" s="845"/>
      <c r="S58" s="845"/>
      <c r="T58" s="845"/>
      <c r="U58" s="845"/>
      <c r="V58" s="845"/>
      <c r="W58" s="845"/>
      <c r="X58" s="845"/>
      <c r="Y58" s="845"/>
      <c r="Z58" s="845"/>
      <c r="AA58" s="845"/>
      <c r="AB58" s="845"/>
      <c r="AC58" s="845"/>
      <c r="AD58" s="845"/>
      <c r="AE58" s="846"/>
      <c r="AF58" s="795"/>
      <c r="AG58" s="796"/>
      <c r="AH58" s="796"/>
      <c r="AI58" s="796"/>
      <c r="AJ58" s="797"/>
      <c r="AK58" s="848"/>
      <c r="AL58" s="845"/>
      <c r="AM58" s="845"/>
      <c r="AN58" s="845"/>
      <c r="AO58" s="845"/>
      <c r="AP58" s="845"/>
      <c r="AQ58" s="845"/>
      <c r="AR58" s="845"/>
      <c r="AS58" s="845"/>
      <c r="AT58" s="845"/>
      <c r="AU58" s="845"/>
      <c r="AV58" s="845"/>
      <c r="AW58" s="845"/>
      <c r="AX58" s="845"/>
      <c r="AY58" s="845"/>
      <c r="AZ58" s="847"/>
      <c r="BA58" s="847"/>
      <c r="BB58" s="847"/>
      <c r="BC58" s="847"/>
      <c r="BD58" s="847"/>
      <c r="BE58" s="841"/>
      <c r="BF58" s="841"/>
      <c r="BG58" s="841"/>
      <c r="BH58" s="841"/>
      <c r="BI58" s="842"/>
      <c r="BJ58" s="216"/>
      <c r="BK58" s="216"/>
      <c r="BL58" s="216"/>
      <c r="BM58" s="216"/>
      <c r="BN58" s="216"/>
      <c r="BO58" s="226"/>
      <c r="BP58" s="226"/>
      <c r="BQ58" s="223">
        <v>52</v>
      </c>
      <c r="BR58" s="224"/>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14"/>
    </row>
    <row r="59" spans="1:131" ht="26.4" customHeight="1" x14ac:dyDescent="0.2">
      <c r="A59" s="223">
        <v>32</v>
      </c>
      <c r="B59" s="789"/>
      <c r="C59" s="790"/>
      <c r="D59" s="790"/>
      <c r="E59" s="790"/>
      <c r="F59" s="790"/>
      <c r="G59" s="790"/>
      <c r="H59" s="790"/>
      <c r="I59" s="790"/>
      <c r="J59" s="790"/>
      <c r="K59" s="790"/>
      <c r="L59" s="790"/>
      <c r="M59" s="790"/>
      <c r="N59" s="790"/>
      <c r="O59" s="790"/>
      <c r="P59" s="791"/>
      <c r="Q59" s="844"/>
      <c r="R59" s="845"/>
      <c r="S59" s="845"/>
      <c r="T59" s="845"/>
      <c r="U59" s="845"/>
      <c r="V59" s="845"/>
      <c r="W59" s="845"/>
      <c r="X59" s="845"/>
      <c r="Y59" s="845"/>
      <c r="Z59" s="845"/>
      <c r="AA59" s="845"/>
      <c r="AB59" s="845"/>
      <c r="AC59" s="845"/>
      <c r="AD59" s="845"/>
      <c r="AE59" s="846"/>
      <c r="AF59" s="795"/>
      <c r="AG59" s="796"/>
      <c r="AH59" s="796"/>
      <c r="AI59" s="796"/>
      <c r="AJ59" s="797"/>
      <c r="AK59" s="848"/>
      <c r="AL59" s="845"/>
      <c r="AM59" s="845"/>
      <c r="AN59" s="845"/>
      <c r="AO59" s="845"/>
      <c r="AP59" s="845"/>
      <c r="AQ59" s="845"/>
      <c r="AR59" s="845"/>
      <c r="AS59" s="845"/>
      <c r="AT59" s="845"/>
      <c r="AU59" s="845"/>
      <c r="AV59" s="845"/>
      <c r="AW59" s="845"/>
      <c r="AX59" s="845"/>
      <c r="AY59" s="845"/>
      <c r="AZ59" s="847"/>
      <c r="BA59" s="847"/>
      <c r="BB59" s="847"/>
      <c r="BC59" s="847"/>
      <c r="BD59" s="847"/>
      <c r="BE59" s="841"/>
      <c r="BF59" s="841"/>
      <c r="BG59" s="841"/>
      <c r="BH59" s="841"/>
      <c r="BI59" s="842"/>
      <c r="BJ59" s="216"/>
      <c r="BK59" s="216"/>
      <c r="BL59" s="216"/>
      <c r="BM59" s="216"/>
      <c r="BN59" s="216"/>
      <c r="BO59" s="226"/>
      <c r="BP59" s="226"/>
      <c r="BQ59" s="223">
        <v>53</v>
      </c>
      <c r="BR59" s="224"/>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14"/>
    </row>
    <row r="60" spans="1:131" ht="26.4" customHeight="1" x14ac:dyDescent="0.2">
      <c r="A60" s="223">
        <v>33</v>
      </c>
      <c r="B60" s="789"/>
      <c r="C60" s="790"/>
      <c r="D60" s="790"/>
      <c r="E60" s="790"/>
      <c r="F60" s="790"/>
      <c r="G60" s="790"/>
      <c r="H60" s="790"/>
      <c r="I60" s="790"/>
      <c r="J60" s="790"/>
      <c r="K60" s="790"/>
      <c r="L60" s="790"/>
      <c r="M60" s="790"/>
      <c r="N60" s="790"/>
      <c r="O60" s="790"/>
      <c r="P60" s="791"/>
      <c r="Q60" s="844"/>
      <c r="R60" s="845"/>
      <c r="S60" s="845"/>
      <c r="T60" s="845"/>
      <c r="U60" s="845"/>
      <c r="V60" s="845"/>
      <c r="W60" s="845"/>
      <c r="X60" s="845"/>
      <c r="Y60" s="845"/>
      <c r="Z60" s="845"/>
      <c r="AA60" s="845"/>
      <c r="AB60" s="845"/>
      <c r="AC60" s="845"/>
      <c r="AD60" s="845"/>
      <c r="AE60" s="846"/>
      <c r="AF60" s="795"/>
      <c r="AG60" s="796"/>
      <c r="AH60" s="796"/>
      <c r="AI60" s="796"/>
      <c r="AJ60" s="797"/>
      <c r="AK60" s="848"/>
      <c r="AL60" s="845"/>
      <c r="AM60" s="845"/>
      <c r="AN60" s="845"/>
      <c r="AO60" s="845"/>
      <c r="AP60" s="845"/>
      <c r="AQ60" s="845"/>
      <c r="AR60" s="845"/>
      <c r="AS60" s="845"/>
      <c r="AT60" s="845"/>
      <c r="AU60" s="845"/>
      <c r="AV60" s="845"/>
      <c r="AW60" s="845"/>
      <c r="AX60" s="845"/>
      <c r="AY60" s="845"/>
      <c r="AZ60" s="847"/>
      <c r="BA60" s="847"/>
      <c r="BB60" s="847"/>
      <c r="BC60" s="847"/>
      <c r="BD60" s="847"/>
      <c r="BE60" s="841"/>
      <c r="BF60" s="841"/>
      <c r="BG60" s="841"/>
      <c r="BH60" s="841"/>
      <c r="BI60" s="842"/>
      <c r="BJ60" s="216"/>
      <c r="BK60" s="216"/>
      <c r="BL60" s="216"/>
      <c r="BM60" s="216"/>
      <c r="BN60" s="216"/>
      <c r="BO60" s="226"/>
      <c r="BP60" s="226"/>
      <c r="BQ60" s="223">
        <v>54</v>
      </c>
      <c r="BR60" s="224"/>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14"/>
    </row>
    <row r="61" spans="1:131" ht="26.4" customHeight="1" thickBot="1" x14ac:dyDescent="0.25">
      <c r="A61" s="223">
        <v>34</v>
      </c>
      <c r="B61" s="789"/>
      <c r="C61" s="790"/>
      <c r="D61" s="790"/>
      <c r="E61" s="790"/>
      <c r="F61" s="790"/>
      <c r="G61" s="790"/>
      <c r="H61" s="790"/>
      <c r="I61" s="790"/>
      <c r="J61" s="790"/>
      <c r="K61" s="790"/>
      <c r="L61" s="790"/>
      <c r="M61" s="790"/>
      <c r="N61" s="790"/>
      <c r="O61" s="790"/>
      <c r="P61" s="791"/>
      <c r="Q61" s="844"/>
      <c r="R61" s="845"/>
      <c r="S61" s="845"/>
      <c r="T61" s="845"/>
      <c r="U61" s="845"/>
      <c r="V61" s="845"/>
      <c r="W61" s="845"/>
      <c r="X61" s="845"/>
      <c r="Y61" s="845"/>
      <c r="Z61" s="845"/>
      <c r="AA61" s="845"/>
      <c r="AB61" s="845"/>
      <c r="AC61" s="845"/>
      <c r="AD61" s="845"/>
      <c r="AE61" s="846"/>
      <c r="AF61" s="795"/>
      <c r="AG61" s="796"/>
      <c r="AH61" s="796"/>
      <c r="AI61" s="796"/>
      <c r="AJ61" s="797"/>
      <c r="AK61" s="848"/>
      <c r="AL61" s="845"/>
      <c r="AM61" s="845"/>
      <c r="AN61" s="845"/>
      <c r="AO61" s="845"/>
      <c r="AP61" s="845"/>
      <c r="AQ61" s="845"/>
      <c r="AR61" s="845"/>
      <c r="AS61" s="845"/>
      <c r="AT61" s="845"/>
      <c r="AU61" s="845"/>
      <c r="AV61" s="845"/>
      <c r="AW61" s="845"/>
      <c r="AX61" s="845"/>
      <c r="AY61" s="845"/>
      <c r="AZ61" s="847"/>
      <c r="BA61" s="847"/>
      <c r="BB61" s="847"/>
      <c r="BC61" s="847"/>
      <c r="BD61" s="847"/>
      <c r="BE61" s="841"/>
      <c r="BF61" s="841"/>
      <c r="BG61" s="841"/>
      <c r="BH61" s="841"/>
      <c r="BI61" s="842"/>
      <c r="BJ61" s="216"/>
      <c r="BK61" s="216"/>
      <c r="BL61" s="216"/>
      <c r="BM61" s="216"/>
      <c r="BN61" s="216"/>
      <c r="BO61" s="226"/>
      <c r="BP61" s="226"/>
      <c r="BQ61" s="223">
        <v>55</v>
      </c>
      <c r="BR61" s="224"/>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14"/>
    </row>
    <row r="62" spans="1:131" ht="26.4" customHeight="1" x14ac:dyDescent="0.2">
      <c r="A62" s="223">
        <v>35</v>
      </c>
      <c r="B62" s="789"/>
      <c r="C62" s="790"/>
      <c r="D62" s="790"/>
      <c r="E62" s="790"/>
      <c r="F62" s="790"/>
      <c r="G62" s="790"/>
      <c r="H62" s="790"/>
      <c r="I62" s="790"/>
      <c r="J62" s="790"/>
      <c r="K62" s="790"/>
      <c r="L62" s="790"/>
      <c r="M62" s="790"/>
      <c r="N62" s="790"/>
      <c r="O62" s="790"/>
      <c r="P62" s="791"/>
      <c r="Q62" s="844"/>
      <c r="R62" s="845"/>
      <c r="S62" s="845"/>
      <c r="T62" s="845"/>
      <c r="U62" s="845"/>
      <c r="V62" s="845"/>
      <c r="W62" s="845"/>
      <c r="X62" s="845"/>
      <c r="Y62" s="845"/>
      <c r="Z62" s="845"/>
      <c r="AA62" s="845"/>
      <c r="AB62" s="845"/>
      <c r="AC62" s="845"/>
      <c r="AD62" s="845"/>
      <c r="AE62" s="846"/>
      <c r="AF62" s="795"/>
      <c r="AG62" s="796"/>
      <c r="AH62" s="796"/>
      <c r="AI62" s="796"/>
      <c r="AJ62" s="797"/>
      <c r="AK62" s="848"/>
      <c r="AL62" s="845"/>
      <c r="AM62" s="845"/>
      <c r="AN62" s="845"/>
      <c r="AO62" s="845"/>
      <c r="AP62" s="845"/>
      <c r="AQ62" s="845"/>
      <c r="AR62" s="845"/>
      <c r="AS62" s="845"/>
      <c r="AT62" s="845"/>
      <c r="AU62" s="845"/>
      <c r="AV62" s="845"/>
      <c r="AW62" s="845"/>
      <c r="AX62" s="845"/>
      <c r="AY62" s="845"/>
      <c r="AZ62" s="847"/>
      <c r="BA62" s="847"/>
      <c r="BB62" s="847"/>
      <c r="BC62" s="847"/>
      <c r="BD62" s="847"/>
      <c r="BE62" s="841"/>
      <c r="BF62" s="841"/>
      <c r="BG62" s="841"/>
      <c r="BH62" s="841"/>
      <c r="BI62" s="842"/>
      <c r="BJ62" s="856" t="s">
        <v>415</v>
      </c>
      <c r="BK62" s="815"/>
      <c r="BL62" s="815"/>
      <c r="BM62" s="815"/>
      <c r="BN62" s="816"/>
      <c r="BO62" s="226"/>
      <c r="BP62" s="226"/>
      <c r="BQ62" s="223">
        <v>56</v>
      </c>
      <c r="BR62" s="224"/>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14"/>
    </row>
    <row r="63" spans="1:131" ht="26.4" customHeight="1" thickBot="1" x14ac:dyDescent="0.25">
      <c r="A63" s="225" t="s">
        <v>393</v>
      </c>
      <c r="B63" s="798" t="s">
        <v>416</v>
      </c>
      <c r="C63" s="799"/>
      <c r="D63" s="799"/>
      <c r="E63" s="799"/>
      <c r="F63" s="799"/>
      <c r="G63" s="799"/>
      <c r="H63" s="799"/>
      <c r="I63" s="799"/>
      <c r="J63" s="799"/>
      <c r="K63" s="799"/>
      <c r="L63" s="799"/>
      <c r="M63" s="799"/>
      <c r="N63" s="799"/>
      <c r="O63" s="799"/>
      <c r="P63" s="800"/>
      <c r="Q63" s="849"/>
      <c r="R63" s="850"/>
      <c r="S63" s="850"/>
      <c r="T63" s="850"/>
      <c r="U63" s="850"/>
      <c r="V63" s="850"/>
      <c r="W63" s="850"/>
      <c r="X63" s="850"/>
      <c r="Y63" s="850"/>
      <c r="Z63" s="850"/>
      <c r="AA63" s="850"/>
      <c r="AB63" s="850"/>
      <c r="AC63" s="850"/>
      <c r="AD63" s="850"/>
      <c r="AE63" s="851"/>
      <c r="AF63" s="852">
        <v>153</v>
      </c>
      <c r="AG63" s="853"/>
      <c r="AH63" s="853"/>
      <c r="AI63" s="853"/>
      <c r="AJ63" s="854"/>
      <c r="AK63" s="855"/>
      <c r="AL63" s="850"/>
      <c r="AM63" s="850"/>
      <c r="AN63" s="850"/>
      <c r="AO63" s="850"/>
      <c r="AP63" s="853">
        <v>3816</v>
      </c>
      <c r="AQ63" s="853"/>
      <c r="AR63" s="853"/>
      <c r="AS63" s="853"/>
      <c r="AT63" s="853"/>
      <c r="AU63" s="853">
        <v>2443</v>
      </c>
      <c r="AV63" s="853"/>
      <c r="AW63" s="853"/>
      <c r="AX63" s="853"/>
      <c r="AY63" s="853"/>
      <c r="AZ63" s="857"/>
      <c r="BA63" s="857"/>
      <c r="BB63" s="857"/>
      <c r="BC63" s="857"/>
      <c r="BD63" s="857"/>
      <c r="BE63" s="858"/>
      <c r="BF63" s="858"/>
      <c r="BG63" s="858"/>
      <c r="BH63" s="858"/>
      <c r="BI63" s="859"/>
      <c r="BJ63" s="860" t="s">
        <v>417</v>
      </c>
      <c r="BK63" s="861"/>
      <c r="BL63" s="861"/>
      <c r="BM63" s="861"/>
      <c r="BN63" s="862"/>
      <c r="BO63" s="226"/>
      <c r="BP63" s="226"/>
      <c r="BQ63" s="223">
        <v>57</v>
      </c>
      <c r="BR63" s="224"/>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14"/>
    </row>
    <row r="64" spans="1:131" ht="26.4" customHeight="1" x14ac:dyDescent="0.2">
      <c r="A64" s="226"/>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3">
        <v>58</v>
      </c>
      <c r="BR64" s="224"/>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14"/>
    </row>
    <row r="65" spans="1:131" ht="26.4" customHeight="1" thickBot="1" x14ac:dyDescent="0.25">
      <c r="A65" s="216" t="s">
        <v>418</v>
      </c>
      <c r="B65" s="216"/>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216"/>
      <c r="BA65" s="216"/>
      <c r="BB65" s="216"/>
      <c r="BC65" s="216"/>
      <c r="BD65" s="216"/>
      <c r="BE65" s="226"/>
      <c r="BF65" s="226"/>
      <c r="BG65" s="226"/>
      <c r="BH65" s="226"/>
      <c r="BI65" s="226"/>
      <c r="BJ65" s="226"/>
      <c r="BK65" s="226"/>
      <c r="BL65" s="226"/>
      <c r="BM65" s="226"/>
      <c r="BN65" s="226"/>
      <c r="BO65" s="226"/>
      <c r="BP65" s="226"/>
      <c r="BQ65" s="223">
        <v>59</v>
      </c>
      <c r="BR65" s="224"/>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14"/>
    </row>
    <row r="66" spans="1:131" ht="26.4" customHeight="1" x14ac:dyDescent="0.2">
      <c r="A66" s="736" t="s">
        <v>419</v>
      </c>
      <c r="B66" s="737"/>
      <c r="C66" s="737"/>
      <c r="D66" s="737"/>
      <c r="E66" s="737"/>
      <c r="F66" s="737"/>
      <c r="G66" s="737"/>
      <c r="H66" s="737"/>
      <c r="I66" s="737"/>
      <c r="J66" s="737"/>
      <c r="K66" s="737"/>
      <c r="L66" s="737"/>
      <c r="M66" s="737"/>
      <c r="N66" s="737"/>
      <c r="O66" s="737"/>
      <c r="P66" s="738"/>
      <c r="Q66" s="742" t="s">
        <v>420</v>
      </c>
      <c r="R66" s="743"/>
      <c r="S66" s="743"/>
      <c r="T66" s="743"/>
      <c r="U66" s="744"/>
      <c r="V66" s="742" t="s">
        <v>421</v>
      </c>
      <c r="W66" s="743"/>
      <c r="X66" s="743"/>
      <c r="Y66" s="743"/>
      <c r="Z66" s="744"/>
      <c r="AA66" s="742" t="s">
        <v>422</v>
      </c>
      <c r="AB66" s="743"/>
      <c r="AC66" s="743"/>
      <c r="AD66" s="743"/>
      <c r="AE66" s="744"/>
      <c r="AF66" s="863" t="s">
        <v>423</v>
      </c>
      <c r="AG66" s="824"/>
      <c r="AH66" s="824"/>
      <c r="AI66" s="824"/>
      <c r="AJ66" s="864"/>
      <c r="AK66" s="742" t="s">
        <v>401</v>
      </c>
      <c r="AL66" s="737"/>
      <c r="AM66" s="737"/>
      <c r="AN66" s="737"/>
      <c r="AO66" s="738"/>
      <c r="AP66" s="742" t="s">
        <v>424</v>
      </c>
      <c r="AQ66" s="743"/>
      <c r="AR66" s="743"/>
      <c r="AS66" s="743"/>
      <c r="AT66" s="744"/>
      <c r="AU66" s="742" t="s">
        <v>425</v>
      </c>
      <c r="AV66" s="743"/>
      <c r="AW66" s="743"/>
      <c r="AX66" s="743"/>
      <c r="AY66" s="744"/>
      <c r="AZ66" s="742" t="s">
        <v>376</v>
      </c>
      <c r="BA66" s="743"/>
      <c r="BB66" s="743"/>
      <c r="BC66" s="743"/>
      <c r="BD66" s="749"/>
      <c r="BE66" s="226"/>
      <c r="BF66" s="226"/>
      <c r="BG66" s="226"/>
      <c r="BH66" s="226"/>
      <c r="BI66" s="226"/>
      <c r="BJ66" s="226"/>
      <c r="BK66" s="226"/>
      <c r="BL66" s="226"/>
      <c r="BM66" s="226"/>
      <c r="BN66" s="226"/>
      <c r="BO66" s="226"/>
      <c r="BP66" s="226"/>
      <c r="BQ66" s="223">
        <v>60</v>
      </c>
      <c r="BR66" s="228"/>
      <c r="BS66" s="868"/>
      <c r="BT66" s="869"/>
      <c r="BU66" s="869"/>
      <c r="BV66" s="869"/>
      <c r="BW66" s="869"/>
      <c r="BX66" s="869"/>
      <c r="BY66" s="869"/>
      <c r="BZ66" s="869"/>
      <c r="CA66" s="869"/>
      <c r="CB66" s="869"/>
      <c r="CC66" s="869"/>
      <c r="CD66" s="869"/>
      <c r="CE66" s="869"/>
      <c r="CF66" s="869"/>
      <c r="CG66" s="874"/>
      <c r="CH66" s="871"/>
      <c r="CI66" s="872"/>
      <c r="CJ66" s="872"/>
      <c r="CK66" s="872"/>
      <c r="CL66" s="873"/>
      <c r="CM66" s="871"/>
      <c r="CN66" s="872"/>
      <c r="CO66" s="872"/>
      <c r="CP66" s="872"/>
      <c r="CQ66" s="873"/>
      <c r="CR66" s="871"/>
      <c r="CS66" s="872"/>
      <c r="CT66" s="872"/>
      <c r="CU66" s="872"/>
      <c r="CV66" s="873"/>
      <c r="CW66" s="871"/>
      <c r="CX66" s="872"/>
      <c r="CY66" s="872"/>
      <c r="CZ66" s="872"/>
      <c r="DA66" s="873"/>
      <c r="DB66" s="871"/>
      <c r="DC66" s="872"/>
      <c r="DD66" s="872"/>
      <c r="DE66" s="872"/>
      <c r="DF66" s="873"/>
      <c r="DG66" s="871"/>
      <c r="DH66" s="872"/>
      <c r="DI66" s="872"/>
      <c r="DJ66" s="872"/>
      <c r="DK66" s="873"/>
      <c r="DL66" s="871"/>
      <c r="DM66" s="872"/>
      <c r="DN66" s="872"/>
      <c r="DO66" s="872"/>
      <c r="DP66" s="873"/>
      <c r="DQ66" s="871"/>
      <c r="DR66" s="872"/>
      <c r="DS66" s="872"/>
      <c r="DT66" s="872"/>
      <c r="DU66" s="873"/>
      <c r="DV66" s="868"/>
      <c r="DW66" s="869"/>
      <c r="DX66" s="869"/>
      <c r="DY66" s="869"/>
      <c r="DZ66" s="870"/>
      <c r="EA66" s="214"/>
    </row>
    <row r="67" spans="1:131" ht="26.4" customHeight="1" thickBot="1" x14ac:dyDescent="0.25">
      <c r="A67" s="739"/>
      <c r="B67" s="740"/>
      <c r="C67" s="740"/>
      <c r="D67" s="740"/>
      <c r="E67" s="740"/>
      <c r="F67" s="740"/>
      <c r="G67" s="740"/>
      <c r="H67" s="740"/>
      <c r="I67" s="740"/>
      <c r="J67" s="740"/>
      <c r="K67" s="740"/>
      <c r="L67" s="740"/>
      <c r="M67" s="740"/>
      <c r="N67" s="740"/>
      <c r="O67" s="740"/>
      <c r="P67" s="741"/>
      <c r="Q67" s="745"/>
      <c r="R67" s="746"/>
      <c r="S67" s="746"/>
      <c r="T67" s="746"/>
      <c r="U67" s="747"/>
      <c r="V67" s="745"/>
      <c r="W67" s="746"/>
      <c r="X67" s="746"/>
      <c r="Y67" s="746"/>
      <c r="Z67" s="747"/>
      <c r="AA67" s="745"/>
      <c r="AB67" s="746"/>
      <c r="AC67" s="746"/>
      <c r="AD67" s="746"/>
      <c r="AE67" s="747"/>
      <c r="AF67" s="865"/>
      <c r="AG67" s="827"/>
      <c r="AH67" s="827"/>
      <c r="AI67" s="827"/>
      <c r="AJ67" s="866"/>
      <c r="AK67" s="867"/>
      <c r="AL67" s="740"/>
      <c r="AM67" s="740"/>
      <c r="AN67" s="740"/>
      <c r="AO67" s="741"/>
      <c r="AP67" s="745"/>
      <c r="AQ67" s="746"/>
      <c r="AR67" s="746"/>
      <c r="AS67" s="746"/>
      <c r="AT67" s="747"/>
      <c r="AU67" s="745"/>
      <c r="AV67" s="746"/>
      <c r="AW67" s="746"/>
      <c r="AX67" s="746"/>
      <c r="AY67" s="747"/>
      <c r="AZ67" s="745"/>
      <c r="BA67" s="746"/>
      <c r="BB67" s="746"/>
      <c r="BC67" s="746"/>
      <c r="BD67" s="751"/>
      <c r="BE67" s="226"/>
      <c r="BF67" s="226"/>
      <c r="BG67" s="226"/>
      <c r="BH67" s="226"/>
      <c r="BI67" s="226"/>
      <c r="BJ67" s="226"/>
      <c r="BK67" s="226"/>
      <c r="BL67" s="226"/>
      <c r="BM67" s="226"/>
      <c r="BN67" s="226"/>
      <c r="BO67" s="226"/>
      <c r="BP67" s="226"/>
      <c r="BQ67" s="223">
        <v>61</v>
      </c>
      <c r="BR67" s="228"/>
      <c r="BS67" s="868"/>
      <c r="BT67" s="869"/>
      <c r="BU67" s="869"/>
      <c r="BV67" s="869"/>
      <c r="BW67" s="869"/>
      <c r="BX67" s="869"/>
      <c r="BY67" s="869"/>
      <c r="BZ67" s="869"/>
      <c r="CA67" s="869"/>
      <c r="CB67" s="869"/>
      <c r="CC67" s="869"/>
      <c r="CD67" s="869"/>
      <c r="CE67" s="869"/>
      <c r="CF67" s="869"/>
      <c r="CG67" s="874"/>
      <c r="CH67" s="871"/>
      <c r="CI67" s="872"/>
      <c r="CJ67" s="872"/>
      <c r="CK67" s="872"/>
      <c r="CL67" s="873"/>
      <c r="CM67" s="871"/>
      <c r="CN67" s="872"/>
      <c r="CO67" s="872"/>
      <c r="CP67" s="872"/>
      <c r="CQ67" s="873"/>
      <c r="CR67" s="871"/>
      <c r="CS67" s="872"/>
      <c r="CT67" s="872"/>
      <c r="CU67" s="872"/>
      <c r="CV67" s="873"/>
      <c r="CW67" s="871"/>
      <c r="CX67" s="872"/>
      <c r="CY67" s="872"/>
      <c r="CZ67" s="872"/>
      <c r="DA67" s="873"/>
      <c r="DB67" s="871"/>
      <c r="DC67" s="872"/>
      <c r="DD67" s="872"/>
      <c r="DE67" s="872"/>
      <c r="DF67" s="873"/>
      <c r="DG67" s="871"/>
      <c r="DH67" s="872"/>
      <c r="DI67" s="872"/>
      <c r="DJ67" s="872"/>
      <c r="DK67" s="873"/>
      <c r="DL67" s="871"/>
      <c r="DM67" s="872"/>
      <c r="DN67" s="872"/>
      <c r="DO67" s="872"/>
      <c r="DP67" s="873"/>
      <c r="DQ67" s="871"/>
      <c r="DR67" s="872"/>
      <c r="DS67" s="872"/>
      <c r="DT67" s="872"/>
      <c r="DU67" s="873"/>
      <c r="DV67" s="868"/>
      <c r="DW67" s="869"/>
      <c r="DX67" s="869"/>
      <c r="DY67" s="869"/>
      <c r="DZ67" s="870"/>
      <c r="EA67" s="214"/>
    </row>
    <row r="68" spans="1:131" ht="26.4" customHeight="1" thickTop="1" x14ac:dyDescent="0.2">
      <c r="A68" s="221">
        <v>1</v>
      </c>
      <c r="B68" s="878" t="s">
        <v>585</v>
      </c>
      <c r="C68" s="879"/>
      <c r="D68" s="879"/>
      <c r="E68" s="879"/>
      <c r="F68" s="879"/>
      <c r="G68" s="879"/>
      <c r="H68" s="879"/>
      <c r="I68" s="879"/>
      <c r="J68" s="879"/>
      <c r="K68" s="879"/>
      <c r="L68" s="879"/>
      <c r="M68" s="879"/>
      <c r="N68" s="879"/>
      <c r="O68" s="879"/>
      <c r="P68" s="880"/>
      <c r="Q68" s="881">
        <v>1889</v>
      </c>
      <c r="R68" s="875"/>
      <c r="S68" s="875"/>
      <c r="T68" s="875"/>
      <c r="U68" s="875"/>
      <c r="V68" s="875">
        <v>1869</v>
      </c>
      <c r="W68" s="875"/>
      <c r="X68" s="875"/>
      <c r="Y68" s="875"/>
      <c r="Z68" s="875"/>
      <c r="AA68" s="875">
        <v>20</v>
      </c>
      <c r="AB68" s="875"/>
      <c r="AC68" s="875"/>
      <c r="AD68" s="875"/>
      <c r="AE68" s="875"/>
      <c r="AF68" s="875">
        <v>20</v>
      </c>
      <c r="AG68" s="875"/>
      <c r="AH68" s="875"/>
      <c r="AI68" s="875"/>
      <c r="AJ68" s="875"/>
      <c r="AK68" s="875" t="s">
        <v>584</v>
      </c>
      <c r="AL68" s="875"/>
      <c r="AM68" s="875"/>
      <c r="AN68" s="875"/>
      <c r="AO68" s="875"/>
      <c r="AP68" s="875" t="s">
        <v>584</v>
      </c>
      <c r="AQ68" s="875"/>
      <c r="AR68" s="875"/>
      <c r="AS68" s="875"/>
      <c r="AT68" s="875"/>
      <c r="AU68" s="875" t="s">
        <v>584</v>
      </c>
      <c r="AV68" s="875"/>
      <c r="AW68" s="875"/>
      <c r="AX68" s="875"/>
      <c r="AY68" s="875"/>
      <c r="AZ68" s="876"/>
      <c r="BA68" s="876"/>
      <c r="BB68" s="876"/>
      <c r="BC68" s="876"/>
      <c r="BD68" s="877"/>
      <c r="BE68" s="226"/>
      <c r="BF68" s="226"/>
      <c r="BG68" s="226"/>
      <c r="BH68" s="226"/>
      <c r="BI68" s="226"/>
      <c r="BJ68" s="226"/>
      <c r="BK68" s="226"/>
      <c r="BL68" s="226"/>
      <c r="BM68" s="226"/>
      <c r="BN68" s="226"/>
      <c r="BO68" s="226"/>
      <c r="BP68" s="226"/>
      <c r="BQ68" s="223">
        <v>62</v>
      </c>
      <c r="BR68" s="228"/>
      <c r="BS68" s="868"/>
      <c r="BT68" s="869"/>
      <c r="BU68" s="869"/>
      <c r="BV68" s="869"/>
      <c r="BW68" s="869"/>
      <c r="BX68" s="869"/>
      <c r="BY68" s="869"/>
      <c r="BZ68" s="869"/>
      <c r="CA68" s="869"/>
      <c r="CB68" s="869"/>
      <c r="CC68" s="869"/>
      <c r="CD68" s="869"/>
      <c r="CE68" s="869"/>
      <c r="CF68" s="869"/>
      <c r="CG68" s="874"/>
      <c r="CH68" s="871"/>
      <c r="CI68" s="872"/>
      <c r="CJ68" s="872"/>
      <c r="CK68" s="872"/>
      <c r="CL68" s="873"/>
      <c r="CM68" s="871"/>
      <c r="CN68" s="872"/>
      <c r="CO68" s="872"/>
      <c r="CP68" s="872"/>
      <c r="CQ68" s="873"/>
      <c r="CR68" s="871"/>
      <c r="CS68" s="872"/>
      <c r="CT68" s="872"/>
      <c r="CU68" s="872"/>
      <c r="CV68" s="873"/>
      <c r="CW68" s="871"/>
      <c r="CX68" s="872"/>
      <c r="CY68" s="872"/>
      <c r="CZ68" s="872"/>
      <c r="DA68" s="873"/>
      <c r="DB68" s="871"/>
      <c r="DC68" s="872"/>
      <c r="DD68" s="872"/>
      <c r="DE68" s="872"/>
      <c r="DF68" s="873"/>
      <c r="DG68" s="871"/>
      <c r="DH68" s="872"/>
      <c r="DI68" s="872"/>
      <c r="DJ68" s="872"/>
      <c r="DK68" s="873"/>
      <c r="DL68" s="871"/>
      <c r="DM68" s="872"/>
      <c r="DN68" s="872"/>
      <c r="DO68" s="872"/>
      <c r="DP68" s="873"/>
      <c r="DQ68" s="871"/>
      <c r="DR68" s="872"/>
      <c r="DS68" s="872"/>
      <c r="DT68" s="872"/>
      <c r="DU68" s="873"/>
      <c r="DV68" s="868"/>
      <c r="DW68" s="869"/>
      <c r="DX68" s="869"/>
      <c r="DY68" s="869"/>
      <c r="DZ68" s="870"/>
      <c r="EA68" s="214"/>
    </row>
    <row r="69" spans="1:131" ht="26.4" customHeight="1" x14ac:dyDescent="0.2">
      <c r="A69" s="223">
        <v>2</v>
      </c>
      <c r="B69" s="882" t="s">
        <v>586</v>
      </c>
      <c r="C69" s="883"/>
      <c r="D69" s="883"/>
      <c r="E69" s="883"/>
      <c r="F69" s="883"/>
      <c r="G69" s="883"/>
      <c r="H69" s="883"/>
      <c r="I69" s="883"/>
      <c r="J69" s="883"/>
      <c r="K69" s="883"/>
      <c r="L69" s="883"/>
      <c r="M69" s="883"/>
      <c r="N69" s="883"/>
      <c r="O69" s="883"/>
      <c r="P69" s="884"/>
      <c r="Q69" s="885">
        <v>231</v>
      </c>
      <c r="R69" s="839"/>
      <c r="S69" s="839"/>
      <c r="T69" s="839"/>
      <c r="U69" s="839"/>
      <c r="V69" s="839">
        <v>221</v>
      </c>
      <c r="W69" s="839"/>
      <c r="X69" s="839"/>
      <c r="Y69" s="839"/>
      <c r="Z69" s="839"/>
      <c r="AA69" s="839">
        <v>10</v>
      </c>
      <c r="AB69" s="839"/>
      <c r="AC69" s="839"/>
      <c r="AD69" s="839"/>
      <c r="AE69" s="839"/>
      <c r="AF69" s="839">
        <v>10</v>
      </c>
      <c r="AG69" s="839"/>
      <c r="AH69" s="839"/>
      <c r="AI69" s="839"/>
      <c r="AJ69" s="839"/>
      <c r="AK69" s="839" t="s">
        <v>584</v>
      </c>
      <c r="AL69" s="839"/>
      <c r="AM69" s="839"/>
      <c r="AN69" s="839"/>
      <c r="AO69" s="839"/>
      <c r="AP69" s="839" t="s">
        <v>584</v>
      </c>
      <c r="AQ69" s="839"/>
      <c r="AR69" s="839"/>
      <c r="AS69" s="839"/>
      <c r="AT69" s="839"/>
      <c r="AU69" s="839" t="s">
        <v>584</v>
      </c>
      <c r="AV69" s="839"/>
      <c r="AW69" s="839"/>
      <c r="AX69" s="839"/>
      <c r="AY69" s="839"/>
      <c r="AZ69" s="841"/>
      <c r="BA69" s="841"/>
      <c r="BB69" s="841"/>
      <c r="BC69" s="841"/>
      <c r="BD69" s="842"/>
      <c r="BE69" s="226"/>
      <c r="BF69" s="226"/>
      <c r="BG69" s="226"/>
      <c r="BH69" s="226"/>
      <c r="BI69" s="226"/>
      <c r="BJ69" s="226"/>
      <c r="BK69" s="226"/>
      <c r="BL69" s="226"/>
      <c r="BM69" s="226"/>
      <c r="BN69" s="226"/>
      <c r="BO69" s="226"/>
      <c r="BP69" s="226"/>
      <c r="BQ69" s="223">
        <v>63</v>
      </c>
      <c r="BR69" s="228"/>
      <c r="BS69" s="868"/>
      <c r="BT69" s="869"/>
      <c r="BU69" s="869"/>
      <c r="BV69" s="869"/>
      <c r="BW69" s="869"/>
      <c r="BX69" s="869"/>
      <c r="BY69" s="869"/>
      <c r="BZ69" s="869"/>
      <c r="CA69" s="869"/>
      <c r="CB69" s="869"/>
      <c r="CC69" s="869"/>
      <c r="CD69" s="869"/>
      <c r="CE69" s="869"/>
      <c r="CF69" s="869"/>
      <c r="CG69" s="874"/>
      <c r="CH69" s="871"/>
      <c r="CI69" s="872"/>
      <c r="CJ69" s="872"/>
      <c r="CK69" s="872"/>
      <c r="CL69" s="873"/>
      <c r="CM69" s="871"/>
      <c r="CN69" s="872"/>
      <c r="CO69" s="872"/>
      <c r="CP69" s="872"/>
      <c r="CQ69" s="873"/>
      <c r="CR69" s="871"/>
      <c r="CS69" s="872"/>
      <c r="CT69" s="872"/>
      <c r="CU69" s="872"/>
      <c r="CV69" s="873"/>
      <c r="CW69" s="871"/>
      <c r="CX69" s="872"/>
      <c r="CY69" s="872"/>
      <c r="CZ69" s="872"/>
      <c r="DA69" s="873"/>
      <c r="DB69" s="871"/>
      <c r="DC69" s="872"/>
      <c r="DD69" s="872"/>
      <c r="DE69" s="872"/>
      <c r="DF69" s="873"/>
      <c r="DG69" s="871"/>
      <c r="DH69" s="872"/>
      <c r="DI69" s="872"/>
      <c r="DJ69" s="872"/>
      <c r="DK69" s="873"/>
      <c r="DL69" s="871"/>
      <c r="DM69" s="872"/>
      <c r="DN69" s="872"/>
      <c r="DO69" s="872"/>
      <c r="DP69" s="873"/>
      <c r="DQ69" s="871"/>
      <c r="DR69" s="872"/>
      <c r="DS69" s="872"/>
      <c r="DT69" s="872"/>
      <c r="DU69" s="873"/>
      <c r="DV69" s="868"/>
      <c r="DW69" s="869"/>
      <c r="DX69" s="869"/>
      <c r="DY69" s="869"/>
      <c r="DZ69" s="870"/>
      <c r="EA69" s="214"/>
    </row>
    <row r="70" spans="1:131" ht="26.4" customHeight="1" x14ac:dyDescent="0.2">
      <c r="A70" s="223">
        <v>3</v>
      </c>
      <c r="B70" s="882" t="s">
        <v>587</v>
      </c>
      <c r="C70" s="883"/>
      <c r="D70" s="883"/>
      <c r="E70" s="883"/>
      <c r="F70" s="883"/>
      <c r="G70" s="883"/>
      <c r="H70" s="883"/>
      <c r="I70" s="883"/>
      <c r="J70" s="883"/>
      <c r="K70" s="883"/>
      <c r="L70" s="883"/>
      <c r="M70" s="883"/>
      <c r="N70" s="883"/>
      <c r="O70" s="883"/>
      <c r="P70" s="884"/>
      <c r="Q70" s="885">
        <v>4750</v>
      </c>
      <c r="R70" s="839"/>
      <c r="S70" s="839"/>
      <c r="T70" s="839"/>
      <c r="U70" s="839"/>
      <c r="V70" s="839">
        <v>4708</v>
      </c>
      <c r="W70" s="839"/>
      <c r="X70" s="839"/>
      <c r="Y70" s="839"/>
      <c r="Z70" s="839"/>
      <c r="AA70" s="839">
        <v>42</v>
      </c>
      <c r="AB70" s="839"/>
      <c r="AC70" s="839"/>
      <c r="AD70" s="839"/>
      <c r="AE70" s="839"/>
      <c r="AF70" s="839">
        <v>2</v>
      </c>
      <c r="AG70" s="839"/>
      <c r="AH70" s="839"/>
      <c r="AI70" s="839"/>
      <c r="AJ70" s="839"/>
      <c r="AK70" s="839">
        <v>268</v>
      </c>
      <c r="AL70" s="839"/>
      <c r="AM70" s="839"/>
      <c r="AN70" s="839"/>
      <c r="AO70" s="839"/>
      <c r="AP70" s="839">
        <v>1703</v>
      </c>
      <c r="AQ70" s="839"/>
      <c r="AR70" s="839"/>
      <c r="AS70" s="839"/>
      <c r="AT70" s="839"/>
      <c r="AU70" s="839">
        <v>81</v>
      </c>
      <c r="AV70" s="839"/>
      <c r="AW70" s="839"/>
      <c r="AX70" s="839"/>
      <c r="AY70" s="839"/>
      <c r="AZ70" s="841"/>
      <c r="BA70" s="841"/>
      <c r="BB70" s="841"/>
      <c r="BC70" s="841"/>
      <c r="BD70" s="842"/>
      <c r="BE70" s="226"/>
      <c r="BF70" s="226"/>
      <c r="BG70" s="226"/>
      <c r="BH70" s="226"/>
      <c r="BI70" s="226"/>
      <c r="BJ70" s="226"/>
      <c r="BK70" s="226"/>
      <c r="BL70" s="226"/>
      <c r="BM70" s="226"/>
      <c r="BN70" s="226"/>
      <c r="BO70" s="226"/>
      <c r="BP70" s="226"/>
      <c r="BQ70" s="223">
        <v>64</v>
      </c>
      <c r="BR70" s="228"/>
      <c r="BS70" s="868"/>
      <c r="BT70" s="869"/>
      <c r="BU70" s="869"/>
      <c r="BV70" s="869"/>
      <c r="BW70" s="869"/>
      <c r="BX70" s="869"/>
      <c r="BY70" s="869"/>
      <c r="BZ70" s="869"/>
      <c r="CA70" s="869"/>
      <c r="CB70" s="869"/>
      <c r="CC70" s="869"/>
      <c r="CD70" s="869"/>
      <c r="CE70" s="869"/>
      <c r="CF70" s="869"/>
      <c r="CG70" s="874"/>
      <c r="CH70" s="871"/>
      <c r="CI70" s="872"/>
      <c r="CJ70" s="872"/>
      <c r="CK70" s="872"/>
      <c r="CL70" s="873"/>
      <c r="CM70" s="871"/>
      <c r="CN70" s="872"/>
      <c r="CO70" s="872"/>
      <c r="CP70" s="872"/>
      <c r="CQ70" s="873"/>
      <c r="CR70" s="871"/>
      <c r="CS70" s="872"/>
      <c r="CT70" s="872"/>
      <c r="CU70" s="872"/>
      <c r="CV70" s="873"/>
      <c r="CW70" s="871"/>
      <c r="CX70" s="872"/>
      <c r="CY70" s="872"/>
      <c r="CZ70" s="872"/>
      <c r="DA70" s="873"/>
      <c r="DB70" s="871"/>
      <c r="DC70" s="872"/>
      <c r="DD70" s="872"/>
      <c r="DE70" s="872"/>
      <c r="DF70" s="873"/>
      <c r="DG70" s="871"/>
      <c r="DH70" s="872"/>
      <c r="DI70" s="872"/>
      <c r="DJ70" s="872"/>
      <c r="DK70" s="873"/>
      <c r="DL70" s="871"/>
      <c r="DM70" s="872"/>
      <c r="DN70" s="872"/>
      <c r="DO70" s="872"/>
      <c r="DP70" s="873"/>
      <c r="DQ70" s="871"/>
      <c r="DR70" s="872"/>
      <c r="DS70" s="872"/>
      <c r="DT70" s="872"/>
      <c r="DU70" s="873"/>
      <c r="DV70" s="868"/>
      <c r="DW70" s="869"/>
      <c r="DX70" s="869"/>
      <c r="DY70" s="869"/>
      <c r="DZ70" s="870"/>
      <c r="EA70" s="214"/>
    </row>
    <row r="71" spans="1:131" ht="26.4" customHeight="1" x14ac:dyDescent="0.2">
      <c r="A71" s="223">
        <v>4</v>
      </c>
      <c r="B71" s="882" t="s">
        <v>588</v>
      </c>
      <c r="C71" s="883"/>
      <c r="D71" s="883"/>
      <c r="E71" s="883"/>
      <c r="F71" s="883"/>
      <c r="G71" s="883"/>
      <c r="H71" s="883"/>
      <c r="I71" s="883"/>
      <c r="J71" s="883"/>
      <c r="K71" s="883"/>
      <c r="L71" s="883"/>
      <c r="M71" s="883"/>
      <c r="N71" s="883"/>
      <c r="O71" s="883"/>
      <c r="P71" s="884"/>
      <c r="Q71" s="885">
        <v>535</v>
      </c>
      <c r="R71" s="839"/>
      <c r="S71" s="839"/>
      <c r="T71" s="839"/>
      <c r="U71" s="839"/>
      <c r="V71" s="839">
        <v>530</v>
      </c>
      <c r="W71" s="839"/>
      <c r="X71" s="839"/>
      <c r="Y71" s="839"/>
      <c r="Z71" s="839"/>
      <c r="AA71" s="839">
        <v>5</v>
      </c>
      <c r="AB71" s="839"/>
      <c r="AC71" s="839"/>
      <c r="AD71" s="839"/>
      <c r="AE71" s="839"/>
      <c r="AF71" s="839">
        <v>5</v>
      </c>
      <c r="AG71" s="839"/>
      <c r="AH71" s="839"/>
      <c r="AI71" s="839"/>
      <c r="AJ71" s="839"/>
      <c r="AK71" s="839">
        <v>17</v>
      </c>
      <c r="AL71" s="839"/>
      <c r="AM71" s="839"/>
      <c r="AN71" s="839"/>
      <c r="AO71" s="839"/>
      <c r="AP71" s="839" t="s">
        <v>584</v>
      </c>
      <c r="AQ71" s="839"/>
      <c r="AR71" s="839"/>
      <c r="AS71" s="839"/>
      <c r="AT71" s="839"/>
      <c r="AU71" s="839" t="s">
        <v>584</v>
      </c>
      <c r="AV71" s="839"/>
      <c r="AW71" s="839"/>
      <c r="AX71" s="839"/>
      <c r="AY71" s="839"/>
      <c r="AZ71" s="841" t="s">
        <v>589</v>
      </c>
      <c r="BA71" s="841"/>
      <c r="BB71" s="841"/>
      <c r="BC71" s="841"/>
      <c r="BD71" s="842"/>
      <c r="BE71" s="226"/>
      <c r="BF71" s="226"/>
      <c r="BG71" s="226"/>
      <c r="BH71" s="226"/>
      <c r="BI71" s="226"/>
      <c r="BJ71" s="226"/>
      <c r="BK71" s="226"/>
      <c r="BL71" s="226"/>
      <c r="BM71" s="226"/>
      <c r="BN71" s="226"/>
      <c r="BO71" s="226"/>
      <c r="BP71" s="226"/>
      <c r="BQ71" s="223">
        <v>65</v>
      </c>
      <c r="BR71" s="228"/>
      <c r="BS71" s="868"/>
      <c r="BT71" s="869"/>
      <c r="BU71" s="869"/>
      <c r="BV71" s="869"/>
      <c r="BW71" s="869"/>
      <c r="BX71" s="869"/>
      <c r="BY71" s="869"/>
      <c r="BZ71" s="869"/>
      <c r="CA71" s="869"/>
      <c r="CB71" s="869"/>
      <c r="CC71" s="869"/>
      <c r="CD71" s="869"/>
      <c r="CE71" s="869"/>
      <c r="CF71" s="869"/>
      <c r="CG71" s="874"/>
      <c r="CH71" s="871"/>
      <c r="CI71" s="872"/>
      <c r="CJ71" s="872"/>
      <c r="CK71" s="872"/>
      <c r="CL71" s="873"/>
      <c r="CM71" s="871"/>
      <c r="CN71" s="872"/>
      <c r="CO71" s="872"/>
      <c r="CP71" s="872"/>
      <c r="CQ71" s="873"/>
      <c r="CR71" s="871"/>
      <c r="CS71" s="872"/>
      <c r="CT71" s="872"/>
      <c r="CU71" s="872"/>
      <c r="CV71" s="873"/>
      <c r="CW71" s="871"/>
      <c r="CX71" s="872"/>
      <c r="CY71" s="872"/>
      <c r="CZ71" s="872"/>
      <c r="DA71" s="873"/>
      <c r="DB71" s="871"/>
      <c r="DC71" s="872"/>
      <c r="DD71" s="872"/>
      <c r="DE71" s="872"/>
      <c r="DF71" s="873"/>
      <c r="DG71" s="871"/>
      <c r="DH71" s="872"/>
      <c r="DI71" s="872"/>
      <c r="DJ71" s="872"/>
      <c r="DK71" s="873"/>
      <c r="DL71" s="871"/>
      <c r="DM71" s="872"/>
      <c r="DN71" s="872"/>
      <c r="DO71" s="872"/>
      <c r="DP71" s="873"/>
      <c r="DQ71" s="871"/>
      <c r="DR71" s="872"/>
      <c r="DS71" s="872"/>
      <c r="DT71" s="872"/>
      <c r="DU71" s="873"/>
      <c r="DV71" s="868"/>
      <c r="DW71" s="869"/>
      <c r="DX71" s="869"/>
      <c r="DY71" s="869"/>
      <c r="DZ71" s="870"/>
      <c r="EA71" s="214"/>
    </row>
    <row r="72" spans="1:131" ht="26.4" customHeight="1" x14ac:dyDescent="0.2">
      <c r="A72" s="223">
        <v>5</v>
      </c>
      <c r="B72" s="882" t="s">
        <v>588</v>
      </c>
      <c r="C72" s="883"/>
      <c r="D72" s="883"/>
      <c r="E72" s="883"/>
      <c r="F72" s="883"/>
      <c r="G72" s="883"/>
      <c r="H72" s="883"/>
      <c r="I72" s="883"/>
      <c r="J72" s="883"/>
      <c r="K72" s="883"/>
      <c r="L72" s="883"/>
      <c r="M72" s="883"/>
      <c r="N72" s="883"/>
      <c r="O72" s="883"/>
      <c r="P72" s="884"/>
      <c r="Q72" s="885">
        <v>3165</v>
      </c>
      <c r="R72" s="839"/>
      <c r="S72" s="839"/>
      <c r="T72" s="839"/>
      <c r="U72" s="839"/>
      <c r="V72" s="839">
        <v>3007</v>
      </c>
      <c r="W72" s="839"/>
      <c r="X72" s="839"/>
      <c r="Y72" s="839"/>
      <c r="Z72" s="839"/>
      <c r="AA72" s="839">
        <v>158</v>
      </c>
      <c r="AB72" s="839"/>
      <c r="AC72" s="839"/>
      <c r="AD72" s="839"/>
      <c r="AE72" s="839"/>
      <c r="AF72" s="839">
        <v>158</v>
      </c>
      <c r="AG72" s="839"/>
      <c r="AH72" s="839"/>
      <c r="AI72" s="839"/>
      <c r="AJ72" s="839"/>
      <c r="AK72" s="839">
        <v>427</v>
      </c>
      <c r="AL72" s="839"/>
      <c r="AM72" s="839"/>
      <c r="AN72" s="839"/>
      <c r="AO72" s="839"/>
      <c r="AP72" s="839" t="s">
        <v>584</v>
      </c>
      <c r="AQ72" s="839"/>
      <c r="AR72" s="839"/>
      <c r="AS72" s="839"/>
      <c r="AT72" s="839"/>
      <c r="AU72" s="839" t="s">
        <v>584</v>
      </c>
      <c r="AV72" s="839"/>
      <c r="AW72" s="839"/>
      <c r="AX72" s="839"/>
      <c r="AY72" s="839"/>
      <c r="AZ72" s="841" t="s">
        <v>590</v>
      </c>
      <c r="BA72" s="841"/>
      <c r="BB72" s="841"/>
      <c r="BC72" s="841"/>
      <c r="BD72" s="842"/>
      <c r="BE72" s="226"/>
      <c r="BF72" s="226"/>
      <c r="BG72" s="226"/>
      <c r="BH72" s="226"/>
      <c r="BI72" s="226"/>
      <c r="BJ72" s="226"/>
      <c r="BK72" s="226"/>
      <c r="BL72" s="226"/>
      <c r="BM72" s="226"/>
      <c r="BN72" s="226"/>
      <c r="BO72" s="226"/>
      <c r="BP72" s="226"/>
      <c r="BQ72" s="223">
        <v>66</v>
      </c>
      <c r="BR72" s="228"/>
      <c r="BS72" s="868"/>
      <c r="BT72" s="869"/>
      <c r="BU72" s="869"/>
      <c r="BV72" s="869"/>
      <c r="BW72" s="869"/>
      <c r="BX72" s="869"/>
      <c r="BY72" s="869"/>
      <c r="BZ72" s="869"/>
      <c r="CA72" s="869"/>
      <c r="CB72" s="869"/>
      <c r="CC72" s="869"/>
      <c r="CD72" s="869"/>
      <c r="CE72" s="869"/>
      <c r="CF72" s="869"/>
      <c r="CG72" s="874"/>
      <c r="CH72" s="871"/>
      <c r="CI72" s="872"/>
      <c r="CJ72" s="872"/>
      <c r="CK72" s="872"/>
      <c r="CL72" s="873"/>
      <c r="CM72" s="871"/>
      <c r="CN72" s="872"/>
      <c r="CO72" s="872"/>
      <c r="CP72" s="872"/>
      <c r="CQ72" s="873"/>
      <c r="CR72" s="871"/>
      <c r="CS72" s="872"/>
      <c r="CT72" s="872"/>
      <c r="CU72" s="872"/>
      <c r="CV72" s="873"/>
      <c r="CW72" s="871"/>
      <c r="CX72" s="872"/>
      <c r="CY72" s="872"/>
      <c r="CZ72" s="872"/>
      <c r="DA72" s="873"/>
      <c r="DB72" s="871"/>
      <c r="DC72" s="872"/>
      <c r="DD72" s="872"/>
      <c r="DE72" s="872"/>
      <c r="DF72" s="873"/>
      <c r="DG72" s="871"/>
      <c r="DH72" s="872"/>
      <c r="DI72" s="872"/>
      <c r="DJ72" s="872"/>
      <c r="DK72" s="873"/>
      <c r="DL72" s="871"/>
      <c r="DM72" s="872"/>
      <c r="DN72" s="872"/>
      <c r="DO72" s="872"/>
      <c r="DP72" s="873"/>
      <c r="DQ72" s="871"/>
      <c r="DR72" s="872"/>
      <c r="DS72" s="872"/>
      <c r="DT72" s="872"/>
      <c r="DU72" s="873"/>
      <c r="DV72" s="868"/>
      <c r="DW72" s="869"/>
      <c r="DX72" s="869"/>
      <c r="DY72" s="869"/>
      <c r="DZ72" s="870"/>
      <c r="EA72" s="214"/>
    </row>
    <row r="73" spans="1:131" ht="26.4" customHeight="1" x14ac:dyDescent="0.2">
      <c r="A73" s="223">
        <v>6</v>
      </c>
      <c r="B73" s="882" t="s">
        <v>591</v>
      </c>
      <c r="C73" s="883"/>
      <c r="D73" s="883"/>
      <c r="E73" s="883"/>
      <c r="F73" s="883"/>
      <c r="G73" s="883"/>
      <c r="H73" s="883"/>
      <c r="I73" s="883"/>
      <c r="J73" s="883"/>
      <c r="K73" s="883"/>
      <c r="L73" s="883"/>
      <c r="M73" s="883"/>
      <c r="N73" s="883"/>
      <c r="O73" s="883"/>
      <c r="P73" s="884"/>
      <c r="Q73" s="885">
        <v>121</v>
      </c>
      <c r="R73" s="839"/>
      <c r="S73" s="839"/>
      <c r="T73" s="839"/>
      <c r="U73" s="839"/>
      <c r="V73" s="839">
        <v>119</v>
      </c>
      <c r="W73" s="839"/>
      <c r="X73" s="839"/>
      <c r="Y73" s="839"/>
      <c r="Z73" s="839"/>
      <c r="AA73" s="839">
        <v>2</v>
      </c>
      <c r="AB73" s="839"/>
      <c r="AC73" s="839"/>
      <c r="AD73" s="839"/>
      <c r="AE73" s="839"/>
      <c r="AF73" s="839">
        <v>2</v>
      </c>
      <c r="AG73" s="839"/>
      <c r="AH73" s="839"/>
      <c r="AI73" s="839"/>
      <c r="AJ73" s="839"/>
      <c r="AK73" s="839">
        <v>49</v>
      </c>
      <c r="AL73" s="839"/>
      <c r="AM73" s="839"/>
      <c r="AN73" s="839"/>
      <c r="AO73" s="839"/>
      <c r="AP73" s="839" t="s">
        <v>584</v>
      </c>
      <c r="AQ73" s="839"/>
      <c r="AR73" s="839"/>
      <c r="AS73" s="839"/>
      <c r="AT73" s="839"/>
      <c r="AU73" s="839" t="s">
        <v>584</v>
      </c>
      <c r="AV73" s="839"/>
      <c r="AW73" s="839"/>
      <c r="AX73" s="839"/>
      <c r="AY73" s="839"/>
      <c r="AZ73" s="841" t="s">
        <v>589</v>
      </c>
      <c r="BA73" s="841"/>
      <c r="BB73" s="841"/>
      <c r="BC73" s="841"/>
      <c r="BD73" s="842"/>
      <c r="BE73" s="226"/>
      <c r="BF73" s="226"/>
      <c r="BG73" s="226"/>
      <c r="BH73" s="226"/>
      <c r="BI73" s="226"/>
      <c r="BJ73" s="226"/>
      <c r="BK73" s="226"/>
      <c r="BL73" s="226"/>
      <c r="BM73" s="226"/>
      <c r="BN73" s="226"/>
      <c r="BO73" s="226"/>
      <c r="BP73" s="226"/>
      <c r="BQ73" s="223">
        <v>67</v>
      </c>
      <c r="BR73" s="228"/>
      <c r="BS73" s="868"/>
      <c r="BT73" s="869"/>
      <c r="BU73" s="869"/>
      <c r="BV73" s="869"/>
      <c r="BW73" s="869"/>
      <c r="BX73" s="869"/>
      <c r="BY73" s="869"/>
      <c r="BZ73" s="869"/>
      <c r="CA73" s="869"/>
      <c r="CB73" s="869"/>
      <c r="CC73" s="869"/>
      <c r="CD73" s="869"/>
      <c r="CE73" s="869"/>
      <c r="CF73" s="869"/>
      <c r="CG73" s="874"/>
      <c r="CH73" s="871"/>
      <c r="CI73" s="872"/>
      <c r="CJ73" s="872"/>
      <c r="CK73" s="872"/>
      <c r="CL73" s="873"/>
      <c r="CM73" s="871"/>
      <c r="CN73" s="872"/>
      <c r="CO73" s="872"/>
      <c r="CP73" s="872"/>
      <c r="CQ73" s="873"/>
      <c r="CR73" s="871"/>
      <c r="CS73" s="872"/>
      <c r="CT73" s="872"/>
      <c r="CU73" s="872"/>
      <c r="CV73" s="873"/>
      <c r="CW73" s="871"/>
      <c r="CX73" s="872"/>
      <c r="CY73" s="872"/>
      <c r="CZ73" s="872"/>
      <c r="DA73" s="873"/>
      <c r="DB73" s="871"/>
      <c r="DC73" s="872"/>
      <c r="DD73" s="872"/>
      <c r="DE73" s="872"/>
      <c r="DF73" s="873"/>
      <c r="DG73" s="871"/>
      <c r="DH73" s="872"/>
      <c r="DI73" s="872"/>
      <c r="DJ73" s="872"/>
      <c r="DK73" s="873"/>
      <c r="DL73" s="871"/>
      <c r="DM73" s="872"/>
      <c r="DN73" s="872"/>
      <c r="DO73" s="872"/>
      <c r="DP73" s="873"/>
      <c r="DQ73" s="871"/>
      <c r="DR73" s="872"/>
      <c r="DS73" s="872"/>
      <c r="DT73" s="872"/>
      <c r="DU73" s="873"/>
      <c r="DV73" s="868"/>
      <c r="DW73" s="869"/>
      <c r="DX73" s="869"/>
      <c r="DY73" s="869"/>
      <c r="DZ73" s="870"/>
      <c r="EA73" s="214"/>
    </row>
    <row r="74" spans="1:131" ht="26.4" customHeight="1" x14ac:dyDescent="0.2">
      <c r="A74" s="223">
        <v>7</v>
      </c>
      <c r="B74" s="882" t="s">
        <v>591</v>
      </c>
      <c r="C74" s="883"/>
      <c r="D74" s="883"/>
      <c r="E74" s="883"/>
      <c r="F74" s="883"/>
      <c r="G74" s="883"/>
      <c r="H74" s="883"/>
      <c r="I74" s="883"/>
      <c r="J74" s="883"/>
      <c r="K74" s="883"/>
      <c r="L74" s="883"/>
      <c r="M74" s="883"/>
      <c r="N74" s="883"/>
      <c r="O74" s="883"/>
      <c r="P74" s="884"/>
      <c r="Q74" s="885">
        <v>86783</v>
      </c>
      <c r="R74" s="839"/>
      <c r="S74" s="839"/>
      <c r="T74" s="839"/>
      <c r="U74" s="839"/>
      <c r="V74" s="839">
        <v>84421</v>
      </c>
      <c r="W74" s="839"/>
      <c r="X74" s="839"/>
      <c r="Y74" s="839"/>
      <c r="Z74" s="839"/>
      <c r="AA74" s="839">
        <v>2362</v>
      </c>
      <c r="AB74" s="839"/>
      <c r="AC74" s="839"/>
      <c r="AD74" s="839"/>
      <c r="AE74" s="839"/>
      <c r="AF74" s="839">
        <v>2362</v>
      </c>
      <c r="AG74" s="839"/>
      <c r="AH74" s="839"/>
      <c r="AI74" s="839"/>
      <c r="AJ74" s="839"/>
      <c r="AK74" s="839">
        <v>754</v>
      </c>
      <c r="AL74" s="839"/>
      <c r="AM74" s="839"/>
      <c r="AN74" s="839"/>
      <c r="AO74" s="839"/>
      <c r="AP74" s="839" t="s">
        <v>584</v>
      </c>
      <c r="AQ74" s="839"/>
      <c r="AR74" s="839"/>
      <c r="AS74" s="839"/>
      <c r="AT74" s="839"/>
      <c r="AU74" s="839" t="s">
        <v>584</v>
      </c>
      <c r="AV74" s="839"/>
      <c r="AW74" s="839"/>
      <c r="AX74" s="839"/>
      <c r="AY74" s="839"/>
      <c r="AZ74" s="841" t="s">
        <v>590</v>
      </c>
      <c r="BA74" s="841"/>
      <c r="BB74" s="841"/>
      <c r="BC74" s="841"/>
      <c r="BD74" s="842"/>
      <c r="BE74" s="226"/>
      <c r="BF74" s="226"/>
      <c r="BG74" s="226"/>
      <c r="BH74" s="226"/>
      <c r="BI74" s="226"/>
      <c r="BJ74" s="226"/>
      <c r="BK74" s="226"/>
      <c r="BL74" s="226"/>
      <c r="BM74" s="226"/>
      <c r="BN74" s="226"/>
      <c r="BO74" s="226"/>
      <c r="BP74" s="226"/>
      <c r="BQ74" s="223">
        <v>68</v>
      </c>
      <c r="BR74" s="228"/>
      <c r="BS74" s="868"/>
      <c r="BT74" s="869"/>
      <c r="BU74" s="869"/>
      <c r="BV74" s="869"/>
      <c r="BW74" s="869"/>
      <c r="BX74" s="869"/>
      <c r="BY74" s="869"/>
      <c r="BZ74" s="869"/>
      <c r="CA74" s="869"/>
      <c r="CB74" s="869"/>
      <c r="CC74" s="869"/>
      <c r="CD74" s="869"/>
      <c r="CE74" s="869"/>
      <c r="CF74" s="869"/>
      <c r="CG74" s="874"/>
      <c r="CH74" s="871"/>
      <c r="CI74" s="872"/>
      <c r="CJ74" s="872"/>
      <c r="CK74" s="872"/>
      <c r="CL74" s="873"/>
      <c r="CM74" s="871"/>
      <c r="CN74" s="872"/>
      <c r="CO74" s="872"/>
      <c r="CP74" s="872"/>
      <c r="CQ74" s="873"/>
      <c r="CR74" s="871"/>
      <c r="CS74" s="872"/>
      <c r="CT74" s="872"/>
      <c r="CU74" s="872"/>
      <c r="CV74" s="873"/>
      <c r="CW74" s="871"/>
      <c r="CX74" s="872"/>
      <c r="CY74" s="872"/>
      <c r="CZ74" s="872"/>
      <c r="DA74" s="873"/>
      <c r="DB74" s="871"/>
      <c r="DC74" s="872"/>
      <c r="DD74" s="872"/>
      <c r="DE74" s="872"/>
      <c r="DF74" s="873"/>
      <c r="DG74" s="871"/>
      <c r="DH74" s="872"/>
      <c r="DI74" s="872"/>
      <c r="DJ74" s="872"/>
      <c r="DK74" s="873"/>
      <c r="DL74" s="871"/>
      <c r="DM74" s="872"/>
      <c r="DN74" s="872"/>
      <c r="DO74" s="872"/>
      <c r="DP74" s="873"/>
      <c r="DQ74" s="871"/>
      <c r="DR74" s="872"/>
      <c r="DS74" s="872"/>
      <c r="DT74" s="872"/>
      <c r="DU74" s="873"/>
      <c r="DV74" s="868"/>
      <c r="DW74" s="869"/>
      <c r="DX74" s="869"/>
      <c r="DY74" s="869"/>
      <c r="DZ74" s="870"/>
      <c r="EA74" s="214"/>
    </row>
    <row r="75" spans="1:131" ht="26.4" customHeight="1" x14ac:dyDescent="0.2">
      <c r="A75" s="223">
        <v>8</v>
      </c>
      <c r="B75" s="882" t="s">
        <v>592</v>
      </c>
      <c r="C75" s="883"/>
      <c r="D75" s="883"/>
      <c r="E75" s="883"/>
      <c r="F75" s="883"/>
      <c r="G75" s="883"/>
      <c r="H75" s="883"/>
      <c r="I75" s="883"/>
      <c r="J75" s="883"/>
      <c r="K75" s="883"/>
      <c r="L75" s="883"/>
      <c r="M75" s="883"/>
      <c r="N75" s="883"/>
      <c r="O75" s="883"/>
      <c r="P75" s="884"/>
      <c r="Q75" s="886">
        <v>2046</v>
      </c>
      <c r="R75" s="887"/>
      <c r="S75" s="887"/>
      <c r="T75" s="887"/>
      <c r="U75" s="843"/>
      <c r="V75" s="888">
        <v>1895</v>
      </c>
      <c r="W75" s="887"/>
      <c r="X75" s="887"/>
      <c r="Y75" s="887"/>
      <c r="Z75" s="843"/>
      <c r="AA75" s="888">
        <v>150</v>
      </c>
      <c r="AB75" s="887"/>
      <c r="AC75" s="887"/>
      <c r="AD75" s="887"/>
      <c r="AE75" s="843"/>
      <c r="AF75" s="888">
        <v>1205</v>
      </c>
      <c r="AG75" s="887"/>
      <c r="AH75" s="887"/>
      <c r="AI75" s="887"/>
      <c r="AJ75" s="843"/>
      <c r="AK75" s="888">
        <v>414</v>
      </c>
      <c r="AL75" s="887"/>
      <c r="AM75" s="887"/>
      <c r="AN75" s="887"/>
      <c r="AO75" s="843"/>
      <c r="AP75" s="888" t="s">
        <v>584</v>
      </c>
      <c r="AQ75" s="887"/>
      <c r="AR75" s="887"/>
      <c r="AS75" s="887"/>
      <c r="AT75" s="843"/>
      <c r="AU75" s="888" t="s">
        <v>584</v>
      </c>
      <c r="AV75" s="887"/>
      <c r="AW75" s="887"/>
      <c r="AX75" s="887"/>
      <c r="AY75" s="843"/>
      <c r="AZ75" s="841"/>
      <c r="BA75" s="841"/>
      <c r="BB75" s="841"/>
      <c r="BC75" s="841"/>
      <c r="BD75" s="842"/>
      <c r="BE75" s="226"/>
      <c r="BF75" s="226"/>
      <c r="BG75" s="226"/>
      <c r="BH75" s="226"/>
      <c r="BI75" s="226"/>
      <c r="BJ75" s="226"/>
      <c r="BK75" s="226"/>
      <c r="BL75" s="226"/>
      <c r="BM75" s="226"/>
      <c r="BN75" s="226"/>
      <c r="BO75" s="226"/>
      <c r="BP75" s="226"/>
      <c r="BQ75" s="223">
        <v>69</v>
      </c>
      <c r="BR75" s="228"/>
      <c r="BS75" s="868"/>
      <c r="BT75" s="869"/>
      <c r="BU75" s="869"/>
      <c r="BV75" s="869"/>
      <c r="BW75" s="869"/>
      <c r="BX75" s="869"/>
      <c r="BY75" s="869"/>
      <c r="BZ75" s="869"/>
      <c r="CA75" s="869"/>
      <c r="CB75" s="869"/>
      <c r="CC75" s="869"/>
      <c r="CD75" s="869"/>
      <c r="CE75" s="869"/>
      <c r="CF75" s="869"/>
      <c r="CG75" s="874"/>
      <c r="CH75" s="871"/>
      <c r="CI75" s="872"/>
      <c r="CJ75" s="872"/>
      <c r="CK75" s="872"/>
      <c r="CL75" s="873"/>
      <c r="CM75" s="871"/>
      <c r="CN75" s="872"/>
      <c r="CO75" s="872"/>
      <c r="CP75" s="872"/>
      <c r="CQ75" s="873"/>
      <c r="CR75" s="871"/>
      <c r="CS75" s="872"/>
      <c r="CT75" s="872"/>
      <c r="CU75" s="872"/>
      <c r="CV75" s="873"/>
      <c r="CW75" s="871"/>
      <c r="CX75" s="872"/>
      <c r="CY75" s="872"/>
      <c r="CZ75" s="872"/>
      <c r="DA75" s="873"/>
      <c r="DB75" s="871"/>
      <c r="DC75" s="872"/>
      <c r="DD75" s="872"/>
      <c r="DE75" s="872"/>
      <c r="DF75" s="873"/>
      <c r="DG75" s="871"/>
      <c r="DH75" s="872"/>
      <c r="DI75" s="872"/>
      <c r="DJ75" s="872"/>
      <c r="DK75" s="873"/>
      <c r="DL75" s="871"/>
      <c r="DM75" s="872"/>
      <c r="DN75" s="872"/>
      <c r="DO75" s="872"/>
      <c r="DP75" s="873"/>
      <c r="DQ75" s="871"/>
      <c r="DR75" s="872"/>
      <c r="DS75" s="872"/>
      <c r="DT75" s="872"/>
      <c r="DU75" s="873"/>
      <c r="DV75" s="868"/>
      <c r="DW75" s="869"/>
      <c r="DX75" s="869"/>
      <c r="DY75" s="869"/>
      <c r="DZ75" s="870"/>
      <c r="EA75" s="214"/>
    </row>
    <row r="76" spans="1:131" ht="26.4" customHeight="1" x14ac:dyDescent="0.2">
      <c r="A76" s="223">
        <v>9</v>
      </c>
      <c r="B76" s="882"/>
      <c r="C76" s="883"/>
      <c r="D76" s="883"/>
      <c r="E76" s="883"/>
      <c r="F76" s="883"/>
      <c r="G76" s="883"/>
      <c r="H76" s="883"/>
      <c r="I76" s="883"/>
      <c r="J76" s="883"/>
      <c r="K76" s="883"/>
      <c r="L76" s="883"/>
      <c r="M76" s="883"/>
      <c r="N76" s="883"/>
      <c r="O76" s="883"/>
      <c r="P76" s="884"/>
      <c r="Q76" s="886"/>
      <c r="R76" s="887"/>
      <c r="S76" s="887"/>
      <c r="T76" s="887"/>
      <c r="U76" s="843"/>
      <c r="V76" s="888"/>
      <c r="W76" s="887"/>
      <c r="X76" s="887"/>
      <c r="Y76" s="887"/>
      <c r="Z76" s="843"/>
      <c r="AA76" s="888"/>
      <c r="AB76" s="887"/>
      <c r="AC76" s="887"/>
      <c r="AD76" s="887"/>
      <c r="AE76" s="843"/>
      <c r="AF76" s="888"/>
      <c r="AG76" s="887"/>
      <c r="AH76" s="887"/>
      <c r="AI76" s="887"/>
      <c r="AJ76" s="843"/>
      <c r="AK76" s="888"/>
      <c r="AL76" s="887"/>
      <c r="AM76" s="887"/>
      <c r="AN76" s="887"/>
      <c r="AO76" s="843"/>
      <c r="AP76" s="888"/>
      <c r="AQ76" s="887"/>
      <c r="AR76" s="887"/>
      <c r="AS76" s="887"/>
      <c r="AT76" s="843"/>
      <c r="AU76" s="888"/>
      <c r="AV76" s="887"/>
      <c r="AW76" s="887"/>
      <c r="AX76" s="887"/>
      <c r="AY76" s="843"/>
      <c r="AZ76" s="841"/>
      <c r="BA76" s="841"/>
      <c r="BB76" s="841"/>
      <c r="BC76" s="841"/>
      <c r="BD76" s="842"/>
      <c r="BE76" s="226"/>
      <c r="BF76" s="226"/>
      <c r="BG76" s="226"/>
      <c r="BH76" s="226"/>
      <c r="BI76" s="226"/>
      <c r="BJ76" s="226"/>
      <c r="BK76" s="226"/>
      <c r="BL76" s="226"/>
      <c r="BM76" s="226"/>
      <c r="BN76" s="226"/>
      <c r="BO76" s="226"/>
      <c r="BP76" s="226"/>
      <c r="BQ76" s="223">
        <v>70</v>
      </c>
      <c r="BR76" s="228"/>
      <c r="BS76" s="868"/>
      <c r="BT76" s="869"/>
      <c r="BU76" s="869"/>
      <c r="BV76" s="869"/>
      <c r="BW76" s="869"/>
      <c r="BX76" s="869"/>
      <c r="BY76" s="869"/>
      <c r="BZ76" s="869"/>
      <c r="CA76" s="869"/>
      <c r="CB76" s="869"/>
      <c r="CC76" s="869"/>
      <c r="CD76" s="869"/>
      <c r="CE76" s="869"/>
      <c r="CF76" s="869"/>
      <c r="CG76" s="874"/>
      <c r="CH76" s="871"/>
      <c r="CI76" s="872"/>
      <c r="CJ76" s="872"/>
      <c r="CK76" s="872"/>
      <c r="CL76" s="873"/>
      <c r="CM76" s="871"/>
      <c r="CN76" s="872"/>
      <c r="CO76" s="872"/>
      <c r="CP76" s="872"/>
      <c r="CQ76" s="873"/>
      <c r="CR76" s="871"/>
      <c r="CS76" s="872"/>
      <c r="CT76" s="872"/>
      <c r="CU76" s="872"/>
      <c r="CV76" s="873"/>
      <c r="CW76" s="871"/>
      <c r="CX76" s="872"/>
      <c r="CY76" s="872"/>
      <c r="CZ76" s="872"/>
      <c r="DA76" s="873"/>
      <c r="DB76" s="871"/>
      <c r="DC76" s="872"/>
      <c r="DD76" s="872"/>
      <c r="DE76" s="872"/>
      <c r="DF76" s="873"/>
      <c r="DG76" s="871"/>
      <c r="DH76" s="872"/>
      <c r="DI76" s="872"/>
      <c r="DJ76" s="872"/>
      <c r="DK76" s="873"/>
      <c r="DL76" s="871"/>
      <c r="DM76" s="872"/>
      <c r="DN76" s="872"/>
      <c r="DO76" s="872"/>
      <c r="DP76" s="873"/>
      <c r="DQ76" s="871"/>
      <c r="DR76" s="872"/>
      <c r="DS76" s="872"/>
      <c r="DT76" s="872"/>
      <c r="DU76" s="873"/>
      <c r="DV76" s="868"/>
      <c r="DW76" s="869"/>
      <c r="DX76" s="869"/>
      <c r="DY76" s="869"/>
      <c r="DZ76" s="870"/>
      <c r="EA76" s="214"/>
    </row>
    <row r="77" spans="1:131" ht="26.4" customHeight="1" x14ac:dyDescent="0.2">
      <c r="A77" s="223">
        <v>10</v>
      </c>
      <c r="B77" s="882"/>
      <c r="C77" s="883"/>
      <c r="D77" s="883"/>
      <c r="E77" s="883"/>
      <c r="F77" s="883"/>
      <c r="G77" s="883"/>
      <c r="H77" s="883"/>
      <c r="I77" s="883"/>
      <c r="J77" s="883"/>
      <c r="K77" s="883"/>
      <c r="L77" s="883"/>
      <c r="M77" s="883"/>
      <c r="N77" s="883"/>
      <c r="O77" s="883"/>
      <c r="P77" s="884"/>
      <c r="Q77" s="886"/>
      <c r="R77" s="887"/>
      <c r="S77" s="887"/>
      <c r="T77" s="887"/>
      <c r="U77" s="843"/>
      <c r="V77" s="888"/>
      <c r="W77" s="887"/>
      <c r="X77" s="887"/>
      <c r="Y77" s="887"/>
      <c r="Z77" s="843"/>
      <c r="AA77" s="888"/>
      <c r="AB77" s="887"/>
      <c r="AC77" s="887"/>
      <c r="AD77" s="887"/>
      <c r="AE77" s="843"/>
      <c r="AF77" s="888"/>
      <c r="AG77" s="887"/>
      <c r="AH77" s="887"/>
      <c r="AI77" s="887"/>
      <c r="AJ77" s="843"/>
      <c r="AK77" s="888"/>
      <c r="AL77" s="887"/>
      <c r="AM77" s="887"/>
      <c r="AN77" s="887"/>
      <c r="AO77" s="843"/>
      <c r="AP77" s="888"/>
      <c r="AQ77" s="887"/>
      <c r="AR77" s="887"/>
      <c r="AS77" s="887"/>
      <c r="AT77" s="843"/>
      <c r="AU77" s="888"/>
      <c r="AV77" s="887"/>
      <c r="AW77" s="887"/>
      <c r="AX77" s="887"/>
      <c r="AY77" s="843"/>
      <c r="AZ77" s="841"/>
      <c r="BA77" s="841"/>
      <c r="BB77" s="841"/>
      <c r="BC77" s="841"/>
      <c r="BD77" s="842"/>
      <c r="BE77" s="226"/>
      <c r="BF77" s="226"/>
      <c r="BG77" s="226"/>
      <c r="BH77" s="226"/>
      <c r="BI77" s="226"/>
      <c r="BJ77" s="226"/>
      <c r="BK77" s="226"/>
      <c r="BL77" s="226"/>
      <c r="BM77" s="226"/>
      <c r="BN77" s="226"/>
      <c r="BO77" s="226"/>
      <c r="BP77" s="226"/>
      <c r="BQ77" s="223">
        <v>71</v>
      </c>
      <c r="BR77" s="228"/>
      <c r="BS77" s="868"/>
      <c r="BT77" s="869"/>
      <c r="BU77" s="869"/>
      <c r="BV77" s="869"/>
      <c r="BW77" s="869"/>
      <c r="BX77" s="869"/>
      <c r="BY77" s="869"/>
      <c r="BZ77" s="869"/>
      <c r="CA77" s="869"/>
      <c r="CB77" s="869"/>
      <c r="CC77" s="869"/>
      <c r="CD77" s="869"/>
      <c r="CE77" s="869"/>
      <c r="CF77" s="869"/>
      <c r="CG77" s="874"/>
      <c r="CH77" s="871"/>
      <c r="CI77" s="872"/>
      <c r="CJ77" s="872"/>
      <c r="CK77" s="872"/>
      <c r="CL77" s="873"/>
      <c r="CM77" s="871"/>
      <c r="CN77" s="872"/>
      <c r="CO77" s="872"/>
      <c r="CP77" s="872"/>
      <c r="CQ77" s="873"/>
      <c r="CR77" s="871"/>
      <c r="CS77" s="872"/>
      <c r="CT77" s="872"/>
      <c r="CU77" s="872"/>
      <c r="CV77" s="873"/>
      <c r="CW77" s="871"/>
      <c r="CX77" s="872"/>
      <c r="CY77" s="872"/>
      <c r="CZ77" s="872"/>
      <c r="DA77" s="873"/>
      <c r="DB77" s="871"/>
      <c r="DC77" s="872"/>
      <c r="DD77" s="872"/>
      <c r="DE77" s="872"/>
      <c r="DF77" s="873"/>
      <c r="DG77" s="871"/>
      <c r="DH77" s="872"/>
      <c r="DI77" s="872"/>
      <c r="DJ77" s="872"/>
      <c r="DK77" s="873"/>
      <c r="DL77" s="871"/>
      <c r="DM77" s="872"/>
      <c r="DN77" s="872"/>
      <c r="DO77" s="872"/>
      <c r="DP77" s="873"/>
      <c r="DQ77" s="871"/>
      <c r="DR77" s="872"/>
      <c r="DS77" s="872"/>
      <c r="DT77" s="872"/>
      <c r="DU77" s="873"/>
      <c r="DV77" s="868"/>
      <c r="DW77" s="869"/>
      <c r="DX77" s="869"/>
      <c r="DY77" s="869"/>
      <c r="DZ77" s="870"/>
      <c r="EA77" s="214"/>
    </row>
    <row r="78" spans="1:131" ht="26.4" customHeight="1" x14ac:dyDescent="0.2">
      <c r="A78" s="223">
        <v>11</v>
      </c>
      <c r="B78" s="882"/>
      <c r="C78" s="883"/>
      <c r="D78" s="883"/>
      <c r="E78" s="883"/>
      <c r="F78" s="883"/>
      <c r="G78" s="883"/>
      <c r="H78" s="883"/>
      <c r="I78" s="883"/>
      <c r="J78" s="883"/>
      <c r="K78" s="883"/>
      <c r="L78" s="883"/>
      <c r="M78" s="883"/>
      <c r="N78" s="883"/>
      <c r="O78" s="883"/>
      <c r="P78" s="884"/>
      <c r="Q78" s="885"/>
      <c r="R78" s="839"/>
      <c r="S78" s="839"/>
      <c r="T78" s="839"/>
      <c r="U78" s="839"/>
      <c r="V78" s="839"/>
      <c r="W78" s="839"/>
      <c r="X78" s="839"/>
      <c r="Y78" s="839"/>
      <c r="Z78" s="839"/>
      <c r="AA78" s="839"/>
      <c r="AB78" s="839"/>
      <c r="AC78" s="839"/>
      <c r="AD78" s="839"/>
      <c r="AE78" s="839"/>
      <c r="AF78" s="839"/>
      <c r="AG78" s="839"/>
      <c r="AH78" s="839"/>
      <c r="AI78" s="839"/>
      <c r="AJ78" s="839"/>
      <c r="AK78" s="839"/>
      <c r="AL78" s="839"/>
      <c r="AM78" s="839"/>
      <c r="AN78" s="839"/>
      <c r="AO78" s="839"/>
      <c r="AP78" s="839"/>
      <c r="AQ78" s="839"/>
      <c r="AR78" s="839"/>
      <c r="AS78" s="839"/>
      <c r="AT78" s="839"/>
      <c r="AU78" s="839"/>
      <c r="AV78" s="839"/>
      <c r="AW78" s="839"/>
      <c r="AX78" s="839"/>
      <c r="AY78" s="839"/>
      <c r="AZ78" s="841"/>
      <c r="BA78" s="841"/>
      <c r="BB78" s="841"/>
      <c r="BC78" s="841"/>
      <c r="BD78" s="842"/>
      <c r="BE78" s="226"/>
      <c r="BF78" s="226"/>
      <c r="BG78" s="226"/>
      <c r="BH78" s="226"/>
      <c r="BI78" s="226"/>
      <c r="BJ78" s="214"/>
      <c r="BK78" s="214"/>
      <c r="BL78" s="214"/>
      <c r="BM78" s="214"/>
      <c r="BN78" s="214"/>
      <c r="BO78" s="226"/>
      <c r="BP78" s="226"/>
      <c r="BQ78" s="223">
        <v>72</v>
      </c>
      <c r="BR78" s="228"/>
      <c r="BS78" s="868"/>
      <c r="BT78" s="869"/>
      <c r="BU78" s="869"/>
      <c r="BV78" s="869"/>
      <c r="BW78" s="869"/>
      <c r="BX78" s="869"/>
      <c r="BY78" s="869"/>
      <c r="BZ78" s="869"/>
      <c r="CA78" s="869"/>
      <c r="CB78" s="869"/>
      <c r="CC78" s="869"/>
      <c r="CD78" s="869"/>
      <c r="CE78" s="869"/>
      <c r="CF78" s="869"/>
      <c r="CG78" s="874"/>
      <c r="CH78" s="871"/>
      <c r="CI78" s="872"/>
      <c r="CJ78" s="872"/>
      <c r="CK78" s="872"/>
      <c r="CL78" s="873"/>
      <c r="CM78" s="871"/>
      <c r="CN78" s="872"/>
      <c r="CO78" s="872"/>
      <c r="CP78" s="872"/>
      <c r="CQ78" s="873"/>
      <c r="CR78" s="871"/>
      <c r="CS78" s="872"/>
      <c r="CT78" s="872"/>
      <c r="CU78" s="872"/>
      <c r="CV78" s="873"/>
      <c r="CW78" s="871"/>
      <c r="CX78" s="872"/>
      <c r="CY78" s="872"/>
      <c r="CZ78" s="872"/>
      <c r="DA78" s="873"/>
      <c r="DB78" s="871"/>
      <c r="DC78" s="872"/>
      <c r="DD78" s="872"/>
      <c r="DE78" s="872"/>
      <c r="DF78" s="873"/>
      <c r="DG78" s="871"/>
      <c r="DH78" s="872"/>
      <c r="DI78" s="872"/>
      <c r="DJ78" s="872"/>
      <c r="DK78" s="873"/>
      <c r="DL78" s="871"/>
      <c r="DM78" s="872"/>
      <c r="DN78" s="872"/>
      <c r="DO78" s="872"/>
      <c r="DP78" s="873"/>
      <c r="DQ78" s="871"/>
      <c r="DR78" s="872"/>
      <c r="DS78" s="872"/>
      <c r="DT78" s="872"/>
      <c r="DU78" s="873"/>
      <c r="DV78" s="868"/>
      <c r="DW78" s="869"/>
      <c r="DX78" s="869"/>
      <c r="DY78" s="869"/>
      <c r="DZ78" s="870"/>
      <c r="EA78" s="214"/>
    </row>
    <row r="79" spans="1:131" ht="26.4" customHeight="1" x14ac:dyDescent="0.2">
      <c r="A79" s="223">
        <v>12</v>
      </c>
      <c r="B79" s="882"/>
      <c r="C79" s="883"/>
      <c r="D79" s="883"/>
      <c r="E79" s="883"/>
      <c r="F79" s="883"/>
      <c r="G79" s="883"/>
      <c r="H79" s="883"/>
      <c r="I79" s="883"/>
      <c r="J79" s="883"/>
      <c r="K79" s="883"/>
      <c r="L79" s="883"/>
      <c r="M79" s="883"/>
      <c r="N79" s="883"/>
      <c r="O79" s="883"/>
      <c r="P79" s="884"/>
      <c r="Q79" s="885"/>
      <c r="R79" s="839"/>
      <c r="S79" s="839"/>
      <c r="T79" s="839"/>
      <c r="U79" s="839"/>
      <c r="V79" s="839"/>
      <c r="W79" s="839"/>
      <c r="X79" s="839"/>
      <c r="Y79" s="839"/>
      <c r="Z79" s="839"/>
      <c r="AA79" s="839"/>
      <c r="AB79" s="839"/>
      <c r="AC79" s="839"/>
      <c r="AD79" s="839"/>
      <c r="AE79" s="839"/>
      <c r="AF79" s="839"/>
      <c r="AG79" s="839"/>
      <c r="AH79" s="839"/>
      <c r="AI79" s="839"/>
      <c r="AJ79" s="839"/>
      <c r="AK79" s="839"/>
      <c r="AL79" s="839"/>
      <c r="AM79" s="839"/>
      <c r="AN79" s="839"/>
      <c r="AO79" s="839"/>
      <c r="AP79" s="839"/>
      <c r="AQ79" s="839"/>
      <c r="AR79" s="839"/>
      <c r="AS79" s="839"/>
      <c r="AT79" s="839"/>
      <c r="AU79" s="839"/>
      <c r="AV79" s="839"/>
      <c r="AW79" s="839"/>
      <c r="AX79" s="839"/>
      <c r="AY79" s="839"/>
      <c r="AZ79" s="841"/>
      <c r="BA79" s="841"/>
      <c r="BB79" s="841"/>
      <c r="BC79" s="841"/>
      <c r="BD79" s="842"/>
      <c r="BE79" s="226"/>
      <c r="BF79" s="226"/>
      <c r="BG79" s="226"/>
      <c r="BH79" s="226"/>
      <c r="BI79" s="226"/>
      <c r="BJ79" s="214"/>
      <c r="BK79" s="214"/>
      <c r="BL79" s="214"/>
      <c r="BM79" s="214"/>
      <c r="BN79" s="214"/>
      <c r="BO79" s="226"/>
      <c r="BP79" s="226"/>
      <c r="BQ79" s="223">
        <v>73</v>
      </c>
      <c r="BR79" s="228"/>
      <c r="BS79" s="868"/>
      <c r="BT79" s="869"/>
      <c r="BU79" s="869"/>
      <c r="BV79" s="869"/>
      <c r="BW79" s="869"/>
      <c r="BX79" s="869"/>
      <c r="BY79" s="869"/>
      <c r="BZ79" s="869"/>
      <c r="CA79" s="869"/>
      <c r="CB79" s="869"/>
      <c r="CC79" s="869"/>
      <c r="CD79" s="869"/>
      <c r="CE79" s="869"/>
      <c r="CF79" s="869"/>
      <c r="CG79" s="874"/>
      <c r="CH79" s="871"/>
      <c r="CI79" s="872"/>
      <c r="CJ79" s="872"/>
      <c r="CK79" s="872"/>
      <c r="CL79" s="873"/>
      <c r="CM79" s="871"/>
      <c r="CN79" s="872"/>
      <c r="CO79" s="872"/>
      <c r="CP79" s="872"/>
      <c r="CQ79" s="873"/>
      <c r="CR79" s="871"/>
      <c r="CS79" s="872"/>
      <c r="CT79" s="872"/>
      <c r="CU79" s="872"/>
      <c r="CV79" s="873"/>
      <c r="CW79" s="871"/>
      <c r="CX79" s="872"/>
      <c r="CY79" s="872"/>
      <c r="CZ79" s="872"/>
      <c r="DA79" s="873"/>
      <c r="DB79" s="871"/>
      <c r="DC79" s="872"/>
      <c r="DD79" s="872"/>
      <c r="DE79" s="872"/>
      <c r="DF79" s="873"/>
      <c r="DG79" s="871"/>
      <c r="DH79" s="872"/>
      <c r="DI79" s="872"/>
      <c r="DJ79" s="872"/>
      <c r="DK79" s="873"/>
      <c r="DL79" s="871"/>
      <c r="DM79" s="872"/>
      <c r="DN79" s="872"/>
      <c r="DO79" s="872"/>
      <c r="DP79" s="873"/>
      <c r="DQ79" s="871"/>
      <c r="DR79" s="872"/>
      <c r="DS79" s="872"/>
      <c r="DT79" s="872"/>
      <c r="DU79" s="873"/>
      <c r="DV79" s="868"/>
      <c r="DW79" s="869"/>
      <c r="DX79" s="869"/>
      <c r="DY79" s="869"/>
      <c r="DZ79" s="870"/>
      <c r="EA79" s="214"/>
    </row>
    <row r="80" spans="1:131" ht="26.4" customHeight="1" x14ac:dyDescent="0.2">
      <c r="A80" s="223">
        <v>13</v>
      </c>
      <c r="B80" s="882"/>
      <c r="C80" s="883"/>
      <c r="D80" s="883"/>
      <c r="E80" s="883"/>
      <c r="F80" s="883"/>
      <c r="G80" s="883"/>
      <c r="H80" s="883"/>
      <c r="I80" s="883"/>
      <c r="J80" s="883"/>
      <c r="K80" s="883"/>
      <c r="L80" s="883"/>
      <c r="M80" s="883"/>
      <c r="N80" s="883"/>
      <c r="O80" s="883"/>
      <c r="P80" s="884"/>
      <c r="Q80" s="885"/>
      <c r="R80" s="839"/>
      <c r="S80" s="839"/>
      <c r="T80" s="839"/>
      <c r="U80" s="839"/>
      <c r="V80" s="839"/>
      <c r="W80" s="839"/>
      <c r="X80" s="839"/>
      <c r="Y80" s="839"/>
      <c r="Z80" s="839"/>
      <c r="AA80" s="839"/>
      <c r="AB80" s="839"/>
      <c r="AC80" s="839"/>
      <c r="AD80" s="839"/>
      <c r="AE80" s="839"/>
      <c r="AF80" s="839"/>
      <c r="AG80" s="839"/>
      <c r="AH80" s="839"/>
      <c r="AI80" s="839"/>
      <c r="AJ80" s="839"/>
      <c r="AK80" s="839"/>
      <c r="AL80" s="839"/>
      <c r="AM80" s="839"/>
      <c r="AN80" s="839"/>
      <c r="AO80" s="839"/>
      <c r="AP80" s="839"/>
      <c r="AQ80" s="839"/>
      <c r="AR80" s="839"/>
      <c r="AS80" s="839"/>
      <c r="AT80" s="839"/>
      <c r="AU80" s="839"/>
      <c r="AV80" s="839"/>
      <c r="AW80" s="839"/>
      <c r="AX80" s="839"/>
      <c r="AY80" s="839"/>
      <c r="AZ80" s="841"/>
      <c r="BA80" s="841"/>
      <c r="BB80" s="841"/>
      <c r="BC80" s="841"/>
      <c r="BD80" s="842"/>
      <c r="BE80" s="226"/>
      <c r="BF80" s="226"/>
      <c r="BG80" s="226"/>
      <c r="BH80" s="226"/>
      <c r="BI80" s="226"/>
      <c r="BJ80" s="226"/>
      <c r="BK80" s="226"/>
      <c r="BL80" s="226"/>
      <c r="BM80" s="226"/>
      <c r="BN80" s="226"/>
      <c r="BO80" s="226"/>
      <c r="BP80" s="226"/>
      <c r="BQ80" s="223">
        <v>74</v>
      </c>
      <c r="BR80" s="228"/>
      <c r="BS80" s="868"/>
      <c r="BT80" s="869"/>
      <c r="BU80" s="869"/>
      <c r="BV80" s="869"/>
      <c r="BW80" s="869"/>
      <c r="BX80" s="869"/>
      <c r="BY80" s="869"/>
      <c r="BZ80" s="869"/>
      <c r="CA80" s="869"/>
      <c r="CB80" s="869"/>
      <c r="CC80" s="869"/>
      <c r="CD80" s="869"/>
      <c r="CE80" s="869"/>
      <c r="CF80" s="869"/>
      <c r="CG80" s="874"/>
      <c r="CH80" s="871"/>
      <c r="CI80" s="872"/>
      <c r="CJ80" s="872"/>
      <c r="CK80" s="872"/>
      <c r="CL80" s="873"/>
      <c r="CM80" s="871"/>
      <c r="CN80" s="872"/>
      <c r="CO80" s="872"/>
      <c r="CP80" s="872"/>
      <c r="CQ80" s="873"/>
      <c r="CR80" s="871"/>
      <c r="CS80" s="872"/>
      <c r="CT80" s="872"/>
      <c r="CU80" s="872"/>
      <c r="CV80" s="873"/>
      <c r="CW80" s="871"/>
      <c r="CX80" s="872"/>
      <c r="CY80" s="872"/>
      <c r="CZ80" s="872"/>
      <c r="DA80" s="873"/>
      <c r="DB80" s="871"/>
      <c r="DC80" s="872"/>
      <c r="DD80" s="872"/>
      <c r="DE80" s="872"/>
      <c r="DF80" s="873"/>
      <c r="DG80" s="871"/>
      <c r="DH80" s="872"/>
      <c r="DI80" s="872"/>
      <c r="DJ80" s="872"/>
      <c r="DK80" s="873"/>
      <c r="DL80" s="871"/>
      <c r="DM80" s="872"/>
      <c r="DN80" s="872"/>
      <c r="DO80" s="872"/>
      <c r="DP80" s="873"/>
      <c r="DQ80" s="871"/>
      <c r="DR80" s="872"/>
      <c r="DS80" s="872"/>
      <c r="DT80" s="872"/>
      <c r="DU80" s="873"/>
      <c r="DV80" s="868"/>
      <c r="DW80" s="869"/>
      <c r="DX80" s="869"/>
      <c r="DY80" s="869"/>
      <c r="DZ80" s="870"/>
      <c r="EA80" s="214"/>
    </row>
    <row r="81" spans="1:131" ht="26.4" customHeight="1" x14ac:dyDescent="0.2">
      <c r="A81" s="223">
        <v>14</v>
      </c>
      <c r="B81" s="882"/>
      <c r="C81" s="883"/>
      <c r="D81" s="883"/>
      <c r="E81" s="883"/>
      <c r="F81" s="883"/>
      <c r="G81" s="883"/>
      <c r="H81" s="883"/>
      <c r="I81" s="883"/>
      <c r="J81" s="883"/>
      <c r="K81" s="883"/>
      <c r="L81" s="883"/>
      <c r="M81" s="883"/>
      <c r="N81" s="883"/>
      <c r="O81" s="883"/>
      <c r="P81" s="884"/>
      <c r="Q81" s="885"/>
      <c r="R81" s="839"/>
      <c r="S81" s="839"/>
      <c r="T81" s="839"/>
      <c r="U81" s="839"/>
      <c r="V81" s="839"/>
      <c r="W81" s="839"/>
      <c r="X81" s="839"/>
      <c r="Y81" s="839"/>
      <c r="Z81" s="839"/>
      <c r="AA81" s="839"/>
      <c r="AB81" s="839"/>
      <c r="AC81" s="839"/>
      <c r="AD81" s="839"/>
      <c r="AE81" s="839"/>
      <c r="AF81" s="839"/>
      <c r="AG81" s="839"/>
      <c r="AH81" s="839"/>
      <c r="AI81" s="839"/>
      <c r="AJ81" s="839"/>
      <c r="AK81" s="839"/>
      <c r="AL81" s="839"/>
      <c r="AM81" s="839"/>
      <c r="AN81" s="839"/>
      <c r="AO81" s="839"/>
      <c r="AP81" s="839"/>
      <c r="AQ81" s="839"/>
      <c r="AR81" s="839"/>
      <c r="AS81" s="839"/>
      <c r="AT81" s="839"/>
      <c r="AU81" s="839"/>
      <c r="AV81" s="839"/>
      <c r="AW81" s="839"/>
      <c r="AX81" s="839"/>
      <c r="AY81" s="839"/>
      <c r="AZ81" s="841"/>
      <c r="BA81" s="841"/>
      <c r="BB81" s="841"/>
      <c r="BC81" s="841"/>
      <c r="BD81" s="842"/>
      <c r="BE81" s="226"/>
      <c r="BF81" s="226"/>
      <c r="BG81" s="226"/>
      <c r="BH81" s="226"/>
      <c r="BI81" s="226"/>
      <c r="BJ81" s="226"/>
      <c r="BK81" s="226"/>
      <c r="BL81" s="226"/>
      <c r="BM81" s="226"/>
      <c r="BN81" s="226"/>
      <c r="BO81" s="226"/>
      <c r="BP81" s="226"/>
      <c r="BQ81" s="223">
        <v>75</v>
      </c>
      <c r="BR81" s="228"/>
      <c r="BS81" s="868"/>
      <c r="BT81" s="869"/>
      <c r="BU81" s="869"/>
      <c r="BV81" s="869"/>
      <c r="BW81" s="869"/>
      <c r="BX81" s="869"/>
      <c r="BY81" s="869"/>
      <c r="BZ81" s="869"/>
      <c r="CA81" s="869"/>
      <c r="CB81" s="869"/>
      <c r="CC81" s="869"/>
      <c r="CD81" s="869"/>
      <c r="CE81" s="869"/>
      <c r="CF81" s="869"/>
      <c r="CG81" s="874"/>
      <c r="CH81" s="871"/>
      <c r="CI81" s="872"/>
      <c r="CJ81" s="872"/>
      <c r="CK81" s="872"/>
      <c r="CL81" s="873"/>
      <c r="CM81" s="871"/>
      <c r="CN81" s="872"/>
      <c r="CO81" s="872"/>
      <c r="CP81" s="872"/>
      <c r="CQ81" s="873"/>
      <c r="CR81" s="871"/>
      <c r="CS81" s="872"/>
      <c r="CT81" s="872"/>
      <c r="CU81" s="872"/>
      <c r="CV81" s="873"/>
      <c r="CW81" s="871"/>
      <c r="CX81" s="872"/>
      <c r="CY81" s="872"/>
      <c r="CZ81" s="872"/>
      <c r="DA81" s="873"/>
      <c r="DB81" s="871"/>
      <c r="DC81" s="872"/>
      <c r="DD81" s="872"/>
      <c r="DE81" s="872"/>
      <c r="DF81" s="873"/>
      <c r="DG81" s="871"/>
      <c r="DH81" s="872"/>
      <c r="DI81" s="872"/>
      <c r="DJ81" s="872"/>
      <c r="DK81" s="873"/>
      <c r="DL81" s="871"/>
      <c r="DM81" s="872"/>
      <c r="DN81" s="872"/>
      <c r="DO81" s="872"/>
      <c r="DP81" s="873"/>
      <c r="DQ81" s="871"/>
      <c r="DR81" s="872"/>
      <c r="DS81" s="872"/>
      <c r="DT81" s="872"/>
      <c r="DU81" s="873"/>
      <c r="DV81" s="868"/>
      <c r="DW81" s="869"/>
      <c r="DX81" s="869"/>
      <c r="DY81" s="869"/>
      <c r="DZ81" s="870"/>
      <c r="EA81" s="214"/>
    </row>
    <row r="82" spans="1:131" ht="26.4" customHeight="1" x14ac:dyDescent="0.2">
      <c r="A82" s="223">
        <v>15</v>
      </c>
      <c r="B82" s="882"/>
      <c r="C82" s="883"/>
      <c r="D82" s="883"/>
      <c r="E82" s="883"/>
      <c r="F82" s="883"/>
      <c r="G82" s="883"/>
      <c r="H82" s="883"/>
      <c r="I82" s="883"/>
      <c r="J82" s="883"/>
      <c r="K82" s="883"/>
      <c r="L82" s="883"/>
      <c r="M82" s="883"/>
      <c r="N82" s="883"/>
      <c r="O82" s="883"/>
      <c r="P82" s="884"/>
      <c r="Q82" s="885"/>
      <c r="R82" s="839"/>
      <c r="S82" s="839"/>
      <c r="T82" s="839"/>
      <c r="U82" s="839"/>
      <c r="V82" s="839"/>
      <c r="W82" s="839"/>
      <c r="X82" s="839"/>
      <c r="Y82" s="839"/>
      <c r="Z82" s="839"/>
      <c r="AA82" s="839"/>
      <c r="AB82" s="839"/>
      <c r="AC82" s="839"/>
      <c r="AD82" s="839"/>
      <c r="AE82" s="839"/>
      <c r="AF82" s="839"/>
      <c r="AG82" s="839"/>
      <c r="AH82" s="839"/>
      <c r="AI82" s="839"/>
      <c r="AJ82" s="839"/>
      <c r="AK82" s="839"/>
      <c r="AL82" s="839"/>
      <c r="AM82" s="839"/>
      <c r="AN82" s="839"/>
      <c r="AO82" s="839"/>
      <c r="AP82" s="839"/>
      <c r="AQ82" s="839"/>
      <c r="AR82" s="839"/>
      <c r="AS82" s="839"/>
      <c r="AT82" s="839"/>
      <c r="AU82" s="839"/>
      <c r="AV82" s="839"/>
      <c r="AW82" s="839"/>
      <c r="AX82" s="839"/>
      <c r="AY82" s="839"/>
      <c r="AZ82" s="841"/>
      <c r="BA82" s="841"/>
      <c r="BB82" s="841"/>
      <c r="BC82" s="841"/>
      <c r="BD82" s="842"/>
      <c r="BE82" s="226"/>
      <c r="BF82" s="226"/>
      <c r="BG82" s="226"/>
      <c r="BH82" s="226"/>
      <c r="BI82" s="226"/>
      <c r="BJ82" s="226"/>
      <c r="BK82" s="226"/>
      <c r="BL82" s="226"/>
      <c r="BM82" s="226"/>
      <c r="BN82" s="226"/>
      <c r="BO82" s="226"/>
      <c r="BP82" s="226"/>
      <c r="BQ82" s="223">
        <v>76</v>
      </c>
      <c r="BR82" s="228"/>
      <c r="BS82" s="868"/>
      <c r="BT82" s="869"/>
      <c r="BU82" s="869"/>
      <c r="BV82" s="869"/>
      <c r="BW82" s="869"/>
      <c r="BX82" s="869"/>
      <c r="BY82" s="869"/>
      <c r="BZ82" s="869"/>
      <c r="CA82" s="869"/>
      <c r="CB82" s="869"/>
      <c r="CC82" s="869"/>
      <c r="CD82" s="869"/>
      <c r="CE82" s="869"/>
      <c r="CF82" s="869"/>
      <c r="CG82" s="874"/>
      <c r="CH82" s="871"/>
      <c r="CI82" s="872"/>
      <c r="CJ82" s="872"/>
      <c r="CK82" s="872"/>
      <c r="CL82" s="873"/>
      <c r="CM82" s="871"/>
      <c r="CN82" s="872"/>
      <c r="CO82" s="872"/>
      <c r="CP82" s="872"/>
      <c r="CQ82" s="873"/>
      <c r="CR82" s="871"/>
      <c r="CS82" s="872"/>
      <c r="CT82" s="872"/>
      <c r="CU82" s="872"/>
      <c r="CV82" s="873"/>
      <c r="CW82" s="871"/>
      <c r="CX82" s="872"/>
      <c r="CY82" s="872"/>
      <c r="CZ82" s="872"/>
      <c r="DA82" s="873"/>
      <c r="DB82" s="871"/>
      <c r="DC82" s="872"/>
      <c r="DD82" s="872"/>
      <c r="DE82" s="872"/>
      <c r="DF82" s="873"/>
      <c r="DG82" s="871"/>
      <c r="DH82" s="872"/>
      <c r="DI82" s="872"/>
      <c r="DJ82" s="872"/>
      <c r="DK82" s="873"/>
      <c r="DL82" s="871"/>
      <c r="DM82" s="872"/>
      <c r="DN82" s="872"/>
      <c r="DO82" s="872"/>
      <c r="DP82" s="873"/>
      <c r="DQ82" s="871"/>
      <c r="DR82" s="872"/>
      <c r="DS82" s="872"/>
      <c r="DT82" s="872"/>
      <c r="DU82" s="873"/>
      <c r="DV82" s="868"/>
      <c r="DW82" s="869"/>
      <c r="DX82" s="869"/>
      <c r="DY82" s="869"/>
      <c r="DZ82" s="870"/>
      <c r="EA82" s="214"/>
    </row>
    <row r="83" spans="1:131" ht="26.4" customHeight="1" x14ac:dyDescent="0.2">
      <c r="A83" s="223">
        <v>16</v>
      </c>
      <c r="B83" s="882"/>
      <c r="C83" s="883"/>
      <c r="D83" s="883"/>
      <c r="E83" s="883"/>
      <c r="F83" s="883"/>
      <c r="G83" s="883"/>
      <c r="H83" s="883"/>
      <c r="I83" s="883"/>
      <c r="J83" s="883"/>
      <c r="K83" s="883"/>
      <c r="L83" s="883"/>
      <c r="M83" s="883"/>
      <c r="N83" s="883"/>
      <c r="O83" s="883"/>
      <c r="P83" s="884"/>
      <c r="Q83" s="885"/>
      <c r="R83" s="839"/>
      <c r="S83" s="839"/>
      <c r="T83" s="839"/>
      <c r="U83" s="839"/>
      <c r="V83" s="839"/>
      <c r="W83" s="839"/>
      <c r="X83" s="839"/>
      <c r="Y83" s="839"/>
      <c r="Z83" s="839"/>
      <c r="AA83" s="839"/>
      <c r="AB83" s="839"/>
      <c r="AC83" s="839"/>
      <c r="AD83" s="839"/>
      <c r="AE83" s="839"/>
      <c r="AF83" s="839"/>
      <c r="AG83" s="839"/>
      <c r="AH83" s="839"/>
      <c r="AI83" s="839"/>
      <c r="AJ83" s="839"/>
      <c r="AK83" s="839"/>
      <c r="AL83" s="839"/>
      <c r="AM83" s="839"/>
      <c r="AN83" s="839"/>
      <c r="AO83" s="839"/>
      <c r="AP83" s="839"/>
      <c r="AQ83" s="839"/>
      <c r="AR83" s="839"/>
      <c r="AS83" s="839"/>
      <c r="AT83" s="839"/>
      <c r="AU83" s="839"/>
      <c r="AV83" s="839"/>
      <c r="AW83" s="839"/>
      <c r="AX83" s="839"/>
      <c r="AY83" s="839"/>
      <c r="AZ83" s="841"/>
      <c r="BA83" s="841"/>
      <c r="BB83" s="841"/>
      <c r="BC83" s="841"/>
      <c r="BD83" s="842"/>
      <c r="BE83" s="226"/>
      <c r="BF83" s="226"/>
      <c r="BG83" s="226"/>
      <c r="BH83" s="226"/>
      <c r="BI83" s="226"/>
      <c r="BJ83" s="226"/>
      <c r="BK83" s="226"/>
      <c r="BL83" s="226"/>
      <c r="BM83" s="226"/>
      <c r="BN83" s="226"/>
      <c r="BO83" s="226"/>
      <c r="BP83" s="226"/>
      <c r="BQ83" s="223">
        <v>77</v>
      </c>
      <c r="BR83" s="228"/>
      <c r="BS83" s="868"/>
      <c r="BT83" s="869"/>
      <c r="BU83" s="869"/>
      <c r="BV83" s="869"/>
      <c r="BW83" s="869"/>
      <c r="BX83" s="869"/>
      <c r="BY83" s="869"/>
      <c r="BZ83" s="869"/>
      <c r="CA83" s="869"/>
      <c r="CB83" s="869"/>
      <c r="CC83" s="869"/>
      <c r="CD83" s="869"/>
      <c r="CE83" s="869"/>
      <c r="CF83" s="869"/>
      <c r="CG83" s="874"/>
      <c r="CH83" s="871"/>
      <c r="CI83" s="872"/>
      <c r="CJ83" s="872"/>
      <c r="CK83" s="872"/>
      <c r="CL83" s="873"/>
      <c r="CM83" s="871"/>
      <c r="CN83" s="872"/>
      <c r="CO83" s="872"/>
      <c r="CP83" s="872"/>
      <c r="CQ83" s="873"/>
      <c r="CR83" s="871"/>
      <c r="CS83" s="872"/>
      <c r="CT83" s="872"/>
      <c r="CU83" s="872"/>
      <c r="CV83" s="873"/>
      <c r="CW83" s="871"/>
      <c r="CX83" s="872"/>
      <c r="CY83" s="872"/>
      <c r="CZ83" s="872"/>
      <c r="DA83" s="873"/>
      <c r="DB83" s="871"/>
      <c r="DC83" s="872"/>
      <c r="DD83" s="872"/>
      <c r="DE83" s="872"/>
      <c r="DF83" s="873"/>
      <c r="DG83" s="871"/>
      <c r="DH83" s="872"/>
      <c r="DI83" s="872"/>
      <c r="DJ83" s="872"/>
      <c r="DK83" s="873"/>
      <c r="DL83" s="871"/>
      <c r="DM83" s="872"/>
      <c r="DN83" s="872"/>
      <c r="DO83" s="872"/>
      <c r="DP83" s="873"/>
      <c r="DQ83" s="871"/>
      <c r="DR83" s="872"/>
      <c r="DS83" s="872"/>
      <c r="DT83" s="872"/>
      <c r="DU83" s="873"/>
      <c r="DV83" s="868"/>
      <c r="DW83" s="869"/>
      <c r="DX83" s="869"/>
      <c r="DY83" s="869"/>
      <c r="DZ83" s="870"/>
      <c r="EA83" s="214"/>
    </row>
    <row r="84" spans="1:131" ht="26.4" customHeight="1" x14ac:dyDescent="0.2">
      <c r="A84" s="223">
        <v>17</v>
      </c>
      <c r="B84" s="882"/>
      <c r="C84" s="883"/>
      <c r="D84" s="883"/>
      <c r="E84" s="883"/>
      <c r="F84" s="883"/>
      <c r="G84" s="883"/>
      <c r="H84" s="883"/>
      <c r="I84" s="883"/>
      <c r="J84" s="883"/>
      <c r="K84" s="883"/>
      <c r="L84" s="883"/>
      <c r="M84" s="883"/>
      <c r="N84" s="883"/>
      <c r="O84" s="883"/>
      <c r="P84" s="884"/>
      <c r="Q84" s="885"/>
      <c r="R84" s="839"/>
      <c r="S84" s="839"/>
      <c r="T84" s="839"/>
      <c r="U84" s="839"/>
      <c r="V84" s="839"/>
      <c r="W84" s="839"/>
      <c r="X84" s="839"/>
      <c r="Y84" s="839"/>
      <c r="Z84" s="839"/>
      <c r="AA84" s="839"/>
      <c r="AB84" s="839"/>
      <c r="AC84" s="839"/>
      <c r="AD84" s="839"/>
      <c r="AE84" s="839"/>
      <c r="AF84" s="839"/>
      <c r="AG84" s="839"/>
      <c r="AH84" s="839"/>
      <c r="AI84" s="839"/>
      <c r="AJ84" s="839"/>
      <c r="AK84" s="839"/>
      <c r="AL84" s="839"/>
      <c r="AM84" s="839"/>
      <c r="AN84" s="839"/>
      <c r="AO84" s="839"/>
      <c r="AP84" s="839"/>
      <c r="AQ84" s="839"/>
      <c r="AR84" s="839"/>
      <c r="AS84" s="839"/>
      <c r="AT84" s="839"/>
      <c r="AU84" s="839"/>
      <c r="AV84" s="839"/>
      <c r="AW84" s="839"/>
      <c r="AX84" s="839"/>
      <c r="AY84" s="839"/>
      <c r="AZ84" s="841"/>
      <c r="BA84" s="841"/>
      <c r="BB84" s="841"/>
      <c r="BC84" s="841"/>
      <c r="BD84" s="842"/>
      <c r="BE84" s="226"/>
      <c r="BF84" s="226"/>
      <c r="BG84" s="226"/>
      <c r="BH84" s="226"/>
      <c r="BI84" s="226"/>
      <c r="BJ84" s="226"/>
      <c r="BK84" s="226"/>
      <c r="BL84" s="226"/>
      <c r="BM84" s="226"/>
      <c r="BN84" s="226"/>
      <c r="BO84" s="226"/>
      <c r="BP84" s="226"/>
      <c r="BQ84" s="223">
        <v>78</v>
      </c>
      <c r="BR84" s="228"/>
      <c r="BS84" s="868"/>
      <c r="BT84" s="869"/>
      <c r="BU84" s="869"/>
      <c r="BV84" s="869"/>
      <c r="BW84" s="869"/>
      <c r="BX84" s="869"/>
      <c r="BY84" s="869"/>
      <c r="BZ84" s="869"/>
      <c r="CA84" s="869"/>
      <c r="CB84" s="869"/>
      <c r="CC84" s="869"/>
      <c r="CD84" s="869"/>
      <c r="CE84" s="869"/>
      <c r="CF84" s="869"/>
      <c r="CG84" s="874"/>
      <c r="CH84" s="871"/>
      <c r="CI84" s="872"/>
      <c r="CJ84" s="872"/>
      <c r="CK84" s="872"/>
      <c r="CL84" s="873"/>
      <c r="CM84" s="871"/>
      <c r="CN84" s="872"/>
      <c r="CO84" s="872"/>
      <c r="CP84" s="872"/>
      <c r="CQ84" s="873"/>
      <c r="CR84" s="871"/>
      <c r="CS84" s="872"/>
      <c r="CT84" s="872"/>
      <c r="CU84" s="872"/>
      <c r="CV84" s="873"/>
      <c r="CW84" s="871"/>
      <c r="CX84" s="872"/>
      <c r="CY84" s="872"/>
      <c r="CZ84" s="872"/>
      <c r="DA84" s="873"/>
      <c r="DB84" s="871"/>
      <c r="DC84" s="872"/>
      <c r="DD84" s="872"/>
      <c r="DE84" s="872"/>
      <c r="DF84" s="873"/>
      <c r="DG84" s="871"/>
      <c r="DH84" s="872"/>
      <c r="DI84" s="872"/>
      <c r="DJ84" s="872"/>
      <c r="DK84" s="873"/>
      <c r="DL84" s="871"/>
      <c r="DM84" s="872"/>
      <c r="DN84" s="872"/>
      <c r="DO84" s="872"/>
      <c r="DP84" s="873"/>
      <c r="DQ84" s="871"/>
      <c r="DR84" s="872"/>
      <c r="DS84" s="872"/>
      <c r="DT84" s="872"/>
      <c r="DU84" s="873"/>
      <c r="DV84" s="868"/>
      <c r="DW84" s="869"/>
      <c r="DX84" s="869"/>
      <c r="DY84" s="869"/>
      <c r="DZ84" s="870"/>
      <c r="EA84" s="214"/>
    </row>
    <row r="85" spans="1:131" ht="26.4" customHeight="1" x14ac:dyDescent="0.2">
      <c r="A85" s="223">
        <v>18</v>
      </c>
      <c r="B85" s="882"/>
      <c r="C85" s="883"/>
      <c r="D85" s="883"/>
      <c r="E85" s="883"/>
      <c r="F85" s="883"/>
      <c r="G85" s="883"/>
      <c r="H85" s="883"/>
      <c r="I85" s="883"/>
      <c r="J85" s="883"/>
      <c r="K85" s="883"/>
      <c r="L85" s="883"/>
      <c r="M85" s="883"/>
      <c r="N85" s="883"/>
      <c r="O85" s="883"/>
      <c r="P85" s="884"/>
      <c r="Q85" s="885"/>
      <c r="R85" s="839"/>
      <c r="S85" s="839"/>
      <c r="T85" s="839"/>
      <c r="U85" s="839"/>
      <c r="V85" s="839"/>
      <c r="W85" s="839"/>
      <c r="X85" s="839"/>
      <c r="Y85" s="839"/>
      <c r="Z85" s="839"/>
      <c r="AA85" s="839"/>
      <c r="AB85" s="839"/>
      <c r="AC85" s="839"/>
      <c r="AD85" s="839"/>
      <c r="AE85" s="839"/>
      <c r="AF85" s="839"/>
      <c r="AG85" s="839"/>
      <c r="AH85" s="839"/>
      <c r="AI85" s="839"/>
      <c r="AJ85" s="839"/>
      <c r="AK85" s="839"/>
      <c r="AL85" s="839"/>
      <c r="AM85" s="839"/>
      <c r="AN85" s="839"/>
      <c r="AO85" s="839"/>
      <c r="AP85" s="839"/>
      <c r="AQ85" s="839"/>
      <c r="AR85" s="839"/>
      <c r="AS85" s="839"/>
      <c r="AT85" s="839"/>
      <c r="AU85" s="839"/>
      <c r="AV85" s="839"/>
      <c r="AW85" s="839"/>
      <c r="AX85" s="839"/>
      <c r="AY85" s="839"/>
      <c r="AZ85" s="841"/>
      <c r="BA85" s="841"/>
      <c r="BB85" s="841"/>
      <c r="BC85" s="841"/>
      <c r="BD85" s="842"/>
      <c r="BE85" s="226"/>
      <c r="BF85" s="226"/>
      <c r="BG85" s="226"/>
      <c r="BH85" s="226"/>
      <c r="BI85" s="226"/>
      <c r="BJ85" s="226"/>
      <c r="BK85" s="226"/>
      <c r="BL85" s="226"/>
      <c r="BM85" s="226"/>
      <c r="BN85" s="226"/>
      <c r="BO85" s="226"/>
      <c r="BP85" s="226"/>
      <c r="BQ85" s="223">
        <v>79</v>
      </c>
      <c r="BR85" s="228"/>
      <c r="BS85" s="868"/>
      <c r="BT85" s="869"/>
      <c r="BU85" s="869"/>
      <c r="BV85" s="869"/>
      <c r="BW85" s="869"/>
      <c r="BX85" s="869"/>
      <c r="BY85" s="869"/>
      <c r="BZ85" s="869"/>
      <c r="CA85" s="869"/>
      <c r="CB85" s="869"/>
      <c r="CC85" s="869"/>
      <c r="CD85" s="869"/>
      <c r="CE85" s="869"/>
      <c r="CF85" s="869"/>
      <c r="CG85" s="874"/>
      <c r="CH85" s="871"/>
      <c r="CI85" s="872"/>
      <c r="CJ85" s="872"/>
      <c r="CK85" s="872"/>
      <c r="CL85" s="873"/>
      <c r="CM85" s="871"/>
      <c r="CN85" s="872"/>
      <c r="CO85" s="872"/>
      <c r="CP85" s="872"/>
      <c r="CQ85" s="873"/>
      <c r="CR85" s="871"/>
      <c r="CS85" s="872"/>
      <c r="CT85" s="872"/>
      <c r="CU85" s="872"/>
      <c r="CV85" s="873"/>
      <c r="CW85" s="871"/>
      <c r="CX85" s="872"/>
      <c r="CY85" s="872"/>
      <c r="CZ85" s="872"/>
      <c r="DA85" s="873"/>
      <c r="DB85" s="871"/>
      <c r="DC85" s="872"/>
      <c r="DD85" s="872"/>
      <c r="DE85" s="872"/>
      <c r="DF85" s="873"/>
      <c r="DG85" s="871"/>
      <c r="DH85" s="872"/>
      <c r="DI85" s="872"/>
      <c r="DJ85" s="872"/>
      <c r="DK85" s="873"/>
      <c r="DL85" s="871"/>
      <c r="DM85" s="872"/>
      <c r="DN85" s="872"/>
      <c r="DO85" s="872"/>
      <c r="DP85" s="873"/>
      <c r="DQ85" s="871"/>
      <c r="DR85" s="872"/>
      <c r="DS85" s="872"/>
      <c r="DT85" s="872"/>
      <c r="DU85" s="873"/>
      <c r="DV85" s="868"/>
      <c r="DW85" s="869"/>
      <c r="DX85" s="869"/>
      <c r="DY85" s="869"/>
      <c r="DZ85" s="870"/>
      <c r="EA85" s="214"/>
    </row>
    <row r="86" spans="1:131" ht="26.4" customHeight="1" x14ac:dyDescent="0.2">
      <c r="A86" s="223">
        <v>19</v>
      </c>
      <c r="B86" s="882"/>
      <c r="C86" s="883"/>
      <c r="D86" s="883"/>
      <c r="E86" s="883"/>
      <c r="F86" s="883"/>
      <c r="G86" s="883"/>
      <c r="H86" s="883"/>
      <c r="I86" s="883"/>
      <c r="J86" s="883"/>
      <c r="K86" s="883"/>
      <c r="L86" s="883"/>
      <c r="M86" s="883"/>
      <c r="N86" s="883"/>
      <c r="O86" s="883"/>
      <c r="P86" s="884"/>
      <c r="Q86" s="885"/>
      <c r="R86" s="839"/>
      <c r="S86" s="839"/>
      <c r="T86" s="839"/>
      <c r="U86" s="839"/>
      <c r="V86" s="839"/>
      <c r="W86" s="839"/>
      <c r="X86" s="839"/>
      <c r="Y86" s="839"/>
      <c r="Z86" s="839"/>
      <c r="AA86" s="839"/>
      <c r="AB86" s="839"/>
      <c r="AC86" s="839"/>
      <c r="AD86" s="839"/>
      <c r="AE86" s="839"/>
      <c r="AF86" s="839"/>
      <c r="AG86" s="839"/>
      <c r="AH86" s="839"/>
      <c r="AI86" s="839"/>
      <c r="AJ86" s="839"/>
      <c r="AK86" s="839"/>
      <c r="AL86" s="839"/>
      <c r="AM86" s="839"/>
      <c r="AN86" s="839"/>
      <c r="AO86" s="839"/>
      <c r="AP86" s="839"/>
      <c r="AQ86" s="839"/>
      <c r="AR86" s="839"/>
      <c r="AS86" s="839"/>
      <c r="AT86" s="839"/>
      <c r="AU86" s="839"/>
      <c r="AV86" s="839"/>
      <c r="AW86" s="839"/>
      <c r="AX86" s="839"/>
      <c r="AY86" s="839"/>
      <c r="AZ86" s="841"/>
      <c r="BA86" s="841"/>
      <c r="BB86" s="841"/>
      <c r="BC86" s="841"/>
      <c r="BD86" s="842"/>
      <c r="BE86" s="226"/>
      <c r="BF86" s="226"/>
      <c r="BG86" s="226"/>
      <c r="BH86" s="226"/>
      <c r="BI86" s="226"/>
      <c r="BJ86" s="226"/>
      <c r="BK86" s="226"/>
      <c r="BL86" s="226"/>
      <c r="BM86" s="226"/>
      <c r="BN86" s="226"/>
      <c r="BO86" s="226"/>
      <c r="BP86" s="226"/>
      <c r="BQ86" s="223">
        <v>80</v>
      </c>
      <c r="BR86" s="228"/>
      <c r="BS86" s="868"/>
      <c r="BT86" s="869"/>
      <c r="BU86" s="869"/>
      <c r="BV86" s="869"/>
      <c r="BW86" s="869"/>
      <c r="BX86" s="869"/>
      <c r="BY86" s="869"/>
      <c r="BZ86" s="869"/>
      <c r="CA86" s="869"/>
      <c r="CB86" s="869"/>
      <c r="CC86" s="869"/>
      <c r="CD86" s="869"/>
      <c r="CE86" s="869"/>
      <c r="CF86" s="869"/>
      <c r="CG86" s="874"/>
      <c r="CH86" s="871"/>
      <c r="CI86" s="872"/>
      <c r="CJ86" s="872"/>
      <c r="CK86" s="872"/>
      <c r="CL86" s="873"/>
      <c r="CM86" s="871"/>
      <c r="CN86" s="872"/>
      <c r="CO86" s="872"/>
      <c r="CP86" s="872"/>
      <c r="CQ86" s="873"/>
      <c r="CR86" s="871"/>
      <c r="CS86" s="872"/>
      <c r="CT86" s="872"/>
      <c r="CU86" s="872"/>
      <c r="CV86" s="873"/>
      <c r="CW86" s="871"/>
      <c r="CX86" s="872"/>
      <c r="CY86" s="872"/>
      <c r="CZ86" s="872"/>
      <c r="DA86" s="873"/>
      <c r="DB86" s="871"/>
      <c r="DC86" s="872"/>
      <c r="DD86" s="872"/>
      <c r="DE86" s="872"/>
      <c r="DF86" s="873"/>
      <c r="DG86" s="871"/>
      <c r="DH86" s="872"/>
      <c r="DI86" s="872"/>
      <c r="DJ86" s="872"/>
      <c r="DK86" s="873"/>
      <c r="DL86" s="871"/>
      <c r="DM86" s="872"/>
      <c r="DN86" s="872"/>
      <c r="DO86" s="872"/>
      <c r="DP86" s="873"/>
      <c r="DQ86" s="871"/>
      <c r="DR86" s="872"/>
      <c r="DS86" s="872"/>
      <c r="DT86" s="872"/>
      <c r="DU86" s="873"/>
      <c r="DV86" s="868"/>
      <c r="DW86" s="869"/>
      <c r="DX86" s="869"/>
      <c r="DY86" s="869"/>
      <c r="DZ86" s="870"/>
      <c r="EA86" s="214"/>
    </row>
    <row r="87" spans="1:131" ht="26.4" customHeight="1" x14ac:dyDescent="0.2">
      <c r="A87" s="229">
        <v>20</v>
      </c>
      <c r="B87" s="889"/>
      <c r="C87" s="890"/>
      <c r="D87" s="890"/>
      <c r="E87" s="890"/>
      <c r="F87" s="890"/>
      <c r="G87" s="890"/>
      <c r="H87" s="890"/>
      <c r="I87" s="890"/>
      <c r="J87" s="890"/>
      <c r="K87" s="890"/>
      <c r="L87" s="890"/>
      <c r="M87" s="890"/>
      <c r="N87" s="890"/>
      <c r="O87" s="890"/>
      <c r="P87" s="891"/>
      <c r="Q87" s="892"/>
      <c r="R87" s="893"/>
      <c r="S87" s="893"/>
      <c r="T87" s="893"/>
      <c r="U87" s="893"/>
      <c r="V87" s="893"/>
      <c r="W87" s="893"/>
      <c r="X87" s="893"/>
      <c r="Y87" s="893"/>
      <c r="Z87" s="893"/>
      <c r="AA87" s="893"/>
      <c r="AB87" s="893"/>
      <c r="AC87" s="893"/>
      <c r="AD87" s="893"/>
      <c r="AE87" s="893"/>
      <c r="AF87" s="893"/>
      <c r="AG87" s="893"/>
      <c r="AH87" s="893"/>
      <c r="AI87" s="893"/>
      <c r="AJ87" s="893"/>
      <c r="AK87" s="893"/>
      <c r="AL87" s="893"/>
      <c r="AM87" s="893"/>
      <c r="AN87" s="893"/>
      <c r="AO87" s="893"/>
      <c r="AP87" s="893"/>
      <c r="AQ87" s="893"/>
      <c r="AR87" s="893"/>
      <c r="AS87" s="893"/>
      <c r="AT87" s="893"/>
      <c r="AU87" s="893"/>
      <c r="AV87" s="893"/>
      <c r="AW87" s="893"/>
      <c r="AX87" s="893"/>
      <c r="AY87" s="893"/>
      <c r="AZ87" s="894"/>
      <c r="BA87" s="894"/>
      <c r="BB87" s="894"/>
      <c r="BC87" s="894"/>
      <c r="BD87" s="895"/>
      <c r="BE87" s="226"/>
      <c r="BF87" s="226"/>
      <c r="BG87" s="226"/>
      <c r="BH87" s="226"/>
      <c r="BI87" s="226"/>
      <c r="BJ87" s="226"/>
      <c r="BK87" s="226"/>
      <c r="BL87" s="226"/>
      <c r="BM87" s="226"/>
      <c r="BN87" s="226"/>
      <c r="BO87" s="226"/>
      <c r="BP87" s="226"/>
      <c r="BQ87" s="223">
        <v>81</v>
      </c>
      <c r="BR87" s="228"/>
      <c r="BS87" s="868"/>
      <c r="BT87" s="869"/>
      <c r="BU87" s="869"/>
      <c r="BV87" s="869"/>
      <c r="BW87" s="869"/>
      <c r="BX87" s="869"/>
      <c r="BY87" s="869"/>
      <c r="BZ87" s="869"/>
      <c r="CA87" s="869"/>
      <c r="CB87" s="869"/>
      <c r="CC87" s="869"/>
      <c r="CD87" s="869"/>
      <c r="CE87" s="869"/>
      <c r="CF87" s="869"/>
      <c r="CG87" s="874"/>
      <c r="CH87" s="871"/>
      <c r="CI87" s="872"/>
      <c r="CJ87" s="872"/>
      <c r="CK87" s="872"/>
      <c r="CL87" s="873"/>
      <c r="CM87" s="871"/>
      <c r="CN87" s="872"/>
      <c r="CO87" s="872"/>
      <c r="CP87" s="872"/>
      <c r="CQ87" s="873"/>
      <c r="CR87" s="871"/>
      <c r="CS87" s="872"/>
      <c r="CT87" s="872"/>
      <c r="CU87" s="872"/>
      <c r="CV87" s="873"/>
      <c r="CW87" s="871"/>
      <c r="CX87" s="872"/>
      <c r="CY87" s="872"/>
      <c r="CZ87" s="872"/>
      <c r="DA87" s="873"/>
      <c r="DB87" s="871"/>
      <c r="DC87" s="872"/>
      <c r="DD87" s="872"/>
      <c r="DE87" s="872"/>
      <c r="DF87" s="873"/>
      <c r="DG87" s="871"/>
      <c r="DH87" s="872"/>
      <c r="DI87" s="872"/>
      <c r="DJ87" s="872"/>
      <c r="DK87" s="873"/>
      <c r="DL87" s="871"/>
      <c r="DM87" s="872"/>
      <c r="DN87" s="872"/>
      <c r="DO87" s="872"/>
      <c r="DP87" s="873"/>
      <c r="DQ87" s="871"/>
      <c r="DR87" s="872"/>
      <c r="DS87" s="872"/>
      <c r="DT87" s="872"/>
      <c r="DU87" s="873"/>
      <c r="DV87" s="868"/>
      <c r="DW87" s="869"/>
      <c r="DX87" s="869"/>
      <c r="DY87" s="869"/>
      <c r="DZ87" s="870"/>
      <c r="EA87" s="214"/>
    </row>
    <row r="88" spans="1:131" ht="26.4" customHeight="1" thickBot="1" x14ac:dyDescent="0.25">
      <c r="A88" s="225" t="s">
        <v>393</v>
      </c>
      <c r="B88" s="798" t="s">
        <v>426</v>
      </c>
      <c r="C88" s="799"/>
      <c r="D88" s="799"/>
      <c r="E88" s="799"/>
      <c r="F88" s="799"/>
      <c r="G88" s="799"/>
      <c r="H88" s="799"/>
      <c r="I88" s="799"/>
      <c r="J88" s="799"/>
      <c r="K88" s="799"/>
      <c r="L88" s="799"/>
      <c r="M88" s="799"/>
      <c r="N88" s="799"/>
      <c r="O88" s="799"/>
      <c r="P88" s="800"/>
      <c r="Q88" s="849"/>
      <c r="R88" s="850"/>
      <c r="S88" s="850"/>
      <c r="T88" s="850"/>
      <c r="U88" s="850"/>
      <c r="V88" s="850"/>
      <c r="W88" s="850"/>
      <c r="X88" s="850"/>
      <c r="Y88" s="850"/>
      <c r="Z88" s="850"/>
      <c r="AA88" s="850"/>
      <c r="AB88" s="850"/>
      <c r="AC88" s="850"/>
      <c r="AD88" s="850"/>
      <c r="AE88" s="850"/>
      <c r="AF88" s="853">
        <v>3764</v>
      </c>
      <c r="AG88" s="853"/>
      <c r="AH88" s="853"/>
      <c r="AI88" s="853"/>
      <c r="AJ88" s="853"/>
      <c r="AK88" s="850"/>
      <c r="AL88" s="850"/>
      <c r="AM88" s="850"/>
      <c r="AN88" s="850"/>
      <c r="AO88" s="850"/>
      <c r="AP88" s="853">
        <v>1703</v>
      </c>
      <c r="AQ88" s="853"/>
      <c r="AR88" s="853"/>
      <c r="AS88" s="853"/>
      <c r="AT88" s="853"/>
      <c r="AU88" s="853">
        <v>81</v>
      </c>
      <c r="AV88" s="853"/>
      <c r="AW88" s="853"/>
      <c r="AX88" s="853"/>
      <c r="AY88" s="853"/>
      <c r="AZ88" s="858"/>
      <c r="BA88" s="858"/>
      <c r="BB88" s="858"/>
      <c r="BC88" s="858"/>
      <c r="BD88" s="859"/>
      <c r="BE88" s="226"/>
      <c r="BF88" s="226"/>
      <c r="BG88" s="226"/>
      <c r="BH88" s="226"/>
      <c r="BI88" s="226"/>
      <c r="BJ88" s="226"/>
      <c r="BK88" s="226"/>
      <c r="BL88" s="226"/>
      <c r="BM88" s="226"/>
      <c r="BN88" s="226"/>
      <c r="BO88" s="226"/>
      <c r="BP88" s="226"/>
      <c r="BQ88" s="223">
        <v>82</v>
      </c>
      <c r="BR88" s="228"/>
      <c r="BS88" s="868"/>
      <c r="BT88" s="869"/>
      <c r="BU88" s="869"/>
      <c r="BV88" s="869"/>
      <c r="BW88" s="869"/>
      <c r="BX88" s="869"/>
      <c r="BY88" s="869"/>
      <c r="BZ88" s="869"/>
      <c r="CA88" s="869"/>
      <c r="CB88" s="869"/>
      <c r="CC88" s="869"/>
      <c r="CD88" s="869"/>
      <c r="CE88" s="869"/>
      <c r="CF88" s="869"/>
      <c r="CG88" s="874"/>
      <c r="CH88" s="871"/>
      <c r="CI88" s="872"/>
      <c r="CJ88" s="872"/>
      <c r="CK88" s="872"/>
      <c r="CL88" s="873"/>
      <c r="CM88" s="871"/>
      <c r="CN88" s="872"/>
      <c r="CO88" s="872"/>
      <c r="CP88" s="872"/>
      <c r="CQ88" s="873"/>
      <c r="CR88" s="871"/>
      <c r="CS88" s="872"/>
      <c r="CT88" s="872"/>
      <c r="CU88" s="872"/>
      <c r="CV88" s="873"/>
      <c r="CW88" s="871"/>
      <c r="CX88" s="872"/>
      <c r="CY88" s="872"/>
      <c r="CZ88" s="872"/>
      <c r="DA88" s="873"/>
      <c r="DB88" s="871"/>
      <c r="DC88" s="872"/>
      <c r="DD88" s="872"/>
      <c r="DE88" s="872"/>
      <c r="DF88" s="873"/>
      <c r="DG88" s="871"/>
      <c r="DH88" s="872"/>
      <c r="DI88" s="872"/>
      <c r="DJ88" s="872"/>
      <c r="DK88" s="873"/>
      <c r="DL88" s="871"/>
      <c r="DM88" s="872"/>
      <c r="DN88" s="872"/>
      <c r="DO88" s="872"/>
      <c r="DP88" s="873"/>
      <c r="DQ88" s="871"/>
      <c r="DR88" s="872"/>
      <c r="DS88" s="872"/>
      <c r="DT88" s="872"/>
      <c r="DU88" s="873"/>
      <c r="DV88" s="868"/>
      <c r="DW88" s="869"/>
      <c r="DX88" s="869"/>
      <c r="DY88" s="869"/>
      <c r="DZ88" s="870"/>
      <c r="EA88" s="214"/>
    </row>
    <row r="89" spans="1:131" ht="26.4" hidden="1" customHeight="1" x14ac:dyDescent="0.2">
      <c r="A89" s="230"/>
      <c r="B89" s="231"/>
      <c r="C89" s="231"/>
      <c r="D89" s="231"/>
      <c r="E89" s="231"/>
      <c r="F89" s="231"/>
      <c r="G89" s="231"/>
      <c r="H89" s="231"/>
      <c r="I89" s="231"/>
      <c r="J89" s="231"/>
      <c r="K89" s="231"/>
      <c r="L89" s="231"/>
      <c r="M89" s="231"/>
      <c r="N89" s="231"/>
      <c r="O89" s="231"/>
      <c r="P89" s="231"/>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32"/>
      <c r="AS89" s="232"/>
      <c r="AT89" s="232"/>
      <c r="AU89" s="232"/>
      <c r="AV89" s="232"/>
      <c r="AW89" s="232"/>
      <c r="AX89" s="232"/>
      <c r="AY89" s="232"/>
      <c r="AZ89" s="233"/>
      <c r="BA89" s="233"/>
      <c r="BB89" s="233"/>
      <c r="BC89" s="233"/>
      <c r="BD89" s="233"/>
      <c r="BE89" s="226"/>
      <c r="BF89" s="226"/>
      <c r="BG89" s="226"/>
      <c r="BH89" s="226"/>
      <c r="BI89" s="226"/>
      <c r="BJ89" s="226"/>
      <c r="BK89" s="226"/>
      <c r="BL89" s="226"/>
      <c r="BM89" s="226"/>
      <c r="BN89" s="226"/>
      <c r="BO89" s="226"/>
      <c r="BP89" s="226"/>
      <c r="BQ89" s="223">
        <v>83</v>
      </c>
      <c r="BR89" s="228"/>
      <c r="BS89" s="868"/>
      <c r="BT89" s="869"/>
      <c r="BU89" s="869"/>
      <c r="BV89" s="869"/>
      <c r="BW89" s="869"/>
      <c r="BX89" s="869"/>
      <c r="BY89" s="869"/>
      <c r="BZ89" s="869"/>
      <c r="CA89" s="869"/>
      <c r="CB89" s="869"/>
      <c r="CC89" s="869"/>
      <c r="CD89" s="869"/>
      <c r="CE89" s="869"/>
      <c r="CF89" s="869"/>
      <c r="CG89" s="874"/>
      <c r="CH89" s="871"/>
      <c r="CI89" s="872"/>
      <c r="CJ89" s="872"/>
      <c r="CK89" s="872"/>
      <c r="CL89" s="873"/>
      <c r="CM89" s="871"/>
      <c r="CN89" s="872"/>
      <c r="CO89" s="872"/>
      <c r="CP89" s="872"/>
      <c r="CQ89" s="873"/>
      <c r="CR89" s="871"/>
      <c r="CS89" s="872"/>
      <c r="CT89" s="872"/>
      <c r="CU89" s="872"/>
      <c r="CV89" s="873"/>
      <c r="CW89" s="871"/>
      <c r="CX89" s="872"/>
      <c r="CY89" s="872"/>
      <c r="CZ89" s="872"/>
      <c r="DA89" s="873"/>
      <c r="DB89" s="871"/>
      <c r="DC89" s="872"/>
      <c r="DD89" s="872"/>
      <c r="DE89" s="872"/>
      <c r="DF89" s="873"/>
      <c r="DG89" s="871"/>
      <c r="DH89" s="872"/>
      <c r="DI89" s="872"/>
      <c r="DJ89" s="872"/>
      <c r="DK89" s="873"/>
      <c r="DL89" s="871"/>
      <c r="DM89" s="872"/>
      <c r="DN89" s="872"/>
      <c r="DO89" s="872"/>
      <c r="DP89" s="873"/>
      <c r="DQ89" s="871"/>
      <c r="DR89" s="872"/>
      <c r="DS89" s="872"/>
      <c r="DT89" s="872"/>
      <c r="DU89" s="873"/>
      <c r="DV89" s="868"/>
      <c r="DW89" s="869"/>
      <c r="DX89" s="869"/>
      <c r="DY89" s="869"/>
      <c r="DZ89" s="870"/>
      <c r="EA89" s="214"/>
    </row>
    <row r="90" spans="1:131" ht="26.4" hidden="1" customHeight="1" x14ac:dyDescent="0.2">
      <c r="A90" s="230"/>
      <c r="B90" s="231"/>
      <c r="C90" s="231"/>
      <c r="D90" s="231"/>
      <c r="E90" s="231"/>
      <c r="F90" s="231"/>
      <c r="G90" s="231"/>
      <c r="H90" s="231"/>
      <c r="I90" s="231"/>
      <c r="J90" s="231"/>
      <c r="K90" s="231"/>
      <c r="L90" s="231"/>
      <c r="M90" s="231"/>
      <c r="N90" s="231"/>
      <c r="O90" s="231"/>
      <c r="P90" s="231"/>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2"/>
      <c r="AU90" s="232"/>
      <c r="AV90" s="232"/>
      <c r="AW90" s="232"/>
      <c r="AX90" s="232"/>
      <c r="AY90" s="232"/>
      <c r="AZ90" s="233"/>
      <c r="BA90" s="233"/>
      <c r="BB90" s="233"/>
      <c r="BC90" s="233"/>
      <c r="BD90" s="233"/>
      <c r="BE90" s="226"/>
      <c r="BF90" s="226"/>
      <c r="BG90" s="226"/>
      <c r="BH90" s="226"/>
      <c r="BI90" s="226"/>
      <c r="BJ90" s="226"/>
      <c r="BK90" s="226"/>
      <c r="BL90" s="226"/>
      <c r="BM90" s="226"/>
      <c r="BN90" s="226"/>
      <c r="BO90" s="226"/>
      <c r="BP90" s="226"/>
      <c r="BQ90" s="223">
        <v>84</v>
      </c>
      <c r="BR90" s="228"/>
      <c r="BS90" s="868"/>
      <c r="BT90" s="869"/>
      <c r="BU90" s="869"/>
      <c r="BV90" s="869"/>
      <c r="BW90" s="869"/>
      <c r="BX90" s="869"/>
      <c r="BY90" s="869"/>
      <c r="BZ90" s="869"/>
      <c r="CA90" s="869"/>
      <c r="CB90" s="869"/>
      <c r="CC90" s="869"/>
      <c r="CD90" s="869"/>
      <c r="CE90" s="869"/>
      <c r="CF90" s="869"/>
      <c r="CG90" s="874"/>
      <c r="CH90" s="871"/>
      <c r="CI90" s="872"/>
      <c r="CJ90" s="872"/>
      <c r="CK90" s="872"/>
      <c r="CL90" s="873"/>
      <c r="CM90" s="871"/>
      <c r="CN90" s="872"/>
      <c r="CO90" s="872"/>
      <c r="CP90" s="872"/>
      <c r="CQ90" s="873"/>
      <c r="CR90" s="871"/>
      <c r="CS90" s="872"/>
      <c r="CT90" s="872"/>
      <c r="CU90" s="872"/>
      <c r="CV90" s="873"/>
      <c r="CW90" s="871"/>
      <c r="CX90" s="872"/>
      <c r="CY90" s="872"/>
      <c r="CZ90" s="872"/>
      <c r="DA90" s="873"/>
      <c r="DB90" s="871"/>
      <c r="DC90" s="872"/>
      <c r="DD90" s="872"/>
      <c r="DE90" s="872"/>
      <c r="DF90" s="873"/>
      <c r="DG90" s="871"/>
      <c r="DH90" s="872"/>
      <c r="DI90" s="872"/>
      <c r="DJ90" s="872"/>
      <c r="DK90" s="873"/>
      <c r="DL90" s="871"/>
      <c r="DM90" s="872"/>
      <c r="DN90" s="872"/>
      <c r="DO90" s="872"/>
      <c r="DP90" s="873"/>
      <c r="DQ90" s="871"/>
      <c r="DR90" s="872"/>
      <c r="DS90" s="872"/>
      <c r="DT90" s="872"/>
      <c r="DU90" s="873"/>
      <c r="DV90" s="868"/>
      <c r="DW90" s="869"/>
      <c r="DX90" s="869"/>
      <c r="DY90" s="869"/>
      <c r="DZ90" s="870"/>
      <c r="EA90" s="214"/>
    </row>
    <row r="91" spans="1:131" ht="26.4" hidden="1" customHeight="1" x14ac:dyDescent="0.2">
      <c r="A91" s="230"/>
      <c r="B91" s="231"/>
      <c r="C91" s="231"/>
      <c r="D91" s="231"/>
      <c r="E91" s="231"/>
      <c r="F91" s="231"/>
      <c r="G91" s="231"/>
      <c r="H91" s="231"/>
      <c r="I91" s="231"/>
      <c r="J91" s="231"/>
      <c r="K91" s="231"/>
      <c r="L91" s="231"/>
      <c r="M91" s="231"/>
      <c r="N91" s="231"/>
      <c r="O91" s="231"/>
      <c r="P91" s="231"/>
      <c r="Q91" s="232"/>
      <c r="R91" s="232"/>
      <c r="S91" s="232"/>
      <c r="T91" s="232"/>
      <c r="U91" s="232"/>
      <c r="V91" s="232"/>
      <c r="W91" s="232"/>
      <c r="X91" s="232"/>
      <c r="Y91" s="232"/>
      <c r="Z91" s="232"/>
      <c r="AA91" s="232"/>
      <c r="AB91" s="232"/>
      <c r="AC91" s="232"/>
      <c r="AD91" s="232"/>
      <c r="AE91" s="232"/>
      <c r="AF91" s="232"/>
      <c r="AG91" s="232"/>
      <c r="AH91" s="232"/>
      <c r="AI91" s="232"/>
      <c r="AJ91" s="232"/>
      <c r="AK91" s="232"/>
      <c r="AL91" s="232"/>
      <c r="AM91" s="232"/>
      <c r="AN91" s="232"/>
      <c r="AO91" s="232"/>
      <c r="AP91" s="232"/>
      <c r="AQ91" s="232"/>
      <c r="AR91" s="232"/>
      <c r="AS91" s="232"/>
      <c r="AT91" s="232"/>
      <c r="AU91" s="232"/>
      <c r="AV91" s="232"/>
      <c r="AW91" s="232"/>
      <c r="AX91" s="232"/>
      <c r="AY91" s="232"/>
      <c r="AZ91" s="233"/>
      <c r="BA91" s="233"/>
      <c r="BB91" s="233"/>
      <c r="BC91" s="233"/>
      <c r="BD91" s="233"/>
      <c r="BE91" s="226"/>
      <c r="BF91" s="226"/>
      <c r="BG91" s="226"/>
      <c r="BH91" s="226"/>
      <c r="BI91" s="226"/>
      <c r="BJ91" s="226"/>
      <c r="BK91" s="226"/>
      <c r="BL91" s="226"/>
      <c r="BM91" s="226"/>
      <c r="BN91" s="226"/>
      <c r="BO91" s="226"/>
      <c r="BP91" s="226"/>
      <c r="BQ91" s="223">
        <v>85</v>
      </c>
      <c r="BR91" s="228"/>
      <c r="BS91" s="868"/>
      <c r="BT91" s="869"/>
      <c r="BU91" s="869"/>
      <c r="BV91" s="869"/>
      <c r="BW91" s="869"/>
      <c r="BX91" s="869"/>
      <c r="BY91" s="869"/>
      <c r="BZ91" s="869"/>
      <c r="CA91" s="869"/>
      <c r="CB91" s="869"/>
      <c r="CC91" s="869"/>
      <c r="CD91" s="869"/>
      <c r="CE91" s="869"/>
      <c r="CF91" s="869"/>
      <c r="CG91" s="874"/>
      <c r="CH91" s="871"/>
      <c r="CI91" s="872"/>
      <c r="CJ91" s="872"/>
      <c r="CK91" s="872"/>
      <c r="CL91" s="873"/>
      <c r="CM91" s="871"/>
      <c r="CN91" s="872"/>
      <c r="CO91" s="872"/>
      <c r="CP91" s="872"/>
      <c r="CQ91" s="873"/>
      <c r="CR91" s="871"/>
      <c r="CS91" s="872"/>
      <c r="CT91" s="872"/>
      <c r="CU91" s="872"/>
      <c r="CV91" s="873"/>
      <c r="CW91" s="871"/>
      <c r="CX91" s="872"/>
      <c r="CY91" s="872"/>
      <c r="CZ91" s="872"/>
      <c r="DA91" s="873"/>
      <c r="DB91" s="871"/>
      <c r="DC91" s="872"/>
      <c r="DD91" s="872"/>
      <c r="DE91" s="872"/>
      <c r="DF91" s="873"/>
      <c r="DG91" s="871"/>
      <c r="DH91" s="872"/>
      <c r="DI91" s="872"/>
      <c r="DJ91" s="872"/>
      <c r="DK91" s="873"/>
      <c r="DL91" s="871"/>
      <c r="DM91" s="872"/>
      <c r="DN91" s="872"/>
      <c r="DO91" s="872"/>
      <c r="DP91" s="873"/>
      <c r="DQ91" s="871"/>
      <c r="DR91" s="872"/>
      <c r="DS91" s="872"/>
      <c r="DT91" s="872"/>
      <c r="DU91" s="873"/>
      <c r="DV91" s="868"/>
      <c r="DW91" s="869"/>
      <c r="DX91" s="869"/>
      <c r="DY91" s="869"/>
      <c r="DZ91" s="870"/>
      <c r="EA91" s="214"/>
    </row>
    <row r="92" spans="1:131" ht="26.4" hidden="1" customHeight="1" x14ac:dyDescent="0.2">
      <c r="A92" s="230"/>
      <c r="B92" s="231"/>
      <c r="C92" s="231"/>
      <c r="D92" s="231"/>
      <c r="E92" s="231"/>
      <c r="F92" s="231"/>
      <c r="G92" s="231"/>
      <c r="H92" s="231"/>
      <c r="I92" s="231"/>
      <c r="J92" s="231"/>
      <c r="K92" s="231"/>
      <c r="L92" s="231"/>
      <c r="M92" s="231"/>
      <c r="N92" s="231"/>
      <c r="O92" s="231"/>
      <c r="P92" s="231"/>
      <c r="Q92" s="232"/>
      <c r="R92" s="232"/>
      <c r="S92" s="232"/>
      <c r="T92" s="232"/>
      <c r="U92" s="232"/>
      <c r="V92" s="232"/>
      <c r="W92" s="232"/>
      <c r="X92" s="232"/>
      <c r="Y92" s="232"/>
      <c r="Z92" s="232"/>
      <c r="AA92" s="232"/>
      <c r="AB92" s="232"/>
      <c r="AC92" s="232"/>
      <c r="AD92" s="232"/>
      <c r="AE92" s="232"/>
      <c r="AF92" s="232"/>
      <c r="AG92" s="232"/>
      <c r="AH92" s="232"/>
      <c r="AI92" s="232"/>
      <c r="AJ92" s="232"/>
      <c r="AK92" s="232"/>
      <c r="AL92" s="232"/>
      <c r="AM92" s="232"/>
      <c r="AN92" s="232"/>
      <c r="AO92" s="232"/>
      <c r="AP92" s="232"/>
      <c r="AQ92" s="232"/>
      <c r="AR92" s="232"/>
      <c r="AS92" s="232"/>
      <c r="AT92" s="232"/>
      <c r="AU92" s="232"/>
      <c r="AV92" s="232"/>
      <c r="AW92" s="232"/>
      <c r="AX92" s="232"/>
      <c r="AY92" s="232"/>
      <c r="AZ92" s="233"/>
      <c r="BA92" s="233"/>
      <c r="BB92" s="233"/>
      <c r="BC92" s="233"/>
      <c r="BD92" s="233"/>
      <c r="BE92" s="226"/>
      <c r="BF92" s="226"/>
      <c r="BG92" s="226"/>
      <c r="BH92" s="226"/>
      <c r="BI92" s="226"/>
      <c r="BJ92" s="226"/>
      <c r="BK92" s="226"/>
      <c r="BL92" s="226"/>
      <c r="BM92" s="226"/>
      <c r="BN92" s="226"/>
      <c r="BO92" s="226"/>
      <c r="BP92" s="226"/>
      <c r="BQ92" s="223">
        <v>86</v>
      </c>
      <c r="BR92" s="228"/>
      <c r="BS92" s="868"/>
      <c r="BT92" s="869"/>
      <c r="BU92" s="869"/>
      <c r="BV92" s="869"/>
      <c r="BW92" s="869"/>
      <c r="BX92" s="869"/>
      <c r="BY92" s="869"/>
      <c r="BZ92" s="869"/>
      <c r="CA92" s="869"/>
      <c r="CB92" s="869"/>
      <c r="CC92" s="869"/>
      <c r="CD92" s="869"/>
      <c r="CE92" s="869"/>
      <c r="CF92" s="869"/>
      <c r="CG92" s="874"/>
      <c r="CH92" s="871"/>
      <c r="CI92" s="872"/>
      <c r="CJ92" s="872"/>
      <c r="CK92" s="872"/>
      <c r="CL92" s="873"/>
      <c r="CM92" s="871"/>
      <c r="CN92" s="872"/>
      <c r="CO92" s="872"/>
      <c r="CP92" s="872"/>
      <c r="CQ92" s="873"/>
      <c r="CR92" s="871"/>
      <c r="CS92" s="872"/>
      <c r="CT92" s="872"/>
      <c r="CU92" s="872"/>
      <c r="CV92" s="873"/>
      <c r="CW92" s="871"/>
      <c r="CX92" s="872"/>
      <c r="CY92" s="872"/>
      <c r="CZ92" s="872"/>
      <c r="DA92" s="873"/>
      <c r="DB92" s="871"/>
      <c r="DC92" s="872"/>
      <c r="DD92" s="872"/>
      <c r="DE92" s="872"/>
      <c r="DF92" s="873"/>
      <c r="DG92" s="871"/>
      <c r="DH92" s="872"/>
      <c r="DI92" s="872"/>
      <c r="DJ92" s="872"/>
      <c r="DK92" s="873"/>
      <c r="DL92" s="871"/>
      <c r="DM92" s="872"/>
      <c r="DN92" s="872"/>
      <c r="DO92" s="872"/>
      <c r="DP92" s="873"/>
      <c r="DQ92" s="871"/>
      <c r="DR92" s="872"/>
      <c r="DS92" s="872"/>
      <c r="DT92" s="872"/>
      <c r="DU92" s="873"/>
      <c r="DV92" s="868"/>
      <c r="DW92" s="869"/>
      <c r="DX92" s="869"/>
      <c r="DY92" s="869"/>
      <c r="DZ92" s="870"/>
      <c r="EA92" s="214"/>
    </row>
    <row r="93" spans="1:131" ht="26.4" hidden="1" customHeight="1" x14ac:dyDescent="0.2">
      <c r="A93" s="230"/>
      <c r="B93" s="231"/>
      <c r="C93" s="231"/>
      <c r="D93" s="231"/>
      <c r="E93" s="231"/>
      <c r="F93" s="231"/>
      <c r="G93" s="231"/>
      <c r="H93" s="231"/>
      <c r="I93" s="231"/>
      <c r="J93" s="231"/>
      <c r="K93" s="231"/>
      <c r="L93" s="231"/>
      <c r="M93" s="231"/>
      <c r="N93" s="231"/>
      <c r="O93" s="231"/>
      <c r="P93" s="231"/>
      <c r="Q93" s="232"/>
      <c r="R93" s="232"/>
      <c r="S93" s="232"/>
      <c r="T93" s="232"/>
      <c r="U93" s="232"/>
      <c r="V93" s="232"/>
      <c r="W93" s="232"/>
      <c r="X93" s="232"/>
      <c r="Y93" s="232"/>
      <c r="Z93" s="232"/>
      <c r="AA93" s="232"/>
      <c r="AB93" s="232"/>
      <c r="AC93" s="232"/>
      <c r="AD93" s="232"/>
      <c r="AE93" s="232"/>
      <c r="AF93" s="232"/>
      <c r="AG93" s="232"/>
      <c r="AH93" s="232"/>
      <c r="AI93" s="232"/>
      <c r="AJ93" s="232"/>
      <c r="AK93" s="232"/>
      <c r="AL93" s="232"/>
      <c r="AM93" s="232"/>
      <c r="AN93" s="232"/>
      <c r="AO93" s="232"/>
      <c r="AP93" s="232"/>
      <c r="AQ93" s="232"/>
      <c r="AR93" s="232"/>
      <c r="AS93" s="232"/>
      <c r="AT93" s="232"/>
      <c r="AU93" s="232"/>
      <c r="AV93" s="232"/>
      <c r="AW93" s="232"/>
      <c r="AX93" s="232"/>
      <c r="AY93" s="232"/>
      <c r="AZ93" s="233"/>
      <c r="BA93" s="233"/>
      <c r="BB93" s="233"/>
      <c r="BC93" s="233"/>
      <c r="BD93" s="233"/>
      <c r="BE93" s="226"/>
      <c r="BF93" s="226"/>
      <c r="BG93" s="226"/>
      <c r="BH93" s="226"/>
      <c r="BI93" s="226"/>
      <c r="BJ93" s="226"/>
      <c r="BK93" s="226"/>
      <c r="BL93" s="226"/>
      <c r="BM93" s="226"/>
      <c r="BN93" s="226"/>
      <c r="BO93" s="226"/>
      <c r="BP93" s="226"/>
      <c r="BQ93" s="223">
        <v>87</v>
      </c>
      <c r="BR93" s="228"/>
      <c r="BS93" s="868"/>
      <c r="BT93" s="869"/>
      <c r="BU93" s="869"/>
      <c r="BV93" s="869"/>
      <c r="BW93" s="869"/>
      <c r="BX93" s="869"/>
      <c r="BY93" s="869"/>
      <c r="BZ93" s="869"/>
      <c r="CA93" s="869"/>
      <c r="CB93" s="869"/>
      <c r="CC93" s="869"/>
      <c r="CD93" s="869"/>
      <c r="CE93" s="869"/>
      <c r="CF93" s="869"/>
      <c r="CG93" s="874"/>
      <c r="CH93" s="871"/>
      <c r="CI93" s="872"/>
      <c r="CJ93" s="872"/>
      <c r="CK93" s="872"/>
      <c r="CL93" s="873"/>
      <c r="CM93" s="871"/>
      <c r="CN93" s="872"/>
      <c r="CO93" s="872"/>
      <c r="CP93" s="872"/>
      <c r="CQ93" s="873"/>
      <c r="CR93" s="871"/>
      <c r="CS93" s="872"/>
      <c r="CT93" s="872"/>
      <c r="CU93" s="872"/>
      <c r="CV93" s="873"/>
      <c r="CW93" s="871"/>
      <c r="CX93" s="872"/>
      <c r="CY93" s="872"/>
      <c r="CZ93" s="872"/>
      <c r="DA93" s="873"/>
      <c r="DB93" s="871"/>
      <c r="DC93" s="872"/>
      <c r="DD93" s="872"/>
      <c r="DE93" s="872"/>
      <c r="DF93" s="873"/>
      <c r="DG93" s="871"/>
      <c r="DH93" s="872"/>
      <c r="DI93" s="872"/>
      <c r="DJ93" s="872"/>
      <c r="DK93" s="873"/>
      <c r="DL93" s="871"/>
      <c r="DM93" s="872"/>
      <c r="DN93" s="872"/>
      <c r="DO93" s="872"/>
      <c r="DP93" s="873"/>
      <c r="DQ93" s="871"/>
      <c r="DR93" s="872"/>
      <c r="DS93" s="872"/>
      <c r="DT93" s="872"/>
      <c r="DU93" s="873"/>
      <c r="DV93" s="868"/>
      <c r="DW93" s="869"/>
      <c r="DX93" s="869"/>
      <c r="DY93" s="869"/>
      <c r="DZ93" s="870"/>
      <c r="EA93" s="214"/>
    </row>
    <row r="94" spans="1:131" ht="26.4" hidden="1" customHeight="1" x14ac:dyDescent="0.2">
      <c r="A94" s="230"/>
      <c r="B94" s="231"/>
      <c r="C94" s="231"/>
      <c r="D94" s="231"/>
      <c r="E94" s="231"/>
      <c r="F94" s="231"/>
      <c r="G94" s="231"/>
      <c r="H94" s="231"/>
      <c r="I94" s="231"/>
      <c r="J94" s="231"/>
      <c r="K94" s="231"/>
      <c r="L94" s="231"/>
      <c r="M94" s="231"/>
      <c r="N94" s="231"/>
      <c r="O94" s="231"/>
      <c r="P94" s="231"/>
      <c r="Q94" s="232"/>
      <c r="R94" s="232"/>
      <c r="S94" s="232"/>
      <c r="T94" s="232"/>
      <c r="U94" s="232"/>
      <c r="V94" s="232"/>
      <c r="W94" s="232"/>
      <c r="X94" s="232"/>
      <c r="Y94" s="232"/>
      <c r="Z94" s="232"/>
      <c r="AA94" s="232"/>
      <c r="AB94" s="232"/>
      <c r="AC94" s="232"/>
      <c r="AD94" s="232"/>
      <c r="AE94" s="232"/>
      <c r="AF94" s="232"/>
      <c r="AG94" s="232"/>
      <c r="AH94" s="232"/>
      <c r="AI94" s="232"/>
      <c r="AJ94" s="232"/>
      <c r="AK94" s="232"/>
      <c r="AL94" s="232"/>
      <c r="AM94" s="232"/>
      <c r="AN94" s="232"/>
      <c r="AO94" s="232"/>
      <c r="AP94" s="232"/>
      <c r="AQ94" s="232"/>
      <c r="AR94" s="232"/>
      <c r="AS94" s="232"/>
      <c r="AT94" s="232"/>
      <c r="AU94" s="232"/>
      <c r="AV94" s="232"/>
      <c r="AW94" s="232"/>
      <c r="AX94" s="232"/>
      <c r="AY94" s="232"/>
      <c r="AZ94" s="233"/>
      <c r="BA94" s="233"/>
      <c r="BB94" s="233"/>
      <c r="BC94" s="233"/>
      <c r="BD94" s="233"/>
      <c r="BE94" s="226"/>
      <c r="BF94" s="226"/>
      <c r="BG94" s="226"/>
      <c r="BH94" s="226"/>
      <c r="BI94" s="226"/>
      <c r="BJ94" s="226"/>
      <c r="BK94" s="226"/>
      <c r="BL94" s="226"/>
      <c r="BM94" s="226"/>
      <c r="BN94" s="226"/>
      <c r="BO94" s="226"/>
      <c r="BP94" s="226"/>
      <c r="BQ94" s="223">
        <v>88</v>
      </c>
      <c r="BR94" s="228"/>
      <c r="BS94" s="868"/>
      <c r="BT94" s="869"/>
      <c r="BU94" s="869"/>
      <c r="BV94" s="869"/>
      <c r="BW94" s="869"/>
      <c r="BX94" s="869"/>
      <c r="BY94" s="869"/>
      <c r="BZ94" s="869"/>
      <c r="CA94" s="869"/>
      <c r="CB94" s="869"/>
      <c r="CC94" s="869"/>
      <c r="CD94" s="869"/>
      <c r="CE94" s="869"/>
      <c r="CF94" s="869"/>
      <c r="CG94" s="874"/>
      <c r="CH94" s="871"/>
      <c r="CI94" s="872"/>
      <c r="CJ94" s="872"/>
      <c r="CK94" s="872"/>
      <c r="CL94" s="873"/>
      <c r="CM94" s="871"/>
      <c r="CN94" s="872"/>
      <c r="CO94" s="872"/>
      <c r="CP94" s="872"/>
      <c r="CQ94" s="873"/>
      <c r="CR94" s="871"/>
      <c r="CS94" s="872"/>
      <c r="CT94" s="872"/>
      <c r="CU94" s="872"/>
      <c r="CV94" s="873"/>
      <c r="CW94" s="871"/>
      <c r="CX94" s="872"/>
      <c r="CY94" s="872"/>
      <c r="CZ94" s="872"/>
      <c r="DA94" s="873"/>
      <c r="DB94" s="871"/>
      <c r="DC94" s="872"/>
      <c r="DD94" s="872"/>
      <c r="DE94" s="872"/>
      <c r="DF94" s="873"/>
      <c r="DG94" s="871"/>
      <c r="DH94" s="872"/>
      <c r="DI94" s="872"/>
      <c r="DJ94" s="872"/>
      <c r="DK94" s="873"/>
      <c r="DL94" s="871"/>
      <c r="DM94" s="872"/>
      <c r="DN94" s="872"/>
      <c r="DO94" s="872"/>
      <c r="DP94" s="873"/>
      <c r="DQ94" s="871"/>
      <c r="DR94" s="872"/>
      <c r="DS94" s="872"/>
      <c r="DT94" s="872"/>
      <c r="DU94" s="873"/>
      <c r="DV94" s="868"/>
      <c r="DW94" s="869"/>
      <c r="DX94" s="869"/>
      <c r="DY94" s="869"/>
      <c r="DZ94" s="870"/>
      <c r="EA94" s="214"/>
    </row>
    <row r="95" spans="1:131" ht="26.4" hidden="1" customHeight="1" x14ac:dyDescent="0.2">
      <c r="A95" s="230"/>
      <c r="B95" s="231"/>
      <c r="C95" s="231"/>
      <c r="D95" s="231"/>
      <c r="E95" s="231"/>
      <c r="F95" s="231"/>
      <c r="G95" s="231"/>
      <c r="H95" s="231"/>
      <c r="I95" s="231"/>
      <c r="J95" s="231"/>
      <c r="K95" s="231"/>
      <c r="L95" s="231"/>
      <c r="M95" s="231"/>
      <c r="N95" s="231"/>
      <c r="O95" s="231"/>
      <c r="P95" s="231"/>
      <c r="Q95" s="232"/>
      <c r="R95" s="232"/>
      <c r="S95" s="232"/>
      <c r="T95" s="232"/>
      <c r="U95" s="232"/>
      <c r="V95" s="232"/>
      <c r="W95" s="232"/>
      <c r="X95" s="232"/>
      <c r="Y95" s="232"/>
      <c r="Z95" s="232"/>
      <c r="AA95" s="232"/>
      <c r="AB95" s="232"/>
      <c r="AC95" s="232"/>
      <c r="AD95" s="232"/>
      <c r="AE95" s="232"/>
      <c r="AF95" s="232"/>
      <c r="AG95" s="232"/>
      <c r="AH95" s="232"/>
      <c r="AI95" s="232"/>
      <c r="AJ95" s="232"/>
      <c r="AK95" s="232"/>
      <c r="AL95" s="232"/>
      <c r="AM95" s="232"/>
      <c r="AN95" s="232"/>
      <c r="AO95" s="232"/>
      <c r="AP95" s="232"/>
      <c r="AQ95" s="232"/>
      <c r="AR95" s="232"/>
      <c r="AS95" s="232"/>
      <c r="AT95" s="232"/>
      <c r="AU95" s="232"/>
      <c r="AV95" s="232"/>
      <c r="AW95" s="232"/>
      <c r="AX95" s="232"/>
      <c r="AY95" s="232"/>
      <c r="AZ95" s="233"/>
      <c r="BA95" s="233"/>
      <c r="BB95" s="233"/>
      <c r="BC95" s="233"/>
      <c r="BD95" s="233"/>
      <c r="BE95" s="226"/>
      <c r="BF95" s="226"/>
      <c r="BG95" s="226"/>
      <c r="BH95" s="226"/>
      <c r="BI95" s="226"/>
      <c r="BJ95" s="226"/>
      <c r="BK95" s="226"/>
      <c r="BL95" s="226"/>
      <c r="BM95" s="226"/>
      <c r="BN95" s="226"/>
      <c r="BO95" s="226"/>
      <c r="BP95" s="226"/>
      <c r="BQ95" s="223">
        <v>89</v>
      </c>
      <c r="BR95" s="228"/>
      <c r="BS95" s="868"/>
      <c r="BT95" s="869"/>
      <c r="BU95" s="869"/>
      <c r="BV95" s="869"/>
      <c r="BW95" s="869"/>
      <c r="BX95" s="869"/>
      <c r="BY95" s="869"/>
      <c r="BZ95" s="869"/>
      <c r="CA95" s="869"/>
      <c r="CB95" s="869"/>
      <c r="CC95" s="869"/>
      <c r="CD95" s="869"/>
      <c r="CE95" s="869"/>
      <c r="CF95" s="869"/>
      <c r="CG95" s="874"/>
      <c r="CH95" s="871"/>
      <c r="CI95" s="872"/>
      <c r="CJ95" s="872"/>
      <c r="CK95" s="872"/>
      <c r="CL95" s="873"/>
      <c r="CM95" s="871"/>
      <c r="CN95" s="872"/>
      <c r="CO95" s="872"/>
      <c r="CP95" s="872"/>
      <c r="CQ95" s="873"/>
      <c r="CR95" s="871"/>
      <c r="CS95" s="872"/>
      <c r="CT95" s="872"/>
      <c r="CU95" s="872"/>
      <c r="CV95" s="873"/>
      <c r="CW95" s="871"/>
      <c r="CX95" s="872"/>
      <c r="CY95" s="872"/>
      <c r="CZ95" s="872"/>
      <c r="DA95" s="873"/>
      <c r="DB95" s="871"/>
      <c r="DC95" s="872"/>
      <c r="DD95" s="872"/>
      <c r="DE95" s="872"/>
      <c r="DF95" s="873"/>
      <c r="DG95" s="871"/>
      <c r="DH95" s="872"/>
      <c r="DI95" s="872"/>
      <c r="DJ95" s="872"/>
      <c r="DK95" s="873"/>
      <c r="DL95" s="871"/>
      <c r="DM95" s="872"/>
      <c r="DN95" s="872"/>
      <c r="DO95" s="872"/>
      <c r="DP95" s="873"/>
      <c r="DQ95" s="871"/>
      <c r="DR95" s="872"/>
      <c r="DS95" s="872"/>
      <c r="DT95" s="872"/>
      <c r="DU95" s="873"/>
      <c r="DV95" s="868"/>
      <c r="DW95" s="869"/>
      <c r="DX95" s="869"/>
      <c r="DY95" s="869"/>
      <c r="DZ95" s="870"/>
      <c r="EA95" s="214"/>
    </row>
    <row r="96" spans="1:131" ht="26.4" hidden="1" customHeight="1" x14ac:dyDescent="0.2">
      <c r="A96" s="230"/>
      <c r="B96" s="231"/>
      <c r="C96" s="231"/>
      <c r="D96" s="231"/>
      <c r="E96" s="231"/>
      <c r="F96" s="231"/>
      <c r="G96" s="231"/>
      <c r="H96" s="231"/>
      <c r="I96" s="231"/>
      <c r="J96" s="231"/>
      <c r="K96" s="231"/>
      <c r="L96" s="231"/>
      <c r="M96" s="231"/>
      <c r="N96" s="231"/>
      <c r="O96" s="231"/>
      <c r="P96" s="231"/>
      <c r="Q96" s="232"/>
      <c r="R96" s="232"/>
      <c r="S96" s="232"/>
      <c r="T96" s="232"/>
      <c r="U96" s="232"/>
      <c r="V96" s="232"/>
      <c r="W96" s="232"/>
      <c r="X96" s="232"/>
      <c r="Y96" s="232"/>
      <c r="Z96" s="232"/>
      <c r="AA96" s="232"/>
      <c r="AB96" s="232"/>
      <c r="AC96" s="232"/>
      <c r="AD96" s="232"/>
      <c r="AE96" s="232"/>
      <c r="AF96" s="232"/>
      <c r="AG96" s="232"/>
      <c r="AH96" s="232"/>
      <c r="AI96" s="232"/>
      <c r="AJ96" s="232"/>
      <c r="AK96" s="232"/>
      <c r="AL96" s="232"/>
      <c r="AM96" s="232"/>
      <c r="AN96" s="232"/>
      <c r="AO96" s="232"/>
      <c r="AP96" s="232"/>
      <c r="AQ96" s="232"/>
      <c r="AR96" s="232"/>
      <c r="AS96" s="232"/>
      <c r="AT96" s="232"/>
      <c r="AU96" s="232"/>
      <c r="AV96" s="232"/>
      <c r="AW96" s="232"/>
      <c r="AX96" s="232"/>
      <c r="AY96" s="232"/>
      <c r="AZ96" s="233"/>
      <c r="BA96" s="233"/>
      <c r="BB96" s="233"/>
      <c r="BC96" s="233"/>
      <c r="BD96" s="233"/>
      <c r="BE96" s="226"/>
      <c r="BF96" s="226"/>
      <c r="BG96" s="226"/>
      <c r="BH96" s="226"/>
      <c r="BI96" s="226"/>
      <c r="BJ96" s="226"/>
      <c r="BK96" s="226"/>
      <c r="BL96" s="226"/>
      <c r="BM96" s="226"/>
      <c r="BN96" s="226"/>
      <c r="BO96" s="226"/>
      <c r="BP96" s="226"/>
      <c r="BQ96" s="223">
        <v>90</v>
      </c>
      <c r="BR96" s="228"/>
      <c r="BS96" s="868"/>
      <c r="BT96" s="869"/>
      <c r="BU96" s="869"/>
      <c r="BV96" s="869"/>
      <c r="BW96" s="869"/>
      <c r="BX96" s="869"/>
      <c r="BY96" s="869"/>
      <c r="BZ96" s="869"/>
      <c r="CA96" s="869"/>
      <c r="CB96" s="869"/>
      <c r="CC96" s="869"/>
      <c r="CD96" s="869"/>
      <c r="CE96" s="869"/>
      <c r="CF96" s="869"/>
      <c r="CG96" s="874"/>
      <c r="CH96" s="871"/>
      <c r="CI96" s="872"/>
      <c r="CJ96" s="872"/>
      <c r="CK96" s="872"/>
      <c r="CL96" s="873"/>
      <c r="CM96" s="871"/>
      <c r="CN96" s="872"/>
      <c r="CO96" s="872"/>
      <c r="CP96" s="872"/>
      <c r="CQ96" s="873"/>
      <c r="CR96" s="871"/>
      <c r="CS96" s="872"/>
      <c r="CT96" s="872"/>
      <c r="CU96" s="872"/>
      <c r="CV96" s="873"/>
      <c r="CW96" s="871"/>
      <c r="CX96" s="872"/>
      <c r="CY96" s="872"/>
      <c r="CZ96" s="872"/>
      <c r="DA96" s="873"/>
      <c r="DB96" s="871"/>
      <c r="DC96" s="872"/>
      <c r="DD96" s="872"/>
      <c r="DE96" s="872"/>
      <c r="DF96" s="873"/>
      <c r="DG96" s="871"/>
      <c r="DH96" s="872"/>
      <c r="DI96" s="872"/>
      <c r="DJ96" s="872"/>
      <c r="DK96" s="873"/>
      <c r="DL96" s="871"/>
      <c r="DM96" s="872"/>
      <c r="DN96" s="872"/>
      <c r="DO96" s="872"/>
      <c r="DP96" s="873"/>
      <c r="DQ96" s="871"/>
      <c r="DR96" s="872"/>
      <c r="DS96" s="872"/>
      <c r="DT96" s="872"/>
      <c r="DU96" s="873"/>
      <c r="DV96" s="868"/>
      <c r="DW96" s="869"/>
      <c r="DX96" s="869"/>
      <c r="DY96" s="869"/>
      <c r="DZ96" s="870"/>
      <c r="EA96" s="214"/>
    </row>
    <row r="97" spans="1:131" ht="26.4" hidden="1" customHeight="1" x14ac:dyDescent="0.2">
      <c r="A97" s="230"/>
      <c r="B97" s="231"/>
      <c r="C97" s="231"/>
      <c r="D97" s="231"/>
      <c r="E97" s="231"/>
      <c r="F97" s="231"/>
      <c r="G97" s="231"/>
      <c r="H97" s="231"/>
      <c r="I97" s="231"/>
      <c r="J97" s="231"/>
      <c r="K97" s="231"/>
      <c r="L97" s="231"/>
      <c r="M97" s="231"/>
      <c r="N97" s="231"/>
      <c r="O97" s="231"/>
      <c r="P97" s="231"/>
      <c r="Q97" s="232"/>
      <c r="R97" s="232"/>
      <c r="S97" s="232"/>
      <c r="T97" s="232"/>
      <c r="U97" s="232"/>
      <c r="V97" s="232"/>
      <c r="W97" s="232"/>
      <c r="X97" s="232"/>
      <c r="Y97" s="232"/>
      <c r="Z97" s="232"/>
      <c r="AA97" s="232"/>
      <c r="AB97" s="232"/>
      <c r="AC97" s="232"/>
      <c r="AD97" s="232"/>
      <c r="AE97" s="232"/>
      <c r="AF97" s="232"/>
      <c r="AG97" s="232"/>
      <c r="AH97" s="232"/>
      <c r="AI97" s="232"/>
      <c r="AJ97" s="232"/>
      <c r="AK97" s="232"/>
      <c r="AL97" s="232"/>
      <c r="AM97" s="232"/>
      <c r="AN97" s="232"/>
      <c r="AO97" s="232"/>
      <c r="AP97" s="232"/>
      <c r="AQ97" s="232"/>
      <c r="AR97" s="232"/>
      <c r="AS97" s="232"/>
      <c r="AT97" s="232"/>
      <c r="AU97" s="232"/>
      <c r="AV97" s="232"/>
      <c r="AW97" s="232"/>
      <c r="AX97" s="232"/>
      <c r="AY97" s="232"/>
      <c r="AZ97" s="233"/>
      <c r="BA97" s="233"/>
      <c r="BB97" s="233"/>
      <c r="BC97" s="233"/>
      <c r="BD97" s="233"/>
      <c r="BE97" s="226"/>
      <c r="BF97" s="226"/>
      <c r="BG97" s="226"/>
      <c r="BH97" s="226"/>
      <c r="BI97" s="226"/>
      <c r="BJ97" s="226"/>
      <c r="BK97" s="226"/>
      <c r="BL97" s="226"/>
      <c r="BM97" s="226"/>
      <c r="BN97" s="226"/>
      <c r="BO97" s="226"/>
      <c r="BP97" s="226"/>
      <c r="BQ97" s="223">
        <v>91</v>
      </c>
      <c r="BR97" s="228"/>
      <c r="BS97" s="868"/>
      <c r="BT97" s="869"/>
      <c r="BU97" s="869"/>
      <c r="BV97" s="869"/>
      <c r="BW97" s="869"/>
      <c r="BX97" s="869"/>
      <c r="BY97" s="869"/>
      <c r="BZ97" s="869"/>
      <c r="CA97" s="869"/>
      <c r="CB97" s="869"/>
      <c r="CC97" s="869"/>
      <c r="CD97" s="869"/>
      <c r="CE97" s="869"/>
      <c r="CF97" s="869"/>
      <c r="CG97" s="874"/>
      <c r="CH97" s="871"/>
      <c r="CI97" s="872"/>
      <c r="CJ97" s="872"/>
      <c r="CK97" s="872"/>
      <c r="CL97" s="873"/>
      <c r="CM97" s="871"/>
      <c r="CN97" s="872"/>
      <c r="CO97" s="872"/>
      <c r="CP97" s="872"/>
      <c r="CQ97" s="873"/>
      <c r="CR97" s="871"/>
      <c r="CS97" s="872"/>
      <c r="CT97" s="872"/>
      <c r="CU97" s="872"/>
      <c r="CV97" s="873"/>
      <c r="CW97" s="871"/>
      <c r="CX97" s="872"/>
      <c r="CY97" s="872"/>
      <c r="CZ97" s="872"/>
      <c r="DA97" s="873"/>
      <c r="DB97" s="871"/>
      <c r="DC97" s="872"/>
      <c r="DD97" s="872"/>
      <c r="DE97" s="872"/>
      <c r="DF97" s="873"/>
      <c r="DG97" s="871"/>
      <c r="DH97" s="872"/>
      <c r="DI97" s="872"/>
      <c r="DJ97" s="872"/>
      <c r="DK97" s="873"/>
      <c r="DL97" s="871"/>
      <c r="DM97" s="872"/>
      <c r="DN97" s="872"/>
      <c r="DO97" s="872"/>
      <c r="DP97" s="873"/>
      <c r="DQ97" s="871"/>
      <c r="DR97" s="872"/>
      <c r="DS97" s="872"/>
      <c r="DT97" s="872"/>
      <c r="DU97" s="873"/>
      <c r="DV97" s="868"/>
      <c r="DW97" s="869"/>
      <c r="DX97" s="869"/>
      <c r="DY97" s="869"/>
      <c r="DZ97" s="870"/>
      <c r="EA97" s="214"/>
    </row>
    <row r="98" spans="1:131" ht="26.4" hidden="1" customHeight="1" x14ac:dyDescent="0.2">
      <c r="A98" s="230"/>
      <c r="B98" s="231"/>
      <c r="C98" s="231"/>
      <c r="D98" s="231"/>
      <c r="E98" s="231"/>
      <c r="F98" s="231"/>
      <c r="G98" s="231"/>
      <c r="H98" s="231"/>
      <c r="I98" s="231"/>
      <c r="J98" s="231"/>
      <c r="K98" s="231"/>
      <c r="L98" s="231"/>
      <c r="M98" s="231"/>
      <c r="N98" s="231"/>
      <c r="O98" s="231"/>
      <c r="P98" s="231"/>
      <c r="Q98" s="232"/>
      <c r="R98" s="232"/>
      <c r="S98" s="232"/>
      <c r="T98" s="232"/>
      <c r="U98" s="232"/>
      <c r="V98" s="232"/>
      <c r="W98" s="232"/>
      <c r="X98" s="232"/>
      <c r="Y98" s="232"/>
      <c r="Z98" s="232"/>
      <c r="AA98" s="232"/>
      <c r="AB98" s="232"/>
      <c r="AC98" s="232"/>
      <c r="AD98" s="232"/>
      <c r="AE98" s="232"/>
      <c r="AF98" s="232"/>
      <c r="AG98" s="232"/>
      <c r="AH98" s="232"/>
      <c r="AI98" s="232"/>
      <c r="AJ98" s="232"/>
      <c r="AK98" s="232"/>
      <c r="AL98" s="232"/>
      <c r="AM98" s="232"/>
      <c r="AN98" s="232"/>
      <c r="AO98" s="232"/>
      <c r="AP98" s="232"/>
      <c r="AQ98" s="232"/>
      <c r="AR98" s="232"/>
      <c r="AS98" s="232"/>
      <c r="AT98" s="232"/>
      <c r="AU98" s="232"/>
      <c r="AV98" s="232"/>
      <c r="AW98" s="232"/>
      <c r="AX98" s="232"/>
      <c r="AY98" s="232"/>
      <c r="AZ98" s="233"/>
      <c r="BA98" s="233"/>
      <c r="BB98" s="233"/>
      <c r="BC98" s="233"/>
      <c r="BD98" s="233"/>
      <c r="BE98" s="226"/>
      <c r="BF98" s="226"/>
      <c r="BG98" s="226"/>
      <c r="BH98" s="226"/>
      <c r="BI98" s="226"/>
      <c r="BJ98" s="226"/>
      <c r="BK98" s="226"/>
      <c r="BL98" s="226"/>
      <c r="BM98" s="226"/>
      <c r="BN98" s="226"/>
      <c r="BO98" s="226"/>
      <c r="BP98" s="226"/>
      <c r="BQ98" s="223">
        <v>92</v>
      </c>
      <c r="BR98" s="228"/>
      <c r="BS98" s="868"/>
      <c r="BT98" s="869"/>
      <c r="BU98" s="869"/>
      <c r="BV98" s="869"/>
      <c r="BW98" s="869"/>
      <c r="BX98" s="869"/>
      <c r="BY98" s="869"/>
      <c r="BZ98" s="869"/>
      <c r="CA98" s="869"/>
      <c r="CB98" s="869"/>
      <c r="CC98" s="869"/>
      <c r="CD98" s="869"/>
      <c r="CE98" s="869"/>
      <c r="CF98" s="869"/>
      <c r="CG98" s="874"/>
      <c r="CH98" s="871"/>
      <c r="CI98" s="872"/>
      <c r="CJ98" s="872"/>
      <c r="CK98" s="872"/>
      <c r="CL98" s="873"/>
      <c r="CM98" s="871"/>
      <c r="CN98" s="872"/>
      <c r="CO98" s="872"/>
      <c r="CP98" s="872"/>
      <c r="CQ98" s="873"/>
      <c r="CR98" s="871"/>
      <c r="CS98" s="872"/>
      <c r="CT98" s="872"/>
      <c r="CU98" s="872"/>
      <c r="CV98" s="873"/>
      <c r="CW98" s="871"/>
      <c r="CX98" s="872"/>
      <c r="CY98" s="872"/>
      <c r="CZ98" s="872"/>
      <c r="DA98" s="873"/>
      <c r="DB98" s="871"/>
      <c r="DC98" s="872"/>
      <c r="DD98" s="872"/>
      <c r="DE98" s="872"/>
      <c r="DF98" s="873"/>
      <c r="DG98" s="871"/>
      <c r="DH98" s="872"/>
      <c r="DI98" s="872"/>
      <c r="DJ98" s="872"/>
      <c r="DK98" s="873"/>
      <c r="DL98" s="871"/>
      <c r="DM98" s="872"/>
      <c r="DN98" s="872"/>
      <c r="DO98" s="872"/>
      <c r="DP98" s="873"/>
      <c r="DQ98" s="871"/>
      <c r="DR98" s="872"/>
      <c r="DS98" s="872"/>
      <c r="DT98" s="872"/>
      <c r="DU98" s="873"/>
      <c r="DV98" s="868"/>
      <c r="DW98" s="869"/>
      <c r="DX98" s="869"/>
      <c r="DY98" s="869"/>
      <c r="DZ98" s="870"/>
      <c r="EA98" s="214"/>
    </row>
    <row r="99" spans="1:131" ht="26.4" hidden="1" customHeight="1" x14ac:dyDescent="0.2">
      <c r="A99" s="230"/>
      <c r="B99" s="231"/>
      <c r="C99" s="231"/>
      <c r="D99" s="231"/>
      <c r="E99" s="231"/>
      <c r="F99" s="231"/>
      <c r="G99" s="231"/>
      <c r="H99" s="231"/>
      <c r="I99" s="231"/>
      <c r="J99" s="231"/>
      <c r="K99" s="231"/>
      <c r="L99" s="231"/>
      <c r="M99" s="231"/>
      <c r="N99" s="231"/>
      <c r="O99" s="231"/>
      <c r="P99" s="231"/>
      <c r="Q99" s="232"/>
      <c r="R99" s="232"/>
      <c r="S99" s="232"/>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232"/>
      <c r="AR99" s="232"/>
      <c r="AS99" s="232"/>
      <c r="AT99" s="232"/>
      <c r="AU99" s="232"/>
      <c r="AV99" s="232"/>
      <c r="AW99" s="232"/>
      <c r="AX99" s="232"/>
      <c r="AY99" s="232"/>
      <c r="AZ99" s="233"/>
      <c r="BA99" s="233"/>
      <c r="BB99" s="233"/>
      <c r="BC99" s="233"/>
      <c r="BD99" s="233"/>
      <c r="BE99" s="226"/>
      <c r="BF99" s="226"/>
      <c r="BG99" s="226"/>
      <c r="BH99" s="226"/>
      <c r="BI99" s="226"/>
      <c r="BJ99" s="226"/>
      <c r="BK99" s="226"/>
      <c r="BL99" s="226"/>
      <c r="BM99" s="226"/>
      <c r="BN99" s="226"/>
      <c r="BO99" s="226"/>
      <c r="BP99" s="226"/>
      <c r="BQ99" s="223">
        <v>93</v>
      </c>
      <c r="BR99" s="228"/>
      <c r="BS99" s="868"/>
      <c r="BT99" s="869"/>
      <c r="BU99" s="869"/>
      <c r="BV99" s="869"/>
      <c r="BW99" s="869"/>
      <c r="BX99" s="869"/>
      <c r="BY99" s="869"/>
      <c r="BZ99" s="869"/>
      <c r="CA99" s="869"/>
      <c r="CB99" s="869"/>
      <c r="CC99" s="869"/>
      <c r="CD99" s="869"/>
      <c r="CE99" s="869"/>
      <c r="CF99" s="869"/>
      <c r="CG99" s="874"/>
      <c r="CH99" s="871"/>
      <c r="CI99" s="872"/>
      <c r="CJ99" s="872"/>
      <c r="CK99" s="872"/>
      <c r="CL99" s="873"/>
      <c r="CM99" s="871"/>
      <c r="CN99" s="872"/>
      <c r="CO99" s="872"/>
      <c r="CP99" s="872"/>
      <c r="CQ99" s="873"/>
      <c r="CR99" s="871"/>
      <c r="CS99" s="872"/>
      <c r="CT99" s="872"/>
      <c r="CU99" s="872"/>
      <c r="CV99" s="873"/>
      <c r="CW99" s="871"/>
      <c r="CX99" s="872"/>
      <c r="CY99" s="872"/>
      <c r="CZ99" s="872"/>
      <c r="DA99" s="873"/>
      <c r="DB99" s="871"/>
      <c r="DC99" s="872"/>
      <c r="DD99" s="872"/>
      <c r="DE99" s="872"/>
      <c r="DF99" s="873"/>
      <c r="DG99" s="871"/>
      <c r="DH99" s="872"/>
      <c r="DI99" s="872"/>
      <c r="DJ99" s="872"/>
      <c r="DK99" s="873"/>
      <c r="DL99" s="871"/>
      <c r="DM99" s="872"/>
      <c r="DN99" s="872"/>
      <c r="DO99" s="872"/>
      <c r="DP99" s="873"/>
      <c r="DQ99" s="871"/>
      <c r="DR99" s="872"/>
      <c r="DS99" s="872"/>
      <c r="DT99" s="872"/>
      <c r="DU99" s="873"/>
      <c r="DV99" s="868"/>
      <c r="DW99" s="869"/>
      <c r="DX99" s="869"/>
      <c r="DY99" s="869"/>
      <c r="DZ99" s="870"/>
      <c r="EA99" s="214"/>
    </row>
    <row r="100" spans="1:131" ht="26.4" hidden="1" customHeight="1" x14ac:dyDescent="0.2">
      <c r="A100" s="230"/>
      <c r="B100" s="231"/>
      <c r="C100" s="231"/>
      <c r="D100" s="231"/>
      <c r="E100" s="231"/>
      <c r="F100" s="231"/>
      <c r="G100" s="231"/>
      <c r="H100" s="231"/>
      <c r="I100" s="231"/>
      <c r="J100" s="231"/>
      <c r="K100" s="231"/>
      <c r="L100" s="231"/>
      <c r="M100" s="231"/>
      <c r="N100" s="231"/>
      <c r="O100" s="231"/>
      <c r="P100" s="231"/>
      <c r="Q100" s="232"/>
      <c r="R100" s="232"/>
      <c r="S100" s="232"/>
      <c r="T100" s="232"/>
      <c r="U100" s="232"/>
      <c r="V100" s="232"/>
      <c r="W100" s="232"/>
      <c r="X100" s="232"/>
      <c r="Y100" s="232"/>
      <c r="Z100" s="232"/>
      <c r="AA100" s="232"/>
      <c r="AB100" s="232"/>
      <c r="AC100" s="232"/>
      <c r="AD100" s="232"/>
      <c r="AE100" s="232"/>
      <c r="AF100" s="232"/>
      <c r="AG100" s="232"/>
      <c r="AH100" s="232"/>
      <c r="AI100" s="232"/>
      <c r="AJ100" s="232"/>
      <c r="AK100" s="232"/>
      <c r="AL100" s="232"/>
      <c r="AM100" s="232"/>
      <c r="AN100" s="232"/>
      <c r="AO100" s="232"/>
      <c r="AP100" s="232"/>
      <c r="AQ100" s="232"/>
      <c r="AR100" s="232"/>
      <c r="AS100" s="232"/>
      <c r="AT100" s="232"/>
      <c r="AU100" s="232"/>
      <c r="AV100" s="232"/>
      <c r="AW100" s="232"/>
      <c r="AX100" s="232"/>
      <c r="AY100" s="232"/>
      <c r="AZ100" s="233"/>
      <c r="BA100" s="233"/>
      <c r="BB100" s="233"/>
      <c r="BC100" s="233"/>
      <c r="BD100" s="233"/>
      <c r="BE100" s="226"/>
      <c r="BF100" s="226"/>
      <c r="BG100" s="226"/>
      <c r="BH100" s="226"/>
      <c r="BI100" s="226"/>
      <c r="BJ100" s="226"/>
      <c r="BK100" s="226"/>
      <c r="BL100" s="226"/>
      <c r="BM100" s="226"/>
      <c r="BN100" s="226"/>
      <c r="BO100" s="226"/>
      <c r="BP100" s="226"/>
      <c r="BQ100" s="223">
        <v>94</v>
      </c>
      <c r="BR100" s="228"/>
      <c r="BS100" s="868"/>
      <c r="BT100" s="869"/>
      <c r="BU100" s="869"/>
      <c r="BV100" s="869"/>
      <c r="BW100" s="869"/>
      <c r="BX100" s="869"/>
      <c r="BY100" s="869"/>
      <c r="BZ100" s="869"/>
      <c r="CA100" s="869"/>
      <c r="CB100" s="869"/>
      <c r="CC100" s="869"/>
      <c r="CD100" s="869"/>
      <c r="CE100" s="869"/>
      <c r="CF100" s="869"/>
      <c r="CG100" s="874"/>
      <c r="CH100" s="871"/>
      <c r="CI100" s="872"/>
      <c r="CJ100" s="872"/>
      <c r="CK100" s="872"/>
      <c r="CL100" s="873"/>
      <c r="CM100" s="871"/>
      <c r="CN100" s="872"/>
      <c r="CO100" s="872"/>
      <c r="CP100" s="872"/>
      <c r="CQ100" s="873"/>
      <c r="CR100" s="871"/>
      <c r="CS100" s="872"/>
      <c r="CT100" s="872"/>
      <c r="CU100" s="872"/>
      <c r="CV100" s="873"/>
      <c r="CW100" s="871"/>
      <c r="CX100" s="872"/>
      <c r="CY100" s="872"/>
      <c r="CZ100" s="872"/>
      <c r="DA100" s="873"/>
      <c r="DB100" s="871"/>
      <c r="DC100" s="872"/>
      <c r="DD100" s="872"/>
      <c r="DE100" s="872"/>
      <c r="DF100" s="873"/>
      <c r="DG100" s="871"/>
      <c r="DH100" s="872"/>
      <c r="DI100" s="872"/>
      <c r="DJ100" s="872"/>
      <c r="DK100" s="873"/>
      <c r="DL100" s="871"/>
      <c r="DM100" s="872"/>
      <c r="DN100" s="872"/>
      <c r="DO100" s="872"/>
      <c r="DP100" s="873"/>
      <c r="DQ100" s="871"/>
      <c r="DR100" s="872"/>
      <c r="DS100" s="872"/>
      <c r="DT100" s="872"/>
      <c r="DU100" s="873"/>
      <c r="DV100" s="868"/>
      <c r="DW100" s="869"/>
      <c r="DX100" s="869"/>
      <c r="DY100" s="869"/>
      <c r="DZ100" s="870"/>
      <c r="EA100" s="214"/>
    </row>
    <row r="101" spans="1:131" ht="26.4" hidden="1" customHeight="1" x14ac:dyDescent="0.2">
      <c r="A101" s="230"/>
      <c r="B101" s="231"/>
      <c r="C101" s="231"/>
      <c r="D101" s="231"/>
      <c r="E101" s="231"/>
      <c r="F101" s="231"/>
      <c r="G101" s="231"/>
      <c r="H101" s="231"/>
      <c r="I101" s="231"/>
      <c r="J101" s="231"/>
      <c r="K101" s="231"/>
      <c r="L101" s="231"/>
      <c r="M101" s="231"/>
      <c r="N101" s="231"/>
      <c r="O101" s="231"/>
      <c r="P101" s="231"/>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232"/>
      <c r="AP101" s="232"/>
      <c r="AQ101" s="232"/>
      <c r="AR101" s="232"/>
      <c r="AS101" s="232"/>
      <c r="AT101" s="232"/>
      <c r="AU101" s="232"/>
      <c r="AV101" s="232"/>
      <c r="AW101" s="232"/>
      <c r="AX101" s="232"/>
      <c r="AY101" s="232"/>
      <c r="AZ101" s="233"/>
      <c r="BA101" s="233"/>
      <c r="BB101" s="233"/>
      <c r="BC101" s="233"/>
      <c r="BD101" s="233"/>
      <c r="BE101" s="226"/>
      <c r="BF101" s="226"/>
      <c r="BG101" s="226"/>
      <c r="BH101" s="226"/>
      <c r="BI101" s="226"/>
      <c r="BJ101" s="226"/>
      <c r="BK101" s="226"/>
      <c r="BL101" s="226"/>
      <c r="BM101" s="226"/>
      <c r="BN101" s="226"/>
      <c r="BO101" s="226"/>
      <c r="BP101" s="226"/>
      <c r="BQ101" s="223">
        <v>95</v>
      </c>
      <c r="BR101" s="228"/>
      <c r="BS101" s="868"/>
      <c r="BT101" s="869"/>
      <c r="BU101" s="869"/>
      <c r="BV101" s="869"/>
      <c r="BW101" s="869"/>
      <c r="BX101" s="869"/>
      <c r="BY101" s="869"/>
      <c r="BZ101" s="869"/>
      <c r="CA101" s="869"/>
      <c r="CB101" s="869"/>
      <c r="CC101" s="869"/>
      <c r="CD101" s="869"/>
      <c r="CE101" s="869"/>
      <c r="CF101" s="869"/>
      <c r="CG101" s="874"/>
      <c r="CH101" s="871"/>
      <c r="CI101" s="872"/>
      <c r="CJ101" s="872"/>
      <c r="CK101" s="872"/>
      <c r="CL101" s="873"/>
      <c r="CM101" s="871"/>
      <c r="CN101" s="872"/>
      <c r="CO101" s="872"/>
      <c r="CP101" s="872"/>
      <c r="CQ101" s="873"/>
      <c r="CR101" s="871"/>
      <c r="CS101" s="872"/>
      <c r="CT101" s="872"/>
      <c r="CU101" s="872"/>
      <c r="CV101" s="873"/>
      <c r="CW101" s="871"/>
      <c r="CX101" s="872"/>
      <c r="CY101" s="872"/>
      <c r="CZ101" s="872"/>
      <c r="DA101" s="873"/>
      <c r="DB101" s="871"/>
      <c r="DC101" s="872"/>
      <c r="DD101" s="872"/>
      <c r="DE101" s="872"/>
      <c r="DF101" s="873"/>
      <c r="DG101" s="871"/>
      <c r="DH101" s="872"/>
      <c r="DI101" s="872"/>
      <c r="DJ101" s="872"/>
      <c r="DK101" s="873"/>
      <c r="DL101" s="871"/>
      <c r="DM101" s="872"/>
      <c r="DN101" s="872"/>
      <c r="DO101" s="872"/>
      <c r="DP101" s="873"/>
      <c r="DQ101" s="871"/>
      <c r="DR101" s="872"/>
      <c r="DS101" s="872"/>
      <c r="DT101" s="872"/>
      <c r="DU101" s="873"/>
      <c r="DV101" s="868"/>
      <c r="DW101" s="869"/>
      <c r="DX101" s="869"/>
      <c r="DY101" s="869"/>
      <c r="DZ101" s="870"/>
      <c r="EA101" s="214"/>
    </row>
    <row r="102" spans="1:131" ht="26.4" customHeight="1" thickBot="1" x14ac:dyDescent="0.25">
      <c r="A102" s="230"/>
      <c r="B102" s="231"/>
      <c r="C102" s="231"/>
      <c r="D102" s="231"/>
      <c r="E102" s="231"/>
      <c r="F102" s="231"/>
      <c r="G102" s="231"/>
      <c r="H102" s="231"/>
      <c r="I102" s="231"/>
      <c r="J102" s="231"/>
      <c r="K102" s="231"/>
      <c r="L102" s="231"/>
      <c r="M102" s="231"/>
      <c r="N102" s="231"/>
      <c r="O102" s="231"/>
      <c r="P102" s="231"/>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232"/>
      <c r="AN102" s="232"/>
      <c r="AO102" s="232"/>
      <c r="AP102" s="232"/>
      <c r="AQ102" s="232"/>
      <c r="AR102" s="232"/>
      <c r="AS102" s="232"/>
      <c r="AT102" s="232"/>
      <c r="AU102" s="232"/>
      <c r="AV102" s="232"/>
      <c r="AW102" s="232"/>
      <c r="AX102" s="232"/>
      <c r="AY102" s="232"/>
      <c r="AZ102" s="233"/>
      <c r="BA102" s="233"/>
      <c r="BB102" s="233"/>
      <c r="BC102" s="233"/>
      <c r="BD102" s="233"/>
      <c r="BE102" s="226"/>
      <c r="BF102" s="226"/>
      <c r="BG102" s="226"/>
      <c r="BH102" s="226"/>
      <c r="BI102" s="226"/>
      <c r="BJ102" s="226"/>
      <c r="BK102" s="226"/>
      <c r="BL102" s="226"/>
      <c r="BM102" s="226"/>
      <c r="BN102" s="226"/>
      <c r="BO102" s="226"/>
      <c r="BP102" s="226"/>
      <c r="BQ102" s="225" t="s">
        <v>393</v>
      </c>
      <c r="BR102" s="798" t="s">
        <v>427</v>
      </c>
      <c r="BS102" s="799"/>
      <c r="BT102" s="799"/>
      <c r="BU102" s="799"/>
      <c r="BV102" s="799"/>
      <c r="BW102" s="799"/>
      <c r="BX102" s="799"/>
      <c r="BY102" s="799"/>
      <c r="BZ102" s="799"/>
      <c r="CA102" s="799"/>
      <c r="CB102" s="799"/>
      <c r="CC102" s="799"/>
      <c r="CD102" s="799"/>
      <c r="CE102" s="799"/>
      <c r="CF102" s="799"/>
      <c r="CG102" s="800"/>
      <c r="CH102" s="896"/>
      <c r="CI102" s="897"/>
      <c r="CJ102" s="897"/>
      <c r="CK102" s="897"/>
      <c r="CL102" s="898"/>
      <c r="CM102" s="896"/>
      <c r="CN102" s="897"/>
      <c r="CO102" s="897"/>
      <c r="CP102" s="897"/>
      <c r="CQ102" s="898"/>
      <c r="CR102" s="899">
        <v>21</v>
      </c>
      <c r="CS102" s="861"/>
      <c r="CT102" s="861"/>
      <c r="CU102" s="861"/>
      <c r="CV102" s="900"/>
      <c r="CW102" s="899">
        <v>1</v>
      </c>
      <c r="CX102" s="861"/>
      <c r="CY102" s="861"/>
      <c r="CZ102" s="861"/>
      <c r="DA102" s="900"/>
      <c r="DB102" s="899" t="s">
        <v>584</v>
      </c>
      <c r="DC102" s="861"/>
      <c r="DD102" s="861"/>
      <c r="DE102" s="861"/>
      <c r="DF102" s="900"/>
      <c r="DG102" s="899" t="s">
        <v>584</v>
      </c>
      <c r="DH102" s="861"/>
      <c r="DI102" s="861"/>
      <c r="DJ102" s="861"/>
      <c r="DK102" s="900"/>
      <c r="DL102" s="899" t="s">
        <v>584</v>
      </c>
      <c r="DM102" s="861"/>
      <c r="DN102" s="861"/>
      <c r="DO102" s="861"/>
      <c r="DP102" s="900"/>
      <c r="DQ102" s="899" t="s">
        <v>584</v>
      </c>
      <c r="DR102" s="861"/>
      <c r="DS102" s="861"/>
      <c r="DT102" s="861"/>
      <c r="DU102" s="900"/>
      <c r="DV102" s="798"/>
      <c r="DW102" s="799"/>
      <c r="DX102" s="799"/>
      <c r="DY102" s="799"/>
      <c r="DZ102" s="923"/>
      <c r="EA102" s="214"/>
    </row>
    <row r="103" spans="1:131" ht="26.4" customHeight="1" x14ac:dyDescent="0.2">
      <c r="A103" s="230"/>
      <c r="B103" s="231"/>
      <c r="C103" s="231"/>
      <c r="D103" s="231"/>
      <c r="E103" s="231"/>
      <c r="F103" s="231"/>
      <c r="G103" s="231"/>
      <c r="H103" s="231"/>
      <c r="I103" s="231"/>
      <c r="J103" s="231"/>
      <c r="K103" s="231"/>
      <c r="L103" s="231"/>
      <c r="M103" s="231"/>
      <c r="N103" s="231"/>
      <c r="O103" s="231"/>
      <c r="P103" s="231"/>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c r="AX103" s="232"/>
      <c r="AY103" s="232"/>
      <c r="AZ103" s="233"/>
      <c r="BA103" s="233"/>
      <c r="BB103" s="233"/>
      <c r="BC103" s="233"/>
      <c r="BD103" s="233"/>
      <c r="BE103" s="226"/>
      <c r="BF103" s="226"/>
      <c r="BG103" s="226"/>
      <c r="BH103" s="226"/>
      <c r="BI103" s="226"/>
      <c r="BJ103" s="226"/>
      <c r="BK103" s="226"/>
      <c r="BL103" s="226"/>
      <c r="BM103" s="226"/>
      <c r="BN103" s="226"/>
      <c r="BO103" s="226"/>
      <c r="BP103" s="226"/>
      <c r="BQ103" s="924" t="s">
        <v>428</v>
      </c>
      <c r="BR103" s="924"/>
      <c r="BS103" s="924"/>
      <c r="BT103" s="924"/>
      <c r="BU103" s="924"/>
      <c r="BV103" s="924"/>
      <c r="BW103" s="924"/>
      <c r="BX103" s="924"/>
      <c r="BY103" s="924"/>
      <c r="BZ103" s="924"/>
      <c r="CA103" s="924"/>
      <c r="CB103" s="924"/>
      <c r="CC103" s="924"/>
      <c r="CD103" s="924"/>
      <c r="CE103" s="924"/>
      <c r="CF103" s="924"/>
      <c r="CG103" s="924"/>
      <c r="CH103" s="924"/>
      <c r="CI103" s="924"/>
      <c r="CJ103" s="924"/>
      <c r="CK103" s="924"/>
      <c r="CL103" s="924"/>
      <c r="CM103" s="924"/>
      <c r="CN103" s="924"/>
      <c r="CO103" s="924"/>
      <c r="CP103" s="924"/>
      <c r="CQ103" s="924"/>
      <c r="CR103" s="924"/>
      <c r="CS103" s="924"/>
      <c r="CT103" s="924"/>
      <c r="CU103" s="924"/>
      <c r="CV103" s="924"/>
      <c r="CW103" s="924"/>
      <c r="CX103" s="924"/>
      <c r="CY103" s="924"/>
      <c r="CZ103" s="924"/>
      <c r="DA103" s="924"/>
      <c r="DB103" s="924"/>
      <c r="DC103" s="924"/>
      <c r="DD103" s="924"/>
      <c r="DE103" s="924"/>
      <c r="DF103" s="924"/>
      <c r="DG103" s="924"/>
      <c r="DH103" s="924"/>
      <c r="DI103" s="924"/>
      <c r="DJ103" s="924"/>
      <c r="DK103" s="924"/>
      <c r="DL103" s="924"/>
      <c r="DM103" s="924"/>
      <c r="DN103" s="924"/>
      <c r="DO103" s="924"/>
      <c r="DP103" s="924"/>
      <c r="DQ103" s="924"/>
      <c r="DR103" s="924"/>
      <c r="DS103" s="924"/>
      <c r="DT103" s="924"/>
      <c r="DU103" s="924"/>
      <c r="DV103" s="924"/>
      <c r="DW103" s="924"/>
      <c r="DX103" s="924"/>
      <c r="DY103" s="924"/>
      <c r="DZ103" s="924"/>
      <c r="EA103" s="214"/>
    </row>
    <row r="104" spans="1:131" ht="26.4" customHeight="1" x14ac:dyDescent="0.2">
      <c r="A104" s="230"/>
      <c r="B104" s="231"/>
      <c r="C104" s="231"/>
      <c r="D104" s="231"/>
      <c r="E104" s="231"/>
      <c r="F104" s="231"/>
      <c r="G104" s="231"/>
      <c r="H104" s="231"/>
      <c r="I104" s="231"/>
      <c r="J104" s="231"/>
      <c r="K104" s="231"/>
      <c r="L104" s="231"/>
      <c r="M104" s="231"/>
      <c r="N104" s="231"/>
      <c r="O104" s="231"/>
      <c r="P104" s="231"/>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32"/>
      <c r="AP104" s="232"/>
      <c r="AQ104" s="232"/>
      <c r="AR104" s="232"/>
      <c r="AS104" s="232"/>
      <c r="AT104" s="232"/>
      <c r="AU104" s="232"/>
      <c r="AV104" s="232"/>
      <c r="AW104" s="232"/>
      <c r="AX104" s="232"/>
      <c r="AY104" s="232"/>
      <c r="AZ104" s="233"/>
      <c r="BA104" s="233"/>
      <c r="BB104" s="233"/>
      <c r="BC104" s="233"/>
      <c r="BD104" s="233"/>
      <c r="BE104" s="226"/>
      <c r="BF104" s="226"/>
      <c r="BG104" s="226"/>
      <c r="BH104" s="226"/>
      <c r="BI104" s="226"/>
      <c r="BJ104" s="226"/>
      <c r="BK104" s="226"/>
      <c r="BL104" s="226"/>
      <c r="BM104" s="226"/>
      <c r="BN104" s="226"/>
      <c r="BO104" s="226"/>
      <c r="BP104" s="226"/>
      <c r="BQ104" s="925" t="s">
        <v>429</v>
      </c>
      <c r="BR104" s="925"/>
      <c r="BS104" s="925"/>
      <c r="BT104" s="925"/>
      <c r="BU104" s="925"/>
      <c r="BV104" s="925"/>
      <c r="BW104" s="925"/>
      <c r="BX104" s="925"/>
      <c r="BY104" s="925"/>
      <c r="BZ104" s="925"/>
      <c r="CA104" s="925"/>
      <c r="CB104" s="925"/>
      <c r="CC104" s="925"/>
      <c r="CD104" s="925"/>
      <c r="CE104" s="925"/>
      <c r="CF104" s="925"/>
      <c r="CG104" s="925"/>
      <c r="CH104" s="925"/>
      <c r="CI104" s="925"/>
      <c r="CJ104" s="925"/>
      <c r="CK104" s="925"/>
      <c r="CL104" s="925"/>
      <c r="CM104" s="925"/>
      <c r="CN104" s="925"/>
      <c r="CO104" s="925"/>
      <c r="CP104" s="925"/>
      <c r="CQ104" s="925"/>
      <c r="CR104" s="925"/>
      <c r="CS104" s="925"/>
      <c r="CT104" s="925"/>
      <c r="CU104" s="925"/>
      <c r="CV104" s="925"/>
      <c r="CW104" s="925"/>
      <c r="CX104" s="925"/>
      <c r="CY104" s="925"/>
      <c r="CZ104" s="925"/>
      <c r="DA104" s="925"/>
      <c r="DB104" s="925"/>
      <c r="DC104" s="925"/>
      <c r="DD104" s="925"/>
      <c r="DE104" s="925"/>
      <c r="DF104" s="925"/>
      <c r="DG104" s="925"/>
      <c r="DH104" s="925"/>
      <c r="DI104" s="925"/>
      <c r="DJ104" s="925"/>
      <c r="DK104" s="925"/>
      <c r="DL104" s="925"/>
      <c r="DM104" s="925"/>
      <c r="DN104" s="925"/>
      <c r="DO104" s="925"/>
      <c r="DP104" s="925"/>
      <c r="DQ104" s="925"/>
      <c r="DR104" s="925"/>
      <c r="DS104" s="925"/>
      <c r="DT104" s="925"/>
      <c r="DU104" s="925"/>
      <c r="DV104" s="925"/>
      <c r="DW104" s="925"/>
      <c r="DX104" s="925"/>
      <c r="DY104" s="925"/>
      <c r="DZ104" s="925"/>
      <c r="EA104" s="214"/>
    </row>
    <row r="105" spans="1:131" ht="11.25" customHeight="1" x14ac:dyDescent="0.2">
      <c r="A105" s="226"/>
      <c r="B105" s="226"/>
      <c r="C105" s="226"/>
      <c r="D105" s="226"/>
      <c r="E105" s="226"/>
      <c r="F105" s="226"/>
      <c r="G105" s="226"/>
      <c r="H105" s="226"/>
      <c r="I105" s="226"/>
      <c r="J105" s="226"/>
      <c r="K105" s="226"/>
      <c r="L105" s="226"/>
      <c r="M105" s="226"/>
      <c r="N105" s="226"/>
      <c r="O105" s="226"/>
      <c r="P105" s="226"/>
      <c r="Q105" s="226"/>
      <c r="R105" s="226"/>
      <c r="S105" s="226"/>
      <c r="T105" s="226"/>
      <c r="U105" s="226"/>
      <c r="V105" s="226"/>
      <c r="W105" s="226"/>
      <c r="X105" s="226"/>
      <c r="Y105" s="226"/>
      <c r="Z105" s="226"/>
      <c r="AA105" s="226"/>
      <c r="AB105" s="226"/>
      <c r="AC105" s="226"/>
      <c r="AD105" s="226"/>
      <c r="AE105" s="226"/>
      <c r="AF105" s="226"/>
      <c r="AG105" s="226"/>
      <c r="AH105" s="226"/>
      <c r="AI105" s="226"/>
      <c r="AJ105" s="226"/>
      <c r="AK105" s="226"/>
      <c r="AL105" s="226"/>
      <c r="AM105" s="226"/>
      <c r="AN105" s="226"/>
      <c r="AO105" s="226"/>
      <c r="AP105" s="226"/>
      <c r="AQ105" s="226"/>
      <c r="AR105" s="226"/>
      <c r="AS105" s="226"/>
      <c r="AT105" s="226"/>
      <c r="AU105" s="226"/>
      <c r="AV105" s="226"/>
      <c r="AW105" s="226"/>
      <c r="AX105" s="226"/>
      <c r="AY105" s="226"/>
      <c r="AZ105" s="226"/>
      <c r="BA105" s="226"/>
      <c r="BB105" s="226"/>
      <c r="BC105" s="226"/>
      <c r="BD105" s="226"/>
      <c r="BE105" s="226"/>
      <c r="BF105" s="226"/>
      <c r="BG105" s="226"/>
      <c r="BH105" s="226"/>
      <c r="BI105" s="226"/>
      <c r="BJ105" s="226"/>
      <c r="BK105" s="226"/>
      <c r="BL105" s="226"/>
      <c r="BM105" s="226"/>
      <c r="BN105" s="226"/>
      <c r="BO105" s="226"/>
      <c r="BP105" s="226"/>
      <c r="BQ105" s="214"/>
      <c r="BR105" s="214"/>
      <c r="BS105" s="214"/>
      <c r="BT105" s="214"/>
      <c r="BU105" s="214"/>
      <c r="BV105" s="214"/>
      <c r="BW105" s="214"/>
      <c r="BX105" s="214"/>
      <c r="BY105" s="214"/>
      <c r="BZ105" s="214"/>
      <c r="CA105" s="214"/>
      <c r="CB105" s="214"/>
      <c r="CC105" s="214"/>
      <c r="CD105" s="214"/>
      <c r="CE105" s="214"/>
      <c r="CF105" s="214"/>
      <c r="CG105" s="214"/>
      <c r="CH105" s="214"/>
      <c r="CI105" s="214"/>
      <c r="CJ105" s="214"/>
      <c r="CK105" s="214"/>
      <c r="CL105" s="214"/>
      <c r="CM105" s="214"/>
      <c r="CN105" s="214"/>
      <c r="CO105" s="214"/>
      <c r="CP105" s="214"/>
      <c r="CQ105" s="214"/>
      <c r="CR105" s="214"/>
      <c r="CS105" s="214"/>
      <c r="CT105" s="214"/>
      <c r="CU105" s="214"/>
      <c r="CV105" s="214"/>
      <c r="CW105" s="214"/>
      <c r="CX105" s="214"/>
      <c r="CY105" s="214"/>
      <c r="CZ105" s="214"/>
      <c r="DA105" s="214"/>
      <c r="DB105" s="214"/>
      <c r="DC105" s="214"/>
      <c r="DD105" s="214"/>
      <c r="DE105" s="214"/>
      <c r="DF105" s="214"/>
      <c r="DG105" s="214"/>
      <c r="DH105" s="214"/>
      <c r="DI105" s="214"/>
      <c r="DJ105" s="214"/>
      <c r="DK105" s="214"/>
      <c r="DL105" s="214"/>
      <c r="DM105" s="214"/>
      <c r="DN105" s="214"/>
      <c r="DO105" s="214"/>
      <c r="DP105" s="214"/>
      <c r="DQ105" s="214"/>
      <c r="DR105" s="214"/>
      <c r="DS105" s="214"/>
      <c r="DT105" s="214"/>
      <c r="DU105" s="214"/>
      <c r="DV105" s="214"/>
      <c r="DW105" s="214"/>
      <c r="DX105" s="214"/>
      <c r="DY105" s="214"/>
      <c r="DZ105" s="214"/>
      <c r="EA105" s="214"/>
    </row>
    <row r="106" spans="1:131" ht="11.25" customHeight="1" x14ac:dyDescent="0.2">
      <c r="A106" s="226"/>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26"/>
      <c r="BO106" s="226"/>
      <c r="BP106" s="226"/>
      <c r="BQ106" s="214"/>
      <c r="BR106" s="214"/>
      <c r="BS106" s="214"/>
      <c r="BT106" s="214"/>
      <c r="BU106" s="214"/>
      <c r="BV106" s="214"/>
      <c r="BW106" s="214"/>
      <c r="BX106" s="214"/>
      <c r="BY106" s="214"/>
      <c r="BZ106" s="214"/>
      <c r="CA106" s="214"/>
      <c r="CB106" s="214"/>
      <c r="CC106" s="214"/>
      <c r="CD106" s="214"/>
      <c r="CE106" s="214"/>
      <c r="CF106" s="214"/>
      <c r="CG106" s="214"/>
      <c r="CH106" s="214"/>
      <c r="CI106" s="214"/>
      <c r="CJ106" s="214"/>
      <c r="CK106" s="214"/>
      <c r="CL106" s="214"/>
      <c r="CM106" s="214"/>
      <c r="CN106" s="214"/>
      <c r="CO106" s="214"/>
      <c r="CP106" s="214"/>
      <c r="CQ106" s="214"/>
      <c r="CR106" s="214"/>
      <c r="CS106" s="214"/>
      <c r="CT106" s="214"/>
      <c r="CU106" s="214"/>
      <c r="CV106" s="214"/>
      <c r="CW106" s="214"/>
      <c r="CX106" s="214"/>
      <c r="CY106" s="214"/>
      <c r="CZ106" s="214"/>
      <c r="DA106" s="214"/>
      <c r="DB106" s="214"/>
      <c r="DC106" s="214"/>
      <c r="DD106" s="214"/>
      <c r="DE106" s="214"/>
      <c r="DF106" s="214"/>
      <c r="DG106" s="214"/>
      <c r="DH106" s="214"/>
      <c r="DI106" s="214"/>
      <c r="DJ106" s="214"/>
      <c r="DK106" s="214"/>
      <c r="DL106" s="214"/>
      <c r="DM106" s="214"/>
      <c r="DN106" s="214"/>
      <c r="DO106" s="214"/>
      <c r="DP106" s="214"/>
      <c r="DQ106" s="214"/>
      <c r="DR106" s="214"/>
      <c r="DS106" s="214"/>
      <c r="DT106" s="214"/>
      <c r="DU106" s="214"/>
      <c r="DV106" s="214"/>
      <c r="DW106" s="214"/>
      <c r="DX106" s="214"/>
      <c r="DY106" s="214"/>
      <c r="DZ106" s="214"/>
      <c r="EA106" s="214"/>
    </row>
    <row r="107" spans="1:131" s="214" customFormat="1" ht="26.4" customHeight="1" thickBot="1" x14ac:dyDescent="0.25">
      <c r="A107" s="218" t="s">
        <v>430</v>
      </c>
      <c r="B107" s="234"/>
      <c r="C107" s="234"/>
      <c r="D107" s="234"/>
      <c r="E107" s="234"/>
      <c r="F107" s="234"/>
      <c r="G107" s="234"/>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234"/>
      <c r="AD107" s="234"/>
      <c r="AE107" s="234"/>
      <c r="AF107" s="234"/>
      <c r="AG107" s="234"/>
      <c r="AH107" s="234"/>
      <c r="AI107" s="234"/>
      <c r="AJ107" s="234"/>
      <c r="AK107" s="234"/>
      <c r="AL107" s="234"/>
      <c r="AM107" s="234"/>
      <c r="AN107" s="234"/>
      <c r="AO107" s="234"/>
      <c r="AP107" s="234"/>
      <c r="AQ107" s="234"/>
      <c r="AR107" s="234"/>
      <c r="AS107" s="234"/>
      <c r="AT107" s="234"/>
      <c r="AU107" s="218" t="s">
        <v>431</v>
      </c>
      <c r="AV107" s="234"/>
      <c r="AW107" s="234"/>
      <c r="AX107" s="234"/>
      <c r="AY107" s="234"/>
      <c r="AZ107" s="234"/>
      <c r="BA107" s="234"/>
      <c r="BB107" s="234"/>
      <c r="BC107" s="234"/>
      <c r="BD107" s="234"/>
      <c r="BE107" s="234"/>
      <c r="BF107" s="234"/>
      <c r="BG107" s="234"/>
      <c r="BH107" s="234"/>
      <c r="BI107" s="234"/>
      <c r="BJ107" s="234"/>
      <c r="BK107" s="234"/>
      <c r="BL107" s="234"/>
      <c r="BM107" s="234"/>
      <c r="BN107" s="234"/>
      <c r="BO107" s="234"/>
      <c r="BP107" s="234"/>
      <c r="BQ107" s="234"/>
      <c r="BR107" s="234"/>
      <c r="BS107" s="234"/>
      <c r="BT107" s="234"/>
      <c r="BU107" s="234"/>
      <c r="BV107" s="234"/>
      <c r="BW107" s="234"/>
      <c r="BX107" s="234"/>
      <c r="BY107" s="234"/>
      <c r="BZ107" s="234"/>
      <c r="CA107" s="234"/>
      <c r="CB107" s="234"/>
      <c r="CC107" s="234"/>
      <c r="CD107" s="234"/>
      <c r="CE107" s="234"/>
      <c r="CF107" s="234"/>
      <c r="CG107" s="234"/>
      <c r="CH107" s="234"/>
      <c r="CI107" s="234"/>
      <c r="CJ107" s="234"/>
      <c r="CK107" s="234"/>
      <c r="CL107" s="234"/>
      <c r="CM107" s="234"/>
      <c r="CN107" s="234"/>
      <c r="CO107" s="234"/>
      <c r="CP107" s="234"/>
      <c r="CQ107" s="234"/>
      <c r="CR107" s="234"/>
      <c r="CS107" s="234"/>
      <c r="CT107" s="234"/>
      <c r="CU107" s="234"/>
      <c r="CV107" s="234"/>
      <c r="CW107" s="234"/>
      <c r="CX107" s="234"/>
      <c r="CY107" s="234"/>
      <c r="CZ107" s="234"/>
      <c r="DA107" s="234"/>
      <c r="DB107" s="234"/>
      <c r="DC107" s="234"/>
      <c r="DD107" s="234"/>
      <c r="DE107" s="234"/>
      <c r="DF107" s="234"/>
      <c r="DG107" s="234"/>
      <c r="DH107" s="234"/>
      <c r="DI107" s="234"/>
      <c r="DJ107" s="234"/>
      <c r="DK107" s="234"/>
      <c r="DL107" s="234"/>
      <c r="DM107" s="234"/>
      <c r="DN107" s="234"/>
      <c r="DO107" s="234"/>
      <c r="DP107" s="234"/>
      <c r="DQ107" s="234"/>
      <c r="DR107" s="234"/>
      <c r="DS107" s="234"/>
      <c r="DT107" s="234"/>
      <c r="DU107" s="234"/>
      <c r="DV107" s="234"/>
      <c r="DW107" s="234"/>
      <c r="DX107" s="234"/>
      <c r="DY107" s="234"/>
      <c r="DZ107" s="234"/>
    </row>
    <row r="108" spans="1:131" s="214" customFormat="1" ht="26.4" customHeight="1" x14ac:dyDescent="0.2">
      <c r="A108" s="926" t="s">
        <v>432</v>
      </c>
      <c r="B108" s="927"/>
      <c r="C108" s="927"/>
      <c r="D108" s="927"/>
      <c r="E108" s="927"/>
      <c r="F108" s="927"/>
      <c r="G108" s="927"/>
      <c r="H108" s="927"/>
      <c r="I108" s="927"/>
      <c r="J108" s="927"/>
      <c r="K108" s="927"/>
      <c r="L108" s="927"/>
      <c r="M108" s="927"/>
      <c r="N108" s="927"/>
      <c r="O108" s="927"/>
      <c r="P108" s="927"/>
      <c r="Q108" s="927"/>
      <c r="R108" s="927"/>
      <c r="S108" s="927"/>
      <c r="T108" s="927"/>
      <c r="U108" s="927"/>
      <c r="V108" s="927"/>
      <c r="W108" s="927"/>
      <c r="X108" s="927"/>
      <c r="Y108" s="927"/>
      <c r="Z108" s="927"/>
      <c r="AA108" s="927"/>
      <c r="AB108" s="927"/>
      <c r="AC108" s="927"/>
      <c r="AD108" s="927"/>
      <c r="AE108" s="927"/>
      <c r="AF108" s="927"/>
      <c r="AG108" s="927"/>
      <c r="AH108" s="927"/>
      <c r="AI108" s="927"/>
      <c r="AJ108" s="927"/>
      <c r="AK108" s="927"/>
      <c r="AL108" s="927"/>
      <c r="AM108" s="927"/>
      <c r="AN108" s="927"/>
      <c r="AO108" s="927"/>
      <c r="AP108" s="927"/>
      <c r="AQ108" s="927"/>
      <c r="AR108" s="927"/>
      <c r="AS108" s="927"/>
      <c r="AT108" s="928"/>
      <c r="AU108" s="926" t="s">
        <v>433</v>
      </c>
      <c r="AV108" s="927"/>
      <c r="AW108" s="927"/>
      <c r="AX108" s="927"/>
      <c r="AY108" s="927"/>
      <c r="AZ108" s="927"/>
      <c r="BA108" s="927"/>
      <c r="BB108" s="927"/>
      <c r="BC108" s="927"/>
      <c r="BD108" s="927"/>
      <c r="BE108" s="927"/>
      <c r="BF108" s="927"/>
      <c r="BG108" s="927"/>
      <c r="BH108" s="927"/>
      <c r="BI108" s="927"/>
      <c r="BJ108" s="927"/>
      <c r="BK108" s="927"/>
      <c r="BL108" s="927"/>
      <c r="BM108" s="927"/>
      <c r="BN108" s="927"/>
      <c r="BO108" s="927"/>
      <c r="BP108" s="927"/>
      <c r="BQ108" s="927"/>
      <c r="BR108" s="927"/>
      <c r="BS108" s="927"/>
      <c r="BT108" s="927"/>
      <c r="BU108" s="927"/>
      <c r="BV108" s="927"/>
      <c r="BW108" s="927"/>
      <c r="BX108" s="927"/>
      <c r="BY108" s="927"/>
      <c r="BZ108" s="927"/>
      <c r="CA108" s="927"/>
      <c r="CB108" s="927"/>
      <c r="CC108" s="927"/>
      <c r="CD108" s="927"/>
      <c r="CE108" s="927"/>
      <c r="CF108" s="927"/>
      <c r="CG108" s="927"/>
      <c r="CH108" s="927"/>
      <c r="CI108" s="927"/>
      <c r="CJ108" s="927"/>
      <c r="CK108" s="927"/>
      <c r="CL108" s="927"/>
      <c r="CM108" s="927"/>
      <c r="CN108" s="927"/>
      <c r="CO108" s="927"/>
      <c r="CP108" s="927"/>
      <c r="CQ108" s="927"/>
      <c r="CR108" s="927"/>
      <c r="CS108" s="927"/>
      <c r="CT108" s="927"/>
      <c r="CU108" s="927"/>
      <c r="CV108" s="927"/>
      <c r="CW108" s="927"/>
      <c r="CX108" s="927"/>
      <c r="CY108" s="927"/>
      <c r="CZ108" s="927"/>
      <c r="DA108" s="927"/>
      <c r="DB108" s="927"/>
      <c r="DC108" s="927"/>
      <c r="DD108" s="927"/>
      <c r="DE108" s="927"/>
      <c r="DF108" s="927"/>
      <c r="DG108" s="927"/>
      <c r="DH108" s="927"/>
      <c r="DI108" s="927"/>
      <c r="DJ108" s="927"/>
      <c r="DK108" s="927"/>
      <c r="DL108" s="927"/>
      <c r="DM108" s="927"/>
      <c r="DN108" s="927"/>
      <c r="DO108" s="927"/>
      <c r="DP108" s="927"/>
      <c r="DQ108" s="927"/>
      <c r="DR108" s="927"/>
      <c r="DS108" s="927"/>
      <c r="DT108" s="927"/>
      <c r="DU108" s="927"/>
      <c r="DV108" s="927"/>
      <c r="DW108" s="927"/>
      <c r="DX108" s="927"/>
      <c r="DY108" s="927"/>
      <c r="DZ108" s="928"/>
    </row>
    <row r="109" spans="1:131" s="214" customFormat="1" ht="26.4" customHeight="1" x14ac:dyDescent="0.2">
      <c r="A109" s="921" t="s">
        <v>434</v>
      </c>
      <c r="B109" s="902"/>
      <c r="C109" s="902"/>
      <c r="D109" s="902"/>
      <c r="E109" s="902"/>
      <c r="F109" s="902"/>
      <c r="G109" s="902"/>
      <c r="H109" s="902"/>
      <c r="I109" s="902"/>
      <c r="J109" s="902"/>
      <c r="K109" s="902"/>
      <c r="L109" s="902"/>
      <c r="M109" s="902"/>
      <c r="N109" s="902"/>
      <c r="O109" s="902"/>
      <c r="P109" s="902"/>
      <c r="Q109" s="902"/>
      <c r="R109" s="902"/>
      <c r="S109" s="902"/>
      <c r="T109" s="902"/>
      <c r="U109" s="902"/>
      <c r="V109" s="902"/>
      <c r="W109" s="902"/>
      <c r="X109" s="902"/>
      <c r="Y109" s="902"/>
      <c r="Z109" s="903"/>
      <c r="AA109" s="901" t="s">
        <v>435</v>
      </c>
      <c r="AB109" s="902"/>
      <c r="AC109" s="902"/>
      <c r="AD109" s="902"/>
      <c r="AE109" s="903"/>
      <c r="AF109" s="901" t="s">
        <v>436</v>
      </c>
      <c r="AG109" s="902"/>
      <c r="AH109" s="902"/>
      <c r="AI109" s="902"/>
      <c r="AJ109" s="903"/>
      <c r="AK109" s="901" t="s">
        <v>303</v>
      </c>
      <c r="AL109" s="902"/>
      <c r="AM109" s="902"/>
      <c r="AN109" s="902"/>
      <c r="AO109" s="903"/>
      <c r="AP109" s="901" t="s">
        <v>437</v>
      </c>
      <c r="AQ109" s="902"/>
      <c r="AR109" s="902"/>
      <c r="AS109" s="902"/>
      <c r="AT109" s="904"/>
      <c r="AU109" s="921" t="s">
        <v>434</v>
      </c>
      <c r="AV109" s="902"/>
      <c r="AW109" s="902"/>
      <c r="AX109" s="902"/>
      <c r="AY109" s="902"/>
      <c r="AZ109" s="902"/>
      <c r="BA109" s="902"/>
      <c r="BB109" s="902"/>
      <c r="BC109" s="902"/>
      <c r="BD109" s="902"/>
      <c r="BE109" s="902"/>
      <c r="BF109" s="902"/>
      <c r="BG109" s="902"/>
      <c r="BH109" s="902"/>
      <c r="BI109" s="902"/>
      <c r="BJ109" s="902"/>
      <c r="BK109" s="902"/>
      <c r="BL109" s="902"/>
      <c r="BM109" s="902"/>
      <c r="BN109" s="902"/>
      <c r="BO109" s="902"/>
      <c r="BP109" s="903"/>
      <c r="BQ109" s="901" t="s">
        <v>435</v>
      </c>
      <c r="BR109" s="902"/>
      <c r="BS109" s="902"/>
      <c r="BT109" s="902"/>
      <c r="BU109" s="903"/>
      <c r="BV109" s="901" t="s">
        <v>436</v>
      </c>
      <c r="BW109" s="902"/>
      <c r="BX109" s="902"/>
      <c r="BY109" s="902"/>
      <c r="BZ109" s="903"/>
      <c r="CA109" s="901" t="s">
        <v>303</v>
      </c>
      <c r="CB109" s="902"/>
      <c r="CC109" s="902"/>
      <c r="CD109" s="902"/>
      <c r="CE109" s="903"/>
      <c r="CF109" s="922" t="s">
        <v>437</v>
      </c>
      <c r="CG109" s="922"/>
      <c r="CH109" s="922"/>
      <c r="CI109" s="922"/>
      <c r="CJ109" s="922"/>
      <c r="CK109" s="901" t="s">
        <v>438</v>
      </c>
      <c r="CL109" s="902"/>
      <c r="CM109" s="902"/>
      <c r="CN109" s="902"/>
      <c r="CO109" s="902"/>
      <c r="CP109" s="902"/>
      <c r="CQ109" s="902"/>
      <c r="CR109" s="902"/>
      <c r="CS109" s="902"/>
      <c r="CT109" s="902"/>
      <c r="CU109" s="902"/>
      <c r="CV109" s="902"/>
      <c r="CW109" s="902"/>
      <c r="CX109" s="902"/>
      <c r="CY109" s="902"/>
      <c r="CZ109" s="902"/>
      <c r="DA109" s="902"/>
      <c r="DB109" s="902"/>
      <c r="DC109" s="902"/>
      <c r="DD109" s="902"/>
      <c r="DE109" s="902"/>
      <c r="DF109" s="903"/>
      <c r="DG109" s="901" t="s">
        <v>435</v>
      </c>
      <c r="DH109" s="902"/>
      <c r="DI109" s="902"/>
      <c r="DJ109" s="902"/>
      <c r="DK109" s="903"/>
      <c r="DL109" s="901" t="s">
        <v>436</v>
      </c>
      <c r="DM109" s="902"/>
      <c r="DN109" s="902"/>
      <c r="DO109" s="902"/>
      <c r="DP109" s="903"/>
      <c r="DQ109" s="901" t="s">
        <v>303</v>
      </c>
      <c r="DR109" s="902"/>
      <c r="DS109" s="902"/>
      <c r="DT109" s="902"/>
      <c r="DU109" s="903"/>
      <c r="DV109" s="901" t="s">
        <v>437</v>
      </c>
      <c r="DW109" s="902"/>
      <c r="DX109" s="902"/>
      <c r="DY109" s="902"/>
      <c r="DZ109" s="904"/>
    </row>
    <row r="110" spans="1:131" s="214" customFormat="1" ht="26.4" customHeight="1" x14ac:dyDescent="0.2">
      <c r="A110" s="905" t="s">
        <v>439</v>
      </c>
      <c r="B110" s="906"/>
      <c r="C110" s="906"/>
      <c r="D110" s="906"/>
      <c r="E110" s="906"/>
      <c r="F110" s="906"/>
      <c r="G110" s="906"/>
      <c r="H110" s="906"/>
      <c r="I110" s="906"/>
      <c r="J110" s="906"/>
      <c r="K110" s="906"/>
      <c r="L110" s="906"/>
      <c r="M110" s="906"/>
      <c r="N110" s="906"/>
      <c r="O110" s="906"/>
      <c r="P110" s="906"/>
      <c r="Q110" s="906"/>
      <c r="R110" s="906"/>
      <c r="S110" s="906"/>
      <c r="T110" s="906"/>
      <c r="U110" s="906"/>
      <c r="V110" s="906"/>
      <c r="W110" s="906"/>
      <c r="X110" s="906"/>
      <c r="Y110" s="906"/>
      <c r="Z110" s="907"/>
      <c r="AA110" s="908">
        <v>951547</v>
      </c>
      <c r="AB110" s="909"/>
      <c r="AC110" s="909"/>
      <c r="AD110" s="909"/>
      <c r="AE110" s="910"/>
      <c r="AF110" s="911">
        <v>966496</v>
      </c>
      <c r="AG110" s="909"/>
      <c r="AH110" s="909"/>
      <c r="AI110" s="909"/>
      <c r="AJ110" s="910"/>
      <c r="AK110" s="911">
        <v>991212</v>
      </c>
      <c r="AL110" s="909"/>
      <c r="AM110" s="909"/>
      <c r="AN110" s="909"/>
      <c r="AO110" s="910"/>
      <c r="AP110" s="912">
        <v>22.5</v>
      </c>
      <c r="AQ110" s="913"/>
      <c r="AR110" s="913"/>
      <c r="AS110" s="913"/>
      <c r="AT110" s="914"/>
      <c r="AU110" s="915" t="s">
        <v>72</v>
      </c>
      <c r="AV110" s="916"/>
      <c r="AW110" s="916"/>
      <c r="AX110" s="916"/>
      <c r="AY110" s="916"/>
      <c r="AZ110" s="938" t="s">
        <v>440</v>
      </c>
      <c r="BA110" s="906"/>
      <c r="BB110" s="906"/>
      <c r="BC110" s="906"/>
      <c r="BD110" s="906"/>
      <c r="BE110" s="906"/>
      <c r="BF110" s="906"/>
      <c r="BG110" s="906"/>
      <c r="BH110" s="906"/>
      <c r="BI110" s="906"/>
      <c r="BJ110" s="906"/>
      <c r="BK110" s="906"/>
      <c r="BL110" s="906"/>
      <c r="BM110" s="906"/>
      <c r="BN110" s="906"/>
      <c r="BO110" s="906"/>
      <c r="BP110" s="907"/>
      <c r="BQ110" s="939">
        <v>6121192</v>
      </c>
      <c r="BR110" s="940"/>
      <c r="BS110" s="940"/>
      <c r="BT110" s="940"/>
      <c r="BU110" s="940"/>
      <c r="BV110" s="940">
        <v>5838573</v>
      </c>
      <c r="BW110" s="940"/>
      <c r="BX110" s="940"/>
      <c r="BY110" s="940"/>
      <c r="BZ110" s="940"/>
      <c r="CA110" s="940">
        <v>5376521</v>
      </c>
      <c r="CB110" s="940"/>
      <c r="CC110" s="940"/>
      <c r="CD110" s="940"/>
      <c r="CE110" s="940"/>
      <c r="CF110" s="953">
        <v>122.1</v>
      </c>
      <c r="CG110" s="954"/>
      <c r="CH110" s="954"/>
      <c r="CI110" s="954"/>
      <c r="CJ110" s="954"/>
      <c r="CK110" s="955" t="s">
        <v>441</v>
      </c>
      <c r="CL110" s="956"/>
      <c r="CM110" s="938" t="s">
        <v>442</v>
      </c>
      <c r="CN110" s="906"/>
      <c r="CO110" s="906"/>
      <c r="CP110" s="906"/>
      <c r="CQ110" s="906"/>
      <c r="CR110" s="906"/>
      <c r="CS110" s="906"/>
      <c r="CT110" s="906"/>
      <c r="CU110" s="906"/>
      <c r="CV110" s="906"/>
      <c r="CW110" s="906"/>
      <c r="CX110" s="906"/>
      <c r="CY110" s="906"/>
      <c r="CZ110" s="906"/>
      <c r="DA110" s="906"/>
      <c r="DB110" s="906"/>
      <c r="DC110" s="906"/>
      <c r="DD110" s="906"/>
      <c r="DE110" s="906"/>
      <c r="DF110" s="907"/>
      <c r="DG110" s="939" t="s">
        <v>145</v>
      </c>
      <c r="DH110" s="940"/>
      <c r="DI110" s="940"/>
      <c r="DJ110" s="940"/>
      <c r="DK110" s="940"/>
      <c r="DL110" s="940" t="s">
        <v>443</v>
      </c>
      <c r="DM110" s="940"/>
      <c r="DN110" s="940"/>
      <c r="DO110" s="940"/>
      <c r="DP110" s="940"/>
      <c r="DQ110" s="940" t="s">
        <v>145</v>
      </c>
      <c r="DR110" s="940"/>
      <c r="DS110" s="940"/>
      <c r="DT110" s="940"/>
      <c r="DU110" s="940"/>
      <c r="DV110" s="941" t="s">
        <v>443</v>
      </c>
      <c r="DW110" s="941"/>
      <c r="DX110" s="941"/>
      <c r="DY110" s="941"/>
      <c r="DZ110" s="942"/>
    </row>
    <row r="111" spans="1:131" s="214" customFormat="1" ht="26.4" customHeight="1" x14ac:dyDescent="0.2">
      <c r="A111" s="943" t="s">
        <v>444</v>
      </c>
      <c r="B111" s="944"/>
      <c r="C111" s="944"/>
      <c r="D111" s="944"/>
      <c r="E111" s="944"/>
      <c r="F111" s="944"/>
      <c r="G111" s="944"/>
      <c r="H111" s="944"/>
      <c r="I111" s="944"/>
      <c r="J111" s="944"/>
      <c r="K111" s="944"/>
      <c r="L111" s="944"/>
      <c r="M111" s="944"/>
      <c r="N111" s="944"/>
      <c r="O111" s="944"/>
      <c r="P111" s="944"/>
      <c r="Q111" s="944"/>
      <c r="R111" s="944"/>
      <c r="S111" s="944"/>
      <c r="T111" s="944"/>
      <c r="U111" s="944"/>
      <c r="V111" s="944"/>
      <c r="W111" s="944"/>
      <c r="X111" s="944"/>
      <c r="Y111" s="944"/>
      <c r="Z111" s="945"/>
      <c r="AA111" s="946" t="s">
        <v>145</v>
      </c>
      <c r="AB111" s="947"/>
      <c r="AC111" s="947"/>
      <c r="AD111" s="947"/>
      <c r="AE111" s="948"/>
      <c r="AF111" s="949" t="s">
        <v>443</v>
      </c>
      <c r="AG111" s="947"/>
      <c r="AH111" s="947"/>
      <c r="AI111" s="947"/>
      <c r="AJ111" s="948"/>
      <c r="AK111" s="949" t="s">
        <v>417</v>
      </c>
      <c r="AL111" s="947"/>
      <c r="AM111" s="947"/>
      <c r="AN111" s="947"/>
      <c r="AO111" s="948"/>
      <c r="AP111" s="950" t="s">
        <v>417</v>
      </c>
      <c r="AQ111" s="951"/>
      <c r="AR111" s="951"/>
      <c r="AS111" s="951"/>
      <c r="AT111" s="952"/>
      <c r="AU111" s="917"/>
      <c r="AV111" s="918"/>
      <c r="AW111" s="918"/>
      <c r="AX111" s="918"/>
      <c r="AY111" s="918"/>
      <c r="AZ111" s="931" t="s">
        <v>445</v>
      </c>
      <c r="BA111" s="932"/>
      <c r="BB111" s="932"/>
      <c r="BC111" s="932"/>
      <c r="BD111" s="932"/>
      <c r="BE111" s="932"/>
      <c r="BF111" s="932"/>
      <c r="BG111" s="932"/>
      <c r="BH111" s="932"/>
      <c r="BI111" s="932"/>
      <c r="BJ111" s="932"/>
      <c r="BK111" s="932"/>
      <c r="BL111" s="932"/>
      <c r="BM111" s="932"/>
      <c r="BN111" s="932"/>
      <c r="BO111" s="932"/>
      <c r="BP111" s="933"/>
      <c r="BQ111" s="934">
        <v>6775</v>
      </c>
      <c r="BR111" s="935"/>
      <c r="BS111" s="935"/>
      <c r="BT111" s="935"/>
      <c r="BU111" s="935"/>
      <c r="BV111" s="935" t="s">
        <v>145</v>
      </c>
      <c r="BW111" s="935"/>
      <c r="BX111" s="935"/>
      <c r="BY111" s="935"/>
      <c r="BZ111" s="935"/>
      <c r="CA111" s="935" t="s">
        <v>145</v>
      </c>
      <c r="CB111" s="935"/>
      <c r="CC111" s="935"/>
      <c r="CD111" s="935"/>
      <c r="CE111" s="935"/>
      <c r="CF111" s="929" t="s">
        <v>417</v>
      </c>
      <c r="CG111" s="930"/>
      <c r="CH111" s="930"/>
      <c r="CI111" s="930"/>
      <c r="CJ111" s="930"/>
      <c r="CK111" s="957"/>
      <c r="CL111" s="958"/>
      <c r="CM111" s="931" t="s">
        <v>446</v>
      </c>
      <c r="CN111" s="932"/>
      <c r="CO111" s="932"/>
      <c r="CP111" s="932"/>
      <c r="CQ111" s="932"/>
      <c r="CR111" s="932"/>
      <c r="CS111" s="932"/>
      <c r="CT111" s="932"/>
      <c r="CU111" s="932"/>
      <c r="CV111" s="932"/>
      <c r="CW111" s="932"/>
      <c r="CX111" s="932"/>
      <c r="CY111" s="932"/>
      <c r="CZ111" s="932"/>
      <c r="DA111" s="932"/>
      <c r="DB111" s="932"/>
      <c r="DC111" s="932"/>
      <c r="DD111" s="932"/>
      <c r="DE111" s="932"/>
      <c r="DF111" s="933"/>
      <c r="DG111" s="934" t="s">
        <v>145</v>
      </c>
      <c r="DH111" s="935"/>
      <c r="DI111" s="935"/>
      <c r="DJ111" s="935"/>
      <c r="DK111" s="935"/>
      <c r="DL111" s="935" t="s">
        <v>443</v>
      </c>
      <c r="DM111" s="935"/>
      <c r="DN111" s="935"/>
      <c r="DO111" s="935"/>
      <c r="DP111" s="935"/>
      <c r="DQ111" s="935" t="s">
        <v>145</v>
      </c>
      <c r="DR111" s="935"/>
      <c r="DS111" s="935"/>
      <c r="DT111" s="935"/>
      <c r="DU111" s="935"/>
      <c r="DV111" s="936" t="s">
        <v>443</v>
      </c>
      <c r="DW111" s="936"/>
      <c r="DX111" s="936"/>
      <c r="DY111" s="936"/>
      <c r="DZ111" s="937"/>
    </row>
    <row r="112" spans="1:131" s="214" customFormat="1" ht="26.4" customHeight="1" x14ac:dyDescent="0.2">
      <c r="A112" s="961" t="s">
        <v>447</v>
      </c>
      <c r="B112" s="962"/>
      <c r="C112" s="932" t="s">
        <v>448</v>
      </c>
      <c r="D112" s="932"/>
      <c r="E112" s="932"/>
      <c r="F112" s="932"/>
      <c r="G112" s="932"/>
      <c r="H112" s="932"/>
      <c r="I112" s="932"/>
      <c r="J112" s="932"/>
      <c r="K112" s="932"/>
      <c r="L112" s="932"/>
      <c r="M112" s="932"/>
      <c r="N112" s="932"/>
      <c r="O112" s="932"/>
      <c r="P112" s="932"/>
      <c r="Q112" s="932"/>
      <c r="R112" s="932"/>
      <c r="S112" s="932"/>
      <c r="T112" s="932"/>
      <c r="U112" s="932"/>
      <c r="V112" s="932"/>
      <c r="W112" s="932"/>
      <c r="X112" s="932"/>
      <c r="Y112" s="932"/>
      <c r="Z112" s="933"/>
      <c r="AA112" s="967" t="s">
        <v>145</v>
      </c>
      <c r="AB112" s="968"/>
      <c r="AC112" s="968"/>
      <c r="AD112" s="968"/>
      <c r="AE112" s="969"/>
      <c r="AF112" s="970" t="s">
        <v>443</v>
      </c>
      <c r="AG112" s="968"/>
      <c r="AH112" s="968"/>
      <c r="AI112" s="968"/>
      <c r="AJ112" s="969"/>
      <c r="AK112" s="970" t="s">
        <v>145</v>
      </c>
      <c r="AL112" s="968"/>
      <c r="AM112" s="968"/>
      <c r="AN112" s="968"/>
      <c r="AO112" s="969"/>
      <c r="AP112" s="971" t="s">
        <v>443</v>
      </c>
      <c r="AQ112" s="972"/>
      <c r="AR112" s="972"/>
      <c r="AS112" s="972"/>
      <c r="AT112" s="973"/>
      <c r="AU112" s="917"/>
      <c r="AV112" s="918"/>
      <c r="AW112" s="918"/>
      <c r="AX112" s="918"/>
      <c r="AY112" s="918"/>
      <c r="AZ112" s="931" t="s">
        <v>449</v>
      </c>
      <c r="BA112" s="932"/>
      <c r="BB112" s="932"/>
      <c r="BC112" s="932"/>
      <c r="BD112" s="932"/>
      <c r="BE112" s="932"/>
      <c r="BF112" s="932"/>
      <c r="BG112" s="932"/>
      <c r="BH112" s="932"/>
      <c r="BI112" s="932"/>
      <c r="BJ112" s="932"/>
      <c r="BK112" s="932"/>
      <c r="BL112" s="932"/>
      <c r="BM112" s="932"/>
      <c r="BN112" s="932"/>
      <c r="BO112" s="932"/>
      <c r="BP112" s="933"/>
      <c r="BQ112" s="934">
        <v>3091611</v>
      </c>
      <c r="BR112" s="935"/>
      <c r="BS112" s="935"/>
      <c r="BT112" s="935"/>
      <c r="BU112" s="935"/>
      <c r="BV112" s="935">
        <v>2831935</v>
      </c>
      <c r="BW112" s="935"/>
      <c r="BX112" s="935"/>
      <c r="BY112" s="935"/>
      <c r="BZ112" s="935"/>
      <c r="CA112" s="935">
        <v>2443382</v>
      </c>
      <c r="CB112" s="935"/>
      <c r="CC112" s="935"/>
      <c r="CD112" s="935"/>
      <c r="CE112" s="935"/>
      <c r="CF112" s="929">
        <v>55.5</v>
      </c>
      <c r="CG112" s="930"/>
      <c r="CH112" s="930"/>
      <c r="CI112" s="930"/>
      <c r="CJ112" s="930"/>
      <c r="CK112" s="957"/>
      <c r="CL112" s="958"/>
      <c r="CM112" s="931" t="s">
        <v>450</v>
      </c>
      <c r="CN112" s="932"/>
      <c r="CO112" s="932"/>
      <c r="CP112" s="932"/>
      <c r="CQ112" s="932"/>
      <c r="CR112" s="932"/>
      <c r="CS112" s="932"/>
      <c r="CT112" s="932"/>
      <c r="CU112" s="932"/>
      <c r="CV112" s="932"/>
      <c r="CW112" s="932"/>
      <c r="CX112" s="932"/>
      <c r="CY112" s="932"/>
      <c r="CZ112" s="932"/>
      <c r="DA112" s="932"/>
      <c r="DB112" s="932"/>
      <c r="DC112" s="932"/>
      <c r="DD112" s="932"/>
      <c r="DE112" s="932"/>
      <c r="DF112" s="933"/>
      <c r="DG112" s="934" t="s">
        <v>145</v>
      </c>
      <c r="DH112" s="935"/>
      <c r="DI112" s="935"/>
      <c r="DJ112" s="935"/>
      <c r="DK112" s="935"/>
      <c r="DL112" s="935" t="s">
        <v>145</v>
      </c>
      <c r="DM112" s="935"/>
      <c r="DN112" s="935"/>
      <c r="DO112" s="935"/>
      <c r="DP112" s="935"/>
      <c r="DQ112" s="935" t="s">
        <v>145</v>
      </c>
      <c r="DR112" s="935"/>
      <c r="DS112" s="935"/>
      <c r="DT112" s="935"/>
      <c r="DU112" s="935"/>
      <c r="DV112" s="936" t="s">
        <v>443</v>
      </c>
      <c r="DW112" s="936"/>
      <c r="DX112" s="936"/>
      <c r="DY112" s="936"/>
      <c r="DZ112" s="937"/>
    </row>
    <row r="113" spans="1:130" s="214" customFormat="1" ht="26.4" customHeight="1" x14ac:dyDescent="0.2">
      <c r="A113" s="963"/>
      <c r="B113" s="964"/>
      <c r="C113" s="932" t="s">
        <v>451</v>
      </c>
      <c r="D113" s="932"/>
      <c r="E113" s="932"/>
      <c r="F113" s="932"/>
      <c r="G113" s="932"/>
      <c r="H113" s="932"/>
      <c r="I113" s="932"/>
      <c r="J113" s="932"/>
      <c r="K113" s="932"/>
      <c r="L113" s="932"/>
      <c r="M113" s="932"/>
      <c r="N113" s="932"/>
      <c r="O113" s="932"/>
      <c r="P113" s="932"/>
      <c r="Q113" s="932"/>
      <c r="R113" s="932"/>
      <c r="S113" s="932"/>
      <c r="T113" s="932"/>
      <c r="U113" s="932"/>
      <c r="V113" s="932"/>
      <c r="W113" s="932"/>
      <c r="X113" s="932"/>
      <c r="Y113" s="932"/>
      <c r="Z113" s="933"/>
      <c r="AA113" s="946">
        <v>349432</v>
      </c>
      <c r="AB113" s="947"/>
      <c r="AC113" s="947"/>
      <c r="AD113" s="947"/>
      <c r="AE113" s="948"/>
      <c r="AF113" s="949">
        <v>297807</v>
      </c>
      <c r="AG113" s="947"/>
      <c r="AH113" s="947"/>
      <c r="AI113" s="947"/>
      <c r="AJ113" s="948"/>
      <c r="AK113" s="949">
        <v>303355</v>
      </c>
      <c r="AL113" s="947"/>
      <c r="AM113" s="947"/>
      <c r="AN113" s="947"/>
      <c r="AO113" s="948"/>
      <c r="AP113" s="950">
        <v>6.9</v>
      </c>
      <c r="AQ113" s="951"/>
      <c r="AR113" s="951"/>
      <c r="AS113" s="951"/>
      <c r="AT113" s="952"/>
      <c r="AU113" s="917"/>
      <c r="AV113" s="918"/>
      <c r="AW113" s="918"/>
      <c r="AX113" s="918"/>
      <c r="AY113" s="918"/>
      <c r="AZ113" s="931" t="s">
        <v>452</v>
      </c>
      <c r="BA113" s="932"/>
      <c r="BB113" s="932"/>
      <c r="BC113" s="932"/>
      <c r="BD113" s="932"/>
      <c r="BE113" s="932"/>
      <c r="BF113" s="932"/>
      <c r="BG113" s="932"/>
      <c r="BH113" s="932"/>
      <c r="BI113" s="932"/>
      <c r="BJ113" s="932"/>
      <c r="BK113" s="932"/>
      <c r="BL113" s="932"/>
      <c r="BM113" s="932"/>
      <c r="BN113" s="932"/>
      <c r="BO113" s="932"/>
      <c r="BP113" s="933"/>
      <c r="BQ113" s="934">
        <v>109888</v>
      </c>
      <c r="BR113" s="935"/>
      <c r="BS113" s="935"/>
      <c r="BT113" s="935"/>
      <c r="BU113" s="935"/>
      <c r="BV113" s="935">
        <v>102557</v>
      </c>
      <c r="BW113" s="935"/>
      <c r="BX113" s="935"/>
      <c r="BY113" s="935"/>
      <c r="BZ113" s="935"/>
      <c r="CA113" s="935">
        <v>81118</v>
      </c>
      <c r="CB113" s="935"/>
      <c r="CC113" s="935"/>
      <c r="CD113" s="935"/>
      <c r="CE113" s="935"/>
      <c r="CF113" s="929">
        <v>1.8</v>
      </c>
      <c r="CG113" s="930"/>
      <c r="CH113" s="930"/>
      <c r="CI113" s="930"/>
      <c r="CJ113" s="930"/>
      <c r="CK113" s="957"/>
      <c r="CL113" s="958"/>
      <c r="CM113" s="931" t="s">
        <v>453</v>
      </c>
      <c r="CN113" s="932"/>
      <c r="CO113" s="932"/>
      <c r="CP113" s="932"/>
      <c r="CQ113" s="932"/>
      <c r="CR113" s="932"/>
      <c r="CS113" s="932"/>
      <c r="CT113" s="932"/>
      <c r="CU113" s="932"/>
      <c r="CV113" s="932"/>
      <c r="CW113" s="932"/>
      <c r="CX113" s="932"/>
      <c r="CY113" s="932"/>
      <c r="CZ113" s="932"/>
      <c r="DA113" s="932"/>
      <c r="DB113" s="932"/>
      <c r="DC113" s="932"/>
      <c r="DD113" s="932"/>
      <c r="DE113" s="932"/>
      <c r="DF113" s="933"/>
      <c r="DG113" s="967" t="s">
        <v>443</v>
      </c>
      <c r="DH113" s="968"/>
      <c r="DI113" s="968"/>
      <c r="DJ113" s="968"/>
      <c r="DK113" s="969"/>
      <c r="DL113" s="970" t="s">
        <v>417</v>
      </c>
      <c r="DM113" s="968"/>
      <c r="DN113" s="968"/>
      <c r="DO113" s="968"/>
      <c r="DP113" s="969"/>
      <c r="DQ113" s="970" t="s">
        <v>145</v>
      </c>
      <c r="DR113" s="968"/>
      <c r="DS113" s="968"/>
      <c r="DT113" s="968"/>
      <c r="DU113" s="969"/>
      <c r="DV113" s="971" t="s">
        <v>443</v>
      </c>
      <c r="DW113" s="972"/>
      <c r="DX113" s="972"/>
      <c r="DY113" s="972"/>
      <c r="DZ113" s="973"/>
    </row>
    <row r="114" spans="1:130" s="214" customFormat="1" ht="26.4" customHeight="1" x14ac:dyDescent="0.2">
      <c r="A114" s="963"/>
      <c r="B114" s="964"/>
      <c r="C114" s="932" t="s">
        <v>454</v>
      </c>
      <c r="D114" s="932"/>
      <c r="E114" s="932"/>
      <c r="F114" s="932"/>
      <c r="G114" s="932"/>
      <c r="H114" s="932"/>
      <c r="I114" s="932"/>
      <c r="J114" s="932"/>
      <c r="K114" s="932"/>
      <c r="L114" s="932"/>
      <c r="M114" s="932"/>
      <c r="N114" s="932"/>
      <c r="O114" s="932"/>
      <c r="P114" s="932"/>
      <c r="Q114" s="932"/>
      <c r="R114" s="932"/>
      <c r="S114" s="932"/>
      <c r="T114" s="932"/>
      <c r="U114" s="932"/>
      <c r="V114" s="932"/>
      <c r="W114" s="932"/>
      <c r="X114" s="932"/>
      <c r="Y114" s="932"/>
      <c r="Z114" s="933"/>
      <c r="AA114" s="967">
        <v>25209</v>
      </c>
      <c r="AB114" s="968"/>
      <c r="AC114" s="968"/>
      <c r="AD114" s="968"/>
      <c r="AE114" s="969"/>
      <c r="AF114" s="970">
        <v>25726</v>
      </c>
      <c r="AG114" s="968"/>
      <c r="AH114" s="968"/>
      <c r="AI114" s="968"/>
      <c r="AJ114" s="969"/>
      <c r="AK114" s="970">
        <v>25780</v>
      </c>
      <c r="AL114" s="968"/>
      <c r="AM114" s="968"/>
      <c r="AN114" s="968"/>
      <c r="AO114" s="969"/>
      <c r="AP114" s="971">
        <v>0.6</v>
      </c>
      <c r="AQ114" s="972"/>
      <c r="AR114" s="972"/>
      <c r="AS114" s="972"/>
      <c r="AT114" s="973"/>
      <c r="AU114" s="917"/>
      <c r="AV114" s="918"/>
      <c r="AW114" s="918"/>
      <c r="AX114" s="918"/>
      <c r="AY114" s="918"/>
      <c r="AZ114" s="931" t="s">
        <v>455</v>
      </c>
      <c r="BA114" s="932"/>
      <c r="BB114" s="932"/>
      <c r="BC114" s="932"/>
      <c r="BD114" s="932"/>
      <c r="BE114" s="932"/>
      <c r="BF114" s="932"/>
      <c r="BG114" s="932"/>
      <c r="BH114" s="932"/>
      <c r="BI114" s="932"/>
      <c r="BJ114" s="932"/>
      <c r="BK114" s="932"/>
      <c r="BL114" s="932"/>
      <c r="BM114" s="932"/>
      <c r="BN114" s="932"/>
      <c r="BO114" s="932"/>
      <c r="BP114" s="933"/>
      <c r="BQ114" s="934">
        <v>655857</v>
      </c>
      <c r="BR114" s="935"/>
      <c r="BS114" s="935"/>
      <c r="BT114" s="935"/>
      <c r="BU114" s="935"/>
      <c r="BV114" s="935">
        <v>598513</v>
      </c>
      <c r="BW114" s="935"/>
      <c r="BX114" s="935"/>
      <c r="BY114" s="935"/>
      <c r="BZ114" s="935"/>
      <c r="CA114" s="935">
        <v>596207</v>
      </c>
      <c r="CB114" s="935"/>
      <c r="CC114" s="935"/>
      <c r="CD114" s="935"/>
      <c r="CE114" s="935"/>
      <c r="CF114" s="929">
        <v>13.5</v>
      </c>
      <c r="CG114" s="930"/>
      <c r="CH114" s="930"/>
      <c r="CI114" s="930"/>
      <c r="CJ114" s="930"/>
      <c r="CK114" s="957"/>
      <c r="CL114" s="958"/>
      <c r="CM114" s="931" t="s">
        <v>456</v>
      </c>
      <c r="CN114" s="932"/>
      <c r="CO114" s="932"/>
      <c r="CP114" s="932"/>
      <c r="CQ114" s="932"/>
      <c r="CR114" s="932"/>
      <c r="CS114" s="932"/>
      <c r="CT114" s="932"/>
      <c r="CU114" s="932"/>
      <c r="CV114" s="932"/>
      <c r="CW114" s="932"/>
      <c r="CX114" s="932"/>
      <c r="CY114" s="932"/>
      <c r="CZ114" s="932"/>
      <c r="DA114" s="932"/>
      <c r="DB114" s="932"/>
      <c r="DC114" s="932"/>
      <c r="DD114" s="932"/>
      <c r="DE114" s="932"/>
      <c r="DF114" s="933"/>
      <c r="DG114" s="967" t="s">
        <v>443</v>
      </c>
      <c r="DH114" s="968"/>
      <c r="DI114" s="968"/>
      <c r="DJ114" s="968"/>
      <c r="DK114" s="969"/>
      <c r="DL114" s="970" t="s">
        <v>417</v>
      </c>
      <c r="DM114" s="968"/>
      <c r="DN114" s="968"/>
      <c r="DO114" s="968"/>
      <c r="DP114" s="969"/>
      <c r="DQ114" s="970" t="s">
        <v>145</v>
      </c>
      <c r="DR114" s="968"/>
      <c r="DS114" s="968"/>
      <c r="DT114" s="968"/>
      <c r="DU114" s="969"/>
      <c r="DV114" s="971" t="s">
        <v>443</v>
      </c>
      <c r="DW114" s="972"/>
      <c r="DX114" s="972"/>
      <c r="DY114" s="972"/>
      <c r="DZ114" s="973"/>
    </row>
    <row r="115" spans="1:130" s="214" customFormat="1" ht="26.4" customHeight="1" x14ac:dyDescent="0.2">
      <c r="A115" s="963"/>
      <c r="B115" s="964"/>
      <c r="C115" s="932" t="s">
        <v>457</v>
      </c>
      <c r="D115" s="932"/>
      <c r="E115" s="932"/>
      <c r="F115" s="932"/>
      <c r="G115" s="932"/>
      <c r="H115" s="932"/>
      <c r="I115" s="932"/>
      <c r="J115" s="932"/>
      <c r="K115" s="932"/>
      <c r="L115" s="932"/>
      <c r="M115" s="932"/>
      <c r="N115" s="932"/>
      <c r="O115" s="932"/>
      <c r="P115" s="932"/>
      <c r="Q115" s="932"/>
      <c r="R115" s="932"/>
      <c r="S115" s="932"/>
      <c r="T115" s="932"/>
      <c r="U115" s="932"/>
      <c r="V115" s="932"/>
      <c r="W115" s="932"/>
      <c r="X115" s="932"/>
      <c r="Y115" s="932"/>
      <c r="Z115" s="933"/>
      <c r="AA115" s="946">
        <v>1589</v>
      </c>
      <c r="AB115" s="947"/>
      <c r="AC115" s="947"/>
      <c r="AD115" s="947"/>
      <c r="AE115" s="948"/>
      <c r="AF115" s="949">
        <v>6763</v>
      </c>
      <c r="AG115" s="947"/>
      <c r="AH115" s="947"/>
      <c r="AI115" s="947"/>
      <c r="AJ115" s="948"/>
      <c r="AK115" s="949" t="s">
        <v>443</v>
      </c>
      <c r="AL115" s="947"/>
      <c r="AM115" s="947"/>
      <c r="AN115" s="947"/>
      <c r="AO115" s="948"/>
      <c r="AP115" s="950" t="s">
        <v>443</v>
      </c>
      <c r="AQ115" s="951"/>
      <c r="AR115" s="951"/>
      <c r="AS115" s="951"/>
      <c r="AT115" s="952"/>
      <c r="AU115" s="917"/>
      <c r="AV115" s="918"/>
      <c r="AW115" s="918"/>
      <c r="AX115" s="918"/>
      <c r="AY115" s="918"/>
      <c r="AZ115" s="931" t="s">
        <v>458</v>
      </c>
      <c r="BA115" s="932"/>
      <c r="BB115" s="932"/>
      <c r="BC115" s="932"/>
      <c r="BD115" s="932"/>
      <c r="BE115" s="932"/>
      <c r="BF115" s="932"/>
      <c r="BG115" s="932"/>
      <c r="BH115" s="932"/>
      <c r="BI115" s="932"/>
      <c r="BJ115" s="932"/>
      <c r="BK115" s="932"/>
      <c r="BL115" s="932"/>
      <c r="BM115" s="932"/>
      <c r="BN115" s="932"/>
      <c r="BO115" s="932"/>
      <c r="BP115" s="933"/>
      <c r="BQ115" s="934" t="s">
        <v>145</v>
      </c>
      <c r="BR115" s="935"/>
      <c r="BS115" s="935"/>
      <c r="BT115" s="935"/>
      <c r="BU115" s="935"/>
      <c r="BV115" s="935" t="s">
        <v>417</v>
      </c>
      <c r="BW115" s="935"/>
      <c r="BX115" s="935"/>
      <c r="BY115" s="935"/>
      <c r="BZ115" s="935"/>
      <c r="CA115" s="935" t="s">
        <v>443</v>
      </c>
      <c r="CB115" s="935"/>
      <c r="CC115" s="935"/>
      <c r="CD115" s="935"/>
      <c r="CE115" s="935"/>
      <c r="CF115" s="929" t="s">
        <v>417</v>
      </c>
      <c r="CG115" s="930"/>
      <c r="CH115" s="930"/>
      <c r="CI115" s="930"/>
      <c r="CJ115" s="930"/>
      <c r="CK115" s="957"/>
      <c r="CL115" s="958"/>
      <c r="CM115" s="931" t="s">
        <v>459</v>
      </c>
      <c r="CN115" s="932"/>
      <c r="CO115" s="932"/>
      <c r="CP115" s="932"/>
      <c r="CQ115" s="932"/>
      <c r="CR115" s="932"/>
      <c r="CS115" s="932"/>
      <c r="CT115" s="932"/>
      <c r="CU115" s="932"/>
      <c r="CV115" s="932"/>
      <c r="CW115" s="932"/>
      <c r="CX115" s="932"/>
      <c r="CY115" s="932"/>
      <c r="CZ115" s="932"/>
      <c r="DA115" s="932"/>
      <c r="DB115" s="932"/>
      <c r="DC115" s="932"/>
      <c r="DD115" s="932"/>
      <c r="DE115" s="932"/>
      <c r="DF115" s="933"/>
      <c r="DG115" s="967" t="s">
        <v>145</v>
      </c>
      <c r="DH115" s="968"/>
      <c r="DI115" s="968"/>
      <c r="DJ115" s="968"/>
      <c r="DK115" s="969"/>
      <c r="DL115" s="970" t="s">
        <v>443</v>
      </c>
      <c r="DM115" s="968"/>
      <c r="DN115" s="968"/>
      <c r="DO115" s="968"/>
      <c r="DP115" s="969"/>
      <c r="DQ115" s="970" t="s">
        <v>145</v>
      </c>
      <c r="DR115" s="968"/>
      <c r="DS115" s="968"/>
      <c r="DT115" s="968"/>
      <c r="DU115" s="969"/>
      <c r="DV115" s="971" t="s">
        <v>145</v>
      </c>
      <c r="DW115" s="972"/>
      <c r="DX115" s="972"/>
      <c r="DY115" s="972"/>
      <c r="DZ115" s="973"/>
    </row>
    <row r="116" spans="1:130" s="214" customFormat="1" ht="26.4" customHeight="1" x14ac:dyDescent="0.2">
      <c r="A116" s="965"/>
      <c r="B116" s="966"/>
      <c r="C116" s="974" t="s">
        <v>460</v>
      </c>
      <c r="D116" s="974"/>
      <c r="E116" s="974"/>
      <c r="F116" s="974"/>
      <c r="G116" s="974"/>
      <c r="H116" s="974"/>
      <c r="I116" s="974"/>
      <c r="J116" s="974"/>
      <c r="K116" s="974"/>
      <c r="L116" s="974"/>
      <c r="M116" s="974"/>
      <c r="N116" s="974"/>
      <c r="O116" s="974"/>
      <c r="P116" s="974"/>
      <c r="Q116" s="974"/>
      <c r="R116" s="974"/>
      <c r="S116" s="974"/>
      <c r="T116" s="974"/>
      <c r="U116" s="974"/>
      <c r="V116" s="974"/>
      <c r="W116" s="974"/>
      <c r="X116" s="974"/>
      <c r="Y116" s="974"/>
      <c r="Z116" s="975"/>
      <c r="AA116" s="967" t="s">
        <v>417</v>
      </c>
      <c r="AB116" s="968"/>
      <c r="AC116" s="968"/>
      <c r="AD116" s="968"/>
      <c r="AE116" s="969"/>
      <c r="AF116" s="970" t="s">
        <v>145</v>
      </c>
      <c r="AG116" s="968"/>
      <c r="AH116" s="968"/>
      <c r="AI116" s="968"/>
      <c r="AJ116" s="969"/>
      <c r="AK116" s="970" t="s">
        <v>443</v>
      </c>
      <c r="AL116" s="968"/>
      <c r="AM116" s="968"/>
      <c r="AN116" s="968"/>
      <c r="AO116" s="969"/>
      <c r="AP116" s="971" t="s">
        <v>145</v>
      </c>
      <c r="AQ116" s="972"/>
      <c r="AR116" s="972"/>
      <c r="AS116" s="972"/>
      <c r="AT116" s="973"/>
      <c r="AU116" s="917"/>
      <c r="AV116" s="918"/>
      <c r="AW116" s="918"/>
      <c r="AX116" s="918"/>
      <c r="AY116" s="918"/>
      <c r="AZ116" s="976" t="s">
        <v>461</v>
      </c>
      <c r="BA116" s="977"/>
      <c r="BB116" s="977"/>
      <c r="BC116" s="977"/>
      <c r="BD116" s="977"/>
      <c r="BE116" s="977"/>
      <c r="BF116" s="977"/>
      <c r="BG116" s="977"/>
      <c r="BH116" s="977"/>
      <c r="BI116" s="977"/>
      <c r="BJ116" s="977"/>
      <c r="BK116" s="977"/>
      <c r="BL116" s="977"/>
      <c r="BM116" s="977"/>
      <c r="BN116" s="977"/>
      <c r="BO116" s="977"/>
      <c r="BP116" s="978"/>
      <c r="BQ116" s="934" t="s">
        <v>145</v>
      </c>
      <c r="BR116" s="935"/>
      <c r="BS116" s="935"/>
      <c r="BT116" s="935"/>
      <c r="BU116" s="935"/>
      <c r="BV116" s="935" t="s">
        <v>145</v>
      </c>
      <c r="BW116" s="935"/>
      <c r="BX116" s="935"/>
      <c r="BY116" s="935"/>
      <c r="BZ116" s="935"/>
      <c r="CA116" s="935" t="s">
        <v>145</v>
      </c>
      <c r="CB116" s="935"/>
      <c r="CC116" s="935"/>
      <c r="CD116" s="935"/>
      <c r="CE116" s="935"/>
      <c r="CF116" s="929" t="s">
        <v>443</v>
      </c>
      <c r="CG116" s="930"/>
      <c r="CH116" s="930"/>
      <c r="CI116" s="930"/>
      <c r="CJ116" s="930"/>
      <c r="CK116" s="957"/>
      <c r="CL116" s="958"/>
      <c r="CM116" s="931" t="s">
        <v>462</v>
      </c>
      <c r="CN116" s="932"/>
      <c r="CO116" s="932"/>
      <c r="CP116" s="932"/>
      <c r="CQ116" s="932"/>
      <c r="CR116" s="932"/>
      <c r="CS116" s="932"/>
      <c r="CT116" s="932"/>
      <c r="CU116" s="932"/>
      <c r="CV116" s="932"/>
      <c r="CW116" s="932"/>
      <c r="CX116" s="932"/>
      <c r="CY116" s="932"/>
      <c r="CZ116" s="932"/>
      <c r="DA116" s="932"/>
      <c r="DB116" s="932"/>
      <c r="DC116" s="932"/>
      <c r="DD116" s="932"/>
      <c r="DE116" s="932"/>
      <c r="DF116" s="933"/>
      <c r="DG116" s="967" t="s">
        <v>443</v>
      </c>
      <c r="DH116" s="968"/>
      <c r="DI116" s="968"/>
      <c r="DJ116" s="968"/>
      <c r="DK116" s="969"/>
      <c r="DL116" s="970" t="s">
        <v>145</v>
      </c>
      <c r="DM116" s="968"/>
      <c r="DN116" s="968"/>
      <c r="DO116" s="968"/>
      <c r="DP116" s="969"/>
      <c r="DQ116" s="970" t="s">
        <v>443</v>
      </c>
      <c r="DR116" s="968"/>
      <c r="DS116" s="968"/>
      <c r="DT116" s="968"/>
      <c r="DU116" s="969"/>
      <c r="DV116" s="971" t="s">
        <v>443</v>
      </c>
      <c r="DW116" s="972"/>
      <c r="DX116" s="972"/>
      <c r="DY116" s="972"/>
      <c r="DZ116" s="973"/>
    </row>
    <row r="117" spans="1:130" s="214" customFormat="1" ht="26.4" customHeight="1" x14ac:dyDescent="0.2">
      <c r="A117" s="921" t="s">
        <v>186</v>
      </c>
      <c r="B117" s="902"/>
      <c r="C117" s="902"/>
      <c r="D117" s="902"/>
      <c r="E117" s="902"/>
      <c r="F117" s="902"/>
      <c r="G117" s="902"/>
      <c r="H117" s="902"/>
      <c r="I117" s="902"/>
      <c r="J117" s="902"/>
      <c r="K117" s="902"/>
      <c r="L117" s="902"/>
      <c r="M117" s="902"/>
      <c r="N117" s="902"/>
      <c r="O117" s="902"/>
      <c r="P117" s="902"/>
      <c r="Q117" s="902"/>
      <c r="R117" s="902"/>
      <c r="S117" s="902"/>
      <c r="T117" s="902"/>
      <c r="U117" s="902"/>
      <c r="V117" s="902"/>
      <c r="W117" s="902"/>
      <c r="X117" s="902"/>
      <c r="Y117" s="986" t="s">
        <v>463</v>
      </c>
      <c r="Z117" s="903"/>
      <c r="AA117" s="987">
        <v>1327777</v>
      </c>
      <c r="AB117" s="988"/>
      <c r="AC117" s="988"/>
      <c r="AD117" s="988"/>
      <c r="AE117" s="989"/>
      <c r="AF117" s="990">
        <v>1296792</v>
      </c>
      <c r="AG117" s="988"/>
      <c r="AH117" s="988"/>
      <c r="AI117" s="988"/>
      <c r="AJ117" s="989"/>
      <c r="AK117" s="990">
        <v>1320347</v>
      </c>
      <c r="AL117" s="988"/>
      <c r="AM117" s="988"/>
      <c r="AN117" s="988"/>
      <c r="AO117" s="989"/>
      <c r="AP117" s="991"/>
      <c r="AQ117" s="992"/>
      <c r="AR117" s="992"/>
      <c r="AS117" s="992"/>
      <c r="AT117" s="993"/>
      <c r="AU117" s="917"/>
      <c r="AV117" s="918"/>
      <c r="AW117" s="918"/>
      <c r="AX117" s="918"/>
      <c r="AY117" s="918"/>
      <c r="AZ117" s="983" t="s">
        <v>464</v>
      </c>
      <c r="BA117" s="984"/>
      <c r="BB117" s="984"/>
      <c r="BC117" s="984"/>
      <c r="BD117" s="984"/>
      <c r="BE117" s="984"/>
      <c r="BF117" s="984"/>
      <c r="BG117" s="984"/>
      <c r="BH117" s="984"/>
      <c r="BI117" s="984"/>
      <c r="BJ117" s="984"/>
      <c r="BK117" s="984"/>
      <c r="BL117" s="984"/>
      <c r="BM117" s="984"/>
      <c r="BN117" s="984"/>
      <c r="BO117" s="984"/>
      <c r="BP117" s="985"/>
      <c r="BQ117" s="934" t="s">
        <v>443</v>
      </c>
      <c r="BR117" s="935"/>
      <c r="BS117" s="935"/>
      <c r="BT117" s="935"/>
      <c r="BU117" s="935"/>
      <c r="BV117" s="935" t="s">
        <v>443</v>
      </c>
      <c r="BW117" s="935"/>
      <c r="BX117" s="935"/>
      <c r="BY117" s="935"/>
      <c r="BZ117" s="935"/>
      <c r="CA117" s="935" t="s">
        <v>443</v>
      </c>
      <c r="CB117" s="935"/>
      <c r="CC117" s="935"/>
      <c r="CD117" s="935"/>
      <c r="CE117" s="935"/>
      <c r="CF117" s="929" t="s">
        <v>443</v>
      </c>
      <c r="CG117" s="930"/>
      <c r="CH117" s="930"/>
      <c r="CI117" s="930"/>
      <c r="CJ117" s="930"/>
      <c r="CK117" s="957"/>
      <c r="CL117" s="958"/>
      <c r="CM117" s="931" t="s">
        <v>465</v>
      </c>
      <c r="CN117" s="932"/>
      <c r="CO117" s="932"/>
      <c r="CP117" s="932"/>
      <c r="CQ117" s="932"/>
      <c r="CR117" s="932"/>
      <c r="CS117" s="932"/>
      <c r="CT117" s="932"/>
      <c r="CU117" s="932"/>
      <c r="CV117" s="932"/>
      <c r="CW117" s="932"/>
      <c r="CX117" s="932"/>
      <c r="CY117" s="932"/>
      <c r="CZ117" s="932"/>
      <c r="DA117" s="932"/>
      <c r="DB117" s="932"/>
      <c r="DC117" s="932"/>
      <c r="DD117" s="932"/>
      <c r="DE117" s="932"/>
      <c r="DF117" s="933"/>
      <c r="DG117" s="967" t="s">
        <v>145</v>
      </c>
      <c r="DH117" s="968"/>
      <c r="DI117" s="968"/>
      <c r="DJ117" s="968"/>
      <c r="DK117" s="969"/>
      <c r="DL117" s="970" t="s">
        <v>443</v>
      </c>
      <c r="DM117" s="968"/>
      <c r="DN117" s="968"/>
      <c r="DO117" s="968"/>
      <c r="DP117" s="969"/>
      <c r="DQ117" s="970" t="s">
        <v>145</v>
      </c>
      <c r="DR117" s="968"/>
      <c r="DS117" s="968"/>
      <c r="DT117" s="968"/>
      <c r="DU117" s="969"/>
      <c r="DV117" s="971" t="s">
        <v>443</v>
      </c>
      <c r="DW117" s="972"/>
      <c r="DX117" s="972"/>
      <c r="DY117" s="972"/>
      <c r="DZ117" s="973"/>
    </row>
    <row r="118" spans="1:130" s="214" customFormat="1" ht="26.4" customHeight="1" x14ac:dyDescent="0.2">
      <c r="A118" s="921" t="s">
        <v>438</v>
      </c>
      <c r="B118" s="902"/>
      <c r="C118" s="902"/>
      <c r="D118" s="902"/>
      <c r="E118" s="902"/>
      <c r="F118" s="902"/>
      <c r="G118" s="902"/>
      <c r="H118" s="902"/>
      <c r="I118" s="902"/>
      <c r="J118" s="902"/>
      <c r="K118" s="902"/>
      <c r="L118" s="902"/>
      <c r="M118" s="902"/>
      <c r="N118" s="902"/>
      <c r="O118" s="902"/>
      <c r="P118" s="902"/>
      <c r="Q118" s="902"/>
      <c r="R118" s="902"/>
      <c r="S118" s="902"/>
      <c r="T118" s="902"/>
      <c r="U118" s="902"/>
      <c r="V118" s="902"/>
      <c r="W118" s="902"/>
      <c r="X118" s="902"/>
      <c r="Y118" s="902"/>
      <c r="Z118" s="903"/>
      <c r="AA118" s="901" t="s">
        <v>435</v>
      </c>
      <c r="AB118" s="902"/>
      <c r="AC118" s="902"/>
      <c r="AD118" s="902"/>
      <c r="AE118" s="903"/>
      <c r="AF118" s="901" t="s">
        <v>436</v>
      </c>
      <c r="AG118" s="902"/>
      <c r="AH118" s="902"/>
      <c r="AI118" s="902"/>
      <c r="AJ118" s="903"/>
      <c r="AK118" s="901" t="s">
        <v>303</v>
      </c>
      <c r="AL118" s="902"/>
      <c r="AM118" s="902"/>
      <c r="AN118" s="902"/>
      <c r="AO118" s="903"/>
      <c r="AP118" s="979" t="s">
        <v>437</v>
      </c>
      <c r="AQ118" s="980"/>
      <c r="AR118" s="980"/>
      <c r="AS118" s="980"/>
      <c r="AT118" s="981"/>
      <c r="AU118" s="917"/>
      <c r="AV118" s="918"/>
      <c r="AW118" s="918"/>
      <c r="AX118" s="918"/>
      <c r="AY118" s="918"/>
      <c r="AZ118" s="982" t="s">
        <v>466</v>
      </c>
      <c r="BA118" s="974"/>
      <c r="BB118" s="974"/>
      <c r="BC118" s="974"/>
      <c r="BD118" s="974"/>
      <c r="BE118" s="974"/>
      <c r="BF118" s="974"/>
      <c r="BG118" s="974"/>
      <c r="BH118" s="974"/>
      <c r="BI118" s="974"/>
      <c r="BJ118" s="974"/>
      <c r="BK118" s="974"/>
      <c r="BL118" s="974"/>
      <c r="BM118" s="974"/>
      <c r="BN118" s="974"/>
      <c r="BO118" s="974"/>
      <c r="BP118" s="975"/>
      <c r="BQ118" s="1008" t="s">
        <v>145</v>
      </c>
      <c r="BR118" s="1009"/>
      <c r="BS118" s="1009"/>
      <c r="BT118" s="1009"/>
      <c r="BU118" s="1009"/>
      <c r="BV118" s="1009" t="s">
        <v>145</v>
      </c>
      <c r="BW118" s="1009"/>
      <c r="BX118" s="1009"/>
      <c r="BY118" s="1009"/>
      <c r="BZ118" s="1009"/>
      <c r="CA118" s="1009" t="s">
        <v>417</v>
      </c>
      <c r="CB118" s="1009"/>
      <c r="CC118" s="1009"/>
      <c r="CD118" s="1009"/>
      <c r="CE118" s="1009"/>
      <c r="CF118" s="929" t="s">
        <v>417</v>
      </c>
      <c r="CG118" s="930"/>
      <c r="CH118" s="930"/>
      <c r="CI118" s="930"/>
      <c r="CJ118" s="930"/>
      <c r="CK118" s="957"/>
      <c r="CL118" s="958"/>
      <c r="CM118" s="931" t="s">
        <v>467</v>
      </c>
      <c r="CN118" s="932"/>
      <c r="CO118" s="932"/>
      <c r="CP118" s="932"/>
      <c r="CQ118" s="932"/>
      <c r="CR118" s="932"/>
      <c r="CS118" s="932"/>
      <c r="CT118" s="932"/>
      <c r="CU118" s="932"/>
      <c r="CV118" s="932"/>
      <c r="CW118" s="932"/>
      <c r="CX118" s="932"/>
      <c r="CY118" s="932"/>
      <c r="CZ118" s="932"/>
      <c r="DA118" s="932"/>
      <c r="DB118" s="932"/>
      <c r="DC118" s="932"/>
      <c r="DD118" s="932"/>
      <c r="DE118" s="932"/>
      <c r="DF118" s="933"/>
      <c r="DG118" s="967" t="s">
        <v>443</v>
      </c>
      <c r="DH118" s="968"/>
      <c r="DI118" s="968"/>
      <c r="DJ118" s="968"/>
      <c r="DK118" s="969"/>
      <c r="DL118" s="970" t="s">
        <v>443</v>
      </c>
      <c r="DM118" s="968"/>
      <c r="DN118" s="968"/>
      <c r="DO118" s="968"/>
      <c r="DP118" s="969"/>
      <c r="DQ118" s="970" t="s">
        <v>417</v>
      </c>
      <c r="DR118" s="968"/>
      <c r="DS118" s="968"/>
      <c r="DT118" s="968"/>
      <c r="DU118" s="969"/>
      <c r="DV118" s="971" t="s">
        <v>417</v>
      </c>
      <c r="DW118" s="972"/>
      <c r="DX118" s="972"/>
      <c r="DY118" s="972"/>
      <c r="DZ118" s="973"/>
    </row>
    <row r="119" spans="1:130" s="214" customFormat="1" ht="26.4" customHeight="1" x14ac:dyDescent="0.2">
      <c r="A119" s="1065" t="s">
        <v>441</v>
      </c>
      <c r="B119" s="956"/>
      <c r="C119" s="938" t="s">
        <v>442</v>
      </c>
      <c r="D119" s="906"/>
      <c r="E119" s="906"/>
      <c r="F119" s="906"/>
      <c r="G119" s="906"/>
      <c r="H119" s="906"/>
      <c r="I119" s="906"/>
      <c r="J119" s="906"/>
      <c r="K119" s="906"/>
      <c r="L119" s="906"/>
      <c r="M119" s="906"/>
      <c r="N119" s="906"/>
      <c r="O119" s="906"/>
      <c r="P119" s="906"/>
      <c r="Q119" s="906"/>
      <c r="R119" s="906"/>
      <c r="S119" s="906"/>
      <c r="T119" s="906"/>
      <c r="U119" s="906"/>
      <c r="V119" s="906"/>
      <c r="W119" s="906"/>
      <c r="X119" s="906"/>
      <c r="Y119" s="906"/>
      <c r="Z119" s="907"/>
      <c r="AA119" s="908" t="s">
        <v>145</v>
      </c>
      <c r="AB119" s="909"/>
      <c r="AC119" s="909"/>
      <c r="AD119" s="909"/>
      <c r="AE119" s="910"/>
      <c r="AF119" s="911" t="s">
        <v>145</v>
      </c>
      <c r="AG119" s="909"/>
      <c r="AH119" s="909"/>
      <c r="AI119" s="909"/>
      <c r="AJ119" s="910"/>
      <c r="AK119" s="911" t="s">
        <v>145</v>
      </c>
      <c r="AL119" s="909"/>
      <c r="AM119" s="909"/>
      <c r="AN119" s="909"/>
      <c r="AO119" s="910"/>
      <c r="AP119" s="912" t="s">
        <v>417</v>
      </c>
      <c r="AQ119" s="913"/>
      <c r="AR119" s="913"/>
      <c r="AS119" s="913"/>
      <c r="AT119" s="914"/>
      <c r="AU119" s="919"/>
      <c r="AV119" s="920"/>
      <c r="AW119" s="920"/>
      <c r="AX119" s="920"/>
      <c r="AY119" s="920"/>
      <c r="AZ119" s="237" t="s">
        <v>186</v>
      </c>
      <c r="BA119" s="237"/>
      <c r="BB119" s="237"/>
      <c r="BC119" s="237"/>
      <c r="BD119" s="237"/>
      <c r="BE119" s="237"/>
      <c r="BF119" s="237"/>
      <c r="BG119" s="237"/>
      <c r="BH119" s="237"/>
      <c r="BI119" s="237"/>
      <c r="BJ119" s="237"/>
      <c r="BK119" s="237"/>
      <c r="BL119" s="237"/>
      <c r="BM119" s="237"/>
      <c r="BN119" s="237"/>
      <c r="BO119" s="986" t="s">
        <v>468</v>
      </c>
      <c r="BP119" s="1014"/>
      <c r="BQ119" s="1008">
        <v>9985323</v>
      </c>
      <c r="BR119" s="1009"/>
      <c r="BS119" s="1009"/>
      <c r="BT119" s="1009"/>
      <c r="BU119" s="1009"/>
      <c r="BV119" s="1009">
        <v>9371578</v>
      </c>
      <c r="BW119" s="1009"/>
      <c r="BX119" s="1009"/>
      <c r="BY119" s="1009"/>
      <c r="BZ119" s="1009"/>
      <c r="CA119" s="1009">
        <v>8497228</v>
      </c>
      <c r="CB119" s="1009"/>
      <c r="CC119" s="1009"/>
      <c r="CD119" s="1009"/>
      <c r="CE119" s="1009"/>
      <c r="CF119" s="1010"/>
      <c r="CG119" s="1011"/>
      <c r="CH119" s="1011"/>
      <c r="CI119" s="1011"/>
      <c r="CJ119" s="1012"/>
      <c r="CK119" s="959"/>
      <c r="CL119" s="960"/>
      <c r="CM119" s="982" t="s">
        <v>469</v>
      </c>
      <c r="CN119" s="974"/>
      <c r="CO119" s="974"/>
      <c r="CP119" s="974"/>
      <c r="CQ119" s="974"/>
      <c r="CR119" s="974"/>
      <c r="CS119" s="974"/>
      <c r="CT119" s="974"/>
      <c r="CU119" s="974"/>
      <c r="CV119" s="974"/>
      <c r="CW119" s="974"/>
      <c r="CX119" s="974"/>
      <c r="CY119" s="974"/>
      <c r="CZ119" s="974"/>
      <c r="DA119" s="974"/>
      <c r="DB119" s="974"/>
      <c r="DC119" s="974"/>
      <c r="DD119" s="974"/>
      <c r="DE119" s="974"/>
      <c r="DF119" s="975"/>
      <c r="DG119" s="1013">
        <v>6775</v>
      </c>
      <c r="DH119" s="995"/>
      <c r="DI119" s="995"/>
      <c r="DJ119" s="995"/>
      <c r="DK119" s="996"/>
      <c r="DL119" s="994" t="s">
        <v>443</v>
      </c>
      <c r="DM119" s="995"/>
      <c r="DN119" s="995"/>
      <c r="DO119" s="995"/>
      <c r="DP119" s="996"/>
      <c r="DQ119" s="994" t="s">
        <v>417</v>
      </c>
      <c r="DR119" s="995"/>
      <c r="DS119" s="995"/>
      <c r="DT119" s="995"/>
      <c r="DU119" s="996"/>
      <c r="DV119" s="997" t="s">
        <v>145</v>
      </c>
      <c r="DW119" s="998"/>
      <c r="DX119" s="998"/>
      <c r="DY119" s="998"/>
      <c r="DZ119" s="999"/>
    </row>
    <row r="120" spans="1:130" s="214" customFormat="1" ht="26.4" customHeight="1" x14ac:dyDescent="0.2">
      <c r="A120" s="1066"/>
      <c r="B120" s="958"/>
      <c r="C120" s="931" t="s">
        <v>446</v>
      </c>
      <c r="D120" s="932"/>
      <c r="E120" s="932"/>
      <c r="F120" s="932"/>
      <c r="G120" s="932"/>
      <c r="H120" s="932"/>
      <c r="I120" s="932"/>
      <c r="J120" s="932"/>
      <c r="K120" s="932"/>
      <c r="L120" s="932"/>
      <c r="M120" s="932"/>
      <c r="N120" s="932"/>
      <c r="O120" s="932"/>
      <c r="P120" s="932"/>
      <c r="Q120" s="932"/>
      <c r="R120" s="932"/>
      <c r="S120" s="932"/>
      <c r="T120" s="932"/>
      <c r="U120" s="932"/>
      <c r="V120" s="932"/>
      <c r="W120" s="932"/>
      <c r="X120" s="932"/>
      <c r="Y120" s="932"/>
      <c r="Z120" s="933"/>
      <c r="AA120" s="967" t="s">
        <v>417</v>
      </c>
      <c r="AB120" s="968"/>
      <c r="AC120" s="968"/>
      <c r="AD120" s="968"/>
      <c r="AE120" s="969"/>
      <c r="AF120" s="970" t="s">
        <v>443</v>
      </c>
      <c r="AG120" s="968"/>
      <c r="AH120" s="968"/>
      <c r="AI120" s="968"/>
      <c r="AJ120" s="969"/>
      <c r="AK120" s="970" t="s">
        <v>443</v>
      </c>
      <c r="AL120" s="968"/>
      <c r="AM120" s="968"/>
      <c r="AN120" s="968"/>
      <c r="AO120" s="969"/>
      <c r="AP120" s="971" t="s">
        <v>417</v>
      </c>
      <c r="AQ120" s="972"/>
      <c r="AR120" s="972"/>
      <c r="AS120" s="972"/>
      <c r="AT120" s="973"/>
      <c r="AU120" s="1000" t="s">
        <v>470</v>
      </c>
      <c r="AV120" s="1001"/>
      <c r="AW120" s="1001"/>
      <c r="AX120" s="1001"/>
      <c r="AY120" s="1002"/>
      <c r="AZ120" s="938" t="s">
        <v>471</v>
      </c>
      <c r="BA120" s="906"/>
      <c r="BB120" s="906"/>
      <c r="BC120" s="906"/>
      <c r="BD120" s="906"/>
      <c r="BE120" s="906"/>
      <c r="BF120" s="906"/>
      <c r="BG120" s="906"/>
      <c r="BH120" s="906"/>
      <c r="BI120" s="906"/>
      <c r="BJ120" s="906"/>
      <c r="BK120" s="906"/>
      <c r="BL120" s="906"/>
      <c r="BM120" s="906"/>
      <c r="BN120" s="906"/>
      <c r="BO120" s="906"/>
      <c r="BP120" s="907"/>
      <c r="BQ120" s="939">
        <v>2928376</v>
      </c>
      <c r="BR120" s="940"/>
      <c r="BS120" s="940"/>
      <c r="BT120" s="940"/>
      <c r="BU120" s="940"/>
      <c r="BV120" s="940">
        <v>2926767</v>
      </c>
      <c r="BW120" s="940"/>
      <c r="BX120" s="940"/>
      <c r="BY120" s="940"/>
      <c r="BZ120" s="940"/>
      <c r="CA120" s="940">
        <v>3289551</v>
      </c>
      <c r="CB120" s="940"/>
      <c r="CC120" s="940"/>
      <c r="CD120" s="940"/>
      <c r="CE120" s="940"/>
      <c r="CF120" s="953">
        <v>74.7</v>
      </c>
      <c r="CG120" s="954"/>
      <c r="CH120" s="954"/>
      <c r="CI120" s="954"/>
      <c r="CJ120" s="954"/>
      <c r="CK120" s="1015" t="s">
        <v>472</v>
      </c>
      <c r="CL120" s="1016"/>
      <c r="CM120" s="1016"/>
      <c r="CN120" s="1016"/>
      <c r="CO120" s="1017"/>
      <c r="CP120" s="1023" t="s">
        <v>473</v>
      </c>
      <c r="CQ120" s="1024"/>
      <c r="CR120" s="1024"/>
      <c r="CS120" s="1024"/>
      <c r="CT120" s="1024"/>
      <c r="CU120" s="1024"/>
      <c r="CV120" s="1024"/>
      <c r="CW120" s="1024"/>
      <c r="CX120" s="1024"/>
      <c r="CY120" s="1024"/>
      <c r="CZ120" s="1024"/>
      <c r="DA120" s="1024"/>
      <c r="DB120" s="1024"/>
      <c r="DC120" s="1024"/>
      <c r="DD120" s="1024"/>
      <c r="DE120" s="1024"/>
      <c r="DF120" s="1025"/>
      <c r="DG120" s="939" t="s">
        <v>145</v>
      </c>
      <c r="DH120" s="940"/>
      <c r="DI120" s="940"/>
      <c r="DJ120" s="940"/>
      <c r="DK120" s="940"/>
      <c r="DL120" s="940">
        <v>2164254</v>
      </c>
      <c r="DM120" s="940"/>
      <c r="DN120" s="940"/>
      <c r="DO120" s="940"/>
      <c r="DP120" s="940"/>
      <c r="DQ120" s="940">
        <v>1816017</v>
      </c>
      <c r="DR120" s="940"/>
      <c r="DS120" s="940"/>
      <c r="DT120" s="940"/>
      <c r="DU120" s="940"/>
      <c r="DV120" s="941">
        <v>41.2</v>
      </c>
      <c r="DW120" s="941"/>
      <c r="DX120" s="941"/>
      <c r="DY120" s="941"/>
      <c r="DZ120" s="942"/>
    </row>
    <row r="121" spans="1:130" s="214" customFormat="1" ht="26.4" customHeight="1" x14ac:dyDescent="0.2">
      <c r="A121" s="1066"/>
      <c r="B121" s="958"/>
      <c r="C121" s="983" t="s">
        <v>474</v>
      </c>
      <c r="D121" s="984"/>
      <c r="E121" s="984"/>
      <c r="F121" s="984"/>
      <c r="G121" s="984"/>
      <c r="H121" s="984"/>
      <c r="I121" s="984"/>
      <c r="J121" s="984"/>
      <c r="K121" s="984"/>
      <c r="L121" s="984"/>
      <c r="M121" s="984"/>
      <c r="N121" s="984"/>
      <c r="O121" s="984"/>
      <c r="P121" s="984"/>
      <c r="Q121" s="984"/>
      <c r="R121" s="984"/>
      <c r="S121" s="984"/>
      <c r="T121" s="984"/>
      <c r="U121" s="984"/>
      <c r="V121" s="984"/>
      <c r="W121" s="984"/>
      <c r="X121" s="984"/>
      <c r="Y121" s="984"/>
      <c r="Z121" s="985"/>
      <c r="AA121" s="967" t="s">
        <v>417</v>
      </c>
      <c r="AB121" s="968"/>
      <c r="AC121" s="968"/>
      <c r="AD121" s="968"/>
      <c r="AE121" s="969"/>
      <c r="AF121" s="970" t="s">
        <v>417</v>
      </c>
      <c r="AG121" s="968"/>
      <c r="AH121" s="968"/>
      <c r="AI121" s="968"/>
      <c r="AJ121" s="969"/>
      <c r="AK121" s="970" t="s">
        <v>443</v>
      </c>
      <c r="AL121" s="968"/>
      <c r="AM121" s="968"/>
      <c r="AN121" s="968"/>
      <c r="AO121" s="969"/>
      <c r="AP121" s="971" t="s">
        <v>417</v>
      </c>
      <c r="AQ121" s="972"/>
      <c r="AR121" s="972"/>
      <c r="AS121" s="972"/>
      <c r="AT121" s="973"/>
      <c r="AU121" s="1003"/>
      <c r="AV121" s="1004"/>
      <c r="AW121" s="1004"/>
      <c r="AX121" s="1004"/>
      <c r="AY121" s="1005"/>
      <c r="AZ121" s="931" t="s">
        <v>475</v>
      </c>
      <c r="BA121" s="932"/>
      <c r="BB121" s="932"/>
      <c r="BC121" s="932"/>
      <c r="BD121" s="932"/>
      <c r="BE121" s="932"/>
      <c r="BF121" s="932"/>
      <c r="BG121" s="932"/>
      <c r="BH121" s="932"/>
      <c r="BI121" s="932"/>
      <c r="BJ121" s="932"/>
      <c r="BK121" s="932"/>
      <c r="BL121" s="932"/>
      <c r="BM121" s="932"/>
      <c r="BN121" s="932"/>
      <c r="BO121" s="932"/>
      <c r="BP121" s="933"/>
      <c r="BQ121" s="934" t="s">
        <v>443</v>
      </c>
      <c r="BR121" s="935"/>
      <c r="BS121" s="935"/>
      <c r="BT121" s="935"/>
      <c r="BU121" s="935"/>
      <c r="BV121" s="935">
        <v>62787</v>
      </c>
      <c r="BW121" s="935"/>
      <c r="BX121" s="935"/>
      <c r="BY121" s="935"/>
      <c r="BZ121" s="935"/>
      <c r="CA121" s="935">
        <v>59336</v>
      </c>
      <c r="CB121" s="935"/>
      <c r="CC121" s="935"/>
      <c r="CD121" s="935"/>
      <c r="CE121" s="935"/>
      <c r="CF121" s="929">
        <v>1.3</v>
      </c>
      <c r="CG121" s="930"/>
      <c r="CH121" s="930"/>
      <c r="CI121" s="930"/>
      <c r="CJ121" s="930"/>
      <c r="CK121" s="1018"/>
      <c r="CL121" s="1019"/>
      <c r="CM121" s="1019"/>
      <c r="CN121" s="1019"/>
      <c r="CO121" s="1020"/>
      <c r="CP121" s="1028" t="s">
        <v>476</v>
      </c>
      <c r="CQ121" s="1029"/>
      <c r="CR121" s="1029"/>
      <c r="CS121" s="1029"/>
      <c r="CT121" s="1029"/>
      <c r="CU121" s="1029"/>
      <c r="CV121" s="1029"/>
      <c r="CW121" s="1029"/>
      <c r="CX121" s="1029"/>
      <c r="CY121" s="1029"/>
      <c r="CZ121" s="1029"/>
      <c r="DA121" s="1029"/>
      <c r="DB121" s="1029"/>
      <c r="DC121" s="1029"/>
      <c r="DD121" s="1029"/>
      <c r="DE121" s="1029"/>
      <c r="DF121" s="1030"/>
      <c r="DG121" s="934">
        <v>574778</v>
      </c>
      <c r="DH121" s="935"/>
      <c r="DI121" s="935"/>
      <c r="DJ121" s="935"/>
      <c r="DK121" s="935"/>
      <c r="DL121" s="935">
        <v>501197</v>
      </c>
      <c r="DM121" s="935"/>
      <c r="DN121" s="935"/>
      <c r="DO121" s="935"/>
      <c r="DP121" s="935"/>
      <c r="DQ121" s="935">
        <v>529015</v>
      </c>
      <c r="DR121" s="935"/>
      <c r="DS121" s="935"/>
      <c r="DT121" s="935"/>
      <c r="DU121" s="935"/>
      <c r="DV121" s="936">
        <v>12</v>
      </c>
      <c r="DW121" s="936"/>
      <c r="DX121" s="936"/>
      <c r="DY121" s="936"/>
      <c r="DZ121" s="937"/>
    </row>
    <row r="122" spans="1:130" s="214" customFormat="1" ht="26.4" customHeight="1" x14ac:dyDescent="0.2">
      <c r="A122" s="1066"/>
      <c r="B122" s="958"/>
      <c r="C122" s="931" t="s">
        <v>456</v>
      </c>
      <c r="D122" s="932"/>
      <c r="E122" s="932"/>
      <c r="F122" s="932"/>
      <c r="G122" s="932"/>
      <c r="H122" s="932"/>
      <c r="I122" s="932"/>
      <c r="J122" s="932"/>
      <c r="K122" s="932"/>
      <c r="L122" s="932"/>
      <c r="M122" s="932"/>
      <c r="N122" s="932"/>
      <c r="O122" s="932"/>
      <c r="P122" s="932"/>
      <c r="Q122" s="932"/>
      <c r="R122" s="932"/>
      <c r="S122" s="932"/>
      <c r="T122" s="932"/>
      <c r="U122" s="932"/>
      <c r="V122" s="932"/>
      <c r="W122" s="932"/>
      <c r="X122" s="932"/>
      <c r="Y122" s="932"/>
      <c r="Z122" s="933"/>
      <c r="AA122" s="967" t="s">
        <v>417</v>
      </c>
      <c r="AB122" s="968"/>
      <c r="AC122" s="968"/>
      <c r="AD122" s="968"/>
      <c r="AE122" s="969"/>
      <c r="AF122" s="970" t="s">
        <v>443</v>
      </c>
      <c r="AG122" s="968"/>
      <c r="AH122" s="968"/>
      <c r="AI122" s="968"/>
      <c r="AJ122" s="969"/>
      <c r="AK122" s="970" t="s">
        <v>443</v>
      </c>
      <c r="AL122" s="968"/>
      <c r="AM122" s="968"/>
      <c r="AN122" s="968"/>
      <c r="AO122" s="969"/>
      <c r="AP122" s="971" t="s">
        <v>417</v>
      </c>
      <c r="AQ122" s="972"/>
      <c r="AR122" s="972"/>
      <c r="AS122" s="972"/>
      <c r="AT122" s="973"/>
      <c r="AU122" s="1003"/>
      <c r="AV122" s="1004"/>
      <c r="AW122" s="1004"/>
      <c r="AX122" s="1004"/>
      <c r="AY122" s="1005"/>
      <c r="AZ122" s="982" t="s">
        <v>477</v>
      </c>
      <c r="BA122" s="974"/>
      <c r="BB122" s="974"/>
      <c r="BC122" s="974"/>
      <c r="BD122" s="974"/>
      <c r="BE122" s="974"/>
      <c r="BF122" s="974"/>
      <c r="BG122" s="974"/>
      <c r="BH122" s="974"/>
      <c r="BI122" s="974"/>
      <c r="BJ122" s="974"/>
      <c r="BK122" s="974"/>
      <c r="BL122" s="974"/>
      <c r="BM122" s="974"/>
      <c r="BN122" s="974"/>
      <c r="BO122" s="974"/>
      <c r="BP122" s="975"/>
      <c r="BQ122" s="1008">
        <v>8797636</v>
      </c>
      <c r="BR122" s="1009"/>
      <c r="BS122" s="1009"/>
      <c r="BT122" s="1009"/>
      <c r="BU122" s="1009"/>
      <c r="BV122" s="1009">
        <v>8417025</v>
      </c>
      <c r="BW122" s="1009"/>
      <c r="BX122" s="1009"/>
      <c r="BY122" s="1009"/>
      <c r="BZ122" s="1009"/>
      <c r="CA122" s="1009">
        <v>7947558</v>
      </c>
      <c r="CB122" s="1009"/>
      <c r="CC122" s="1009"/>
      <c r="CD122" s="1009"/>
      <c r="CE122" s="1009"/>
      <c r="CF122" s="1026">
        <v>180.5</v>
      </c>
      <c r="CG122" s="1027"/>
      <c r="CH122" s="1027"/>
      <c r="CI122" s="1027"/>
      <c r="CJ122" s="1027"/>
      <c r="CK122" s="1018"/>
      <c r="CL122" s="1019"/>
      <c r="CM122" s="1019"/>
      <c r="CN122" s="1019"/>
      <c r="CO122" s="1020"/>
      <c r="CP122" s="1028" t="s">
        <v>411</v>
      </c>
      <c r="CQ122" s="1029"/>
      <c r="CR122" s="1029"/>
      <c r="CS122" s="1029"/>
      <c r="CT122" s="1029"/>
      <c r="CU122" s="1029"/>
      <c r="CV122" s="1029"/>
      <c r="CW122" s="1029"/>
      <c r="CX122" s="1029"/>
      <c r="CY122" s="1029"/>
      <c r="CZ122" s="1029"/>
      <c r="DA122" s="1029"/>
      <c r="DB122" s="1029"/>
      <c r="DC122" s="1029"/>
      <c r="DD122" s="1029"/>
      <c r="DE122" s="1029"/>
      <c r="DF122" s="1030"/>
      <c r="DG122" s="934">
        <v>56743</v>
      </c>
      <c r="DH122" s="935"/>
      <c r="DI122" s="935"/>
      <c r="DJ122" s="935"/>
      <c r="DK122" s="935"/>
      <c r="DL122" s="935">
        <v>53208</v>
      </c>
      <c r="DM122" s="935"/>
      <c r="DN122" s="935"/>
      <c r="DO122" s="935"/>
      <c r="DP122" s="935"/>
      <c r="DQ122" s="935">
        <v>50088</v>
      </c>
      <c r="DR122" s="935"/>
      <c r="DS122" s="935"/>
      <c r="DT122" s="935"/>
      <c r="DU122" s="935"/>
      <c r="DV122" s="936">
        <v>1.1000000000000001</v>
      </c>
      <c r="DW122" s="936"/>
      <c r="DX122" s="936"/>
      <c r="DY122" s="936"/>
      <c r="DZ122" s="937"/>
    </row>
    <row r="123" spans="1:130" s="214" customFormat="1" ht="26.4" customHeight="1" x14ac:dyDescent="0.2">
      <c r="A123" s="1066"/>
      <c r="B123" s="958"/>
      <c r="C123" s="931" t="s">
        <v>462</v>
      </c>
      <c r="D123" s="932"/>
      <c r="E123" s="932"/>
      <c r="F123" s="932"/>
      <c r="G123" s="932"/>
      <c r="H123" s="932"/>
      <c r="I123" s="932"/>
      <c r="J123" s="932"/>
      <c r="K123" s="932"/>
      <c r="L123" s="932"/>
      <c r="M123" s="932"/>
      <c r="N123" s="932"/>
      <c r="O123" s="932"/>
      <c r="P123" s="932"/>
      <c r="Q123" s="932"/>
      <c r="R123" s="932"/>
      <c r="S123" s="932"/>
      <c r="T123" s="932"/>
      <c r="U123" s="932"/>
      <c r="V123" s="932"/>
      <c r="W123" s="932"/>
      <c r="X123" s="932"/>
      <c r="Y123" s="932"/>
      <c r="Z123" s="933"/>
      <c r="AA123" s="967" t="s">
        <v>443</v>
      </c>
      <c r="AB123" s="968"/>
      <c r="AC123" s="968"/>
      <c r="AD123" s="968"/>
      <c r="AE123" s="969"/>
      <c r="AF123" s="970" t="s">
        <v>417</v>
      </c>
      <c r="AG123" s="968"/>
      <c r="AH123" s="968"/>
      <c r="AI123" s="968"/>
      <c r="AJ123" s="969"/>
      <c r="AK123" s="970" t="s">
        <v>417</v>
      </c>
      <c r="AL123" s="968"/>
      <c r="AM123" s="968"/>
      <c r="AN123" s="968"/>
      <c r="AO123" s="969"/>
      <c r="AP123" s="971" t="s">
        <v>417</v>
      </c>
      <c r="AQ123" s="972"/>
      <c r="AR123" s="972"/>
      <c r="AS123" s="972"/>
      <c r="AT123" s="973"/>
      <c r="AU123" s="1006"/>
      <c r="AV123" s="1007"/>
      <c r="AW123" s="1007"/>
      <c r="AX123" s="1007"/>
      <c r="AY123" s="1007"/>
      <c r="AZ123" s="237" t="s">
        <v>186</v>
      </c>
      <c r="BA123" s="237"/>
      <c r="BB123" s="237"/>
      <c r="BC123" s="237"/>
      <c r="BD123" s="237"/>
      <c r="BE123" s="237"/>
      <c r="BF123" s="237"/>
      <c r="BG123" s="237"/>
      <c r="BH123" s="237"/>
      <c r="BI123" s="237"/>
      <c r="BJ123" s="237"/>
      <c r="BK123" s="237"/>
      <c r="BL123" s="237"/>
      <c r="BM123" s="237"/>
      <c r="BN123" s="237"/>
      <c r="BO123" s="986" t="s">
        <v>478</v>
      </c>
      <c r="BP123" s="1014"/>
      <c r="BQ123" s="1072">
        <v>11726012</v>
      </c>
      <c r="BR123" s="1073"/>
      <c r="BS123" s="1073"/>
      <c r="BT123" s="1073"/>
      <c r="BU123" s="1073"/>
      <c r="BV123" s="1073">
        <v>11406579</v>
      </c>
      <c r="BW123" s="1073"/>
      <c r="BX123" s="1073"/>
      <c r="BY123" s="1073"/>
      <c r="BZ123" s="1073"/>
      <c r="CA123" s="1073">
        <v>11296445</v>
      </c>
      <c r="CB123" s="1073"/>
      <c r="CC123" s="1073"/>
      <c r="CD123" s="1073"/>
      <c r="CE123" s="1073"/>
      <c r="CF123" s="1010"/>
      <c r="CG123" s="1011"/>
      <c r="CH123" s="1011"/>
      <c r="CI123" s="1011"/>
      <c r="CJ123" s="1012"/>
      <c r="CK123" s="1018"/>
      <c r="CL123" s="1019"/>
      <c r="CM123" s="1019"/>
      <c r="CN123" s="1019"/>
      <c r="CO123" s="1020"/>
      <c r="CP123" s="1028" t="s">
        <v>479</v>
      </c>
      <c r="CQ123" s="1029"/>
      <c r="CR123" s="1029"/>
      <c r="CS123" s="1029"/>
      <c r="CT123" s="1029"/>
      <c r="CU123" s="1029"/>
      <c r="CV123" s="1029"/>
      <c r="CW123" s="1029"/>
      <c r="CX123" s="1029"/>
      <c r="CY123" s="1029"/>
      <c r="CZ123" s="1029"/>
      <c r="DA123" s="1029"/>
      <c r="DB123" s="1029"/>
      <c r="DC123" s="1029"/>
      <c r="DD123" s="1029"/>
      <c r="DE123" s="1029"/>
      <c r="DF123" s="1030"/>
      <c r="DG123" s="967">
        <v>33549</v>
      </c>
      <c r="DH123" s="968"/>
      <c r="DI123" s="968"/>
      <c r="DJ123" s="968"/>
      <c r="DK123" s="969"/>
      <c r="DL123" s="970">
        <v>25764</v>
      </c>
      <c r="DM123" s="968"/>
      <c r="DN123" s="968"/>
      <c r="DO123" s="968"/>
      <c r="DP123" s="969"/>
      <c r="DQ123" s="970">
        <v>48262</v>
      </c>
      <c r="DR123" s="968"/>
      <c r="DS123" s="968"/>
      <c r="DT123" s="968"/>
      <c r="DU123" s="969"/>
      <c r="DV123" s="971">
        <v>1.1000000000000001</v>
      </c>
      <c r="DW123" s="972"/>
      <c r="DX123" s="972"/>
      <c r="DY123" s="972"/>
      <c r="DZ123" s="973"/>
    </row>
    <row r="124" spans="1:130" s="214" customFormat="1" ht="26.4" customHeight="1" thickBot="1" x14ac:dyDescent="0.25">
      <c r="A124" s="1066"/>
      <c r="B124" s="958"/>
      <c r="C124" s="931" t="s">
        <v>465</v>
      </c>
      <c r="D124" s="932"/>
      <c r="E124" s="932"/>
      <c r="F124" s="932"/>
      <c r="G124" s="932"/>
      <c r="H124" s="932"/>
      <c r="I124" s="932"/>
      <c r="J124" s="932"/>
      <c r="K124" s="932"/>
      <c r="L124" s="932"/>
      <c r="M124" s="932"/>
      <c r="N124" s="932"/>
      <c r="O124" s="932"/>
      <c r="P124" s="932"/>
      <c r="Q124" s="932"/>
      <c r="R124" s="932"/>
      <c r="S124" s="932"/>
      <c r="T124" s="932"/>
      <c r="U124" s="932"/>
      <c r="V124" s="932"/>
      <c r="W124" s="932"/>
      <c r="X124" s="932"/>
      <c r="Y124" s="932"/>
      <c r="Z124" s="933"/>
      <c r="AA124" s="967" t="s">
        <v>417</v>
      </c>
      <c r="AB124" s="968"/>
      <c r="AC124" s="968"/>
      <c r="AD124" s="968"/>
      <c r="AE124" s="969"/>
      <c r="AF124" s="970" t="s">
        <v>443</v>
      </c>
      <c r="AG124" s="968"/>
      <c r="AH124" s="968"/>
      <c r="AI124" s="968"/>
      <c r="AJ124" s="969"/>
      <c r="AK124" s="970" t="s">
        <v>443</v>
      </c>
      <c r="AL124" s="968"/>
      <c r="AM124" s="968"/>
      <c r="AN124" s="968"/>
      <c r="AO124" s="969"/>
      <c r="AP124" s="971" t="s">
        <v>417</v>
      </c>
      <c r="AQ124" s="972"/>
      <c r="AR124" s="972"/>
      <c r="AS124" s="972"/>
      <c r="AT124" s="973"/>
      <c r="AU124" s="1068" t="s">
        <v>480</v>
      </c>
      <c r="AV124" s="1069"/>
      <c r="AW124" s="1069"/>
      <c r="AX124" s="1069"/>
      <c r="AY124" s="1069"/>
      <c r="AZ124" s="1069"/>
      <c r="BA124" s="1069"/>
      <c r="BB124" s="1069"/>
      <c r="BC124" s="1069"/>
      <c r="BD124" s="1069"/>
      <c r="BE124" s="1069"/>
      <c r="BF124" s="1069"/>
      <c r="BG124" s="1069"/>
      <c r="BH124" s="1069"/>
      <c r="BI124" s="1069"/>
      <c r="BJ124" s="1069"/>
      <c r="BK124" s="1069"/>
      <c r="BL124" s="1069"/>
      <c r="BM124" s="1069"/>
      <c r="BN124" s="1069"/>
      <c r="BO124" s="1069"/>
      <c r="BP124" s="1070"/>
      <c r="BQ124" s="1071" t="s">
        <v>443</v>
      </c>
      <c r="BR124" s="1036"/>
      <c r="BS124" s="1036"/>
      <c r="BT124" s="1036"/>
      <c r="BU124" s="1036"/>
      <c r="BV124" s="1036" t="s">
        <v>443</v>
      </c>
      <c r="BW124" s="1036"/>
      <c r="BX124" s="1036"/>
      <c r="BY124" s="1036"/>
      <c r="BZ124" s="1036"/>
      <c r="CA124" s="1036" t="s">
        <v>443</v>
      </c>
      <c r="CB124" s="1036"/>
      <c r="CC124" s="1036"/>
      <c r="CD124" s="1036"/>
      <c r="CE124" s="1036"/>
      <c r="CF124" s="1037"/>
      <c r="CG124" s="1038"/>
      <c r="CH124" s="1038"/>
      <c r="CI124" s="1038"/>
      <c r="CJ124" s="1039"/>
      <c r="CK124" s="1021"/>
      <c r="CL124" s="1021"/>
      <c r="CM124" s="1021"/>
      <c r="CN124" s="1021"/>
      <c r="CO124" s="1022"/>
      <c r="CP124" s="1028" t="s">
        <v>481</v>
      </c>
      <c r="CQ124" s="1029"/>
      <c r="CR124" s="1029"/>
      <c r="CS124" s="1029"/>
      <c r="CT124" s="1029"/>
      <c r="CU124" s="1029"/>
      <c r="CV124" s="1029"/>
      <c r="CW124" s="1029"/>
      <c r="CX124" s="1029"/>
      <c r="CY124" s="1029"/>
      <c r="CZ124" s="1029"/>
      <c r="DA124" s="1029"/>
      <c r="DB124" s="1029"/>
      <c r="DC124" s="1029"/>
      <c r="DD124" s="1029"/>
      <c r="DE124" s="1029"/>
      <c r="DF124" s="1030"/>
      <c r="DG124" s="1013">
        <v>2426541</v>
      </c>
      <c r="DH124" s="995"/>
      <c r="DI124" s="995"/>
      <c r="DJ124" s="995"/>
      <c r="DK124" s="996"/>
      <c r="DL124" s="994" t="s">
        <v>145</v>
      </c>
      <c r="DM124" s="995"/>
      <c r="DN124" s="995"/>
      <c r="DO124" s="995"/>
      <c r="DP124" s="996"/>
      <c r="DQ124" s="994" t="s">
        <v>443</v>
      </c>
      <c r="DR124" s="995"/>
      <c r="DS124" s="995"/>
      <c r="DT124" s="995"/>
      <c r="DU124" s="996"/>
      <c r="DV124" s="997" t="s">
        <v>443</v>
      </c>
      <c r="DW124" s="998"/>
      <c r="DX124" s="998"/>
      <c r="DY124" s="998"/>
      <c r="DZ124" s="999"/>
    </row>
    <row r="125" spans="1:130" s="214" customFormat="1" ht="26.4" customHeight="1" x14ac:dyDescent="0.2">
      <c r="A125" s="1066"/>
      <c r="B125" s="958"/>
      <c r="C125" s="931" t="s">
        <v>467</v>
      </c>
      <c r="D125" s="932"/>
      <c r="E125" s="932"/>
      <c r="F125" s="932"/>
      <c r="G125" s="932"/>
      <c r="H125" s="932"/>
      <c r="I125" s="932"/>
      <c r="J125" s="932"/>
      <c r="K125" s="932"/>
      <c r="L125" s="932"/>
      <c r="M125" s="932"/>
      <c r="N125" s="932"/>
      <c r="O125" s="932"/>
      <c r="P125" s="932"/>
      <c r="Q125" s="932"/>
      <c r="R125" s="932"/>
      <c r="S125" s="932"/>
      <c r="T125" s="932"/>
      <c r="U125" s="932"/>
      <c r="V125" s="932"/>
      <c r="W125" s="932"/>
      <c r="X125" s="932"/>
      <c r="Y125" s="932"/>
      <c r="Z125" s="933"/>
      <c r="AA125" s="967" t="s">
        <v>443</v>
      </c>
      <c r="AB125" s="968"/>
      <c r="AC125" s="968"/>
      <c r="AD125" s="968"/>
      <c r="AE125" s="969"/>
      <c r="AF125" s="970" t="s">
        <v>443</v>
      </c>
      <c r="AG125" s="968"/>
      <c r="AH125" s="968"/>
      <c r="AI125" s="968"/>
      <c r="AJ125" s="969"/>
      <c r="AK125" s="970" t="s">
        <v>443</v>
      </c>
      <c r="AL125" s="968"/>
      <c r="AM125" s="968"/>
      <c r="AN125" s="968"/>
      <c r="AO125" s="969"/>
      <c r="AP125" s="971" t="s">
        <v>443</v>
      </c>
      <c r="AQ125" s="972"/>
      <c r="AR125" s="972"/>
      <c r="AS125" s="972"/>
      <c r="AT125" s="973"/>
      <c r="AU125" s="235"/>
      <c r="AV125" s="236"/>
      <c r="AW125" s="236"/>
      <c r="AX125" s="236"/>
      <c r="AY125" s="236"/>
      <c r="AZ125" s="236"/>
      <c r="BA125" s="236"/>
      <c r="BB125" s="236"/>
      <c r="BC125" s="236"/>
      <c r="BD125" s="236"/>
      <c r="BE125" s="236"/>
      <c r="BF125" s="236"/>
      <c r="BG125" s="236"/>
      <c r="BH125" s="236"/>
      <c r="BI125" s="236"/>
      <c r="BJ125" s="236"/>
      <c r="BK125" s="236"/>
      <c r="BL125" s="236"/>
      <c r="BM125" s="236"/>
      <c r="BN125" s="236"/>
      <c r="BO125" s="236"/>
      <c r="BP125" s="236"/>
      <c r="BQ125" s="216"/>
      <c r="BR125" s="216"/>
      <c r="BS125" s="216"/>
      <c r="BT125" s="216"/>
      <c r="BU125" s="216"/>
      <c r="BV125" s="216"/>
      <c r="BW125" s="216"/>
      <c r="BX125" s="216"/>
      <c r="BY125" s="216"/>
      <c r="BZ125" s="216"/>
      <c r="CA125" s="216"/>
      <c r="CB125" s="216"/>
      <c r="CC125" s="216"/>
      <c r="CD125" s="216"/>
      <c r="CE125" s="216"/>
      <c r="CF125" s="216"/>
      <c r="CG125" s="216"/>
      <c r="CH125" s="216"/>
      <c r="CI125" s="216"/>
      <c r="CJ125" s="238"/>
      <c r="CK125" s="1031" t="s">
        <v>482</v>
      </c>
      <c r="CL125" s="1016"/>
      <c r="CM125" s="1016"/>
      <c r="CN125" s="1016"/>
      <c r="CO125" s="1017"/>
      <c r="CP125" s="938" t="s">
        <v>483</v>
      </c>
      <c r="CQ125" s="906"/>
      <c r="CR125" s="906"/>
      <c r="CS125" s="906"/>
      <c r="CT125" s="906"/>
      <c r="CU125" s="906"/>
      <c r="CV125" s="906"/>
      <c r="CW125" s="906"/>
      <c r="CX125" s="906"/>
      <c r="CY125" s="906"/>
      <c r="CZ125" s="906"/>
      <c r="DA125" s="906"/>
      <c r="DB125" s="906"/>
      <c r="DC125" s="906"/>
      <c r="DD125" s="906"/>
      <c r="DE125" s="906"/>
      <c r="DF125" s="907"/>
      <c r="DG125" s="939" t="s">
        <v>443</v>
      </c>
      <c r="DH125" s="940"/>
      <c r="DI125" s="940"/>
      <c r="DJ125" s="940"/>
      <c r="DK125" s="940"/>
      <c r="DL125" s="940" t="s">
        <v>443</v>
      </c>
      <c r="DM125" s="940"/>
      <c r="DN125" s="940"/>
      <c r="DO125" s="940"/>
      <c r="DP125" s="940"/>
      <c r="DQ125" s="940" t="s">
        <v>443</v>
      </c>
      <c r="DR125" s="940"/>
      <c r="DS125" s="940"/>
      <c r="DT125" s="940"/>
      <c r="DU125" s="940"/>
      <c r="DV125" s="941" t="s">
        <v>443</v>
      </c>
      <c r="DW125" s="941"/>
      <c r="DX125" s="941"/>
      <c r="DY125" s="941"/>
      <c r="DZ125" s="942"/>
    </row>
    <row r="126" spans="1:130" s="214" customFormat="1" ht="26.4" customHeight="1" thickBot="1" x14ac:dyDescent="0.25">
      <c r="A126" s="1066"/>
      <c r="B126" s="958"/>
      <c r="C126" s="931" t="s">
        <v>469</v>
      </c>
      <c r="D126" s="932"/>
      <c r="E126" s="932"/>
      <c r="F126" s="932"/>
      <c r="G126" s="932"/>
      <c r="H126" s="932"/>
      <c r="I126" s="932"/>
      <c r="J126" s="932"/>
      <c r="K126" s="932"/>
      <c r="L126" s="932"/>
      <c r="M126" s="932"/>
      <c r="N126" s="932"/>
      <c r="O126" s="932"/>
      <c r="P126" s="932"/>
      <c r="Q126" s="932"/>
      <c r="R126" s="932"/>
      <c r="S126" s="932"/>
      <c r="T126" s="932"/>
      <c r="U126" s="932"/>
      <c r="V126" s="932"/>
      <c r="W126" s="932"/>
      <c r="X126" s="932"/>
      <c r="Y126" s="932"/>
      <c r="Z126" s="933"/>
      <c r="AA126" s="967">
        <v>1589</v>
      </c>
      <c r="AB126" s="968"/>
      <c r="AC126" s="968"/>
      <c r="AD126" s="968"/>
      <c r="AE126" s="969"/>
      <c r="AF126" s="970">
        <v>6763</v>
      </c>
      <c r="AG126" s="968"/>
      <c r="AH126" s="968"/>
      <c r="AI126" s="968"/>
      <c r="AJ126" s="969"/>
      <c r="AK126" s="970" t="s">
        <v>443</v>
      </c>
      <c r="AL126" s="968"/>
      <c r="AM126" s="968"/>
      <c r="AN126" s="968"/>
      <c r="AO126" s="969"/>
      <c r="AP126" s="971" t="s">
        <v>443</v>
      </c>
      <c r="AQ126" s="972"/>
      <c r="AR126" s="972"/>
      <c r="AS126" s="972"/>
      <c r="AT126" s="973"/>
      <c r="AU126" s="216"/>
      <c r="AV126" s="216"/>
      <c r="AW126" s="216"/>
      <c r="AX126" s="216"/>
      <c r="AY126" s="216"/>
      <c r="AZ126" s="216"/>
      <c r="BA126" s="216"/>
      <c r="BB126" s="216"/>
      <c r="BC126" s="216"/>
      <c r="BD126" s="216"/>
      <c r="BE126" s="216"/>
      <c r="BF126" s="216"/>
      <c r="BG126" s="216"/>
      <c r="BH126" s="216"/>
      <c r="BI126" s="216"/>
      <c r="BJ126" s="216"/>
      <c r="BK126" s="216"/>
      <c r="BL126" s="216"/>
      <c r="BM126" s="216"/>
      <c r="BN126" s="216"/>
      <c r="BO126" s="216"/>
      <c r="BP126" s="216"/>
      <c r="BQ126" s="216"/>
      <c r="BR126" s="216"/>
      <c r="BS126" s="216"/>
      <c r="BT126" s="216"/>
      <c r="BU126" s="216"/>
      <c r="BV126" s="216"/>
      <c r="BW126" s="216"/>
      <c r="BX126" s="216"/>
      <c r="BY126" s="216"/>
      <c r="BZ126" s="216"/>
      <c r="CA126" s="216"/>
      <c r="CB126" s="216"/>
      <c r="CC126" s="216"/>
      <c r="CD126" s="239"/>
      <c r="CE126" s="239"/>
      <c r="CF126" s="239"/>
      <c r="CG126" s="216"/>
      <c r="CH126" s="216"/>
      <c r="CI126" s="216"/>
      <c r="CJ126" s="238"/>
      <c r="CK126" s="1032"/>
      <c r="CL126" s="1019"/>
      <c r="CM126" s="1019"/>
      <c r="CN126" s="1019"/>
      <c r="CO126" s="1020"/>
      <c r="CP126" s="931" t="s">
        <v>484</v>
      </c>
      <c r="CQ126" s="932"/>
      <c r="CR126" s="932"/>
      <c r="CS126" s="932"/>
      <c r="CT126" s="932"/>
      <c r="CU126" s="932"/>
      <c r="CV126" s="932"/>
      <c r="CW126" s="932"/>
      <c r="CX126" s="932"/>
      <c r="CY126" s="932"/>
      <c r="CZ126" s="932"/>
      <c r="DA126" s="932"/>
      <c r="DB126" s="932"/>
      <c r="DC126" s="932"/>
      <c r="DD126" s="932"/>
      <c r="DE126" s="932"/>
      <c r="DF126" s="933"/>
      <c r="DG126" s="934" t="s">
        <v>443</v>
      </c>
      <c r="DH126" s="935"/>
      <c r="DI126" s="935"/>
      <c r="DJ126" s="935"/>
      <c r="DK126" s="935"/>
      <c r="DL126" s="935" t="s">
        <v>443</v>
      </c>
      <c r="DM126" s="935"/>
      <c r="DN126" s="935"/>
      <c r="DO126" s="935"/>
      <c r="DP126" s="935"/>
      <c r="DQ126" s="935" t="s">
        <v>443</v>
      </c>
      <c r="DR126" s="935"/>
      <c r="DS126" s="935"/>
      <c r="DT126" s="935"/>
      <c r="DU126" s="935"/>
      <c r="DV126" s="936" t="s">
        <v>443</v>
      </c>
      <c r="DW126" s="936"/>
      <c r="DX126" s="936"/>
      <c r="DY126" s="936"/>
      <c r="DZ126" s="937"/>
    </row>
    <row r="127" spans="1:130" s="214" customFormat="1" ht="26.4" customHeight="1" x14ac:dyDescent="0.2">
      <c r="A127" s="1067"/>
      <c r="B127" s="960"/>
      <c r="C127" s="982" t="s">
        <v>485</v>
      </c>
      <c r="D127" s="974"/>
      <c r="E127" s="974"/>
      <c r="F127" s="974"/>
      <c r="G127" s="974"/>
      <c r="H127" s="974"/>
      <c r="I127" s="974"/>
      <c r="J127" s="974"/>
      <c r="K127" s="974"/>
      <c r="L127" s="974"/>
      <c r="M127" s="974"/>
      <c r="N127" s="974"/>
      <c r="O127" s="974"/>
      <c r="P127" s="974"/>
      <c r="Q127" s="974"/>
      <c r="R127" s="974"/>
      <c r="S127" s="974"/>
      <c r="T127" s="974"/>
      <c r="U127" s="974"/>
      <c r="V127" s="974"/>
      <c r="W127" s="974"/>
      <c r="X127" s="974"/>
      <c r="Y127" s="974"/>
      <c r="Z127" s="975"/>
      <c r="AA127" s="967" t="s">
        <v>443</v>
      </c>
      <c r="AB127" s="968"/>
      <c r="AC127" s="968"/>
      <c r="AD127" s="968"/>
      <c r="AE127" s="969"/>
      <c r="AF127" s="970" t="s">
        <v>443</v>
      </c>
      <c r="AG127" s="968"/>
      <c r="AH127" s="968"/>
      <c r="AI127" s="968"/>
      <c r="AJ127" s="969"/>
      <c r="AK127" s="970" t="s">
        <v>443</v>
      </c>
      <c r="AL127" s="968"/>
      <c r="AM127" s="968"/>
      <c r="AN127" s="968"/>
      <c r="AO127" s="969"/>
      <c r="AP127" s="971" t="s">
        <v>145</v>
      </c>
      <c r="AQ127" s="972"/>
      <c r="AR127" s="972"/>
      <c r="AS127" s="972"/>
      <c r="AT127" s="973"/>
      <c r="AU127" s="216"/>
      <c r="AV127" s="216"/>
      <c r="AW127" s="216"/>
      <c r="AX127" s="1040" t="s">
        <v>486</v>
      </c>
      <c r="AY127" s="1041"/>
      <c r="AZ127" s="1041"/>
      <c r="BA127" s="1041"/>
      <c r="BB127" s="1041"/>
      <c r="BC127" s="1041"/>
      <c r="BD127" s="1041"/>
      <c r="BE127" s="1042"/>
      <c r="BF127" s="1043" t="s">
        <v>487</v>
      </c>
      <c r="BG127" s="1041"/>
      <c r="BH127" s="1041"/>
      <c r="BI127" s="1041"/>
      <c r="BJ127" s="1041"/>
      <c r="BK127" s="1041"/>
      <c r="BL127" s="1042"/>
      <c r="BM127" s="1043" t="s">
        <v>488</v>
      </c>
      <c r="BN127" s="1041"/>
      <c r="BO127" s="1041"/>
      <c r="BP127" s="1041"/>
      <c r="BQ127" s="1041"/>
      <c r="BR127" s="1041"/>
      <c r="BS127" s="1042"/>
      <c r="BT127" s="1043" t="s">
        <v>489</v>
      </c>
      <c r="BU127" s="1041"/>
      <c r="BV127" s="1041"/>
      <c r="BW127" s="1041"/>
      <c r="BX127" s="1041"/>
      <c r="BY127" s="1041"/>
      <c r="BZ127" s="1064"/>
      <c r="CA127" s="216"/>
      <c r="CB127" s="216"/>
      <c r="CC127" s="216"/>
      <c r="CD127" s="239"/>
      <c r="CE127" s="239"/>
      <c r="CF127" s="239"/>
      <c r="CG127" s="216"/>
      <c r="CH127" s="216"/>
      <c r="CI127" s="216"/>
      <c r="CJ127" s="238"/>
      <c r="CK127" s="1032"/>
      <c r="CL127" s="1019"/>
      <c r="CM127" s="1019"/>
      <c r="CN127" s="1019"/>
      <c r="CO127" s="1020"/>
      <c r="CP127" s="931" t="s">
        <v>490</v>
      </c>
      <c r="CQ127" s="932"/>
      <c r="CR127" s="932"/>
      <c r="CS127" s="932"/>
      <c r="CT127" s="932"/>
      <c r="CU127" s="932"/>
      <c r="CV127" s="932"/>
      <c r="CW127" s="932"/>
      <c r="CX127" s="932"/>
      <c r="CY127" s="932"/>
      <c r="CZ127" s="932"/>
      <c r="DA127" s="932"/>
      <c r="DB127" s="932"/>
      <c r="DC127" s="932"/>
      <c r="DD127" s="932"/>
      <c r="DE127" s="932"/>
      <c r="DF127" s="933"/>
      <c r="DG127" s="934" t="s">
        <v>443</v>
      </c>
      <c r="DH127" s="935"/>
      <c r="DI127" s="935"/>
      <c r="DJ127" s="935"/>
      <c r="DK127" s="935"/>
      <c r="DL127" s="935" t="s">
        <v>443</v>
      </c>
      <c r="DM127" s="935"/>
      <c r="DN127" s="935"/>
      <c r="DO127" s="935"/>
      <c r="DP127" s="935"/>
      <c r="DQ127" s="935" t="s">
        <v>443</v>
      </c>
      <c r="DR127" s="935"/>
      <c r="DS127" s="935"/>
      <c r="DT127" s="935"/>
      <c r="DU127" s="935"/>
      <c r="DV127" s="936" t="s">
        <v>443</v>
      </c>
      <c r="DW127" s="936"/>
      <c r="DX127" s="936"/>
      <c r="DY127" s="936"/>
      <c r="DZ127" s="937"/>
    </row>
    <row r="128" spans="1:130" s="214" customFormat="1" ht="26.4" customHeight="1" thickBot="1" x14ac:dyDescent="0.25">
      <c r="A128" s="1050" t="s">
        <v>491</v>
      </c>
      <c r="B128" s="1051"/>
      <c r="C128" s="1051"/>
      <c r="D128" s="1051"/>
      <c r="E128" s="1051"/>
      <c r="F128" s="1051"/>
      <c r="G128" s="1051"/>
      <c r="H128" s="1051"/>
      <c r="I128" s="1051"/>
      <c r="J128" s="1051"/>
      <c r="K128" s="1051"/>
      <c r="L128" s="1051"/>
      <c r="M128" s="1051"/>
      <c r="N128" s="1051"/>
      <c r="O128" s="1051"/>
      <c r="P128" s="1051"/>
      <c r="Q128" s="1051"/>
      <c r="R128" s="1051"/>
      <c r="S128" s="1051"/>
      <c r="T128" s="1051"/>
      <c r="U128" s="1051"/>
      <c r="V128" s="1051"/>
      <c r="W128" s="1052" t="s">
        <v>492</v>
      </c>
      <c r="X128" s="1052"/>
      <c r="Y128" s="1052"/>
      <c r="Z128" s="1053"/>
      <c r="AA128" s="1054">
        <v>5380</v>
      </c>
      <c r="AB128" s="1055"/>
      <c r="AC128" s="1055"/>
      <c r="AD128" s="1055"/>
      <c r="AE128" s="1056"/>
      <c r="AF128" s="1057">
        <v>2464</v>
      </c>
      <c r="AG128" s="1055"/>
      <c r="AH128" s="1055"/>
      <c r="AI128" s="1055"/>
      <c r="AJ128" s="1056"/>
      <c r="AK128" s="1057">
        <v>5618</v>
      </c>
      <c r="AL128" s="1055"/>
      <c r="AM128" s="1055"/>
      <c r="AN128" s="1055"/>
      <c r="AO128" s="1056"/>
      <c r="AP128" s="1058"/>
      <c r="AQ128" s="1059"/>
      <c r="AR128" s="1059"/>
      <c r="AS128" s="1059"/>
      <c r="AT128" s="1060"/>
      <c r="AU128" s="216"/>
      <c r="AV128" s="216"/>
      <c r="AW128" s="216"/>
      <c r="AX128" s="905" t="s">
        <v>493</v>
      </c>
      <c r="AY128" s="906"/>
      <c r="AZ128" s="906"/>
      <c r="BA128" s="906"/>
      <c r="BB128" s="906"/>
      <c r="BC128" s="906"/>
      <c r="BD128" s="906"/>
      <c r="BE128" s="907"/>
      <c r="BF128" s="1061" t="s">
        <v>443</v>
      </c>
      <c r="BG128" s="1062"/>
      <c r="BH128" s="1062"/>
      <c r="BI128" s="1062"/>
      <c r="BJ128" s="1062"/>
      <c r="BK128" s="1062"/>
      <c r="BL128" s="1063"/>
      <c r="BM128" s="1061">
        <v>14.72</v>
      </c>
      <c r="BN128" s="1062"/>
      <c r="BO128" s="1062"/>
      <c r="BP128" s="1062"/>
      <c r="BQ128" s="1062"/>
      <c r="BR128" s="1062"/>
      <c r="BS128" s="1063"/>
      <c r="BT128" s="1061">
        <v>20</v>
      </c>
      <c r="BU128" s="1062"/>
      <c r="BV128" s="1062"/>
      <c r="BW128" s="1062"/>
      <c r="BX128" s="1062"/>
      <c r="BY128" s="1062"/>
      <c r="BZ128" s="1085"/>
      <c r="CA128" s="239"/>
      <c r="CB128" s="239"/>
      <c r="CC128" s="239"/>
      <c r="CD128" s="239"/>
      <c r="CE128" s="239"/>
      <c r="CF128" s="239"/>
      <c r="CG128" s="216"/>
      <c r="CH128" s="216"/>
      <c r="CI128" s="216"/>
      <c r="CJ128" s="238"/>
      <c r="CK128" s="1033"/>
      <c r="CL128" s="1034"/>
      <c r="CM128" s="1034"/>
      <c r="CN128" s="1034"/>
      <c r="CO128" s="1035"/>
      <c r="CP128" s="1044" t="s">
        <v>494</v>
      </c>
      <c r="CQ128" s="735"/>
      <c r="CR128" s="735"/>
      <c r="CS128" s="735"/>
      <c r="CT128" s="735"/>
      <c r="CU128" s="735"/>
      <c r="CV128" s="735"/>
      <c r="CW128" s="735"/>
      <c r="CX128" s="735"/>
      <c r="CY128" s="735"/>
      <c r="CZ128" s="735"/>
      <c r="DA128" s="735"/>
      <c r="DB128" s="735"/>
      <c r="DC128" s="735"/>
      <c r="DD128" s="735"/>
      <c r="DE128" s="735"/>
      <c r="DF128" s="1045"/>
      <c r="DG128" s="1046" t="s">
        <v>443</v>
      </c>
      <c r="DH128" s="1047"/>
      <c r="DI128" s="1047"/>
      <c r="DJ128" s="1047"/>
      <c r="DK128" s="1047"/>
      <c r="DL128" s="1047" t="s">
        <v>443</v>
      </c>
      <c r="DM128" s="1047"/>
      <c r="DN128" s="1047"/>
      <c r="DO128" s="1047"/>
      <c r="DP128" s="1047"/>
      <c r="DQ128" s="1047" t="s">
        <v>443</v>
      </c>
      <c r="DR128" s="1047"/>
      <c r="DS128" s="1047"/>
      <c r="DT128" s="1047"/>
      <c r="DU128" s="1047"/>
      <c r="DV128" s="1048" t="s">
        <v>443</v>
      </c>
      <c r="DW128" s="1048"/>
      <c r="DX128" s="1048"/>
      <c r="DY128" s="1048"/>
      <c r="DZ128" s="1049"/>
    </row>
    <row r="129" spans="1:131" s="214" customFormat="1" ht="26.4" customHeight="1" x14ac:dyDescent="0.2">
      <c r="A129" s="943" t="s">
        <v>105</v>
      </c>
      <c r="B129" s="944"/>
      <c r="C129" s="944"/>
      <c r="D129" s="944"/>
      <c r="E129" s="944"/>
      <c r="F129" s="944"/>
      <c r="G129" s="944"/>
      <c r="H129" s="944"/>
      <c r="I129" s="944"/>
      <c r="J129" s="944"/>
      <c r="K129" s="944"/>
      <c r="L129" s="944"/>
      <c r="M129" s="944"/>
      <c r="N129" s="944"/>
      <c r="O129" s="944"/>
      <c r="P129" s="944"/>
      <c r="Q129" s="944"/>
      <c r="R129" s="944"/>
      <c r="S129" s="944"/>
      <c r="T129" s="944"/>
      <c r="U129" s="944"/>
      <c r="V129" s="944"/>
      <c r="W129" s="1079" t="s">
        <v>495</v>
      </c>
      <c r="X129" s="1080"/>
      <c r="Y129" s="1080"/>
      <c r="Z129" s="1081"/>
      <c r="AA129" s="967">
        <v>4847565</v>
      </c>
      <c r="AB129" s="968"/>
      <c r="AC129" s="968"/>
      <c r="AD129" s="968"/>
      <c r="AE129" s="969"/>
      <c r="AF129" s="970">
        <v>5108931</v>
      </c>
      <c r="AG129" s="968"/>
      <c r="AH129" s="968"/>
      <c r="AI129" s="968"/>
      <c r="AJ129" s="969"/>
      <c r="AK129" s="970">
        <v>5458897</v>
      </c>
      <c r="AL129" s="968"/>
      <c r="AM129" s="968"/>
      <c r="AN129" s="968"/>
      <c r="AO129" s="969"/>
      <c r="AP129" s="1082"/>
      <c r="AQ129" s="1083"/>
      <c r="AR129" s="1083"/>
      <c r="AS129" s="1083"/>
      <c r="AT129" s="1084"/>
      <c r="AU129" s="217"/>
      <c r="AV129" s="217"/>
      <c r="AW129" s="217"/>
      <c r="AX129" s="1074" t="s">
        <v>496</v>
      </c>
      <c r="AY129" s="932"/>
      <c r="AZ129" s="932"/>
      <c r="BA129" s="932"/>
      <c r="BB129" s="932"/>
      <c r="BC129" s="932"/>
      <c r="BD129" s="932"/>
      <c r="BE129" s="933"/>
      <c r="BF129" s="1075" t="s">
        <v>443</v>
      </c>
      <c r="BG129" s="1076"/>
      <c r="BH129" s="1076"/>
      <c r="BI129" s="1076"/>
      <c r="BJ129" s="1076"/>
      <c r="BK129" s="1076"/>
      <c r="BL129" s="1077"/>
      <c r="BM129" s="1075">
        <v>19.72</v>
      </c>
      <c r="BN129" s="1076"/>
      <c r="BO129" s="1076"/>
      <c r="BP129" s="1076"/>
      <c r="BQ129" s="1076"/>
      <c r="BR129" s="1076"/>
      <c r="BS129" s="1077"/>
      <c r="BT129" s="1075">
        <v>30</v>
      </c>
      <c r="BU129" s="1076"/>
      <c r="BV129" s="1076"/>
      <c r="BW129" s="1076"/>
      <c r="BX129" s="1076"/>
      <c r="BY129" s="1076"/>
      <c r="BZ129" s="1078"/>
      <c r="CA129" s="240"/>
      <c r="CB129" s="240"/>
      <c r="CC129" s="240"/>
      <c r="CD129" s="240"/>
      <c r="CE129" s="240"/>
      <c r="CF129" s="240"/>
      <c r="CG129" s="240"/>
      <c r="CH129" s="240"/>
      <c r="CI129" s="240"/>
      <c r="CJ129" s="240"/>
      <c r="CK129" s="240"/>
      <c r="CL129" s="240"/>
      <c r="CM129" s="240"/>
      <c r="CN129" s="240"/>
      <c r="CO129" s="240"/>
      <c r="CP129" s="240"/>
      <c r="CQ129" s="240"/>
      <c r="CR129" s="240"/>
      <c r="CS129" s="240"/>
      <c r="CT129" s="240"/>
      <c r="CU129" s="240"/>
      <c r="CV129" s="240"/>
      <c r="CW129" s="240"/>
      <c r="CX129" s="240"/>
      <c r="CY129" s="240"/>
      <c r="CZ129" s="240"/>
      <c r="DA129" s="240"/>
      <c r="DB129" s="240"/>
      <c r="DC129" s="240"/>
      <c r="DD129" s="240"/>
      <c r="DE129" s="240"/>
      <c r="DF129" s="240"/>
      <c r="DG129" s="240"/>
      <c r="DH129" s="240"/>
      <c r="DI129" s="240"/>
      <c r="DJ129" s="240"/>
      <c r="DK129" s="240"/>
      <c r="DL129" s="240"/>
      <c r="DM129" s="240"/>
      <c r="DN129" s="240"/>
      <c r="DO129" s="240"/>
      <c r="DP129" s="217"/>
      <c r="DQ129" s="217"/>
      <c r="DR129" s="217"/>
      <c r="DS129" s="217"/>
      <c r="DT129" s="217"/>
      <c r="DU129" s="217"/>
      <c r="DV129" s="217"/>
      <c r="DW129" s="217"/>
      <c r="DX129" s="217"/>
      <c r="DY129" s="217"/>
      <c r="DZ129" s="217"/>
    </row>
    <row r="130" spans="1:131" s="214" customFormat="1" ht="26.4" customHeight="1" x14ac:dyDescent="0.2">
      <c r="A130" s="943" t="s">
        <v>497</v>
      </c>
      <c r="B130" s="944"/>
      <c r="C130" s="944"/>
      <c r="D130" s="944"/>
      <c r="E130" s="944"/>
      <c r="F130" s="944"/>
      <c r="G130" s="944"/>
      <c r="H130" s="944"/>
      <c r="I130" s="944"/>
      <c r="J130" s="944"/>
      <c r="K130" s="944"/>
      <c r="L130" s="944"/>
      <c r="M130" s="944"/>
      <c r="N130" s="944"/>
      <c r="O130" s="944"/>
      <c r="P130" s="944"/>
      <c r="Q130" s="944"/>
      <c r="R130" s="944"/>
      <c r="S130" s="944"/>
      <c r="T130" s="944"/>
      <c r="U130" s="944"/>
      <c r="V130" s="944"/>
      <c r="W130" s="1079" t="s">
        <v>498</v>
      </c>
      <c r="X130" s="1080"/>
      <c r="Y130" s="1080"/>
      <c r="Z130" s="1081"/>
      <c r="AA130" s="967">
        <v>1019007</v>
      </c>
      <c r="AB130" s="968"/>
      <c r="AC130" s="968"/>
      <c r="AD130" s="968"/>
      <c r="AE130" s="969"/>
      <c r="AF130" s="970">
        <v>1034764</v>
      </c>
      <c r="AG130" s="968"/>
      <c r="AH130" s="968"/>
      <c r="AI130" s="968"/>
      <c r="AJ130" s="969"/>
      <c r="AK130" s="970">
        <v>1055369</v>
      </c>
      <c r="AL130" s="968"/>
      <c r="AM130" s="968"/>
      <c r="AN130" s="968"/>
      <c r="AO130" s="969"/>
      <c r="AP130" s="1082"/>
      <c r="AQ130" s="1083"/>
      <c r="AR130" s="1083"/>
      <c r="AS130" s="1083"/>
      <c r="AT130" s="1084"/>
      <c r="AU130" s="217"/>
      <c r="AV130" s="217"/>
      <c r="AW130" s="217"/>
      <c r="AX130" s="1074" t="s">
        <v>499</v>
      </c>
      <c r="AY130" s="932"/>
      <c r="AZ130" s="932"/>
      <c r="BA130" s="932"/>
      <c r="BB130" s="932"/>
      <c r="BC130" s="932"/>
      <c r="BD130" s="932"/>
      <c r="BE130" s="933"/>
      <c r="BF130" s="1110">
        <v>6.7</v>
      </c>
      <c r="BG130" s="1111"/>
      <c r="BH130" s="1111"/>
      <c r="BI130" s="1111"/>
      <c r="BJ130" s="1111"/>
      <c r="BK130" s="1111"/>
      <c r="BL130" s="1112"/>
      <c r="BM130" s="1110">
        <v>25</v>
      </c>
      <c r="BN130" s="1111"/>
      <c r="BO130" s="1111"/>
      <c r="BP130" s="1111"/>
      <c r="BQ130" s="1111"/>
      <c r="BR130" s="1111"/>
      <c r="BS130" s="1112"/>
      <c r="BT130" s="1110">
        <v>35</v>
      </c>
      <c r="BU130" s="1111"/>
      <c r="BV130" s="1111"/>
      <c r="BW130" s="1111"/>
      <c r="BX130" s="1111"/>
      <c r="BY130" s="1111"/>
      <c r="BZ130" s="1113"/>
      <c r="CA130" s="240"/>
      <c r="CB130" s="240"/>
      <c r="CC130" s="240"/>
      <c r="CD130" s="240"/>
      <c r="CE130" s="240"/>
      <c r="CF130" s="240"/>
      <c r="CG130" s="240"/>
      <c r="CH130" s="240"/>
      <c r="CI130" s="240"/>
      <c r="CJ130" s="240"/>
      <c r="CK130" s="240"/>
      <c r="CL130" s="240"/>
      <c r="CM130" s="240"/>
      <c r="CN130" s="240"/>
      <c r="CO130" s="240"/>
      <c r="CP130" s="240"/>
      <c r="CQ130" s="240"/>
      <c r="CR130" s="240"/>
      <c r="CS130" s="240"/>
      <c r="CT130" s="240"/>
      <c r="CU130" s="240"/>
      <c r="CV130" s="240"/>
      <c r="CW130" s="240"/>
      <c r="CX130" s="240"/>
      <c r="CY130" s="240"/>
      <c r="CZ130" s="240"/>
      <c r="DA130" s="240"/>
      <c r="DB130" s="240"/>
      <c r="DC130" s="240"/>
      <c r="DD130" s="240"/>
      <c r="DE130" s="240"/>
      <c r="DF130" s="240"/>
      <c r="DG130" s="240"/>
      <c r="DH130" s="240"/>
      <c r="DI130" s="240"/>
      <c r="DJ130" s="240"/>
      <c r="DK130" s="240"/>
      <c r="DL130" s="240"/>
      <c r="DM130" s="240"/>
      <c r="DN130" s="240"/>
      <c r="DO130" s="240"/>
      <c r="DP130" s="217"/>
      <c r="DQ130" s="217"/>
      <c r="DR130" s="217"/>
      <c r="DS130" s="217"/>
      <c r="DT130" s="217"/>
      <c r="DU130" s="217"/>
      <c r="DV130" s="217"/>
      <c r="DW130" s="217"/>
      <c r="DX130" s="217"/>
      <c r="DY130" s="217"/>
      <c r="DZ130" s="217"/>
    </row>
    <row r="131" spans="1:131" s="214" customFormat="1" ht="26.4" customHeight="1" thickBot="1" x14ac:dyDescent="0.25">
      <c r="A131" s="1114"/>
      <c r="B131" s="1115"/>
      <c r="C131" s="1115"/>
      <c r="D131" s="1115"/>
      <c r="E131" s="1115"/>
      <c r="F131" s="1115"/>
      <c r="G131" s="1115"/>
      <c r="H131" s="1115"/>
      <c r="I131" s="1115"/>
      <c r="J131" s="1115"/>
      <c r="K131" s="1115"/>
      <c r="L131" s="1115"/>
      <c r="M131" s="1115"/>
      <c r="N131" s="1115"/>
      <c r="O131" s="1115"/>
      <c r="P131" s="1115"/>
      <c r="Q131" s="1115"/>
      <c r="R131" s="1115"/>
      <c r="S131" s="1115"/>
      <c r="T131" s="1115"/>
      <c r="U131" s="1115"/>
      <c r="V131" s="1115"/>
      <c r="W131" s="1116" t="s">
        <v>500</v>
      </c>
      <c r="X131" s="1117"/>
      <c r="Y131" s="1117"/>
      <c r="Z131" s="1118"/>
      <c r="AA131" s="1013">
        <v>3828558</v>
      </c>
      <c r="AB131" s="995"/>
      <c r="AC131" s="995"/>
      <c r="AD131" s="995"/>
      <c r="AE131" s="996"/>
      <c r="AF131" s="994">
        <v>4074167</v>
      </c>
      <c r="AG131" s="995"/>
      <c r="AH131" s="995"/>
      <c r="AI131" s="995"/>
      <c r="AJ131" s="996"/>
      <c r="AK131" s="994">
        <v>4403528</v>
      </c>
      <c r="AL131" s="995"/>
      <c r="AM131" s="995"/>
      <c r="AN131" s="995"/>
      <c r="AO131" s="996"/>
      <c r="AP131" s="1119"/>
      <c r="AQ131" s="1120"/>
      <c r="AR131" s="1120"/>
      <c r="AS131" s="1120"/>
      <c r="AT131" s="1121"/>
      <c r="AU131" s="217"/>
      <c r="AV131" s="217"/>
      <c r="AW131" s="217"/>
      <c r="AX131" s="1092" t="s">
        <v>501</v>
      </c>
      <c r="AY131" s="735"/>
      <c r="AZ131" s="735"/>
      <c r="BA131" s="735"/>
      <c r="BB131" s="735"/>
      <c r="BC131" s="735"/>
      <c r="BD131" s="735"/>
      <c r="BE131" s="1045"/>
      <c r="BF131" s="1093" t="s">
        <v>443</v>
      </c>
      <c r="BG131" s="1094"/>
      <c r="BH131" s="1094"/>
      <c r="BI131" s="1094"/>
      <c r="BJ131" s="1094"/>
      <c r="BK131" s="1094"/>
      <c r="BL131" s="1095"/>
      <c r="BM131" s="1093">
        <v>350</v>
      </c>
      <c r="BN131" s="1094"/>
      <c r="BO131" s="1094"/>
      <c r="BP131" s="1094"/>
      <c r="BQ131" s="1094"/>
      <c r="BR131" s="1094"/>
      <c r="BS131" s="1095"/>
      <c r="BT131" s="1096"/>
      <c r="BU131" s="1097"/>
      <c r="BV131" s="1097"/>
      <c r="BW131" s="1097"/>
      <c r="BX131" s="1097"/>
      <c r="BY131" s="1097"/>
      <c r="BZ131" s="1098"/>
      <c r="CA131" s="240"/>
      <c r="CB131" s="240"/>
      <c r="CC131" s="240"/>
      <c r="CD131" s="240"/>
      <c r="CE131" s="240"/>
      <c r="CF131" s="240"/>
      <c r="CG131" s="240"/>
      <c r="CH131" s="240"/>
      <c r="CI131" s="240"/>
      <c r="CJ131" s="240"/>
      <c r="CK131" s="240"/>
      <c r="CL131" s="240"/>
      <c r="CM131" s="240"/>
      <c r="CN131" s="240"/>
      <c r="CO131" s="240"/>
      <c r="CP131" s="240"/>
      <c r="CQ131" s="240"/>
      <c r="CR131" s="240"/>
      <c r="CS131" s="240"/>
      <c r="CT131" s="240"/>
      <c r="CU131" s="240"/>
      <c r="CV131" s="240"/>
      <c r="CW131" s="240"/>
      <c r="CX131" s="240"/>
      <c r="CY131" s="240"/>
      <c r="CZ131" s="240"/>
      <c r="DA131" s="240"/>
      <c r="DB131" s="240"/>
      <c r="DC131" s="240"/>
      <c r="DD131" s="240"/>
      <c r="DE131" s="240"/>
      <c r="DF131" s="240"/>
      <c r="DG131" s="240"/>
      <c r="DH131" s="240"/>
      <c r="DI131" s="240"/>
      <c r="DJ131" s="240"/>
      <c r="DK131" s="240"/>
      <c r="DL131" s="240"/>
      <c r="DM131" s="240"/>
      <c r="DN131" s="240"/>
      <c r="DO131" s="240"/>
      <c r="DP131" s="217"/>
      <c r="DQ131" s="217"/>
      <c r="DR131" s="217"/>
      <c r="DS131" s="217"/>
      <c r="DT131" s="217"/>
      <c r="DU131" s="217"/>
      <c r="DV131" s="217"/>
      <c r="DW131" s="217"/>
      <c r="DX131" s="217"/>
      <c r="DY131" s="217"/>
      <c r="DZ131" s="217"/>
    </row>
    <row r="132" spans="1:131" s="214" customFormat="1" ht="26.4" customHeight="1" x14ac:dyDescent="0.2">
      <c r="A132" s="1099" t="s">
        <v>502</v>
      </c>
      <c r="B132" s="1100"/>
      <c r="C132" s="1100"/>
      <c r="D132" s="1100"/>
      <c r="E132" s="1100"/>
      <c r="F132" s="1100"/>
      <c r="G132" s="1100"/>
      <c r="H132" s="1100"/>
      <c r="I132" s="1100"/>
      <c r="J132" s="1100"/>
      <c r="K132" s="1100"/>
      <c r="L132" s="1100"/>
      <c r="M132" s="1100"/>
      <c r="N132" s="1100"/>
      <c r="O132" s="1100"/>
      <c r="P132" s="1100"/>
      <c r="Q132" s="1100"/>
      <c r="R132" s="1100"/>
      <c r="S132" s="1100"/>
      <c r="T132" s="1100"/>
      <c r="U132" s="1100"/>
      <c r="V132" s="1103" t="s">
        <v>503</v>
      </c>
      <c r="W132" s="1103"/>
      <c r="X132" s="1103"/>
      <c r="Y132" s="1103"/>
      <c r="Z132" s="1104"/>
      <c r="AA132" s="1105">
        <v>7.9243934659999997</v>
      </c>
      <c r="AB132" s="1106"/>
      <c r="AC132" s="1106"/>
      <c r="AD132" s="1106"/>
      <c r="AE132" s="1107"/>
      <c r="AF132" s="1108">
        <v>6.3709710480000004</v>
      </c>
      <c r="AG132" s="1106"/>
      <c r="AH132" s="1106"/>
      <c r="AI132" s="1106"/>
      <c r="AJ132" s="1107"/>
      <c r="AK132" s="1108">
        <v>5.8898228870000002</v>
      </c>
      <c r="AL132" s="1106"/>
      <c r="AM132" s="1106"/>
      <c r="AN132" s="1106"/>
      <c r="AO132" s="1107"/>
      <c r="AP132" s="1010"/>
      <c r="AQ132" s="1011"/>
      <c r="AR132" s="1011"/>
      <c r="AS132" s="1011"/>
      <c r="AT132" s="1109"/>
      <c r="AU132" s="241"/>
      <c r="AV132" s="217"/>
      <c r="AW132" s="217"/>
      <c r="AX132" s="217"/>
      <c r="AY132" s="217"/>
      <c r="AZ132" s="217"/>
      <c r="BA132" s="217"/>
      <c r="BB132" s="217"/>
      <c r="BC132" s="217"/>
      <c r="BD132" s="217"/>
      <c r="BE132" s="217"/>
      <c r="BF132" s="217"/>
      <c r="BG132" s="217"/>
      <c r="BH132" s="217"/>
      <c r="BI132" s="217"/>
      <c r="BJ132" s="217"/>
      <c r="BK132" s="217"/>
      <c r="BL132" s="217"/>
      <c r="BM132" s="217"/>
      <c r="BN132" s="217"/>
      <c r="BO132" s="217"/>
      <c r="BP132" s="217"/>
      <c r="BQ132" s="217"/>
      <c r="BR132" s="217"/>
      <c r="BS132" s="219"/>
      <c r="BT132" s="217"/>
      <c r="BU132" s="217"/>
      <c r="BV132" s="217"/>
      <c r="BW132" s="217"/>
      <c r="BX132" s="217"/>
      <c r="BY132" s="217"/>
      <c r="BZ132" s="217"/>
      <c r="CA132" s="240"/>
      <c r="CB132" s="240"/>
      <c r="CC132" s="240"/>
      <c r="CD132" s="240"/>
      <c r="CE132" s="240"/>
      <c r="CF132" s="240"/>
      <c r="CG132" s="240"/>
      <c r="CH132" s="240"/>
      <c r="CI132" s="240"/>
      <c r="CJ132" s="240"/>
      <c r="CK132" s="240"/>
      <c r="CL132" s="240"/>
      <c r="CM132" s="240"/>
      <c r="CN132" s="240"/>
      <c r="CO132" s="240"/>
      <c r="CP132" s="240"/>
      <c r="CQ132" s="240"/>
      <c r="CR132" s="240"/>
      <c r="CS132" s="240"/>
      <c r="CT132" s="240"/>
      <c r="CU132" s="240"/>
      <c r="CV132" s="240"/>
      <c r="CW132" s="240"/>
      <c r="CX132" s="240"/>
      <c r="CY132" s="240"/>
      <c r="CZ132" s="240"/>
      <c r="DA132" s="240"/>
      <c r="DB132" s="240"/>
      <c r="DC132" s="240"/>
      <c r="DD132" s="240"/>
      <c r="DE132" s="240"/>
      <c r="DF132" s="240"/>
      <c r="DG132" s="240"/>
      <c r="DH132" s="240"/>
      <c r="DI132" s="240"/>
      <c r="DJ132" s="240"/>
      <c r="DK132" s="240"/>
      <c r="DL132" s="240"/>
      <c r="DM132" s="240"/>
      <c r="DN132" s="240"/>
      <c r="DO132" s="240"/>
      <c r="DP132" s="217"/>
      <c r="DQ132" s="217"/>
      <c r="DR132" s="217"/>
      <c r="DS132" s="217"/>
      <c r="DT132" s="217"/>
      <c r="DU132" s="217"/>
      <c r="DV132" s="217"/>
      <c r="DW132" s="217"/>
      <c r="DX132" s="217"/>
      <c r="DY132" s="217"/>
      <c r="DZ132" s="217"/>
    </row>
    <row r="133" spans="1:131" s="214" customFormat="1" ht="26.4" customHeight="1" thickBot="1" x14ac:dyDescent="0.25">
      <c r="A133" s="1101"/>
      <c r="B133" s="1102"/>
      <c r="C133" s="1102"/>
      <c r="D133" s="1102"/>
      <c r="E133" s="1102"/>
      <c r="F133" s="1102"/>
      <c r="G133" s="1102"/>
      <c r="H133" s="1102"/>
      <c r="I133" s="1102"/>
      <c r="J133" s="1102"/>
      <c r="K133" s="1102"/>
      <c r="L133" s="1102"/>
      <c r="M133" s="1102"/>
      <c r="N133" s="1102"/>
      <c r="O133" s="1102"/>
      <c r="P133" s="1102"/>
      <c r="Q133" s="1102"/>
      <c r="R133" s="1102"/>
      <c r="S133" s="1102"/>
      <c r="T133" s="1102"/>
      <c r="U133" s="1102"/>
      <c r="V133" s="1086" t="s">
        <v>504</v>
      </c>
      <c r="W133" s="1086"/>
      <c r="X133" s="1086"/>
      <c r="Y133" s="1086"/>
      <c r="Z133" s="1087"/>
      <c r="AA133" s="1088">
        <v>8.3000000000000007</v>
      </c>
      <c r="AB133" s="1089"/>
      <c r="AC133" s="1089"/>
      <c r="AD133" s="1089"/>
      <c r="AE133" s="1090"/>
      <c r="AF133" s="1088">
        <v>7.7</v>
      </c>
      <c r="AG133" s="1089"/>
      <c r="AH133" s="1089"/>
      <c r="AI133" s="1089"/>
      <c r="AJ133" s="1090"/>
      <c r="AK133" s="1088">
        <v>6.7</v>
      </c>
      <c r="AL133" s="1089"/>
      <c r="AM133" s="1089"/>
      <c r="AN133" s="1089"/>
      <c r="AO133" s="1090"/>
      <c r="AP133" s="1037"/>
      <c r="AQ133" s="1038"/>
      <c r="AR133" s="1038"/>
      <c r="AS133" s="1038"/>
      <c r="AT133" s="1091"/>
      <c r="AU133" s="217"/>
      <c r="AV133" s="217"/>
      <c r="AW133" s="217"/>
      <c r="AX133" s="217"/>
      <c r="AY133" s="217"/>
      <c r="AZ133" s="217"/>
      <c r="BA133" s="217"/>
      <c r="BB133" s="217"/>
      <c r="BC133" s="217"/>
      <c r="BD133" s="217"/>
      <c r="BE133" s="217"/>
      <c r="BF133" s="217"/>
      <c r="BG133" s="217"/>
      <c r="BH133" s="217"/>
      <c r="BI133" s="217"/>
      <c r="BJ133" s="217"/>
      <c r="BK133" s="217"/>
      <c r="BL133" s="217"/>
      <c r="BM133" s="217"/>
      <c r="BN133" s="240"/>
      <c r="BO133" s="240"/>
      <c r="BP133" s="240"/>
      <c r="BQ133" s="240"/>
      <c r="BR133" s="240"/>
      <c r="BS133" s="240"/>
      <c r="BT133" s="240"/>
      <c r="BU133" s="240"/>
      <c r="BV133" s="240"/>
      <c r="BW133" s="240"/>
      <c r="BX133" s="240"/>
      <c r="BY133" s="240"/>
      <c r="BZ133" s="240"/>
      <c r="CA133" s="240"/>
      <c r="CB133" s="240"/>
      <c r="CC133" s="240"/>
      <c r="CD133" s="240"/>
      <c r="CE133" s="240"/>
      <c r="CF133" s="240"/>
      <c r="CG133" s="240"/>
      <c r="CH133" s="240"/>
      <c r="CI133" s="240"/>
      <c r="CJ133" s="240"/>
      <c r="CK133" s="240"/>
      <c r="CL133" s="240"/>
      <c r="CM133" s="240"/>
      <c r="CN133" s="240"/>
      <c r="CO133" s="240"/>
      <c r="CP133" s="240"/>
      <c r="CQ133" s="240"/>
      <c r="CR133" s="240"/>
      <c r="CS133" s="240"/>
      <c r="CT133" s="240"/>
      <c r="CU133" s="240"/>
      <c r="CV133" s="240"/>
      <c r="CW133" s="240"/>
      <c r="CX133" s="240"/>
      <c r="CY133" s="240"/>
      <c r="CZ133" s="240"/>
      <c r="DA133" s="240"/>
      <c r="DB133" s="240"/>
      <c r="DC133" s="240"/>
      <c r="DD133" s="240"/>
      <c r="DE133" s="240"/>
      <c r="DF133" s="240"/>
      <c r="DG133" s="240"/>
      <c r="DH133" s="240"/>
      <c r="DI133" s="240"/>
      <c r="DJ133" s="240"/>
      <c r="DK133" s="240"/>
      <c r="DL133" s="240"/>
      <c r="DM133" s="240"/>
      <c r="DN133" s="240"/>
      <c r="DO133" s="240"/>
      <c r="DP133" s="217"/>
      <c r="DQ133" s="217"/>
      <c r="DR133" s="217"/>
      <c r="DS133" s="217"/>
      <c r="DT133" s="217"/>
      <c r="DU133" s="217"/>
      <c r="DV133" s="217"/>
      <c r="DW133" s="217"/>
      <c r="DX133" s="217"/>
      <c r="DY133" s="217"/>
      <c r="DZ133" s="217"/>
    </row>
    <row r="134" spans="1:131" ht="11.25" customHeight="1" x14ac:dyDescent="0.2">
      <c r="A134" s="242"/>
      <c r="B134" s="242"/>
      <c r="C134" s="242"/>
      <c r="D134" s="242"/>
      <c r="E134" s="242"/>
      <c r="F134" s="242"/>
      <c r="G134" s="242"/>
      <c r="H134" s="242"/>
      <c r="I134" s="242"/>
      <c r="J134" s="242"/>
      <c r="K134" s="242"/>
      <c r="L134" s="242"/>
      <c r="M134" s="242"/>
      <c r="N134" s="242"/>
      <c r="O134" s="242"/>
      <c r="P134" s="242"/>
      <c r="Q134" s="242"/>
      <c r="R134" s="242"/>
      <c r="S134" s="242"/>
      <c r="T134" s="242"/>
      <c r="U134" s="242"/>
      <c r="V134" s="242"/>
      <c r="W134" s="242"/>
      <c r="X134" s="242"/>
      <c r="Y134" s="242"/>
      <c r="Z134" s="242"/>
      <c r="AA134" s="242"/>
      <c r="AB134" s="242"/>
      <c r="AC134" s="242"/>
      <c r="AD134" s="242"/>
      <c r="AE134" s="242"/>
      <c r="AF134" s="242"/>
      <c r="AG134" s="242"/>
      <c r="AH134" s="242"/>
      <c r="AI134" s="242"/>
      <c r="AJ134" s="242"/>
      <c r="AK134" s="242"/>
      <c r="AL134" s="242"/>
      <c r="AM134" s="242"/>
      <c r="AN134" s="242"/>
      <c r="AO134" s="242"/>
      <c r="AP134" s="242"/>
      <c r="AQ134" s="242"/>
      <c r="AR134" s="242"/>
      <c r="AS134" s="242"/>
      <c r="AT134" s="242"/>
      <c r="AU134" s="217"/>
      <c r="AV134" s="217"/>
      <c r="AW134" s="217"/>
      <c r="AX134" s="217"/>
      <c r="AY134" s="217"/>
      <c r="AZ134" s="217"/>
      <c r="BA134" s="217"/>
      <c r="BB134" s="217"/>
      <c r="BC134" s="217"/>
      <c r="BD134" s="217"/>
      <c r="BE134" s="217"/>
      <c r="BF134" s="217"/>
      <c r="BG134" s="217"/>
      <c r="BH134" s="217"/>
      <c r="BI134" s="217"/>
      <c r="BJ134" s="217"/>
      <c r="BK134" s="217"/>
      <c r="BL134" s="217"/>
      <c r="BM134" s="217"/>
      <c r="BN134" s="240"/>
      <c r="BO134" s="240"/>
      <c r="BP134" s="240"/>
      <c r="BQ134" s="240"/>
      <c r="BR134" s="240"/>
      <c r="BS134" s="240"/>
      <c r="BT134" s="240"/>
      <c r="BU134" s="240"/>
      <c r="BV134" s="240"/>
      <c r="BW134" s="240"/>
      <c r="BX134" s="240"/>
      <c r="BY134" s="240"/>
      <c r="BZ134" s="240"/>
      <c r="CA134" s="240"/>
      <c r="CB134" s="240"/>
      <c r="CC134" s="240"/>
      <c r="CD134" s="240"/>
      <c r="CE134" s="240"/>
      <c r="CF134" s="240"/>
      <c r="CG134" s="240"/>
      <c r="CH134" s="240"/>
      <c r="CI134" s="240"/>
      <c r="CJ134" s="240"/>
      <c r="CK134" s="240"/>
      <c r="CL134" s="240"/>
      <c r="CM134" s="240"/>
      <c r="CN134" s="240"/>
      <c r="CO134" s="240"/>
      <c r="CP134" s="240"/>
      <c r="CQ134" s="240"/>
      <c r="CR134" s="240"/>
      <c r="CS134" s="240"/>
      <c r="CT134" s="240"/>
      <c r="CU134" s="240"/>
      <c r="CV134" s="240"/>
      <c r="CW134" s="240"/>
      <c r="CX134" s="240"/>
      <c r="CY134" s="240"/>
      <c r="CZ134" s="240"/>
      <c r="DA134" s="240"/>
      <c r="DB134" s="240"/>
      <c r="DC134" s="240"/>
      <c r="DD134" s="240"/>
      <c r="DE134" s="240"/>
      <c r="DF134" s="240"/>
      <c r="DG134" s="240"/>
      <c r="DH134" s="240"/>
      <c r="DI134" s="240"/>
      <c r="DJ134" s="240"/>
      <c r="DK134" s="240"/>
      <c r="DL134" s="240"/>
      <c r="DM134" s="240"/>
      <c r="DN134" s="240"/>
      <c r="DO134" s="240"/>
      <c r="DP134" s="217"/>
      <c r="DQ134" s="217"/>
      <c r="DR134" s="217"/>
      <c r="DS134" s="217"/>
      <c r="DT134" s="217"/>
      <c r="DU134" s="217"/>
      <c r="DV134" s="217"/>
      <c r="DW134" s="217"/>
      <c r="DX134" s="217"/>
      <c r="DY134" s="217"/>
      <c r="DZ134" s="217"/>
      <c r="EA134" s="214"/>
    </row>
    <row r="135" spans="1:131" ht="14.4" hidden="1" x14ac:dyDescent="0.2">
      <c r="AU135" s="242"/>
      <c r="AV135" s="242"/>
      <c r="AW135" s="242"/>
      <c r="AX135" s="242"/>
      <c r="AY135" s="242"/>
      <c r="AZ135" s="242"/>
      <c r="BA135" s="242"/>
      <c r="BB135" s="242"/>
      <c r="BC135" s="242"/>
      <c r="BD135" s="242"/>
      <c r="BE135" s="242"/>
      <c r="BF135" s="242"/>
      <c r="BG135" s="242"/>
      <c r="BH135" s="242"/>
      <c r="BI135" s="242"/>
      <c r="BJ135" s="242"/>
      <c r="BK135" s="242"/>
      <c r="BL135" s="242"/>
      <c r="BM135" s="242"/>
      <c r="BN135" s="242"/>
      <c r="BO135" s="242"/>
      <c r="BP135" s="242"/>
      <c r="BQ135" s="242"/>
      <c r="BR135" s="242"/>
      <c r="BS135" s="242"/>
      <c r="BT135" s="242"/>
      <c r="BU135" s="242"/>
      <c r="BV135" s="242"/>
      <c r="BW135" s="242"/>
      <c r="BX135" s="242"/>
      <c r="BY135" s="242"/>
      <c r="BZ135" s="242"/>
      <c r="CA135" s="242"/>
      <c r="CB135" s="242"/>
      <c r="CC135" s="242"/>
      <c r="CD135" s="242"/>
      <c r="CE135" s="242"/>
      <c r="CF135" s="242"/>
      <c r="CG135" s="242"/>
      <c r="CH135" s="242"/>
      <c r="CI135" s="242"/>
      <c r="CJ135" s="242"/>
      <c r="CK135" s="242"/>
      <c r="CL135" s="242"/>
      <c r="CM135" s="242"/>
      <c r="CN135" s="242"/>
      <c r="CO135" s="242"/>
      <c r="CP135" s="242"/>
      <c r="CQ135" s="242"/>
      <c r="CR135" s="242"/>
      <c r="CS135" s="242"/>
      <c r="CT135" s="242"/>
      <c r="CU135" s="242"/>
      <c r="CV135" s="242"/>
      <c r="CW135" s="242"/>
      <c r="CX135" s="242"/>
      <c r="CY135" s="242"/>
      <c r="CZ135" s="242"/>
      <c r="DA135" s="242"/>
      <c r="DB135" s="242"/>
      <c r="DC135" s="242"/>
      <c r="DD135" s="242"/>
      <c r="DE135" s="242"/>
      <c r="DF135" s="242"/>
      <c r="DG135" s="242"/>
      <c r="DH135" s="242"/>
      <c r="DI135" s="242"/>
      <c r="DJ135" s="242"/>
      <c r="DK135" s="242"/>
      <c r="DL135" s="242"/>
      <c r="DM135" s="242"/>
      <c r="DN135" s="242"/>
      <c r="DO135" s="242"/>
      <c r="DP135" s="242"/>
      <c r="DQ135" s="242"/>
      <c r="DR135" s="242"/>
      <c r="DS135" s="242"/>
      <c r="DT135" s="242"/>
      <c r="DU135" s="242"/>
      <c r="DV135" s="242"/>
      <c r="DW135" s="242"/>
      <c r="DX135" s="242"/>
      <c r="DY135" s="242"/>
      <c r="DZ135" s="242"/>
    </row>
  </sheetData>
  <sheetProtection algorithmName="SHA-512" hashValue="PCZ+FFYN8VJ1WYufqQiCnKNAJU8BQ0aIZ5RfXWrXY9u1S4Mw2i6HM+fDjPZc/lB3Yb4T82+CFLmRekcTHGzfQQ==" saltValue="woFuwdkfaaW78jgwJyAHo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65" customHeight="1" zeroHeight="1" x14ac:dyDescent="0.2"/>
  <cols>
    <col min="1" max="120" width="2.77734375" style="244" customWidth="1"/>
    <col min="121" max="121" width="0" style="243" hidden="1" customWidth="1"/>
    <col min="122" max="16384" width="9" style="243" hidden="1"/>
  </cols>
  <sheetData>
    <row r="1" spans="1:120" ht="13.2"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43"/>
    </row>
    <row r="17" spans="119:120" ht="13.2" x14ac:dyDescent="0.2">
      <c r="DP17" s="243"/>
    </row>
    <row r="18" spans="119:120" ht="13.2" x14ac:dyDescent="0.2"/>
    <row r="19" spans="119:120" ht="13.2" x14ac:dyDescent="0.2"/>
    <row r="20" spans="119:120" ht="13.2" x14ac:dyDescent="0.2">
      <c r="DO20" s="243"/>
      <c r="DP20" s="243"/>
    </row>
    <row r="21" spans="119:120" ht="13.2" x14ac:dyDescent="0.2">
      <c r="DP21" s="243"/>
    </row>
    <row r="22" spans="119:120" ht="13.2" x14ac:dyDescent="0.2"/>
    <row r="23" spans="119:120" ht="13.2" x14ac:dyDescent="0.2">
      <c r="DO23" s="243"/>
      <c r="DP23" s="243"/>
    </row>
    <row r="24" spans="119:120" ht="13.2" x14ac:dyDescent="0.2">
      <c r="DP24" s="243"/>
    </row>
    <row r="25" spans="119:120" ht="13.2" x14ac:dyDescent="0.2">
      <c r="DP25" s="243"/>
    </row>
    <row r="26" spans="119:120" ht="13.2" x14ac:dyDescent="0.2">
      <c r="DO26" s="243"/>
      <c r="DP26" s="243"/>
    </row>
    <row r="27" spans="119:120" ht="13.2" x14ac:dyDescent="0.2"/>
    <row r="28" spans="119:120" ht="13.2" x14ac:dyDescent="0.2">
      <c r="DO28" s="243"/>
      <c r="DP28" s="243"/>
    </row>
    <row r="29" spans="119:120" ht="13.2" x14ac:dyDescent="0.2">
      <c r="DP29" s="243"/>
    </row>
    <row r="30" spans="119:120" ht="13.2" x14ac:dyDescent="0.2"/>
    <row r="31" spans="119:120" ht="13.2" x14ac:dyDescent="0.2">
      <c r="DO31" s="243"/>
      <c r="DP31" s="243"/>
    </row>
    <row r="32" spans="119:120" ht="13.2" x14ac:dyDescent="0.2"/>
    <row r="33" spans="98:120" ht="13.2" x14ac:dyDescent="0.2">
      <c r="DO33" s="243"/>
      <c r="DP33" s="243"/>
    </row>
    <row r="34" spans="98:120" ht="13.2" x14ac:dyDescent="0.2">
      <c r="DM34" s="243"/>
    </row>
    <row r="35" spans="98:120" ht="13.2" x14ac:dyDescent="0.2">
      <c r="CT35" s="243"/>
      <c r="CU35" s="243"/>
      <c r="CV35" s="243"/>
      <c r="CY35" s="243"/>
      <c r="CZ35" s="243"/>
      <c r="DA35" s="243"/>
      <c r="DD35" s="243"/>
      <c r="DE35" s="243"/>
      <c r="DF35" s="243"/>
      <c r="DI35" s="243"/>
      <c r="DJ35" s="243"/>
      <c r="DK35" s="243"/>
      <c r="DM35" s="243"/>
      <c r="DN35" s="243"/>
      <c r="DO35" s="243"/>
      <c r="DP35" s="243"/>
    </row>
    <row r="36" spans="98:120" ht="13.2" x14ac:dyDescent="0.2"/>
    <row r="37" spans="98:120" ht="13.2" x14ac:dyDescent="0.2">
      <c r="CW37" s="243"/>
      <c r="DB37" s="243"/>
      <c r="DG37" s="243"/>
      <c r="DL37" s="243"/>
      <c r="DP37" s="243"/>
    </row>
    <row r="38" spans="98:120" ht="13.2" x14ac:dyDescent="0.2">
      <c r="CT38" s="243"/>
      <c r="CU38" s="243"/>
      <c r="CV38" s="243"/>
      <c r="CW38" s="243"/>
      <c r="CY38" s="243"/>
      <c r="CZ38" s="243"/>
      <c r="DA38" s="243"/>
      <c r="DB38" s="243"/>
      <c r="DD38" s="243"/>
      <c r="DE38" s="243"/>
      <c r="DF38" s="243"/>
      <c r="DG38" s="243"/>
      <c r="DI38" s="243"/>
      <c r="DJ38" s="243"/>
      <c r="DK38" s="243"/>
      <c r="DL38" s="243"/>
      <c r="DN38" s="243"/>
      <c r="DO38" s="243"/>
      <c r="DP38" s="243"/>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43"/>
      <c r="DO49" s="243"/>
      <c r="DP49" s="243"/>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43"/>
      <c r="CS63" s="243"/>
      <c r="CX63" s="243"/>
      <c r="DC63" s="243"/>
      <c r="DH63" s="243"/>
    </row>
    <row r="64" spans="22:120" ht="13.2" x14ac:dyDescent="0.2">
      <c r="V64" s="243"/>
    </row>
    <row r="65" spans="15:120" ht="13.2" x14ac:dyDescent="0.2">
      <c r="X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c r="BT65" s="243"/>
      <c r="BU65" s="243"/>
      <c r="BV65" s="243"/>
      <c r="BW65" s="243"/>
      <c r="BX65" s="243"/>
      <c r="BY65" s="243"/>
      <c r="BZ65" s="243"/>
      <c r="CA65" s="243"/>
      <c r="CB65" s="243"/>
      <c r="CC65" s="243"/>
      <c r="CD65" s="243"/>
      <c r="CE65" s="243"/>
      <c r="CF65" s="243"/>
      <c r="CG65" s="243"/>
      <c r="CH65" s="243"/>
      <c r="CI65" s="243"/>
      <c r="CJ65" s="243"/>
      <c r="CK65" s="243"/>
      <c r="CL65" s="243"/>
      <c r="CM65" s="243"/>
      <c r="CN65" s="243"/>
      <c r="CO65" s="243"/>
      <c r="CP65" s="243"/>
      <c r="CQ65" s="243"/>
      <c r="CR65" s="243"/>
      <c r="CU65" s="243"/>
      <c r="CZ65" s="243"/>
      <c r="DE65" s="243"/>
      <c r="DJ65" s="243"/>
    </row>
    <row r="66" spans="15:120" ht="13.2" x14ac:dyDescent="0.2">
      <c r="Q66" s="243"/>
      <c r="S66" s="243"/>
      <c r="U66" s="243"/>
      <c r="DM66" s="243"/>
    </row>
    <row r="67" spans="15:120" ht="13.2" x14ac:dyDescent="0.2">
      <c r="O67" s="243"/>
      <c r="P67" s="243"/>
      <c r="R67" s="243"/>
      <c r="T67" s="243"/>
      <c r="Y67" s="243"/>
      <c r="CT67" s="243"/>
      <c r="CV67" s="243"/>
      <c r="CW67" s="243"/>
      <c r="CY67" s="243"/>
      <c r="DA67" s="243"/>
      <c r="DB67" s="243"/>
      <c r="DD67" s="243"/>
      <c r="DF67" s="243"/>
      <c r="DG67" s="243"/>
      <c r="DI67" s="243"/>
      <c r="DK67" s="243"/>
      <c r="DL67" s="243"/>
      <c r="DN67" s="243"/>
      <c r="DO67" s="243"/>
      <c r="DP67" s="243"/>
    </row>
    <row r="68" spans="15:120" ht="13.2" x14ac:dyDescent="0.2"/>
    <row r="69" spans="15:120" ht="13.2" x14ac:dyDescent="0.2"/>
    <row r="70" spans="15:120" ht="13.2" x14ac:dyDescent="0.2"/>
    <row r="71" spans="15:120" ht="13.2" x14ac:dyDescent="0.2"/>
    <row r="72" spans="15:120" ht="13.2" x14ac:dyDescent="0.2">
      <c r="DP72" s="243"/>
    </row>
    <row r="73" spans="15:120" ht="13.2" x14ac:dyDescent="0.2">
      <c r="DP73" s="243"/>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43"/>
      <c r="CX96" s="243"/>
      <c r="DC96" s="243"/>
      <c r="DH96" s="243"/>
    </row>
    <row r="97" spans="24:120" ht="13.2" x14ac:dyDescent="0.2">
      <c r="CS97" s="243"/>
      <c r="CX97" s="243"/>
      <c r="DC97" s="243"/>
      <c r="DH97" s="243"/>
      <c r="DP97" s="244" t="s">
        <v>505</v>
      </c>
    </row>
    <row r="98" spans="24:120" ht="13.2" hidden="1" x14ac:dyDescent="0.2">
      <c r="CS98" s="243"/>
      <c r="CX98" s="243"/>
      <c r="DC98" s="243"/>
      <c r="DH98" s="243"/>
    </row>
    <row r="99" spans="24:120" ht="13.2" hidden="1" x14ac:dyDescent="0.2">
      <c r="CS99" s="243"/>
      <c r="CX99" s="243"/>
      <c r="DC99" s="243"/>
      <c r="DH99" s="243"/>
    </row>
    <row r="101" spans="24:120" ht="12.15" hidden="1" customHeight="1" x14ac:dyDescent="0.2">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3"/>
      <c r="BS101" s="243"/>
      <c r="BT101" s="243"/>
      <c r="BU101" s="243"/>
      <c r="BV101" s="243"/>
      <c r="BW101" s="243"/>
      <c r="BX101" s="243"/>
      <c r="BY101" s="243"/>
      <c r="BZ101" s="243"/>
      <c r="CA101" s="243"/>
      <c r="CB101" s="243"/>
      <c r="CC101" s="243"/>
      <c r="CD101" s="243"/>
      <c r="CE101" s="243"/>
      <c r="CF101" s="243"/>
      <c r="CG101" s="243"/>
      <c r="CH101" s="243"/>
      <c r="CI101" s="243"/>
      <c r="CJ101" s="243"/>
      <c r="CK101" s="243"/>
      <c r="CL101" s="243"/>
      <c r="CM101" s="243"/>
      <c r="CN101" s="243"/>
      <c r="CO101" s="243"/>
      <c r="CP101" s="243"/>
      <c r="CQ101" s="243"/>
      <c r="CR101" s="243"/>
      <c r="CU101" s="243"/>
      <c r="CZ101" s="243"/>
      <c r="DE101" s="243"/>
      <c r="DJ101" s="243"/>
    </row>
    <row r="102" spans="24:120" ht="1.5" hidden="1" customHeight="1" x14ac:dyDescent="0.2">
      <c r="CU102" s="243"/>
      <c r="CZ102" s="243"/>
      <c r="DE102" s="243"/>
      <c r="DJ102" s="243"/>
      <c r="DM102" s="243"/>
    </row>
    <row r="103" spans="24:120" ht="13.2" hidden="1" x14ac:dyDescent="0.2">
      <c r="CT103" s="243"/>
      <c r="CV103" s="243"/>
      <c r="CW103" s="243"/>
      <c r="CY103" s="243"/>
      <c r="DA103" s="243"/>
      <c r="DB103" s="243"/>
      <c r="DD103" s="243"/>
      <c r="DF103" s="243"/>
      <c r="DG103" s="243"/>
      <c r="DI103" s="243"/>
      <c r="DK103" s="243"/>
      <c r="DL103" s="243"/>
      <c r="DM103" s="243"/>
      <c r="DN103" s="243"/>
      <c r="DO103" s="243"/>
      <c r="DP103" s="243"/>
    </row>
    <row r="104" spans="24:120" ht="13.2" hidden="1" x14ac:dyDescent="0.2">
      <c r="CV104" s="243"/>
      <c r="CW104" s="243"/>
      <c r="DA104" s="243"/>
      <c r="DB104" s="243"/>
      <c r="DF104" s="243"/>
      <c r="DG104" s="243"/>
      <c r="DK104" s="243"/>
      <c r="DL104" s="243"/>
      <c r="DN104" s="243"/>
      <c r="DO104" s="243"/>
      <c r="DP104" s="243"/>
    </row>
    <row r="105" spans="24:120" ht="12.75" hidden="1" customHeight="1" x14ac:dyDescent="0.2"/>
  </sheetData>
  <sheetProtection algorithmName="SHA-512" hashValue="Bf1d/q5dRJr41KAtpIGdH7agZ4b6/Es9w4cV5NPXcAMnOKXGidi3S1ObEWnjqnoS1/OHjT3UZ8Tm2PsKABQeBQ==" saltValue="MLaz7fdfyaqeTmr9KXhaK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65" customHeight="1" zeroHeight="1" x14ac:dyDescent="0.2"/>
  <cols>
    <col min="1" max="116" width="2.6640625" style="244" customWidth="1"/>
    <col min="117" max="16384" width="9" style="243" hidden="1"/>
  </cols>
  <sheetData>
    <row r="1" spans="2:116" ht="13.2"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row>
    <row r="2" spans="2:116" ht="13.2" x14ac:dyDescent="0.2"/>
    <row r="3" spans="2:116" ht="13.2" x14ac:dyDescent="0.2"/>
    <row r="4" spans="2:116" ht="13.2" x14ac:dyDescent="0.2">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c r="BI4" s="243"/>
      <c r="BJ4" s="243"/>
      <c r="BK4" s="243"/>
      <c r="BL4" s="243"/>
      <c r="BM4" s="243"/>
      <c r="BN4" s="243"/>
      <c r="BO4" s="243"/>
      <c r="BP4" s="243"/>
      <c r="BQ4" s="243"/>
      <c r="BR4" s="243"/>
      <c r="BS4" s="243"/>
      <c r="BT4" s="243"/>
      <c r="BU4" s="243"/>
      <c r="BV4" s="243"/>
      <c r="BW4" s="243"/>
      <c r="BX4" s="243"/>
      <c r="BY4" s="243"/>
      <c r="BZ4" s="243"/>
      <c r="CA4" s="243"/>
      <c r="CB4" s="243"/>
      <c r="CC4" s="243"/>
      <c r="CD4" s="243"/>
      <c r="CE4" s="243"/>
      <c r="CF4" s="243"/>
      <c r="CG4" s="243"/>
      <c r="CH4" s="243"/>
      <c r="CI4" s="243"/>
      <c r="CJ4" s="243"/>
      <c r="CK4" s="243"/>
      <c r="CL4" s="243"/>
      <c r="CM4" s="243"/>
      <c r="CN4" s="243"/>
      <c r="CO4" s="243"/>
      <c r="CP4" s="243"/>
      <c r="CQ4" s="243"/>
      <c r="CR4" s="243"/>
      <c r="CS4" s="243"/>
      <c r="CT4" s="243"/>
      <c r="CU4" s="243"/>
      <c r="CV4" s="243"/>
      <c r="CW4" s="243"/>
      <c r="CX4" s="243"/>
      <c r="CY4" s="243"/>
      <c r="CZ4" s="243"/>
      <c r="DA4" s="243"/>
      <c r="DB4" s="243"/>
      <c r="DC4" s="243"/>
      <c r="DD4" s="243"/>
      <c r="DE4" s="243"/>
      <c r="DF4" s="243"/>
      <c r="DG4" s="243"/>
      <c r="DH4" s="243"/>
      <c r="DI4" s="243"/>
      <c r="DJ4" s="243"/>
      <c r="DK4" s="243"/>
      <c r="DL4" s="243"/>
    </row>
    <row r="5" spans="2:116" ht="13.2" x14ac:dyDescent="0.2">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243"/>
      <c r="BA5" s="243"/>
      <c r="BB5" s="243"/>
      <c r="BC5" s="243"/>
      <c r="BD5" s="243"/>
      <c r="BE5" s="243"/>
      <c r="BF5" s="243"/>
      <c r="BG5" s="243"/>
      <c r="BH5" s="243"/>
      <c r="BI5" s="243"/>
      <c r="BJ5" s="243"/>
      <c r="BK5" s="243"/>
      <c r="BL5" s="243"/>
      <c r="BM5" s="243"/>
      <c r="BN5" s="243"/>
      <c r="BO5" s="243"/>
      <c r="BP5" s="243"/>
      <c r="BQ5" s="243"/>
      <c r="BR5" s="243"/>
      <c r="BS5" s="243"/>
      <c r="BT5" s="243"/>
      <c r="BU5" s="243"/>
      <c r="BV5" s="243"/>
      <c r="BW5" s="243"/>
      <c r="BX5" s="243"/>
      <c r="BY5" s="243"/>
      <c r="BZ5" s="243"/>
      <c r="CA5" s="243"/>
      <c r="CB5" s="243"/>
      <c r="CC5" s="243"/>
      <c r="CD5" s="243"/>
      <c r="CE5" s="243"/>
      <c r="CF5" s="243"/>
      <c r="CG5" s="243"/>
      <c r="CH5" s="243"/>
      <c r="CI5" s="243"/>
      <c r="CJ5" s="243"/>
      <c r="CK5" s="243"/>
      <c r="CL5" s="243"/>
      <c r="CM5" s="243"/>
      <c r="CN5" s="243"/>
      <c r="CO5" s="243"/>
      <c r="CP5" s="243"/>
      <c r="CQ5" s="243"/>
      <c r="CR5" s="243"/>
      <c r="CS5" s="243"/>
      <c r="CT5" s="243"/>
      <c r="CU5" s="243"/>
      <c r="CV5" s="243"/>
      <c r="CW5" s="243"/>
      <c r="CX5" s="243"/>
      <c r="CY5" s="243"/>
      <c r="CZ5" s="243"/>
      <c r="DA5" s="243"/>
      <c r="DB5" s="243"/>
      <c r="DC5" s="243"/>
      <c r="DD5" s="243"/>
      <c r="DE5" s="243"/>
      <c r="DF5" s="243"/>
      <c r="DG5" s="243"/>
      <c r="DH5" s="243"/>
      <c r="DI5" s="243"/>
      <c r="DJ5" s="243"/>
      <c r="DK5" s="243"/>
      <c r="DL5" s="243"/>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3"/>
      <c r="BA18" s="243"/>
      <c r="BB18" s="243"/>
      <c r="BC18" s="243"/>
      <c r="BD18" s="243"/>
      <c r="BE18" s="243"/>
      <c r="BF18" s="243"/>
      <c r="BG18" s="243"/>
      <c r="BH18" s="243"/>
      <c r="BI18" s="243"/>
      <c r="BJ18" s="243"/>
      <c r="BK18" s="243"/>
      <c r="BL18" s="243"/>
      <c r="BM18" s="243"/>
      <c r="BN18" s="243"/>
      <c r="BO18" s="243"/>
      <c r="BP18" s="243"/>
      <c r="BQ18" s="243"/>
      <c r="BR18" s="243"/>
      <c r="BS18" s="243"/>
      <c r="BT18" s="243"/>
      <c r="BU18" s="243"/>
      <c r="BV18" s="243"/>
      <c r="BW18" s="243"/>
      <c r="BX18" s="243"/>
      <c r="BY18" s="243"/>
      <c r="BZ18" s="243"/>
      <c r="CA18" s="243"/>
      <c r="CB18" s="243"/>
      <c r="CC18" s="243"/>
      <c r="CD18" s="243"/>
      <c r="CE18" s="243"/>
      <c r="CF18" s="243"/>
      <c r="CG18" s="243"/>
      <c r="CH18" s="243"/>
      <c r="CI18" s="243"/>
      <c r="CJ18" s="243"/>
      <c r="CK18" s="243"/>
      <c r="CL18" s="243"/>
      <c r="CM18" s="243"/>
      <c r="CN18" s="243"/>
      <c r="CO18" s="243"/>
      <c r="CP18" s="243"/>
      <c r="CQ18" s="243"/>
      <c r="CR18" s="243"/>
      <c r="CS18" s="243"/>
      <c r="CT18" s="243"/>
      <c r="CU18" s="243"/>
      <c r="CV18" s="243"/>
      <c r="CW18" s="243"/>
      <c r="CX18" s="243"/>
      <c r="CY18" s="243"/>
      <c r="CZ18" s="243"/>
      <c r="DA18" s="243"/>
      <c r="DB18" s="243"/>
      <c r="DC18" s="243"/>
      <c r="DD18" s="243"/>
      <c r="DE18" s="243"/>
      <c r="DF18" s="243"/>
      <c r="DG18" s="243"/>
      <c r="DH18" s="243"/>
      <c r="DI18" s="243"/>
      <c r="DJ18" s="243"/>
      <c r="DK18" s="243"/>
      <c r="DL18" s="243"/>
    </row>
    <row r="19" spans="9:116" ht="13.2" x14ac:dyDescent="0.2"/>
    <row r="20" spans="9:116" ht="13.2" x14ac:dyDescent="0.2"/>
    <row r="21" spans="9:116" ht="13.2" x14ac:dyDescent="0.2">
      <c r="DL21" s="243"/>
    </row>
    <row r="22" spans="9:116" ht="13.2" x14ac:dyDescent="0.2">
      <c r="DI22" s="243"/>
      <c r="DJ22" s="243"/>
      <c r="DK22" s="243"/>
      <c r="DL22" s="243"/>
    </row>
    <row r="23" spans="9:116" ht="13.2" x14ac:dyDescent="0.2">
      <c r="CY23" s="243"/>
      <c r="CZ23" s="243"/>
      <c r="DA23" s="243"/>
      <c r="DB23" s="243"/>
      <c r="DC23" s="243"/>
      <c r="DD23" s="243"/>
      <c r="DE23" s="243"/>
      <c r="DF23" s="243"/>
      <c r="DG23" s="243"/>
      <c r="DH23" s="243"/>
      <c r="DI23" s="243"/>
      <c r="DJ23" s="243"/>
      <c r="DK23" s="243"/>
      <c r="DL23" s="243"/>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43"/>
      <c r="DA35" s="243"/>
      <c r="DB35" s="243"/>
      <c r="DC35" s="243"/>
      <c r="DD35" s="243"/>
      <c r="DE35" s="243"/>
      <c r="DF35" s="243"/>
      <c r="DG35" s="243"/>
      <c r="DH35" s="243"/>
      <c r="DI35" s="243"/>
      <c r="DJ35" s="243"/>
      <c r="DK35" s="243"/>
      <c r="DL35" s="243"/>
    </row>
    <row r="36" spans="15:116" ht="13.2" x14ac:dyDescent="0.2"/>
    <row r="37" spans="15:116" ht="13.2" x14ac:dyDescent="0.2">
      <c r="DL37" s="243"/>
    </row>
    <row r="38" spans="15:116" ht="13.2" x14ac:dyDescent="0.2">
      <c r="DI38" s="243"/>
      <c r="DJ38" s="243"/>
      <c r="DK38" s="243"/>
      <c r="DL38" s="243"/>
    </row>
    <row r="39" spans="15:116" ht="13.2" x14ac:dyDescent="0.2"/>
    <row r="40" spans="15:116" ht="13.2" x14ac:dyDescent="0.2"/>
    <row r="41" spans="15:116" ht="13.2" x14ac:dyDescent="0.2"/>
    <row r="42" spans="15:116" ht="13.2" x14ac:dyDescent="0.2"/>
    <row r="43" spans="15:116" ht="13.2" x14ac:dyDescent="0.2">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E43" s="243"/>
      <c r="DF43" s="243"/>
      <c r="DG43" s="243"/>
      <c r="DH43" s="243"/>
      <c r="DI43" s="243"/>
      <c r="DJ43" s="243"/>
      <c r="DK43" s="243"/>
      <c r="DL43" s="243"/>
    </row>
    <row r="44" spans="15:116" ht="13.2" x14ac:dyDescent="0.2">
      <c r="DL44" s="243"/>
    </row>
    <row r="45" spans="15:116" ht="13.2" x14ac:dyDescent="0.2"/>
    <row r="46" spans="15:116" ht="13.2" x14ac:dyDescent="0.2">
      <c r="DA46" s="243"/>
      <c r="DB46" s="243"/>
      <c r="DC46" s="243"/>
      <c r="DD46" s="243"/>
      <c r="DE46" s="243"/>
      <c r="DF46" s="243"/>
      <c r="DG46" s="243"/>
      <c r="DH46" s="243"/>
      <c r="DI46" s="243"/>
      <c r="DJ46" s="243"/>
      <c r="DK46" s="243"/>
      <c r="DL46" s="243"/>
    </row>
    <row r="47" spans="15:116" ht="13.2" x14ac:dyDescent="0.2"/>
    <row r="48" spans="15:116" ht="13.2" x14ac:dyDescent="0.2"/>
    <row r="49" spans="104:116" ht="13.2" x14ac:dyDescent="0.2"/>
    <row r="50" spans="104:116" ht="13.2" x14ac:dyDescent="0.2">
      <c r="CZ50" s="243"/>
      <c r="DA50" s="243"/>
      <c r="DB50" s="243"/>
      <c r="DC50" s="243"/>
      <c r="DD50" s="243"/>
      <c r="DE50" s="243"/>
      <c r="DF50" s="243"/>
      <c r="DG50" s="243"/>
      <c r="DH50" s="243"/>
      <c r="DI50" s="243"/>
      <c r="DJ50" s="243"/>
      <c r="DK50" s="243"/>
      <c r="DL50" s="243"/>
    </row>
    <row r="51" spans="104:116" ht="13.2" x14ac:dyDescent="0.2"/>
    <row r="52" spans="104:116" ht="13.2" x14ac:dyDescent="0.2"/>
    <row r="53" spans="104:116" ht="13.2" x14ac:dyDescent="0.2">
      <c r="DL53" s="243"/>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43"/>
      <c r="DD67" s="243"/>
      <c r="DE67" s="243"/>
      <c r="DF67" s="243"/>
      <c r="DG67" s="243"/>
      <c r="DH67" s="243"/>
      <c r="DI67" s="243"/>
      <c r="DJ67" s="243"/>
      <c r="DK67" s="243"/>
      <c r="DL67" s="243"/>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vgtVbdMs8cWvOhx0sGPZF3csx51wjrHxpU3MaCkA/wl+ydQ+bvmSPcporgH0m6abEANCp/fkK5eWXFVqQYuvlw==" saltValue="UWBUqcV5BSpltf1NxzeRu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65" customHeight="1" zeroHeight="1" x14ac:dyDescent="0.2"/>
  <cols>
    <col min="1" max="36" width="2.44140625" style="245" customWidth="1"/>
    <col min="37" max="44" width="17" style="245" customWidth="1"/>
    <col min="45" max="45" width="6.109375" style="251" customWidth="1"/>
    <col min="46" max="46" width="3" style="249" customWidth="1"/>
    <col min="47" max="47" width="19.109375" style="245" hidden="1" customWidth="1"/>
    <col min="48" max="52" width="12.6640625" style="245" hidden="1" customWidth="1"/>
    <col min="53" max="16384" width="8.6640625" style="245" hidden="1"/>
  </cols>
  <sheetData>
    <row r="1" spans="1:46" ht="13.2" x14ac:dyDescent="0.2">
      <c r="AS1" s="245"/>
      <c r="AT1" s="245"/>
    </row>
    <row r="2" spans="1:46" ht="13.2" x14ac:dyDescent="0.2">
      <c r="AS2" s="245"/>
      <c r="AT2" s="245"/>
    </row>
    <row r="3" spans="1:46" ht="13.2" x14ac:dyDescent="0.2">
      <c r="AS3" s="245"/>
      <c r="AT3" s="245"/>
    </row>
    <row r="4" spans="1:46" ht="13.2" x14ac:dyDescent="0.2">
      <c r="AS4" s="245"/>
      <c r="AT4" s="245"/>
    </row>
    <row r="5" spans="1:46" ht="16.2" x14ac:dyDescent="0.2">
      <c r="A5" s="246" t="s">
        <v>506</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8"/>
    </row>
    <row r="6" spans="1:46" ht="13.2" x14ac:dyDescent="0.2">
      <c r="A6" s="249"/>
      <c r="AK6" s="250" t="s">
        <v>507</v>
      </c>
      <c r="AL6" s="250"/>
      <c r="AM6" s="250"/>
      <c r="AN6" s="250"/>
    </row>
    <row r="7" spans="1:46" ht="13.65" customHeight="1" x14ac:dyDescent="0.2">
      <c r="A7" s="249"/>
      <c r="AK7" s="252"/>
      <c r="AL7" s="253"/>
      <c r="AM7" s="253"/>
      <c r="AN7" s="254"/>
      <c r="AO7" s="1123" t="s">
        <v>508</v>
      </c>
      <c r="AP7" s="255"/>
      <c r="AQ7" s="256" t="s">
        <v>509</v>
      </c>
      <c r="AR7" s="257"/>
    </row>
    <row r="8" spans="1:46" ht="13.2" x14ac:dyDescent="0.2">
      <c r="A8" s="249"/>
      <c r="AK8" s="258"/>
      <c r="AL8" s="259"/>
      <c r="AM8" s="259"/>
      <c r="AN8" s="260"/>
      <c r="AO8" s="1124"/>
      <c r="AP8" s="261" t="s">
        <v>510</v>
      </c>
      <c r="AQ8" s="262" t="s">
        <v>511</v>
      </c>
      <c r="AR8" s="263" t="s">
        <v>512</v>
      </c>
    </row>
    <row r="9" spans="1:46" ht="13.2" x14ac:dyDescent="0.2">
      <c r="A9" s="249"/>
      <c r="AK9" s="1125" t="s">
        <v>513</v>
      </c>
      <c r="AL9" s="1126"/>
      <c r="AM9" s="1126"/>
      <c r="AN9" s="1127"/>
      <c r="AO9" s="264">
        <v>1516786</v>
      </c>
      <c r="AP9" s="264">
        <v>142770</v>
      </c>
      <c r="AQ9" s="265">
        <v>106927</v>
      </c>
      <c r="AR9" s="266">
        <v>33.5</v>
      </c>
    </row>
    <row r="10" spans="1:46" ht="13.65" customHeight="1" x14ac:dyDescent="0.2">
      <c r="A10" s="249"/>
      <c r="AK10" s="1125" t="s">
        <v>514</v>
      </c>
      <c r="AL10" s="1126"/>
      <c r="AM10" s="1126"/>
      <c r="AN10" s="1127"/>
      <c r="AO10" s="267">
        <v>152608</v>
      </c>
      <c r="AP10" s="267">
        <v>14364</v>
      </c>
      <c r="AQ10" s="268">
        <v>15145</v>
      </c>
      <c r="AR10" s="269">
        <v>-5.2</v>
      </c>
    </row>
    <row r="11" spans="1:46" ht="13.65" customHeight="1" x14ac:dyDescent="0.2">
      <c r="A11" s="249"/>
      <c r="AK11" s="1125" t="s">
        <v>515</v>
      </c>
      <c r="AL11" s="1126"/>
      <c r="AM11" s="1126"/>
      <c r="AN11" s="1127"/>
      <c r="AO11" s="267">
        <v>66244</v>
      </c>
      <c r="AP11" s="267">
        <v>6235</v>
      </c>
      <c r="AQ11" s="268">
        <v>1510</v>
      </c>
      <c r="AR11" s="269">
        <v>312.89999999999998</v>
      </c>
    </row>
    <row r="12" spans="1:46" ht="13.65" customHeight="1" x14ac:dyDescent="0.2">
      <c r="A12" s="249"/>
      <c r="AK12" s="1125" t="s">
        <v>516</v>
      </c>
      <c r="AL12" s="1126"/>
      <c r="AM12" s="1126"/>
      <c r="AN12" s="1127"/>
      <c r="AO12" s="267" t="s">
        <v>517</v>
      </c>
      <c r="AP12" s="267" t="s">
        <v>517</v>
      </c>
      <c r="AQ12" s="268">
        <v>21</v>
      </c>
      <c r="AR12" s="269" t="s">
        <v>517</v>
      </c>
    </row>
    <row r="13" spans="1:46" ht="13.65" customHeight="1" x14ac:dyDescent="0.2">
      <c r="A13" s="249"/>
      <c r="AK13" s="1125" t="s">
        <v>518</v>
      </c>
      <c r="AL13" s="1126"/>
      <c r="AM13" s="1126"/>
      <c r="AN13" s="1127"/>
      <c r="AO13" s="267">
        <v>17706</v>
      </c>
      <c r="AP13" s="267">
        <v>1667</v>
      </c>
      <c r="AQ13" s="268">
        <v>4533</v>
      </c>
      <c r="AR13" s="269">
        <v>-63.2</v>
      </c>
    </row>
    <row r="14" spans="1:46" ht="13.65" customHeight="1" x14ac:dyDescent="0.2">
      <c r="A14" s="249"/>
      <c r="AK14" s="1125" t="s">
        <v>519</v>
      </c>
      <c r="AL14" s="1126"/>
      <c r="AM14" s="1126"/>
      <c r="AN14" s="1127"/>
      <c r="AO14" s="267">
        <v>14891</v>
      </c>
      <c r="AP14" s="267">
        <v>1402</v>
      </c>
      <c r="AQ14" s="268">
        <v>2422</v>
      </c>
      <c r="AR14" s="269">
        <v>-42.1</v>
      </c>
    </row>
    <row r="15" spans="1:46" ht="13.65" customHeight="1" x14ac:dyDescent="0.2">
      <c r="A15" s="249"/>
      <c r="AK15" s="1128" t="s">
        <v>520</v>
      </c>
      <c r="AL15" s="1129"/>
      <c r="AM15" s="1129"/>
      <c r="AN15" s="1130"/>
      <c r="AO15" s="267">
        <v>-95028</v>
      </c>
      <c r="AP15" s="267">
        <v>-8945</v>
      </c>
      <c r="AQ15" s="268">
        <v>-7979</v>
      </c>
      <c r="AR15" s="269">
        <v>12.1</v>
      </c>
    </row>
    <row r="16" spans="1:46" ht="13.2" x14ac:dyDescent="0.2">
      <c r="A16" s="249"/>
      <c r="AK16" s="1128" t="s">
        <v>186</v>
      </c>
      <c r="AL16" s="1129"/>
      <c r="AM16" s="1129"/>
      <c r="AN16" s="1130"/>
      <c r="AO16" s="267">
        <v>1673207</v>
      </c>
      <c r="AP16" s="267">
        <v>157493</v>
      </c>
      <c r="AQ16" s="268">
        <v>122579</v>
      </c>
      <c r="AR16" s="269">
        <v>28.5</v>
      </c>
    </row>
    <row r="17" spans="1:46" ht="13.2" x14ac:dyDescent="0.2">
      <c r="A17" s="249"/>
    </row>
    <row r="18" spans="1:46" ht="13.2" x14ac:dyDescent="0.2">
      <c r="A18" s="249"/>
      <c r="AQ18" s="270"/>
      <c r="AR18" s="270"/>
    </row>
    <row r="19" spans="1:46" ht="13.2" x14ac:dyDescent="0.2">
      <c r="A19" s="249"/>
      <c r="AK19" s="245" t="s">
        <v>521</v>
      </c>
    </row>
    <row r="20" spans="1:46" ht="13.2" x14ac:dyDescent="0.2">
      <c r="A20" s="249"/>
      <c r="AK20" s="271"/>
      <c r="AL20" s="272"/>
      <c r="AM20" s="272"/>
      <c r="AN20" s="273"/>
      <c r="AO20" s="274" t="s">
        <v>522</v>
      </c>
      <c r="AP20" s="275" t="s">
        <v>523</v>
      </c>
      <c r="AQ20" s="276" t="s">
        <v>524</v>
      </c>
      <c r="AR20" s="277"/>
    </row>
    <row r="21" spans="1:46" s="250" customFormat="1" ht="13.2" x14ac:dyDescent="0.2">
      <c r="A21" s="278"/>
      <c r="AK21" s="1131" t="s">
        <v>525</v>
      </c>
      <c r="AL21" s="1132"/>
      <c r="AM21" s="1132"/>
      <c r="AN21" s="1133"/>
      <c r="AO21" s="279">
        <v>11.58</v>
      </c>
      <c r="AP21" s="280">
        <v>10.66</v>
      </c>
      <c r="AQ21" s="281">
        <v>0.92</v>
      </c>
      <c r="AS21" s="282"/>
      <c r="AT21" s="278"/>
    </row>
    <row r="22" spans="1:46" s="250" customFormat="1" ht="13.2" x14ac:dyDescent="0.2">
      <c r="A22" s="278"/>
      <c r="AK22" s="1131" t="s">
        <v>526</v>
      </c>
      <c r="AL22" s="1132"/>
      <c r="AM22" s="1132"/>
      <c r="AN22" s="1133"/>
      <c r="AO22" s="283">
        <v>94.3</v>
      </c>
      <c r="AP22" s="284">
        <v>96.3</v>
      </c>
      <c r="AQ22" s="285">
        <v>-2</v>
      </c>
      <c r="AR22" s="270"/>
      <c r="AS22" s="282"/>
      <c r="AT22" s="278"/>
    </row>
    <row r="23" spans="1:46" s="250" customFormat="1" ht="13.2" x14ac:dyDescent="0.2">
      <c r="A23" s="278"/>
      <c r="AP23" s="270"/>
      <c r="AQ23" s="270"/>
      <c r="AR23" s="270"/>
      <c r="AS23" s="282"/>
      <c r="AT23" s="278"/>
    </row>
    <row r="24" spans="1:46" s="250" customFormat="1" ht="13.2" x14ac:dyDescent="0.2">
      <c r="A24" s="278"/>
      <c r="AP24" s="270"/>
      <c r="AQ24" s="270"/>
      <c r="AR24" s="270"/>
      <c r="AS24" s="282"/>
      <c r="AT24" s="278"/>
    </row>
    <row r="25" spans="1:46" s="250" customFormat="1" ht="13.2" x14ac:dyDescent="0.2">
      <c r="A25" s="286"/>
      <c r="B25" s="287"/>
      <c r="C25" s="287"/>
      <c r="D25" s="287"/>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8"/>
      <c r="AQ25" s="288"/>
      <c r="AR25" s="288"/>
      <c r="AS25" s="289"/>
      <c r="AT25" s="278"/>
    </row>
    <row r="26" spans="1:46" s="250" customFormat="1" ht="13.2" x14ac:dyDescent="0.2">
      <c r="A26" s="1122" t="s">
        <v>527</v>
      </c>
      <c r="B26" s="1122"/>
      <c r="C26" s="1122"/>
      <c r="D26" s="1122"/>
      <c r="E26" s="1122"/>
      <c r="F26" s="1122"/>
      <c r="G26" s="1122"/>
      <c r="H26" s="1122"/>
      <c r="I26" s="1122"/>
      <c r="J26" s="1122"/>
      <c r="K26" s="1122"/>
      <c r="L26" s="1122"/>
      <c r="M26" s="1122"/>
      <c r="N26" s="1122"/>
      <c r="O26" s="1122"/>
      <c r="P26" s="1122"/>
      <c r="Q26" s="1122"/>
      <c r="R26" s="1122"/>
      <c r="S26" s="1122"/>
      <c r="T26" s="1122"/>
      <c r="U26" s="1122"/>
      <c r="V26" s="1122"/>
      <c r="W26" s="1122"/>
      <c r="X26" s="1122"/>
      <c r="Y26" s="1122"/>
      <c r="Z26" s="1122"/>
      <c r="AA26" s="1122"/>
      <c r="AB26" s="1122"/>
      <c r="AC26" s="1122"/>
      <c r="AD26" s="1122"/>
      <c r="AE26" s="1122"/>
      <c r="AF26" s="1122"/>
      <c r="AG26" s="1122"/>
      <c r="AH26" s="1122"/>
      <c r="AI26" s="1122"/>
      <c r="AJ26" s="1122"/>
      <c r="AK26" s="1122"/>
      <c r="AL26" s="1122"/>
      <c r="AM26" s="1122"/>
      <c r="AN26" s="1122"/>
      <c r="AO26" s="1122"/>
      <c r="AP26" s="1122"/>
      <c r="AQ26" s="1122"/>
      <c r="AR26" s="1122"/>
      <c r="AS26" s="1122"/>
    </row>
    <row r="27" spans="1:46" ht="13.2" x14ac:dyDescent="0.2">
      <c r="A27" s="290"/>
      <c r="AS27" s="245"/>
      <c r="AT27" s="245"/>
    </row>
    <row r="28" spans="1:46" ht="16.2" x14ac:dyDescent="0.2">
      <c r="A28" s="246" t="s">
        <v>528</v>
      </c>
      <c r="B28" s="247"/>
      <c r="C28" s="247"/>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91"/>
    </row>
    <row r="29" spans="1:46" ht="13.2" x14ac:dyDescent="0.2">
      <c r="A29" s="249"/>
      <c r="AK29" s="250" t="s">
        <v>529</v>
      </c>
      <c r="AL29" s="250"/>
      <c r="AM29" s="250"/>
      <c r="AN29" s="250"/>
      <c r="AS29" s="292"/>
    </row>
    <row r="30" spans="1:46" ht="13.65" customHeight="1" x14ac:dyDescent="0.2">
      <c r="A30" s="249"/>
      <c r="AK30" s="252"/>
      <c r="AL30" s="253"/>
      <c r="AM30" s="253"/>
      <c r="AN30" s="254"/>
      <c r="AO30" s="1123" t="s">
        <v>508</v>
      </c>
      <c r="AP30" s="255"/>
      <c r="AQ30" s="256" t="s">
        <v>509</v>
      </c>
      <c r="AR30" s="257"/>
    </row>
    <row r="31" spans="1:46" ht="13.2" x14ac:dyDescent="0.2">
      <c r="A31" s="249"/>
      <c r="AK31" s="258"/>
      <c r="AL31" s="259"/>
      <c r="AM31" s="259"/>
      <c r="AN31" s="260"/>
      <c r="AO31" s="1124"/>
      <c r="AP31" s="261" t="s">
        <v>510</v>
      </c>
      <c r="AQ31" s="262" t="s">
        <v>511</v>
      </c>
      <c r="AR31" s="263" t="s">
        <v>512</v>
      </c>
    </row>
    <row r="32" spans="1:46" ht="27" customHeight="1" x14ac:dyDescent="0.2">
      <c r="A32" s="249"/>
      <c r="AK32" s="1139" t="s">
        <v>530</v>
      </c>
      <c r="AL32" s="1140"/>
      <c r="AM32" s="1140"/>
      <c r="AN32" s="1141"/>
      <c r="AO32" s="293">
        <v>991212</v>
      </c>
      <c r="AP32" s="293">
        <v>93299</v>
      </c>
      <c r="AQ32" s="294">
        <v>59977</v>
      </c>
      <c r="AR32" s="295">
        <v>55.6</v>
      </c>
    </row>
    <row r="33" spans="1:46" ht="13.65" customHeight="1" x14ac:dyDescent="0.2">
      <c r="A33" s="249"/>
      <c r="AK33" s="1139" t="s">
        <v>531</v>
      </c>
      <c r="AL33" s="1140"/>
      <c r="AM33" s="1140"/>
      <c r="AN33" s="1141"/>
      <c r="AO33" s="293" t="s">
        <v>517</v>
      </c>
      <c r="AP33" s="293" t="s">
        <v>517</v>
      </c>
      <c r="AQ33" s="294" t="s">
        <v>517</v>
      </c>
      <c r="AR33" s="295" t="s">
        <v>517</v>
      </c>
    </row>
    <row r="34" spans="1:46" ht="27" customHeight="1" x14ac:dyDescent="0.2">
      <c r="A34" s="249"/>
      <c r="AK34" s="1139" t="s">
        <v>532</v>
      </c>
      <c r="AL34" s="1140"/>
      <c r="AM34" s="1140"/>
      <c r="AN34" s="1141"/>
      <c r="AO34" s="293" t="s">
        <v>517</v>
      </c>
      <c r="AP34" s="293" t="s">
        <v>517</v>
      </c>
      <c r="AQ34" s="294" t="s">
        <v>517</v>
      </c>
      <c r="AR34" s="295" t="s">
        <v>517</v>
      </c>
    </row>
    <row r="35" spans="1:46" ht="27" customHeight="1" x14ac:dyDescent="0.2">
      <c r="A35" s="249"/>
      <c r="AK35" s="1139" t="s">
        <v>533</v>
      </c>
      <c r="AL35" s="1140"/>
      <c r="AM35" s="1140"/>
      <c r="AN35" s="1141"/>
      <c r="AO35" s="293">
        <v>303355</v>
      </c>
      <c r="AP35" s="293">
        <v>28554</v>
      </c>
      <c r="AQ35" s="294">
        <v>16053</v>
      </c>
      <c r="AR35" s="295">
        <v>77.900000000000006</v>
      </c>
    </row>
    <row r="36" spans="1:46" ht="27" customHeight="1" x14ac:dyDescent="0.2">
      <c r="A36" s="249"/>
      <c r="AK36" s="1139" t="s">
        <v>534</v>
      </c>
      <c r="AL36" s="1140"/>
      <c r="AM36" s="1140"/>
      <c r="AN36" s="1141"/>
      <c r="AO36" s="293">
        <v>25780</v>
      </c>
      <c r="AP36" s="293">
        <v>2427</v>
      </c>
      <c r="AQ36" s="294">
        <v>3449</v>
      </c>
      <c r="AR36" s="295">
        <v>-29.6</v>
      </c>
    </row>
    <row r="37" spans="1:46" ht="13.65" customHeight="1" x14ac:dyDescent="0.2">
      <c r="A37" s="249"/>
      <c r="AK37" s="1139" t="s">
        <v>535</v>
      </c>
      <c r="AL37" s="1140"/>
      <c r="AM37" s="1140"/>
      <c r="AN37" s="1141"/>
      <c r="AO37" s="293" t="s">
        <v>517</v>
      </c>
      <c r="AP37" s="293" t="s">
        <v>517</v>
      </c>
      <c r="AQ37" s="294">
        <v>404</v>
      </c>
      <c r="AR37" s="295" t="s">
        <v>517</v>
      </c>
    </row>
    <row r="38" spans="1:46" ht="27" customHeight="1" x14ac:dyDescent="0.2">
      <c r="A38" s="249"/>
      <c r="AK38" s="1142" t="s">
        <v>536</v>
      </c>
      <c r="AL38" s="1143"/>
      <c r="AM38" s="1143"/>
      <c r="AN38" s="1144"/>
      <c r="AO38" s="296" t="s">
        <v>517</v>
      </c>
      <c r="AP38" s="296" t="s">
        <v>517</v>
      </c>
      <c r="AQ38" s="297">
        <v>3</v>
      </c>
      <c r="AR38" s="285" t="s">
        <v>517</v>
      </c>
      <c r="AS38" s="292"/>
    </row>
    <row r="39" spans="1:46" ht="13.2" x14ac:dyDescent="0.2">
      <c r="A39" s="249"/>
      <c r="AK39" s="1142" t="s">
        <v>537</v>
      </c>
      <c r="AL39" s="1143"/>
      <c r="AM39" s="1143"/>
      <c r="AN39" s="1144"/>
      <c r="AO39" s="293">
        <v>-5618</v>
      </c>
      <c r="AP39" s="293">
        <v>-529</v>
      </c>
      <c r="AQ39" s="294">
        <v>-3105</v>
      </c>
      <c r="AR39" s="295">
        <v>-83</v>
      </c>
      <c r="AS39" s="292"/>
    </row>
    <row r="40" spans="1:46" ht="27" customHeight="1" x14ac:dyDescent="0.2">
      <c r="A40" s="249"/>
      <c r="AK40" s="1139" t="s">
        <v>538</v>
      </c>
      <c r="AL40" s="1140"/>
      <c r="AM40" s="1140"/>
      <c r="AN40" s="1141"/>
      <c r="AO40" s="293">
        <v>-1055369</v>
      </c>
      <c r="AP40" s="293">
        <v>-99338</v>
      </c>
      <c r="AQ40" s="294">
        <v>-51549</v>
      </c>
      <c r="AR40" s="295">
        <v>92.7</v>
      </c>
      <c r="AS40" s="292"/>
    </row>
    <row r="41" spans="1:46" ht="13.2" x14ac:dyDescent="0.2">
      <c r="A41" s="249"/>
      <c r="AK41" s="1145" t="s">
        <v>296</v>
      </c>
      <c r="AL41" s="1146"/>
      <c r="AM41" s="1146"/>
      <c r="AN41" s="1147"/>
      <c r="AO41" s="293">
        <v>259360</v>
      </c>
      <c r="AP41" s="293">
        <v>24413</v>
      </c>
      <c r="AQ41" s="294">
        <v>25231</v>
      </c>
      <c r="AR41" s="295">
        <v>-3.2</v>
      </c>
      <c r="AS41" s="292"/>
    </row>
    <row r="42" spans="1:46" ht="13.2" x14ac:dyDescent="0.2">
      <c r="A42" s="249"/>
      <c r="AK42" s="298" t="s">
        <v>539</v>
      </c>
      <c r="AQ42" s="270"/>
      <c r="AR42" s="270"/>
      <c r="AS42" s="292"/>
    </row>
    <row r="43" spans="1:46" ht="13.2" x14ac:dyDescent="0.2">
      <c r="A43" s="249"/>
      <c r="AP43" s="299"/>
      <c r="AQ43" s="270"/>
      <c r="AS43" s="292"/>
    </row>
    <row r="44" spans="1:46" ht="13.2" x14ac:dyDescent="0.2">
      <c r="A44" s="249"/>
      <c r="AQ44" s="270"/>
    </row>
    <row r="45" spans="1:46" ht="13.2" x14ac:dyDescent="0.2">
      <c r="A45" s="247"/>
      <c r="B45" s="247"/>
      <c r="C45" s="247"/>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300"/>
      <c r="AR45" s="247"/>
      <c r="AS45" s="247"/>
      <c r="AT45" s="245"/>
    </row>
    <row r="46" spans="1:46" ht="13.2" x14ac:dyDescent="0.2">
      <c r="A46" s="301"/>
      <c r="B46" s="301"/>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c r="AT46" s="245"/>
    </row>
    <row r="47" spans="1:46" ht="17.399999999999999" customHeight="1" x14ac:dyDescent="0.2">
      <c r="A47" s="302" t="s">
        <v>540</v>
      </c>
    </row>
    <row r="48" spans="1:46" ht="13.2" x14ac:dyDescent="0.2">
      <c r="A48" s="249"/>
      <c r="AK48" s="303" t="s">
        <v>541</v>
      </c>
      <c r="AL48" s="303"/>
      <c r="AM48" s="303"/>
      <c r="AN48" s="303"/>
      <c r="AO48" s="303"/>
      <c r="AP48" s="303"/>
      <c r="AQ48" s="304"/>
      <c r="AR48" s="303"/>
    </row>
    <row r="49" spans="1:44" ht="13.65" customHeight="1" x14ac:dyDescent="0.2">
      <c r="A49" s="249"/>
      <c r="AK49" s="305"/>
      <c r="AL49" s="306"/>
      <c r="AM49" s="1134" t="s">
        <v>508</v>
      </c>
      <c r="AN49" s="1136" t="s">
        <v>542</v>
      </c>
      <c r="AO49" s="1137"/>
      <c r="AP49" s="1137"/>
      <c r="AQ49" s="1137"/>
      <c r="AR49" s="1138"/>
    </row>
    <row r="50" spans="1:44" ht="13.2" x14ac:dyDescent="0.2">
      <c r="A50" s="249"/>
      <c r="AK50" s="307"/>
      <c r="AL50" s="308"/>
      <c r="AM50" s="1135"/>
      <c r="AN50" s="309" t="s">
        <v>543</v>
      </c>
      <c r="AO50" s="310" t="s">
        <v>544</v>
      </c>
      <c r="AP50" s="311" t="s">
        <v>545</v>
      </c>
      <c r="AQ50" s="312" t="s">
        <v>546</v>
      </c>
      <c r="AR50" s="313" t="s">
        <v>547</v>
      </c>
    </row>
    <row r="51" spans="1:44" ht="13.2" x14ac:dyDescent="0.2">
      <c r="A51" s="249"/>
      <c r="AK51" s="305" t="s">
        <v>548</v>
      </c>
      <c r="AL51" s="306"/>
      <c r="AM51" s="314">
        <v>770177</v>
      </c>
      <c r="AN51" s="315">
        <v>69342</v>
      </c>
      <c r="AO51" s="316">
        <v>-26.3</v>
      </c>
      <c r="AP51" s="317">
        <v>90072</v>
      </c>
      <c r="AQ51" s="318">
        <v>13.3</v>
      </c>
      <c r="AR51" s="319">
        <v>-39.6</v>
      </c>
    </row>
    <row r="52" spans="1:44" ht="13.2" x14ac:dyDescent="0.2">
      <c r="A52" s="249"/>
      <c r="AK52" s="320"/>
      <c r="AL52" s="321" t="s">
        <v>549</v>
      </c>
      <c r="AM52" s="322">
        <v>528274</v>
      </c>
      <c r="AN52" s="323">
        <v>47562</v>
      </c>
      <c r="AO52" s="324">
        <v>-15.7</v>
      </c>
      <c r="AP52" s="325">
        <v>46083</v>
      </c>
      <c r="AQ52" s="326">
        <v>3.2</v>
      </c>
      <c r="AR52" s="327">
        <v>-18.899999999999999</v>
      </c>
    </row>
    <row r="53" spans="1:44" ht="13.2" x14ac:dyDescent="0.2">
      <c r="A53" s="249"/>
      <c r="AK53" s="305" t="s">
        <v>550</v>
      </c>
      <c r="AL53" s="306"/>
      <c r="AM53" s="314">
        <v>1580755</v>
      </c>
      <c r="AN53" s="315">
        <v>144295</v>
      </c>
      <c r="AO53" s="316">
        <v>108.1</v>
      </c>
      <c r="AP53" s="317">
        <v>88328</v>
      </c>
      <c r="AQ53" s="318">
        <v>-1.9</v>
      </c>
      <c r="AR53" s="319">
        <v>110</v>
      </c>
    </row>
    <row r="54" spans="1:44" ht="13.2" x14ac:dyDescent="0.2">
      <c r="A54" s="249"/>
      <c r="AK54" s="320"/>
      <c r="AL54" s="321" t="s">
        <v>549</v>
      </c>
      <c r="AM54" s="322">
        <v>1045655</v>
      </c>
      <c r="AN54" s="323">
        <v>95450</v>
      </c>
      <c r="AO54" s="324">
        <v>100.7</v>
      </c>
      <c r="AP54" s="325">
        <v>49013</v>
      </c>
      <c r="AQ54" s="326">
        <v>6.4</v>
      </c>
      <c r="AR54" s="327">
        <v>94.3</v>
      </c>
    </row>
    <row r="55" spans="1:44" ht="13.2" x14ac:dyDescent="0.2">
      <c r="A55" s="249"/>
      <c r="AK55" s="305" t="s">
        <v>551</v>
      </c>
      <c r="AL55" s="306"/>
      <c r="AM55" s="314">
        <v>1014139</v>
      </c>
      <c r="AN55" s="315">
        <v>93374</v>
      </c>
      <c r="AO55" s="316">
        <v>-35.299999999999997</v>
      </c>
      <c r="AP55" s="317">
        <v>103390</v>
      </c>
      <c r="AQ55" s="318">
        <v>17.100000000000001</v>
      </c>
      <c r="AR55" s="319">
        <v>-52.4</v>
      </c>
    </row>
    <row r="56" spans="1:44" ht="13.2" x14ac:dyDescent="0.2">
      <c r="A56" s="249"/>
      <c r="AK56" s="320"/>
      <c r="AL56" s="321" t="s">
        <v>549</v>
      </c>
      <c r="AM56" s="322">
        <v>634163</v>
      </c>
      <c r="AN56" s="323">
        <v>58389</v>
      </c>
      <c r="AO56" s="324">
        <v>-38.799999999999997</v>
      </c>
      <c r="AP56" s="325">
        <v>51269</v>
      </c>
      <c r="AQ56" s="326">
        <v>4.5999999999999996</v>
      </c>
      <c r="AR56" s="327">
        <v>-43.4</v>
      </c>
    </row>
    <row r="57" spans="1:44" ht="13.2" x14ac:dyDescent="0.2">
      <c r="A57" s="249"/>
      <c r="AK57" s="305" t="s">
        <v>552</v>
      </c>
      <c r="AL57" s="306"/>
      <c r="AM57" s="314">
        <v>859116</v>
      </c>
      <c r="AN57" s="315">
        <v>79740</v>
      </c>
      <c r="AO57" s="316">
        <v>-14.6</v>
      </c>
      <c r="AP57" s="317">
        <v>117234</v>
      </c>
      <c r="AQ57" s="318">
        <v>13.4</v>
      </c>
      <c r="AR57" s="319">
        <v>-28</v>
      </c>
    </row>
    <row r="58" spans="1:44" ht="13.2" x14ac:dyDescent="0.2">
      <c r="A58" s="249"/>
      <c r="AK58" s="320"/>
      <c r="AL58" s="321" t="s">
        <v>549</v>
      </c>
      <c r="AM58" s="322">
        <v>560910</v>
      </c>
      <c r="AN58" s="323">
        <v>52061</v>
      </c>
      <c r="AO58" s="324">
        <v>-10.8</v>
      </c>
      <c r="AP58" s="325">
        <v>59796</v>
      </c>
      <c r="AQ58" s="326">
        <v>16.600000000000001</v>
      </c>
      <c r="AR58" s="327">
        <v>-27.4</v>
      </c>
    </row>
    <row r="59" spans="1:44" ht="13.2" x14ac:dyDescent="0.2">
      <c r="A59" s="249"/>
      <c r="AK59" s="305" t="s">
        <v>553</v>
      </c>
      <c r="AL59" s="306"/>
      <c r="AM59" s="314">
        <v>824017</v>
      </c>
      <c r="AN59" s="315">
        <v>77562</v>
      </c>
      <c r="AO59" s="316">
        <v>-2.7</v>
      </c>
      <c r="AP59" s="317">
        <v>97758</v>
      </c>
      <c r="AQ59" s="318">
        <v>-16.600000000000001</v>
      </c>
      <c r="AR59" s="319">
        <v>13.9</v>
      </c>
    </row>
    <row r="60" spans="1:44" ht="13.2" x14ac:dyDescent="0.2">
      <c r="A60" s="249"/>
      <c r="AK60" s="320"/>
      <c r="AL60" s="321" t="s">
        <v>549</v>
      </c>
      <c r="AM60" s="322">
        <v>661027</v>
      </c>
      <c r="AN60" s="323">
        <v>62220</v>
      </c>
      <c r="AO60" s="324">
        <v>19.5</v>
      </c>
      <c r="AP60" s="325">
        <v>45946</v>
      </c>
      <c r="AQ60" s="326">
        <v>-23.2</v>
      </c>
      <c r="AR60" s="327">
        <v>42.7</v>
      </c>
    </row>
    <row r="61" spans="1:44" ht="13.2" x14ac:dyDescent="0.2">
      <c r="A61" s="249"/>
      <c r="AK61" s="305" t="s">
        <v>554</v>
      </c>
      <c r="AL61" s="328"/>
      <c r="AM61" s="314">
        <v>1009641</v>
      </c>
      <c r="AN61" s="315">
        <v>92863</v>
      </c>
      <c r="AO61" s="316">
        <v>5.8</v>
      </c>
      <c r="AP61" s="317">
        <v>99356</v>
      </c>
      <c r="AQ61" s="329">
        <v>5.0999999999999996</v>
      </c>
      <c r="AR61" s="319">
        <v>0.7</v>
      </c>
    </row>
    <row r="62" spans="1:44" ht="13.2" x14ac:dyDescent="0.2">
      <c r="A62" s="249"/>
      <c r="AK62" s="320"/>
      <c r="AL62" s="321" t="s">
        <v>549</v>
      </c>
      <c r="AM62" s="322">
        <v>686006</v>
      </c>
      <c r="AN62" s="323">
        <v>63136</v>
      </c>
      <c r="AO62" s="324">
        <v>11</v>
      </c>
      <c r="AP62" s="325">
        <v>50421</v>
      </c>
      <c r="AQ62" s="326">
        <v>1.5</v>
      </c>
      <c r="AR62" s="327">
        <v>9.5</v>
      </c>
    </row>
    <row r="63" spans="1:44" ht="13.2" x14ac:dyDescent="0.2">
      <c r="A63" s="249"/>
    </row>
    <row r="64" spans="1:44" ht="13.2" x14ac:dyDescent="0.2">
      <c r="A64" s="249"/>
    </row>
    <row r="65" spans="1:46" ht="13.2" x14ac:dyDescent="0.2">
      <c r="A65" s="249"/>
    </row>
    <row r="66" spans="1:46" ht="13.2" x14ac:dyDescent="0.2">
      <c r="A66" s="330"/>
      <c r="B66" s="301"/>
      <c r="C66" s="301"/>
      <c r="D66" s="301"/>
      <c r="E66" s="301"/>
      <c r="F66" s="301"/>
      <c r="G66" s="301"/>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1"/>
      <c r="AI66" s="301"/>
      <c r="AJ66" s="301"/>
      <c r="AK66" s="301"/>
      <c r="AL66" s="301"/>
      <c r="AM66" s="301"/>
      <c r="AN66" s="301"/>
      <c r="AO66" s="301"/>
      <c r="AP66" s="301"/>
      <c r="AQ66" s="301"/>
      <c r="AR66" s="301"/>
      <c r="AS66" s="331"/>
    </row>
    <row r="67" spans="1:46" ht="13.65" hidden="1" customHeight="1" x14ac:dyDescent="0.2">
      <c r="AS67" s="245"/>
      <c r="AT67" s="245"/>
    </row>
    <row r="70" spans="1:46" ht="13.2" hidden="1" x14ac:dyDescent="0.2"/>
    <row r="71" spans="1:46" ht="13.2" hidden="1" x14ac:dyDescent="0.2"/>
    <row r="72" spans="1:46" ht="13.2" hidden="1" x14ac:dyDescent="0.2"/>
    <row r="73" spans="1:46" ht="13.2" hidden="1" x14ac:dyDescent="0.2"/>
  </sheetData>
  <sheetProtection algorithmName="SHA-512" hashValue="cmDu/O/XKx/gLAhpCte6wNqyCVKHXQqO6Vw2BpVKiuPXxoAQ1seCkcOG6PRoEOp/tSi4Kac5VV59BOKCr+rTqg==" saltValue="gz/BvhUOySkHDyDq3d5ih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65" customHeight="1" zeroHeight="1" x14ac:dyDescent="0.2"/>
  <cols>
    <col min="1" max="125" width="2.44140625" style="244" customWidth="1"/>
    <col min="126" max="16384" width="9" style="243" hidden="1"/>
  </cols>
  <sheetData>
    <row r="1" spans="2:125" ht="13.6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2:125" ht="13.2" x14ac:dyDescent="0.2">
      <c r="B2" s="243"/>
      <c r="DG2" s="243"/>
    </row>
    <row r="3" spans="2:125" ht="13.2" x14ac:dyDescent="0.2">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H3" s="243"/>
      <c r="DI3" s="243"/>
      <c r="DJ3" s="243"/>
      <c r="DK3" s="243"/>
      <c r="DL3" s="243"/>
      <c r="DM3" s="243"/>
      <c r="DN3" s="243"/>
      <c r="DO3" s="243"/>
      <c r="DP3" s="243"/>
      <c r="DQ3" s="243"/>
      <c r="DR3" s="243"/>
      <c r="DS3" s="243"/>
      <c r="DT3" s="243"/>
      <c r="DU3" s="243"/>
    </row>
    <row r="4" spans="2:125" ht="13.2" x14ac:dyDescent="0.2"/>
    <row r="5" spans="2:125" ht="13.2" x14ac:dyDescent="0.2"/>
    <row r="6" spans="2:125" ht="13.2" x14ac:dyDescent="0.2"/>
    <row r="7" spans="2:125" ht="13.2" x14ac:dyDescent="0.2"/>
    <row r="8" spans="2:125" ht="13.2" x14ac:dyDescent="0.2"/>
    <row r="9" spans="2:125" ht="13.2" x14ac:dyDescent="0.2">
      <c r="DU9" s="243"/>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43"/>
    </row>
    <row r="18" spans="125:125" ht="13.2" x14ac:dyDescent="0.2"/>
    <row r="19" spans="125:125" ht="13.2" x14ac:dyDescent="0.2"/>
    <row r="20" spans="125:125" ht="13.2" x14ac:dyDescent="0.2">
      <c r="DU20" s="243"/>
    </row>
    <row r="21" spans="125:125" ht="13.2" x14ac:dyDescent="0.2">
      <c r="DU21" s="243"/>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43"/>
    </row>
    <row r="29" spans="125:125" ht="13.2" x14ac:dyDescent="0.2"/>
    <row r="30" spans="125:125" ht="13.2" x14ac:dyDescent="0.2"/>
    <row r="31" spans="125:125" ht="13.2" x14ac:dyDescent="0.2"/>
    <row r="32" spans="125:125" ht="13.2" x14ac:dyDescent="0.2"/>
    <row r="33" spans="2:125" ht="13.2" x14ac:dyDescent="0.2">
      <c r="B33" s="243"/>
      <c r="G33" s="243"/>
      <c r="I33" s="243"/>
    </row>
    <row r="34" spans="2:125" ht="13.2" x14ac:dyDescent="0.2">
      <c r="C34" s="243"/>
      <c r="P34" s="243"/>
      <c r="DE34" s="243"/>
      <c r="DH34" s="243"/>
    </row>
    <row r="35" spans="2:125" ht="13.2" x14ac:dyDescent="0.2">
      <c r="D35" s="243"/>
      <c r="E35" s="243"/>
      <c r="DG35" s="243"/>
      <c r="DJ35" s="243"/>
      <c r="DP35" s="243"/>
      <c r="DQ35" s="243"/>
      <c r="DR35" s="243"/>
      <c r="DS35" s="243"/>
      <c r="DT35" s="243"/>
      <c r="DU35" s="243"/>
    </row>
    <row r="36" spans="2:125" ht="13.2" x14ac:dyDescent="0.2">
      <c r="F36" s="243"/>
      <c r="H36" s="243"/>
      <c r="J36" s="243"/>
      <c r="K36" s="243"/>
      <c r="L36" s="243"/>
      <c r="M36" s="243"/>
      <c r="N36" s="243"/>
      <c r="O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c r="BR36" s="243"/>
      <c r="BS36" s="243"/>
      <c r="BT36" s="243"/>
      <c r="BU36" s="243"/>
      <c r="BV36" s="243"/>
      <c r="BW36" s="243"/>
      <c r="BX36" s="243"/>
      <c r="BY36" s="243"/>
      <c r="BZ36" s="243"/>
      <c r="CA36" s="243"/>
      <c r="CB36" s="243"/>
      <c r="CC36" s="243"/>
      <c r="CD36" s="243"/>
      <c r="CE36" s="243"/>
      <c r="CF36" s="243"/>
      <c r="CG36" s="243"/>
      <c r="CH36" s="243"/>
      <c r="CI36" s="243"/>
      <c r="CJ36" s="243"/>
      <c r="CK36" s="243"/>
      <c r="CL36" s="243"/>
      <c r="CM36" s="243"/>
      <c r="CN36" s="243"/>
      <c r="CO36" s="243"/>
      <c r="CP36" s="243"/>
      <c r="CQ36" s="243"/>
      <c r="CR36" s="243"/>
      <c r="CS36" s="243"/>
      <c r="CT36" s="243"/>
      <c r="CU36" s="243"/>
      <c r="CV36" s="243"/>
      <c r="CW36" s="243"/>
      <c r="CX36" s="243"/>
      <c r="CY36" s="243"/>
      <c r="CZ36" s="243"/>
      <c r="DA36" s="243"/>
      <c r="DB36" s="243"/>
      <c r="DC36" s="243"/>
      <c r="DD36" s="243"/>
      <c r="DF36" s="243"/>
      <c r="DI36" s="243"/>
      <c r="DK36" s="243"/>
      <c r="DL36" s="243"/>
      <c r="DM36" s="243"/>
      <c r="DN36" s="243"/>
      <c r="DO36" s="243"/>
      <c r="DP36" s="243"/>
      <c r="DQ36" s="243"/>
      <c r="DR36" s="243"/>
      <c r="DS36" s="243"/>
      <c r="DT36" s="243"/>
      <c r="DU36" s="243"/>
    </row>
    <row r="37" spans="2:125" ht="13.2" x14ac:dyDescent="0.2">
      <c r="DU37" s="243"/>
    </row>
    <row r="38" spans="2:125" ht="13.2" x14ac:dyDescent="0.2">
      <c r="DT38" s="243"/>
      <c r="DU38" s="243"/>
    </row>
    <row r="39" spans="2:125" ht="13.2" x14ac:dyDescent="0.2"/>
    <row r="40" spans="2:125" ht="13.2" x14ac:dyDescent="0.2">
      <c r="DH40" s="243"/>
    </row>
    <row r="41" spans="2:125" ht="13.2" x14ac:dyDescent="0.2">
      <c r="DE41" s="243"/>
    </row>
    <row r="42" spans="2:125" ht="13.2" x14ac:dyDescent="0.2">
      <c r="DG42" s="243"/>
      <c r="DJ42" s="243"/>
    </row>
    <row r="43" spans="2:125" ht="13.2" x14ac:dyDescent="0.2">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F43" s="243"/>
      <c r="DI43" s="243"/>
      <c r="DK43" s="243"/>
      <c r="DL43" s="243"/>
      <c r="DM43" s="243"/>
      <c r="DN43" s="243"/>
      <c r="DO43" s="243"/>
      <c r="DP43" s="243"/>
      <c r="DQ43" s="243"/>
      <c r="DR43" s="243"/>
      <c r="DS43" s="243"/>
      <c r="DT43" s="243"/>
      <c r="DU43" s="243"/>
    </row>
    <row r="44" spans="2:125" ht="13.2" x14ac:dyDescent="0.2">
      <c r="DU44" s="243"/>
    </row>
    <row r="45" spans="2:125" ht="13.2" x14ac:dyDescent="0.2"/>
    <row r="46" spans="2:125" ht="13.2" x14ac:dyDescent="0.2"/>
    <row r="47" spans="2:125" ht="13.2" x14ac:dyDescent="0.2"/>
    <row r="48" spans="2:125" ht="13.2" x14ac:dyDescent="0.2">
      <c r="DT48" s="243"/>
      <c r="DU48" s="243"/>
    </row>
    <row r="49" spans="120:125" ht="13.2" x14ac:dyDescent="0.2">
      <c r="DU49" s="243"/>
    </row>
    <row r="50" spans="120:125" ht="13.2" x14ac:dyDescent="0.2">
      <c r="DU50" s="243"/>
    </row>
    <row r="51" spans="120:125" ht="13.2" x14ac:dyDescent="0.2">
      <c r="DP51" s="243"/>
      <c r="DQ51" s="243"/>
      <c r="DR51" s="243"/>
      <c r="DS51" s="243"/>
      <c r="DT51" s="243"/>
      <c r="DU51" s="243"/>
    </row>
    <row r="52" spans="120:125" ht="13.2" x14ac:dyDescent="0.2"/>
    <row r="53" spans="120:125" ht="13.2" x14ac:dyDescent="0.2"/>
    <row r="54" spans="120:125" ht="13.2" x14ac:dyDescent="0.2">
      <c r="DU54" s="243"/>
    </row>
    <row r="55" spans="120:125" ht="13.2" x14ac:dyDescent="0.2"/>
    <row r="56" spans="120:125" ht="13.2" x14ac:dyDescent="0.2"/>
    <row r="57" spans="120:125" ht="13.2" x14ac:dyDescent="0.2"/>
    <row r="58" spans="120:125" ht="13.2" x14ac:dyDescent="0.2">
      <c r="DU58" s="243"/>
    </row>
    <row r="59" spans="120:125" ht="13.2" x14ac:dyDescent="0.2"/>
    <row r="60" spans="120:125" ht="13.2" x14ac:dyDescent="0.2"/>
    <row r="61" spans="120:125" ht="13.2" x14ac:dyDescent="0.2"/>
    <row r="62" spans="120:125" ht="13.2" x14ac:dyDescent="0.2"/>
    <row r="63" spans="120:125" ht="13.2" x14ac:dyDescent="0.2">
      <c r="DU63" s="243"/>
    </row>
    <row r="64" spans="120:125" ht="13.2" x14ac:dyDescent="0.2">
      <c r="DT64" s="243"/>
      <c r="DU64" s="243"/>
    </row>
    <row r="65" spans="123:125" ht="13.2" x14ac:dyDescent="0.2"/>
    <row r="66" spans="123:125" ht="13.2" x14ac:dyDescent="0.2"/>
    <row r="67" spans="123:125" ht="13.2" x14ac:dyDescent="0.2"/>
    <row r="68" spans="123:125" ht="13.2" x14ac:dyDescent="0.2"/>
    <row r="69" spans="123:125" ht="13.2" x14ac:dyDescent="0.2">
      <c r="DS69" s="243"/>
      <c r="DT69" s="243"/>
      <c r="DU69" s="243"/>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43"/>
    </row>
    <row r="83" spans="116:125" ht="13.2" x14ac:dyDescent="0.2">
      <c r="DM83" s="243"/>
      <c r="DN83" s="243"/>
      <c r="DO83" s="243"/>
      <c r="DP83" s="243"/>
      <c r="DQ83" s="243"/>
      <c r="DR83" s="243"/>
      <c r="DS83" s="243"/>
      <c r="DT83" s="243"/>
      <c r="DU83" s="243"/>
    </row>
    <row r="84" spans="116:125" ht="13.2" x14ac:dyDescent="0.2"/>
    <row r="85" spans="116:125" ht="13.2" x14ac:dyDescent="0.2"/>
    <row r="86" spans="116:125" ht="13.2" x14ac:dyDescent="0.2"/>
    <row r="87" spans="116:125" ht="13.2" x14ac:dyDescent="0.2"/>
    <row r="88" spans="116:125" ht="13.2" x14ac:dyDescent="0.2">
      <c r="DU88" s="243"/>
    </row>
    <row r="89" spans="116:125" ht="13.2" x14ac:dyDescent="0.2"/>
    <row r="90" spans="116:125" ht="13.2" x14ac:dyDescent="0.2"/>
    <row r="91" spans="116:125" ht="13.2" x14ac:dyDescent="0.2"/>
    <row r="92" spans="116:125" ht="13.65" customHeight="1" x14ac:dyDescent="0.2"/>
    <row r="93" spans="116:125" ht="13.65" customHeight="1" x14ac:dyDescent="0.2"/>
    <row r="94" spans="116:125" ht="13.65" customHeight="1" x14ac:dyDescent="0.2">
      <c r="DS94" s="243"/>
      <c r="DT94" s="243"/>
      <c r="DU94" s="243"/>
    </row>
    <row r="95" spans="116:125" ht="13.65" customHeight="1" x14ac:dyDescent="0.2">
      <c r="DU95" s="243"/>
    </row>
    <row r="96" spans="116:125" ht="13.65" customHeight="1" x14ac:dyDescent="0.2"/>
    <row r="97" spans="124:125" ht="13.65" customHeight="1" x14ac:dyDescent="0.2"/>
    <row r="98" spans="124:125" ht="13.65" customHeight="1" x14ac:dyDescent="0.2"/>
    <row r="99" spans="124:125" ht="13.65" customHeight="1" x14ac:dyDescent="0.2"/>
    <row r="100" spans="124:125" ht="13.65" customHeight="1" x14ac:dyDescent="0.2"/>
    <row r="101" spans="124:125" ht="13.65" customHeight="1" x14ac:dyDescent="0.2">
      <c r="DU101" s="243"/>
    </row>
    <row r="102" spans="124:125" ht="13.65" customHeight="1" x14ac:dyDescent="0.2"/>
    <row r="103" spans="124:125" ht="13.65" customHeight="1" x14ac:dyDescent="0.2"/>
    <row r="104" spans="124:125" ht="13.65" customHeight="1" x14ac:dyDescent="0.2">
      <c r="DT104" s="243"/>
      <c r="DU104" s="243"/>
    </row>
    <row r="105" spans="124:125" ht="13.65" customHeight="1" x14ac:dyDescent="0.2"/>
    <row r="106" spans="124:125" ht="13.65" customHeight="1" x14ac:dyDescent="0.2"/>
    <row r="107" spans="124:125" ht="13.65" customHeight="1" x14ac:dyDescent="0.2"/>
    <row r="108" spans="124:125" ht="13.65" customHeight="1" x14ac:dyDescent="0.2"/>
    <row r="109" spans="124:125" ht="13.65" customHeight="1" x14ac:dyDescent="0.2"/>
    <row r="110" spans="124:125" ht="13.65" customHeight="1" x14ac:dyDescent="0.2"/>
    <row r="111" spans="124:125" ht="13.65" customHeight="1" x14ac:dyDescent="0.2"/>
    <row r="112" spans="124:125" ht="13.65" customHeight="1" x14ac:dyDescent="0.2"/>
    <row r="113" spans="125:125" ht="13.65" customHeight="1" x14ac:dyDescent="0.2"/>
    <row r="114" spans="125:125" ht="13.65" customHeight="1" x14ac:dyDescent="0.2"/>
    <row r="115" spans="125:125" ht="13.65" customHeight="1" x14ac:dyDescent="0.2"/>
    <row r="116" spans="125:125" ht="13.65" customHeight="1" x14ac:dyDescent="0.2">
      <c r="DU116" s="243" t="s">
        <v>556</v>
      </c>
    </row>
    <row r="121" spans="125:125" ht="13.65" hidden="1" customHeight="1" x14ac:dyDescent="0.2">
      <c r="DU121" s="243"/>
    </row>
  </sheetData>
  <sheetProtection algorithmName="SHA-512" hashValue="l545kFBjx/Nt1ak2XB9DJXhT1BRns3kwdkYCuxv5mAeMYYLvj+epDz6wTEZ3Et+acHh2gSDKPF/vUyVfkMqjgg==" saltValue="2CpTasROAD6sI1Wm2TCNj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65" customHeight="1" zeroHeight="1" x14ac:dyDescent="0.2"/>
  <cols>
    <col min="1" max="125" width="2.44140625" style="244" customWidth="1"/>
    <col min="126" max="142" width="0" style="243" hidden="1" customWidth="1"/>
    <col min="143" max="16384" width="9" style="243" hidden="1"/>
  </cols>
  <sheetData>
    <row r="1" spans="1:125" ht="13.65" customHeight="1"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1:125" ht="13.2" x14ac:dyDescent="0.2">
      <c r="B2" s="243"/>
      <c r="T2" s="243"/>
    </row>
    <row r="3" spans="1:125"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43"/>
      <c r="G33" s="243"/>
      <c r="I33" s="243"/>
    </row>
    <row r="34" spans="2:125" ht="13.2" x14ac:dyDescent="0.2">
      <c r="C34" s="243"/>
      <c r="P34" s="243"/>
      <c r="R34" s="243"/>
      <c r="U34" s="243"/>
    </row>
    <row r="35" spans="2:125" ht="13.2" x14ac:dyDescent="0.2">
      <c r="D35" s="243"/>
      <c r="E35" s="243"/>
      <c r="T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3"/>
      <c r="BR35" s="243"/>
      <c r="BS35" s="243"/>
      <c r="BT35" s="243"/>
      <c r="BU35" s="243"/>
      <c r="BV35" s="243"/>
      <c r="BW35" s="243"/>
      <c r="BX35" s="243"/>
      <c r="BY35" s="243"/>
      <c r="BZ35" s="243"/>
      <c r="CA35" s="243"/>
      <c r="CB35" s="243"/>
      <c r="CC35" s="243"/>
      <c r="CD35" s="243"/>
      <c r="CE35" s="243"/>
      <c r="CF35" s="243"/>
      <c r="CG35" s="243"/>
      <c r="CH35" s="243"/>
      <c r="CI35" s="243"/>
      <c r="CJ35" s="243"/>
      <c r="CK35" s="243"/>
      <c r="CL35" s="243"/>
      <c r="CM35" s="243"/>
      <c r="CN35" s="243"/>
      <c r="CO35" s="243"/>
      <c r="CP35" s="243"/>
      <c r="CQ35" s="243"/>
      <c r="CR35" s="243"/>
      <c r="CS35" s="243"/>
      <c r="CT35" s="243"/>
      <c r="CU35" s="243"/>
      <c r="CV35" s="243"/>
      <c r="CW35" s="243"/>
      <c r="CX35" s="243"/>
      <c r="CY35" s="243"/>
      <c r="CZ35" s="243"/>
      <c r="DA35" s="243"/>
      <c r="DB35" s="243"/>
      <c r="DC35" s="243"/>
      <c r="DD35" s="243"/>
      <c r="DE35" s="243"/>
      <c r="DF35" s="243"/>
      <c r="DG35" s="243"/>
      <c r="DH35" s="243"/>
      <c r="DI35" s="243"/>
      <c r="DJ35" s="243"/>
      <c r="DK35" s="243"/>
      <c r="DL35" s="243"/>
      <c r="DM35" s="243"/>
      <c r="DN35" s="243"/>
      <c r="DO35" s="243"/>
      <c r="DP35" s="243"/>
      <c r="DQ35" s="243"/>
      <c r="DR35" s="243"/>
      <c r="DS35" s="243"/>
      <c r="DT35" s="243"/>
      <c r="DU35" s="243"/>
    </row>
    <row r="36" spans="2:125" ht="13.2" x14ac:dyDescent="0.2">
      <c r="F36" s="243"/>
      <c r="H36" s="243"/>
      <c r="J36" s="243"/>
      <c r="K36" s="243"/>
      <c r="L36" s="243"/>
      <c r="M36" s="243"/>
      <c r="N36" s="243"/>
      <c r="O36" s="243"/>
      <c r="Q36" s="243"/>
      <c r="S36" s="243"/>
      <c r="V36" s="243"/>
    </row>
    <row r="37" spans="2:125" ht="13.2" x14ac:dyDescent="0.2"/>
    <row r="38" spans="2:125" ht="13.2" x14ac:dyDescent="0.2"/>
    <row r="39" spans="2:125" ht="13.2" x14ac:dyDescent="0.2"/>
    <row r="40" spans="2:125" ht="13.2" x14ac:dyDescent="0.2">
      <c r="U40" s="243"/>
    </row>
    <row r="41" spans="2:125" ht="13.2" x14ac:dyDescent="0.2">
      <c r="R41" s="243"/>
    </row>
    <row r="42" spans="2:125" ht="13.2" x14ac:dyDescent="0.2">
      <c r="T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3"/>
      <c r="BR42" s="243"/>
      <c r="BS42" s="243"/>
      <c r="BT42" s="243"/>
      <c r="BU42" s="243"/>
      <c r="BV42" s="243"/>
      <c r="BW42" s="243"/>
      <c r="BX42" s="243"/>
      <c r="BY42" s="243"/>
      <c r="BZ42" s="243"/>
      <c r="CA42" s="243"/>
      <c r="CB42" s="243"/>
      <c r="CC42" s="243"/>
      <c r="CD42" s="243"/>
      <c r="CE42" s="243"/>
      <c r="CF42" s="243"/>
      <c r="CG42" s="243"/>
      <c r="CH42" s="243"/>
      <c r="CI42" s="243"/>
      <c r="CJ42" s="243"/>
      <c r="CK42" s="243"/>
      <c r="CL42" s="243"/>
      <c r="CM42" s="243"/>
      <c r="CN42" s="243"/>
      <c r="CO42" s="243"/>
      <c r="CP42" s="243"/>
      <c r="CQ42" s="243"/>
      <c r="CR42" s="243"/>
      <c r="CS42" s="243"/>
      <c r="CT42" s="243"/>
      <c r="CU42" s="243"/>
      <c r="CV42" s="243"/>
      <c r="CW42" s="243"/>
      <c r="CX42" s="243"/>
      <c r="CY42" s="243"/>
      <c r="CZ42" s="243"/>
      <c r="DA42" s="243"/>
      <c r="DB42" s="243"/>
      <c r="DC42" s="243"/>
      <c r="DD42" s="243"/>
      <c r="DE42" s="243"/>
      <c r="DF42" s="243"/>
      <c r="DG42" s="243"/>
      <c r="DH42" s="243"/>
      <c r="DI42" s="243"/>
      <c r="DJ42" s="243"/>
      <c r="DK42" s="243"/>
      <c r="DL42" s="243"/>
      <c r="DM42" s="243"/>
      <c r="DN42" s="243"/>
      <c r="DO42" s="243"/>
      <c r="DP42" s="243"/>
      <c r="DQ42" s="243"/>
      <c r="DR42" s="243"/>
      <c r="DS42" s="243"/>
      <c r="DT42" s="243"/>
      <c r="DU42" s="243"/>
    </row>
    <row r="43" spans="2:125" ht="13.2" x14ac:dyDescent="0.2">
      <c r="Q43" s="243"/>
      <c r="S43" s="243"/>
      <c r="V43" s="243"/>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65" customHeight="1" x14ac:dyDescent="0.2"/>
    <row r="93" ht="13.65" customHeight="1" x14ac:dyDescent="0.2"/>
    <row r="94" ht="13.65" customHeight="1" x14ac:dyDescent="0.2"/>
    <row r="95" ht="13.65" customHeight="1" x14ac:dyDescent="0.2"/>
    <row r="96" ht="13.65" customHeight="1" x14ac:dyDescent="0.2"/>
    <row r="97" ht="13.65" customHeight="1" x14ac:dyDescent="0.2"/>
    <row r="98" ht="13.65" customHeight="1" x14ac:dyDescent="0.2"/>
    <row r="99" ht="13.65" customHeight="1" x14ac:dyDescent="0.2"/>
    <row r="100" ht="13.65" customHeight="1" x14ac:dyDescent="0.2"/>
    <row r="101" ht="13.65" customHeight="1" x14ac:dyDescent="0.2"/>
    <row r="102" ht="13.65" customHeight="1" x14ac:dyDescent="0.2"/>
    <row r="103" ht="13.65" customHeight="1" x14ac:dyDescent="0.2"/>
    <row r="104" ht="13.65" customHeight="1" x14ac:dyDescent="0.2"/>
    <row r="105" ht="13.65" customHeight="1" x14ac:dyDescent="0.2"/>
    <row r="106" ht="13.65" customHeight="1" x14ac:dyDescent="0.2"/>
    <row r="107" ht="13.65" customHeight="1" x14ac:dyDescent="0.2"/>
    <row r="108" ht="13.65" customHeight="1" x14ac:dyDescent="0.2"/>
    <row r="109" ht="13.65" customHeight="1" x14ac:dyDescent="0.2"/>
    <row r="110" ht="13.65" customHeight="1" x14ac:dyDescent="0.2"/>
    <row r="111" ht="13.65" customHeight="1" x14ac:dyDescent="0.2"/>
    <row r="112" ht="13.65" customHeight="1" x14ac:dyDescent="0.2"/>
    <row r="113" spans="125:125" ht="13.65" customHeight="1" x14ac:dyDescent="0.2"/>
    <row r="114" spans="125:125" ht="13.65" customHeight="1" x14ac:dyDescent="0.2"/>
    <row r="115" spans="125:125" ht="13.65" customHeight="1" x14ac:dyDescent="0.2"/>
    <row r="116" spans="125:125" ht="13.65" customHeight="1" x14ac:dyDescent="0.2">
      <c r="DU116" s="244" t="s">
        <v>557</v>
      </c>
    </row>
  </sheetData>
  <sheetProtection algorithmName="SHA-512" hashValue="/f1hDXnN7zQfMEUL6ZnHF+OT7zJjPfciauLaZhDbBPCtNS0RqT/dffRJdDhm6NrocPtMssfLBFV3V+5+TgIoGw==" saltValue="Mc4TIESkzChN8D7ZY0jlp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6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2">
      <c r="B47" s="10"/>
      <c r="C47" s="1148" t="s">
        <v>3</v>
      </c>
      <c r="D47" s="1148"/>
      <c r="E47" s="1149"/>
      <c r="F47" s="11">
        <v>19.98</v>
      </c>
      <c r="G47" s="12">
        <v>20.170000000000002</v>
      </c>
      <c r="H47" s="12">
        <v>20.58</v>
      </c>
      <c r="I47" s="12">
        <v>19.53</v>
      </c>
      <c r="J47" s="13">
        <v>18.28</v>
      </c>
    </row>
    <row r="48" spans="2:10" ht="57.75" customHeight="1" x14ac:dyDescent="0.2">
      <c r="B48" s="14"/>
      <c r="C48" s="1150" t="s">
        <v>4</v>
      </c>
      <c r="D48" s="1150"/>
      <c r="E48" s="1151"/>
      <c r="F48" s="15">
        <v>3.99</v>
      </c>
      <c r="G48" s="16">
        <v>4.26</v>
      </c>
      <c r="H48" s="16">
        <v>5.19</v>
      </c>
      <c r="I48" s="16">
        <v>8.0299999999999994</v>
      </c>
      <c r="J48" s="17">
        <v>5.89</v>
      </c>
    </row>
    <row r="49" spans="2:10" ht="57.75" customHeight="1" thickBot="1" x14ac:dyDescent="0.25">
      <c r="B49" s="18"/>
      <c r="C49" s="1152" t="s">
        <v>5</v>
      </c>
      <c r="D49" s="1152"/>
      <c r="E49" s="1153"/>
      <c r="F49" s="19">
        <v>0.71</v>
      </c>
      <c r="G49" s="20">
        <v>0.82</v>
      </c>
      <c r="H49" s="20">
        <v>0.85</v>
      </c>
      <c r="I49" s="20">
        <v>3.11</v>
      </c>
      <c r="J49" s="21" t="s">
        <v>563</v>
      </c>
    </row>
    <row r="50" spans="2:10" ht="13.2" x14ac:dyDescent="0.2"/>
  </sheetData>
  <sheetProtection algorithmName="SHA-512" hashValue="lsH2m1sThZCG5hjsKxQkTObaO7ulfdGK2/Hscf6Q/udZrfF5XmcwgKrVL7MYJILD9cH/5vku9FofqvkN+PBfYQ==" saltValue="ZcvmQgaHc7RBguL+pNNrR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2023-10-17T05:19:35Z</cp:lastPrinted>
  <dcterms:created xsi:type="dcterms:W3CDTF">2023-02-20T06:32:38Z</dcterms:created>
  <dcterms:modified xsi:type="dcterms:W3CDTF">2023-10-17T05:19:40Z</dcterms:modified>
  <cp:category/>
</cp:coreProperties>
</file>