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7智頭町_1015\"/>
    </mc:Choice>
  </mc:AlternateContent>
  <bookViews>
    <workbookView xWindow="-120" yWindow="-120" windowWidth="20736"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c r="AM35" i="10" s="1"/>
  <c r="BE34" i="10" l="1"/>
  <c r="BE35" i="10" s="1"/>
  <c r="BE36" i="10" s="1"/>
  <c r="BW34" i="10" l="1"/>
  <c r="BW35" i="10" s="1"/>
  <c r="BW36" i="10" s="1"/>
  <c r="BW37" i="10" l="1"/>
  <c r="BW38" i="10" s="1"/>
  <c r="CO34" i="10" l="1"/>
  <c r="CO35" i="10" s="1"/>
</calcChain>
</file>

<file path=xl/sharedStrings.xml><?xml version="1.0" encoding="utf-8"?>
<sst xmlns="http://schemas.openxmlformats.org/spreadsheetml/2006/main" count="1159" uniqueCount="626">
  <si>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</si>
  <si>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</si>
  <si>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</si>
  <si>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</si>
  <si>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</si>
  <si>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</si>
  <si>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</si>
  <si>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</si>
  <si>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</si>
  <si>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</si>
  <si>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</si>
  <si>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</si>
  <si>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</si>
  <si>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</si>
  <si>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</si>
  <si>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</si>
  <si>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</si>
  <si>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</si>
  <si>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</si>
  <si>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</si>
  <si>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</si>
  <si>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</si>
  <si>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</si>
  <si>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</si>
  <si>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</si>
  <si>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</si>
  <si>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</si>
  <si>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</si>
  <si>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</si>
  <si>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</si>
  <si>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</si>
  <si>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</si>
  <si>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</si>
  <si>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</si>
  <si>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</si>
  <si>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</si>
  <si>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</si>
  <si>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</si>
  <si>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</si>
  <si>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</si>
  <si>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</si>
  <si>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</si>
  <si>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</si>
  <si>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</si>
  <si>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</si>
  <si>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</si>
  <si>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</si>
  <si>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</si>
  <si>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</si>
  <si>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</si>
  <si>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</si>
  <si>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</si>
  <si>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</si>
  <si>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</si>
  <si>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</si>
  <si>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</si>
  <si>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</si>
  <si>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</si>
  <si>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</si>
  <si>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</si>
  <si>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</si>
  <si>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</si>
  <si>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</si>
  <si>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</si>
  <si>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</si>
  <si>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</si>
  <si>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</si>
  <si>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</si>
  <si>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</si>
  <si>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</si>
  <si>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</si>
  <si>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</si>
  <si>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</si>
  <si>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</si>
  <si>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</si>
  <si>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</si>
  <si>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</si>
  <si>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</si>
  <si>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</si>
  <si>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</si>
  <si>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</si>
  <si>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</si>
  <si>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</si>
  <si>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</si>
  <si>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</si>
  <si>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</si>
  <si>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</si>
  <si>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</si>
  <si>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</si>
  <si>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</si>
  <si>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</si>
  <si>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</si>
  <si>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</si>
  <si>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</si>
  <si>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</si>
  <si>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</si>
  <si>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</si>
  <si>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</si>
  <si>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</si>
  <si>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</si>
  <si>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</si>
  <si>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</si>
  <si>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</si>
  <si>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</si>
  <si>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</si>
  <si>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</si>
  <si>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</si>
  <si>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</si>
  <si>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</si>
  <si>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</si>
  <si>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</si>
  <si>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</si>
  <si>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</si>
  <si>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</si>
  <si>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</si>
  <si>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</si>
  <si>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</si>
  <si>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</si>
  <si>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</si>
  <si>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</si>
  <si>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</si>
  <si>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</si>
  <si>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</si>
  <si>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</si>
  <si>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</si>
  <si>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</si>
  <si>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</si>
  <si>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</si>
  <si>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</si>
  <si>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</si>
  <si>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</si>
  <si>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</si>
  <si>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</si>
  <si>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</si>
  <si>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</si>
  <si>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</si>
  <si>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</si>
  <si>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</si>
  <si>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</si>
  <si>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</si>
  <si>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</si>
  <si>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</si>
  <si>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</si>
  <si>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</si>
  <si>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</si>
  <si>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</si>
  <si>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</si>
  <si>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</si>
  <si>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</si>
  <si>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</si>
  <si>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</si>
  <si>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</si>
  <si>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</si>
  <si>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</si>
  <si>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</si>
  <si>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</si>
  <si>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</si>
  <si>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</si>
  <si>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</si>
  <si>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</si>
  <si>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</si>
  <si>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</si>
  <si>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</si>
  <si>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</si>
  <si>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</si>
  <si>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</si>
  <si>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</si>
  <si>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</si>
  <si>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</si>
  <si>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</si>
  <si>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</si>
  <si>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</si>
  <si>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</si>
  <si>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</si>
  <si>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</si>
  <si>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</si>
  <si>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</si>
  <si>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</si>
  <si>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</si>
  <si>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</si>
  <si>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</si>
  <si>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</si>
  <si>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</si>
  <si>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</si>
  <si>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</si>
  <si>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</si>
  <si>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</si>
  <si>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</si>
  <si>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</si>
  <si>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</si>
  <si>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</si>
  <si>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</si>
  <si>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</si>
  <si>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</si>
  <si>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</si>
  <si>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</si>
  <si>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</si>
  <si>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</si>
  <si>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</si>
  <si>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</si>
  <si>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</si>
  <si>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</si>
  <si>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</si>
  <si>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</si>
  <si>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</si>
  <si>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</si>
  <si>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</si>
  <si>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</si>
  <si>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</si>
  <si>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</si>
  <si>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</si>
  <si>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</si>
  <si>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</si>
  <si>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</si>
  <si>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鳥取県智頭町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</si>
  <si>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</si>
  <si>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</si>
  <si>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</si>
  <si>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</si>
  <si>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</si>
  <si>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</si>
  <si>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</si>
  <si>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</si>
  <si>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</si>
  <si>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</si>
  <si>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</si>
  <si>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</si>
  <si>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</si>
  <si>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</si>
  <si>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</si>
  <si>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</si>
  <si>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</si>
  <si>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</si>
  <si>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</si>
  <si>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</si>
  <si>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</si>
  <si>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</si>
  <si>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</si>
  <si>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</si>
  <si>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</si>
  <si>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</si>
  <si>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</si>
  <si>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</si>
  <si>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</si>
  <si>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</si>
  <si>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</si>
  <si>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</si>
  <si>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</si>
  <si>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</si>
  <si>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</si>
  <si>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</si>
  <si>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</si>
  <si>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</si>
  <si>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</si>
  <si>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</si>
  <si>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</si>
  <si>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</si>
  <si>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</si>
  <si>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</si>
  <si>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</si>
  <si>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</si>
  <si>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</si>
  <si>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</si>
  <si>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</si>
  <si>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</si>
  <si>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</si>
  <si>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</si>
  <si>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</si>
  <si>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</si>
  <si>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</si>
  <si>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</si>
  <si>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</si>
  <si>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</si>
  <si>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</si>
  <si>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</si>
  <si>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</si>
  <si>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</si>
  <si>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</si>
  <si>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</si>
  <si>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</si>
  <si>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</si>
  <si>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</si>
  <si>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</si>
  <si>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</si>
  <si>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</si>
  <si>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</si>
  <si>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</si>
  <si>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</si>
  <si>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</si>
  <si>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</si>
  <si>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</si>
  <si>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</si>
  <si>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</si>
  <si>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</si>
  <si>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</si>
  <si>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</si>
  <si>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</si>
  <si>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</si>
  <si>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</si>
  <si>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</si>
  <si>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</si>
  <si>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</si>
  <si>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</si>
  <si>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</si>
  <si>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</si>
  <si>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</si>
  <si>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</si>
  <si>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</si>
  <si>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</si>
  <si>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</si>
  <si>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</si>
  <si>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</si>
  <si>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</si>
  <si>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</si>
  <si>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</si>
  <si>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</si>
  <si>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</si>
  <si>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</si>
  <si>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</si>
  <si>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</si>
  <si>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</si>
  <si>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</si>
  <si>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</si>
  <si>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</si>
  <si>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</si>
  <si>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</si>
  <si>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</si>
  <si>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</si>
  <si>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</si>
  <si>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</si>
  <si>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</si>
  <si>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</si>
  <si>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</si>
  <si>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</si>
  <si>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</si>
  <si>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</si>
  <si>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</si>
  <si>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</si>
  <si>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</si>
  <si>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</si>
  <si>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</si>
  <si>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</si>
  <si>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</si>
  <si>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</si>
  <si>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</si>
  <si>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</si>
  <si>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</si>
  <si>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</si>
  <si>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</si>
  <si>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</si>
  <si>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</si>
  <si>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</si>
  <si>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</si>
  <si>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</si>
  <si>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</si>
  <si>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</si>
  <si>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</si>
  <si>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</si>
  <si>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</si>
  <si>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</si>
  <si>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</si>
  <si>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</si>
  <si>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</si>
  <si>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</si>
  <si>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</si>
  <si>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</si>
  <si>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</si>
  <si>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</si>
  <si>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鳥取県智頭町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</si>
  <si>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</si>
  <si>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</si>
  <si>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</si>
  <si>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</si>
  <si>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</si>
  <si>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</si>
  <si>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</si>
  <si>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</si>
  <si>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</si>
  <si>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</si>
  <si>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</si>
  <si>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</si>
  <si>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</si>
  <si>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</si>
  <si>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</si>
  <si>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</si>
  <si>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</si>
  <si>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</si>
  <si>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</si>
  <si>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</si>
  <si>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</si>
  <si>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</si>
  <si>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</si>
  <si>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</si>
  <si>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</si>
  <si>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</si>
  <si>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</si>
  <si>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</si>
  <si>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</si>
  <si>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</si>
  <si>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</si>
  <si>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</si>
  <si>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</si>
  <si>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</si>
  <si>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</si>
  <si>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</si>
  <si>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</si>
  <si>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</si>
  <si>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</si>
  <si>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</si>
  <si>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</si>
  <si>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</si>
  <si>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</si>
  <si>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</si>
  <si>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</si>
  <si>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</si>
  <si>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</si>
  <si>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</si>
  <si>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</si>
  <si>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</si>
  <si>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</si>
  <si>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</si>
  <si>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</si>
  <si>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</si>
  <si>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</si>
  <si>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</si>
  <si>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</si>
  <si>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</si>
  <si>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</si>
  <si>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</si>
  <si>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</si>
  <si>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</si>
  <si>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</si>
  <si>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</si>
  <si>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</si>
  <si>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</si>
  <si>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</si>
  <si>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</si>
  <si>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</si>
  <si>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</si>
  <si>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</si>
  <si>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</si>
  <si>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</si>
  <si>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</si>
  <si>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</si>
  <si>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</si>
  <si>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</si>
  <si>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</si>
  <si>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</si>
  <si>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</si>
  <si>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</si>
  <si>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</si>
  <si>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</si>
  <si>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</si>
  <si>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</si>
  <si>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</si>
  <si>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</si>
  <si>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</si>
  <si>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</si>
  <si>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</si>
  <si>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</si>
  <si>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</si>
  <si>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</si>
  <si>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</si>
  <si>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</si>
  <si>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</si>
  <si>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</si>
  <si>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</si>
  <si>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</si>
  <si>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</si>
  <si>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</si>
  <si>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</si>
  <si>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</si>
  <si>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</si>
  <si>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</si>
  <si>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</si>
  <si>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</si>
  <si>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</si>
  <si>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</si>
  <si>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</si>
  <si>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</si>
  <si>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</si>
  <si>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智頭町病院事業会計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</si>
  <si>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</si>
  <si>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</si>
  <si>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智頭町農業集落排水事業特別会計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</si>
  <si>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</si>
  <si>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智頭町公共下水道事業特別会計</t>
    <phoneticPr fontId="5"/>
  </si>
  <si>
    <t>(Ｆ)</t>
    <phoneticPr fontId="5"/>
  </si>
  <si>
    <t>智頭町簡易水道事業特別会計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</si>
  <si>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</si>
  <si>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</si>
  <si>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</si>
  <si>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</si>
  <si>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</si>
  <si>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</si>
  <si>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</si>
  <si>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</si>
  <si>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</si>
  <si>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</si>
  <si>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</si>
  <si>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</si>
  <si>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</si>
  <si>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</si>
  <si>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</si>
  <si>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</si>
  <si>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</si>
  <si>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</si>
  <si>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</si>
  <si>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</si>
  <si>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</si>
  <si>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</si>
  <si>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</si>
  <si>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</si>
  <si>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</si>
  <si>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</si>
  <si>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</si>
  <si>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</si>
  <si>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</si>
  <si>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</si>
  <si>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</si>
  <si>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</si>
  <si>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</si>
  <si>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</si>
  <si>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</si>
  <si>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</si>
  <si>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</si>
  <si>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</si>
  <si>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</si>
  <si>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</si>
  <si>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</si>
  <si>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</si>
  <si>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</si>
  <si>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</si>
  <si>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</si>
  <si>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</si>
  <si>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</si>
  <si>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</si>
  <si>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</si>
  <si>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</si>
  <si>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</si>
  <si>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</si>
  <si>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</si>
  <si>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</si>
  <si>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</si>
  <si>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</si>
  <si>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</si>
  <si>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</si>
  <si>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</si>
  <si>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</si>
  <si>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</si>
  <si>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</si>
  <si>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</si>
  <si>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</si>
  <si>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</si>
  <si>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</si>
  <si>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</si>
  <si>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</si>
  <si>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</si>
  <si>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</si>
  <si>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</si>
  <si>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</si>
  <si>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</si>
  <si>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</si>
  <si>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</si>
  <si>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</si>
  <si>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</si>
  <si>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</si>
  <si>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</si>
  <si>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</si>
  <si>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</si>
  <si>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</si>
  <si>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</si>
  <si>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</si>
  <si>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</si>
  <si>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</si>
  <si>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</si>
  <si>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</si>
  <si>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</si>
  <si>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</si>
  <si>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0.83</t>
  </si>
  <si>
    <t>▲ 1.86</t>
  </si>
  <si>
    <t>▲ 3.43</t>
  </si>
  <si>
    <t>智頭町病院事業会計</t>
  </si>
  <si>
    <t>智頭町水道事業会計</t>
  </si>
  <si>
    <t>一般会計</t>
  </si>
  <si>
    <t>智頭町介護保険事業特別会計</t>
  </si>
  <si>
    <t>智頭町国民健康保険事業特別会計</t>
  </si>
  <si>
    <t>智頭町公共下水道事業特別会計</t>
  </si>
  <si>
    <t>智頭町農業集落排水事業特別会計</t>
  </si>
  <si>
    <t>智頭町住宅新築資金等貸付事業特別会計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</si>
  <si>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</si>
  <si>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</si>
  <si>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</si>
  <si>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</si>
  <si>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</si>
  <si>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</si>
  <si>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</si>
  <si>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</si>
  <si>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サングリーン智頭</t>
    <rPh sb="6" eb="8">
      <t>チヅ</t>
    </rPh>
    <phoneticPr fontId="2"/>
  </si>
  <si>
    <t>智頭町土地開発公社</t>
    <rPh sb="0" eb="3">
      <t>チヅチョウ</t>
    </rPh>
    <rPh sb="3" eb="5">
      <t>トチ</t>
    </rPh>
    <rPh sb="5" eb="7">
      <t>カイハツ</t>
    </rPh>
    <rPh sb="7" eb="9">
      <t>コウシャ</t>
    </rPh>
    <phoneticPr fontId="2"/>
  </si>
  <si>
    <t>-</t>
    <phoneticPr fontId="2"/>
  </si>
  <si>
    <t>鳥取県東部広域行政管理組合</t>
  </si>
  <si>
    <t>鳥取県町村総合事務組合</t>
    <phoneticPr fontId="2"/>
  </si>
  <si>
    <t>鳥取県後期高齢者医療広域連合</t>
  </si>
  <si>
    <t>鳥取県後期高齢者医療広域連合</t>
    <phoneticPr fontId="2"/>
  </si>
  <si>
    <t>一般会計</t>
    <phoneticPr fontId="2"/>
  </si>
  <si>
    <t>-</t>
    <phoneticPr fontId="2"/>
  </si>
  <si>
    <t>特別会計</t>
    <phoneticPr fontId="2"/>
  </si>
  <si>
    <t>特別会計</t>
    <rPh sb="2" eb="4">
      <t>カイケイ</t>
    </rPh>
    <phoneticPr fontId="2"/>
  </si>
  <si>
    <t>智頭町森林整備促進基金</t>
    <rPh sb="0" eb="3">
      <t>チズチョウ</t>
    </rPh>
    <rPh sb="3" eb="5">
      <t>シンリン</t>
    </rPh>
    <rPh sb="5" eb="7">
      <t>セイビ</t>
    </rPh>
    <rPh sb="7" eb="9">
      <t>ソクシン</t>
    </rPh>
    <rPh sb="9" eb="11">
      <t>キキン</t>
    </rPh>
    <phoneticPr fontId="5"/>
  </si>
  <si>
    <t>智頭町教育施設整備基金</t>
    <rPh sb="3" eb="5">
      <t>キョウイク</t>
    </rPh>
    <rPh sb="5" eb="7">
      <t>シセツ</t>
    </rPh>
    <rPh sb="7" eb="9">
      <t>セイビ</t>
    </rPh>
    <phoneticPr fontId="5"/>
  </si>
  <si>
    <t>智頭町農業集落排水施設整備基金</t>
    <rPh sb="0" eb="3">
      <t>チズチョウ</t>
    </rPh>
    <rPh sb="3" eb="5">
      <t>ノウギョウ</t>
    </rPh>
    <rPh sb="5" eb="7">
      <t>シュウラク</t>
    </rPh>
    <rPh sb="7" eb="9">
      <t>ハイスイ</t>
    </rPh>
    <rPh sb="9" eb="11">
      <t>シセツ</t>
    </rPh>
    <rPh sb="11" eb="15">
      <t>セイビキキン</t>
    </rPh>
    <phoneticPr fontId="2"/>
  </si>
  <si>
    <t>智頭町消防施設整備基金</t>
    <rPh sb="0" eb="3">
      <t>チズチョウ</t>
    </rPh>
    <rPh sb="3" eb="5">
      <t>ショウボウ</t>
    </rPh>
    <rPh sb="5" eb="7">
      <t>シセツ</t>
    </rPh>
    <rPh sb="7" eb="11">
      <t>セイビキキン</t>
    </rPh>
    <phoneticPr fontId="2"/>
  </si>
  <si>
    <t>智頭町地域福祉基金</t>
    <rPh sb="0" eb="3">
      <t>チズチョウ</t>
    </rPh>
    <rPh sb="3" eb="5">
      <t>チイキ</t>
    </rPh>
    <rPh sb="5" eb="7">
      <t>フクシ</t>
    </rPh>
    <rPh sb="7" eb="9">
      <t>キキン</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</si>
  <si>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</si>
  <si>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</si>
  <si>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</si>
  <si>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</si>
  <si>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</si>
  <si>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</si>
  <si>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</si>
  <si>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</si>
  <si>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</si>
  <si>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</si>
  <si>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将来負担比率は前年度から3.8ポイント、実質公債費比率は0.8ポイント増加している。両比率とも、類似団体平均を上回っている状況である。
近年の保育園・消防団拠点施設等の更新、新図書館・コミュニティセンター建設といった地方債を充当した施設整備事業分の元利償還金の増加が見込まれるため、大型事業等は抑制し、公債費の圧縮に努める必要がある。</t>
    <rPh sb="108" eb="111">
      <t>チホウサイ</t>
    </rPh>
    <rPh sb="112" eb="114">
      <t>ジュウトウ</t>
    </rPh>
    <rPh sb="120" eb="122">
      <t>ジギョウ</t>
    </rPh>
    <rPh sb="122" eb="123">
      <t>ブン</t>
    </rPh>
    <rPh sb="141" eb="143">
      <t>オオガタ</t>
    </rPh>
    <rPh sb="151" eb="154">
      <t>コウサイヒ</t>
    </rPh>
    <phoneticPr fontId="5"/>
  </si>
  <si>
    <t xml:space="preserve">　将来負担比率および有形固定資産減価償却率ともに前年度から増加している。類似団体平均と比較すると、有形固定資産減価償却率は下回っているが、将来負担比率は依然として高水準で推移している。
近年の大型事業や企業会計等の償還進展に伴い、両比率ともに減少する見込みであるが、今後も地方債発行額の抑制に努める必要がある。
</t>
    <rPh sb="14" eb="16">
      <t>シサン</t>
    </rPh>
    <rPh sb="61" eb="63">
      <t>シタマワ</t>
    </rPh>
    <rPh sb="69" eb="71">
      <t>ショウライ</t>
    </rPh>
    <rPh sb="71" eb="73">
      <t>フタン</t>
    </rPh>
    <rPh sb="73" eb="75">
      <t>ヒリツ</t>
    </rPh>
    <rPh sb="96" eb="98">
      <t>オオガタ</t>
    </rPh>
    <rPh sb="98" eb="10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</si>
</sst>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AC3-491C-B777-B1E16597B3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103990</c:v>
                </c:pt>
                <c:pt idx="1">
                  <c:v>100267</c:v>
                </c:pt>
                <c:pt idx="2">
                  <c:v>140613</c:v>
                </c:pt>
                <c:pt idx="3">
                  <c:v>182294</c:v>
                </c:pt>
                <c:pt idx="4">
                  <c:v>113075</c:v>
                </c:pt>
              </c:numCache>
            </c:numRef>
          </c:val>
          <c:smooth val="0"/>
          <c:extLst>
            <c:ext xmlns:c16="http://schemas.microsoft.com/office/drawing/2014/chart" uri="{C3380CC4-5D6E-409C-BE32-E72D297353CC}">
              <c16:uniqueId val="{00000001-CAC3-491C-B777-B1E16597B3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5.68</c:v>
                </c:pt>
                <c:pt idx="1">
                  <c:v>3.72</c:v>
                </c:pt>
                <c:pt idx="2">
                  <c:v>4.47</c:v>
                </c:pt>
                <c:pt idx="3">
                  <c:v>4.63</c:v>
                </c:pt>
                <c:pt idx="4">
                  <c:v>3.24</c:v>
                </c:pt>
              </c:numCache>
            </c:numRef>
          </c:val>
          <c:extLst>
            <c:ext xmlns:c16="http://schemas.microsoft.com/office/drawing/2014/chart" uri="{C3380CC4-5D6E-409C-BE32-E72D297353CC}">
              <c16:uniqueId val="{00000000-3E66-495C-B1FA-563E119644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44.35</c:v>
                </c:pt>
                <c:pt idx="1">
                  <c:v>43.83</c:v>
                </c:pt>
                <c:pt idx="2">
                  <c:v>39.520000000000003</c:v>
                </c:pt>
                <c:pt idx="3">
                  <c:v>37.35</c:v>
                </c:pt>
                <c:pt idx="4">
                  <c:v>43.37</c:v>
                </c:pt>
              </c:numCache>
            </c:numRef>
          </c:val>
          <c:extLst>
            <c:ext xmlns:c16="http://schemas.microsoft.com/office/drawing/2014/chart" uri="{C3380CC4-5D6E-409C-BE32-E72D297353CC}">
              <c16:uniqueId val="{00000001-3E66-495C-B1FA-563E119644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-1.86</c:v>
                </c:pt>
                <c:pt idx="2">
                  <c:v>-3.43</c:v>
                </c:pt>
                <c:pt idx="3">
                  <c:v>0.75</c:v>
                </c:pt>
                <c:pt idx="4">
                  <c:v>7.52</c:v>
                </c:pt>
              </c:numCache>
            </c:numRef>
          </c:val>
          <c:smooth val="0"/>
          <c:extLst>
            <c:ext xmlns:c16="http://schemas.microsoft.com/office/drawing/2014/chart" uri="{C3380CC4-5D6E-409C-BE32-E72D297353CC}">
              <c16:uniqueId val="{00000002-3E66-495C-B1FA-563E119644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DE9-4A82-930D-2BA64101F7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E9-4A82-930D-2BA64101F700}"/>
            </c:ext>
          </c:extLst>
        </c:ser>
        <c:ser>
          <c:idx val="2"/>
          <c:order val="2"/>
          <c:tx>
            <c:strRef>
              <c:f>データシート!$A$29</c:f>
              <c:strCache>
                <c:ptCount val="1"/>
                <c:pt idx="0">
                  <c:v>智頭町住宅新築資金等貸付事業特別会計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DE9-4A82-930D-2BA64101F700}"/>
            </c:ext>
          </c:extLst>
        </c:ser>
        <c:ser>
          <c:idx val="3"/>
          <c:order val="3"/>
          <c:tx>
            <c:strRef>
              <c:f>データシート!$A$30</c:f>
              <c:strCache>
                <c:ptCount val="1"/>
                <c:pt idx="0">
                  <c:v>智頭町農業集落排水事業特別会計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0.04</c:v>
                </c:pt>
                <c:pt idx="8">
                  <c:v>#N/A</c:v>
                </c:pt>
                <c:pt idx="9">
                  <c:v>0.01</c:v>
                </c:pt>
              </c:numCache>
            </c:numRef>
          </c:val>
          <c:extLst>
            <c:ext xmlns:c16="http://schemas.microsoft.com/office/drawing/2014/chart" uri="{C3380CC4-5D6E-409C-BE32-E72D297353CC}">
              <c16:uniqueId val="{00000003-9DE9-4A82-930D-2BA64101F700}"/>
            </c:ext>
          </c:extLst>
        </c:ser>
        <c:ser>
          <c:idx val="4"/>
          <c:order val="4"/>
          <c:tx>
            <c:strRef>
              <c:f>データシート!$A$31</c:f>
              <c:strCache>
                <c:ptCount val="1"/>
                <c:pt idx="0">
                  <c:v>智頭町公共下水道事業特別会計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0.01</c:v>
                </c:pt>
                <c:pt idx="4">
                  <c:v>#N/A</c:v>
                </c:pt>
                <c:pt idx="5">
                  <c:v>0.01</c:v>
                </c:pt>
                <c:pt idx="6">
                  <c:v>#N/A</c:v>
                </c:pt>
                <c:pt idx="7">
                  <c:v>0.06</c:v>
                </c:pt>
                <c:pt idx="8">
                  <c:v>#N/A</c:v>
                </c:pt>
                <c:pt idx="9">
                  <c:v>0.2</c:v>
                </c:pt>
              </c:numCache>
            </c:numRef>
          </c:val>
          <c:extLst>
            <c:ext xmlns:c16="http://schemas.microsoft.com/office/drawing/2014/chart" uri="{C3380CC4-5D6E-409C-BE32-E72D297353CC}">
              <c16:uniqueId val="{00000004-9DE9-4A82-930D-2BA64101F700}"/>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c:v>
                </c:pt>
                <c:pt idx="2">
                  <c:v>#N/A</c:v>
                </c:pt>
                <c:pt idx="3">
                  <c:v>1</c:v>
                </c:pt>
                <c:pt idx="4">
                  <c:v>#N/A</c:v>
                </c:pt>
                <c:pt idx="5">
                  <c:v>0.24</c:v>
                </c:pt>
                <c:pt idx="6">
                  <c:v>#N/A</c:v>
                </c:pt>
                <c:pt idx="7">
                  <c:v>0.7</c:v>
                </c:pt>
                <c:pt idx="8">
                  <c:v>#N/A</c:v>
                </c:pt>
                <c:pt idx="9">
                  <c:v>1.05</c:v>
                </c:pt>
              </c:numCache>
            </c:numRef>
          </c:val>
          <c:extLst>
            <c:ext xmlns:c16="http://schemas.microsoft.com/office/drawing/2014/chart" uri="{C3380CC4-5D6E-409C-BE32-E72D297353CC}">
              <c16:uniqueId val="{00000005-9DE9-4A82-930D-2BA64101F700}"/>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2.66</c:v>
                </c:pt>
                <c:pt idx="2">
                  <c:v>#N/A</c:v>
                </c:pt>
                <c:pt idx="3">
                  <c:v>2.2599999999999998</c:v>
                </c:pt>
                <c:pt idx="4">
                  <c:v>#N/A</c:v>
                </c:pt>
                <c:pt idx="5">
                  <c:v>2.94</c:v>
                </c:pt>
                <c:pt idx="6">
                  <c:v>#N/A</c:v>
                </c:pt>
                <c:pt idx="7">
                  <c:v>1.63</c:v>
                </c:pt>
                <c:pt idx="8">
                  <c:v>#N/A</c:v>
                </c:pt>
                <c:pt idx="9">
                  <c:v>2.19</c:v>
                </c:pt>
              </c:numCache>
            </c:numRef>
          </c:val>
          <c:extLst>
            <c:ext xmlns:c16="http://schemas.microsoft.com/office/drawing/2014/chart" uri="{C3380CC4-5D6E-409C-BE32-E72D297353CC}">
              <c16:uniqueId val="{00000006-9DE9-4A82-930D-2BA64101F70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5.67</c:v>
                </c:pt>
                <c:pt idx="2">
                  <c:v>#N/A</c:v>
                </c:pt>
                <c:pt idx="3">
                  <c:v>3.71</c:v>
                </c:pt>
                <c:pt idx="4">
                  <c:v>#N/A</c:v>
                </c:pt>
                <c:pt idx="5">
                  <c:v>4.46</c:v>
                </c:pt>
                <c:pt idx="6">
                  <c:v>#N/A</c:v>
                </c:pt>
                <c:pt idx="7">
                  <c:v>4.62</c:v>
                </c:pt>
                <c:pt idx="8">
                  <c:v>#N/A</c:v>
                </c:pt>
                <c:pt idx="9">
                  <c:v>3.22</c:v>
                </c:pt>
              </c:numCache>
            </c:numRef>
          </c:val>
          <c:extLst>
            <c:ext xmlns:c16="http://schemas.microsoft.com/office/drawing/2014/chart" uri="{C3380CC4-5D6E-409C-BE32-E72D297353CC}">
              <c16:uniqueId val="{00000007-9DE9-4A82-930D-2BA64101F700}"/>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6.32</c:v>
                </c:pt>
                <c:pt idx="2">
                  <c:v>#N/A</c:v>
                </c:pt>
                <c:pt idx="3">
                  <c:v>6.72</c:v>
                </c:pt>
                <c:pt idx="4">
                  <c:v>#N/A</c:v>
                </c:pt>
                <c:pt idx="5">
                  <c:v>6.86</c:v>
                </c:pt>
                <c:pt idx="6">
                  <c:v>#N/A</c:v>
                </c:pt>
                <c:pt idx="7">
                  <c:v>6.9</c:v>
                </c:pt>
                <c:pt idx="8">
                  <c:v>#N/A</c:v>
                </c:pt>
                <c:pt idx="9">
                  <c:v>6.9</c:v>
                </c:pt>
              </c:numCache>
            </c:numRef>
          </c:val>
          <c:extLst>
            <c:ext xmlns:c16="http://schemas.microsoft.com/office/drawing/2014/chart" uri="{C3380CC4-5D6E-409C-BE32-E72D297353CC}">
              <c16:uniqueId val="{00000008-9DE9-4A82-930D-2BA64101F700}"/>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10.87</c:v>
                </c:pt>
                <c:pt idx="2">
                  <c:v>#N/A</c:v>
                </c:pt>
                <c:pt idx="3">
                  <c:v>7.93</c:v>
                </c:pt>
                <c:pt idx="4">
                  <c:v>#N/A</c:v>
                </c:pt>
                <c:pt idx="5">
                  <c:v>13.77</c:v>
                </c:pt>
                <c:pt idx="6">
                  <c:v>#N/A</c:v>
                </c:pt>
                <c:pt idx="7">
                  <c:v>15.34</c:v>
                </c:pt>
                <c:pt idx="8">
                  <c:v>#N/A</c:v>
                </c:pt>
                <c:pt idx="9">
                  <c:v>14.8</c:v>
                </c:pt>
              </c:numCache>
            </c:numRef>
          </c:val>
          <c:extLst>
            <c:ext xmlns:c16="http://schemas.microsoft.com/office/drawing/2014/chart" uri="{C3380CC4-5D6E-409C-BE32-E72D297353CC}">
              <c16:uniqueId val="{00000009-9DE9-4A82-930D-2BA64101F7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713</c:v>
                </c:pt>
                <c:pt idx="5">
                  <c:v>748</c:v>
                </c:pt>
                <c:pt idx="8">
                  <c:v>788</c:v>
                </c:pt>
                <c:pt idx="11">
                  <c:v>812</c:v>
                </c:pt>
                <c:pt idx="14">
                  <c:v>879</c:v>
                </c:pt>
              </c:numCache>
            </c:numRef>
          </c:val>
          <c:extLst>
            <c:ext xmlns:c16="http://schemas.microsoft.com/office/drawing/2014/chart" uri="{C3380CC4-5D6E-409C-BE32-E72D297353CC}">
              <c16:uniqueId val="{00000000-768B-478E-B772-DCCC1C85E2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8B-478E-B772-DCCC1C85E2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8B-478E-B772-DCCC1C85E2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8</c:v>
                </c:pt>
                <c:pt idx="6">
                  <c:v>12</c:v>
                </c:pt>
                <c:pt idx="9">
                  <c:v>15</c:v>
                </c:pt>
                <c:pt idx="12">
                  <c:v>15</c:v>
                </c:pt>
              </c:numCache>
            </c:numRef>
          </c:val>
          <c:extLst>
            <c:ext xmlns:c16="http://schemas.microsoft.com/office/drawing/2014/chart" uri="{C3380CC4-5D6E-409C-BE32-E72D297353CC}">
              <c16:uniqueId val="{00000003-768B-478E-B772-DCCC1C85E2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516</c:v>
                </c:pt>
                <c:pt idx="3">
                  <c:v>497</c:v>
                </c:pt>
                <c:pt idx="6">
                  <c:v>482</c:v>
                </c:pt>
                <c:pt idx="9">
                  <c:v>471</c:v>
                </c:pt>
                <c:pt idx="12">
                  <c:v>485</c:v>
                </c:pt>
              </c:numCache>
            </c:numRef>
          </c:val>
          <c:extLst>
            <c:ext xmlns:c16="http://schemas.microsoft.com/office/drawing/2014/chart" uri="{C3380CC4-5D6E-409C-BE32-E72D297353CC}">
              <c16:uniqueId val="{00000004-768B-478E-B772-DCCC1C85E2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8B-478E-B772-DCCC1C85E2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8B-478E-B772-DCCC1C85E2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468</c:v>
                </c:pt>
                <c:pt idx="3">
                  <c:v>519</c:v>
                </c:pt>
                <c:pt idx="6">
                  <c:v>595</c:v>
                </c:pt>
                <c:pt idx="9">
                  <c:v>657</c:v>
                </c:pt>
                <c:pt idx="12">
                  <c:v>772</c:v>
                </c:pt>
              </c:numCache>
            </c:numRef>
          </c:val>
          <c:extLst>
            <c:ext xmlns:c16="http://schemas.microsoft.com/office/drawing/2014/chart" uri="{C3380CC4-5D6E-409C-BE32-E72D297353CC}">
              <c16:uniqueId val="{00000007-768B-478E-B772-DCCC1C85E2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c:v>
                </c:pt>
                <c:pt idx="2">
                  <c:v>#N/A</c:v>
                </c:pt>
                <c:pt idx="3">
                  <c:v>#N/A</c:v>
                </c:pt>
                <c:pt idx="4">
                  <c:v>276</c:v>
                </c:pt>
                <c:pt idx="5">
                  <c:v>#N/A</c:v>
                </c:pt>
                <c:pt idx="6">
                  <c:v>#N/A</c:v>
                </c:pt>
                <c:pt idx="7">
                  <c:v>301</c:v>
                </c:pt>
                <c:pt idx="8">
                  <c:v>#N/A</c:v>
                </c:pt>
                <c:pt idx="9">
                  <c:v>#N/A</c:v>
                </c:pt>
                <c:pt idx="10">
                  <c:v>331</c:v>
                </c:pt>
                <c:pt idx="11">
                  <c:v>#N/A</c:v>
                </c:pt>
                <c:pt idx="12">
                  <c:v>#N/A</c:v>
                </c:pt>
                <c:pt idx="13">
                  <c:v>393</c:v>
                </c:pt>
                <c:pt idx="14">
                  <c:v>#N/A</c:v>
                </c:pt>
              </c:numCache>
            </c:numRef>
          </c:val>
          <c:smooth val="0"/>
          <c:extLst>
            <c:ext xmlns:c16="http://schemas.microsoft.com/office/drawing/2014/chart" uri="{C3380CC4-5D6E-409C-BE32-E72D297353CC}">
              <c16:uniqueId val="{00000008-768B-478E-B772-DCCC1C85E2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9442</c:v>
                </c:pt>
                <c:pt idx="5">
                  <c:v>9232</c:v>
                </c:pt>
                <c:pt idx="8">
                  <c:v>9011</c:v>
                </c:pt>
                <c:pt idx="11">
                  <c:v>9300</c:v>
                </c:pt>
                <c:pt idx="14">
                  <c:v>8681</c:v>
                </c:pt>
              </c:numCache>
            </c:numRef>
          </c:val>
          <c:extLst>
            <c:ext xmlns:c16="http://schemas.microsoft.com/office/drawing/2014/chart" uri="{C3380CC4-5D6E-409C-BE32-E72D297353CC}">
              <c16:uniqueId val="{00000000-D191-4360-879F-F7F2709333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c:v>
                </c:pt>
                <c:pt idx="5">
                  <c:v>29</c:v>
                </c:pt>
                <c:pt idx="8">
                  <c:v>17</c:v>
                </c:pt>
                <c:pt idx="11">
                  <c:v>2</c:v>
                </c:pt>
                <c:pt idx="14">
                  <c:v>0</c:v>
                </c:pt>
              </c:numCache>
            </c:numRef>
          </c:val>
          <c:extLst>
            <c:ext xmlns:c16="http://schemas.microsoft.com/office/drawing/2014/chart" uri="{C3380CC4-5D6E-409C-BE32-E72D297353CC}">
              <c16:uniqueId val="{00000001-D191-4360-879F-F7F2709333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3012</c:v>
                </c:pt>
                <c:pt idx="5">
                  <c:v>3017</c:v>
                </c:pt>
                <c:pt idx="8">
                  <c:v>2817</c:v>
                </c:pt>
                <c:pt idx="11">
                  <c:v>2846</c:v>
                </c:pt>
                <c:pt idx="14">
                  <c:v>3155</c:v>
                </c:pt>
              </c:numCache>
            </c:numRef>
          </c:val>
          <c:extLst>
            <c:ext xmlns:c16="http://schemas.microsoft.com/office/drawing/2014/chart" uri="{C3380CC4-5D6E-409C-BE32-E72D297353CC}">
              <c16:uniqueId val="{00000002-D191-4360-879F-F7F2709333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91-4360-879F-F7F2709333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91-4360-879F-F7F2709333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91-4360-879F-F7F2709333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409</c:v>
                </c:pt>
                <c:pt idx="3">
                  <c:v>410</c:v>
                </c:pt>
                <c:pt idx="6">
                  <c:v>413</c:v>
                </c:pt>
                <c:pt idx="9">
                  <c:v>338</c:v>
                </c:pt>
                <c:pt idx="12">
                  <c:v>308</c:v>
                </c:pt>
              </c:numCache>
            </c:numRef>
          </c:val>
          <c:extLst>
            <c:ext xmlns:c16="http://schemas.microsoft.com/office/drawing/2014/chart" uri="{C3380CC4-5D6E-409C-BE32-E72D297353CC}">
              <c16:uniqueId val="{00000006-D191-4360-879F-F7F2709333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c:v>
                </c:pt>
                <c:pt idx="3">
                  <c:v>70</c:v>
                </c:pt>
                <c:pt idx="6">
                  <c:v>83</c:v>
                </c:pt>
                <c:pt idx="9">
                  <c:v>81</c:v>
                </c:pt>
                <c:pt idx="12">
                  <c:v>78</c:v>
                </c:pt>
              </c:numCache>
            </c:numRef>
          </c:val>
          <c:extLst>
            <c:ext xmlns:c16="http://schemas.microsoft.com/office/drawing/2014/chart" uri="{C3380CC4-5D6E-409C-BE32-E72D297353CC}">
              <c16:uniqueId val="{00000007-D191-4360-879F-F7F2709333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6974</c:v>
                </c:pt>
                <c:pt idx="3">
                  <c:v>7038</c:v>
                </c:pt>
                <c:pt idx="6">
                  <c:v>5910</c:v>
                </c:pt>
                <c:pt idx="9">
                  <c:v>5606</c:v>
                </c:pt>
                <c:pt idx="12">
                  <c:v>5242</c:v>
                </c:pt>
              </c:numCache>
            </c:numRef>
          </c:val>
          <c:extLst>
            <c:ext xmlns:c16="http://schemas.microsoft.com/office/drawing/2014/chart" uri="{C3380CC4-5D6E-409C-BE32-E72D297353CC}">
              <c16:uniqueId val="{00000008-D191-4360-879F-F7F2709333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110</c:v>
                </c:pt>
                <c:pt idx="3">
                  <c:v>40</c:v>
                </c:pt>
                <c:pt idx="6">
                  <c:v>40</c:v>
                </c:pt>
                <c:pt idx="9">
                  <c:v>40</c:v>
                </c:pt>
                <c:pt idx="12">
                  <c:v>20</c:v>
                </c:pt>
              </c:numCache>
            </c:numRef>
          </c:val>
          <c:extLst>
            <c:ext xmlns:c16="http://schemas.microsoft.com/office/drawing/2014/chart" uri="{C3380CC4-5D6E-409C-BE32-E72D297353CC}">
              <c16:uniqueId val="{00000009-D191-4360-879F-F7F2709333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7557</c:v>
                </c:pt>
                <c:pt idx="3">
                  <c:v>7726</c:v>
                </c:pt>
                <c:pt idx="6">
                  <c:v>7865</c:v>
                </c:pt>
                <c:pt idx="9">
                  <c:v>8184</c:v>
                </c:pt>
                <c:pt idx="12">
                  <c:v>8558</c:v>
                </c:pt>
              </c:numCache>
            </c:numRef>
          </c:val>
          <c:extLst>
            <c:ext xmlns:c16="http://schemas.microsoft.com/office/drawing/2014/chart" uri="{C3380CC4-5D6E-409C-BE32-E72D297353CC}">
              <c16:uniqueId val="{0000000A-D191-4360-879F-F7F2709333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2624</c:v>
                </c:pt>
                <c:pt idx="2">
                  <c:v>#N/A</c:v>
                </c:pt>
                <c:pt idx="3">
                  <c:v>#N/A</c:v>
                </c:pt>
                <c:pt idx="4">
                  <c:v>3007</c:v>
                </c:pt>
                <c:pt idx="5">
                  <c:v>#N/A</c:v>
                </c:pt>
                <c:pt idx="6">
                  <c:v>#N/A</c:v>
                </c:pt>
                <c:pt idx="7">
                  <c:v>2466</c:v>
                </c:pt>
                <c:pt idx="8">
                  <c:v>#N/A</c:v>
                </c:pt>
                <c:pt idx="9">
                  <c:v>#N/A</c:v>
                </c:pt>
                <c:pt idx="10">
                  <c:v>2102</c:v>
                </c:pt>
                <c:pt idx="11">
                  <c:v>#N/A</c:v>
                </c:pt>
                <c:pt idx="12">
                  <c:v>#N/A</c:v>
                </c:pt>
                <c:pt idx="13">
                  <c:v>2370</c:v>
                </c:pt>
                <c:pt idx="14">
                  <c:v>#N/A</c:v>
                </c:pt>
              </c:numCache>
            </c:numRef>
          </c:val>
          <c:smooth val="0"/>
          <c:extLst>
            <c:ext xmlns:c16="http://schemas.microsoft.com/office/drawing/2014/chart" uri="{C3380CC4-5D6E-409C-BE32-E72D297353CC}">
              <c16:uniqueId val="{0000000B-D191-4360-879F-F7F2709333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1407</c:v>
                </c:pt>
                <c:pt idx="1">
                  <c:v>1418</c:v>
                </c:pt>
                <c:pt idx="2">
                  <c:v>1769</c:v>
                </c:pt>
              </c:numCache>
            </c:numRef>
          </c:val>
          <c:extLst>
            <c:ext xmlns:c16="http://schemas.microsoft.com/office/drawing/2014/chart" uri="{C3380CC4-5D6E-409C-BE32-E72D297353CC}">
              <c16:uniqueId val="{00000000-A9FF-46C1-B13C-5242D9C15D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A9FF-46C1-B13C-5242D9C15D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1038</c:v>
                </c:pt>
                <c:pt idx="1">
                  <c:v>1064</c:v>
                </c:pt>
                <c:pt idx="2">
                  <c:v>1061</c:v>
                </c:pt>
              </c:numCache>
            </c:numRef>
          </c:val>
          <c:extLst>
            <c:ext xmlns:c16="http://schemas.microsoft.com/office/drawing/2014/chart" uri="{C3380CC4-5D6E-409C-BE32-E72D297353CC}">
              <c16:uniqueId val="{00000002-A9FF-46C1-B13C-5242D9C15D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{5029B3A0-D10F-4078-A3C4-2C798334EA25}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CF-46FF-89F9-570BA2235F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{32C3F902-675F-4DD3-89F2-EB9DB3420F9B}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F-46FF-89F9-570BA2235F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{F64D63E3-E399-46FD-BB28-915C03D34569}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F-46FF-89F9-570BA2235F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{86E817EB-4C6E-4180-A58B-EED690C7B03F}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F-46FF-89F9-570BA2235F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{EEEE17E7-54B0-4EC8-B17D-234D2EE6EB65}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F-46FF-89F9-570BA2235FF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{FC2EA960-3D50-41BD-AE80-BCE5936BD8C4}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CF-46FF-89F9-570BA2235FF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{AFDA1664-38E0-426B-97CD-FB96E59CEC5E}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CF-46FF-89F9-570BA2235FF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{77F3DAB4-7507-41DF-8B62-8054B9042BC1}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CF-46FF-89F9-570BA2235FF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{5360C9FA-2D48-45DB-8134-810BA032C80C}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CF-46FF-89F9-570BA2235F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58.8</c:v>
                </c:pt>
                <c:pt idx="16">
                  <c:v>60.8</c:v>
                </c:pt>
                <c:pt idx="24">
                  <c:v>60.1</c:v>
                </c:pt>
                <c:pt idx="32">
                  <c:v>61.7</c:v>
                </c:pt>
              </c:numCache>
            </c:numRef>
          </c:xVal>
          <c:yVal>
            <c:numRef>
              <c:f>公会計指標分析・財政指標組合せ分析表!$BP$51:$DC$51</c:f>
              <c:numCache>
                <c:formatCode>#,##0.0;"▲ "#,##0.0</c:formatCode>
                <c:ptCount val="40"/>
                <c:pt idx="0">
                  <c:v>93.7</c:v>
                </c:pt>
                <c:pt idx="8">
                  <c:v>107.1</c:v>
                </c:pt>
                <c:pt idx="16">
                  <c:v>88.8</c:v>
                </c:pt>
                <c:pt idx="24">
                  <c:v>70.2</c:v>
                </c:pt>
                <c:pt idx="32">
                  <c:v>74</c:v>
                </c:pt>
              </c:numCache>
            </c:numRef>
          </c:yVal>
          <c:smooth val="0"/>
          <c:extLst>
            <c:ext xmlns:c16="http://schemas.microsoft.com/office/drawing/2014/chart" uri="{C3380CC4-5D6E-409C-BE32-E72D297353CC}">
              <c16:uniqueId val="{00000009-4ECF-46FF-89F9-570BA2235F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{057F1990-96CD-40BB-BA90-B53D589FAB78}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CF-46FF-89F9-570BA2235F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{707B8B01-3056-4AF5-9E6B-F3D95743D307}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F-46FF-89F9-570BA2235F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{FE140FBE-6B31-484B-BFF4-0C834C4B8CF0}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F-46FF-89F9-570BA2235F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{03893D18-34E8-43B2-8F9E-E0988C931129}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F-46FF-89F9-570BA2235F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{2B1A0EFE-7982-4504-B702-04A10261CA77}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F-46FF-89F9-570BA2235FF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{A6AC2B84-CAE5-49D3-82B6-B1A5FF0C1773}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CF-46FF-89F9-570BA2235FF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{36E472E7-887E-4F34-BB2C-E4B57AD8EFA1}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CF-46FF-89F9-570BA2235FF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{8B521CAE-C0F1-41E4-A251-BDB19E5A7B49}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CF-46FF-89F9-570BA2235FF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{D6AA86C3-CE07-4131-81DF-E85BBF43470B}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CF-46FF-89F9-570BA2235F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CF-46FF-89F9-570BA2235FF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{556DE882-F506-4791-9F9D-147E8C20F93A}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A1-495F-BA0C-D2C2C656AE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{283F05B6-944C-4EB5-BD40-F67595FCF9E6}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A1-495F-BA0C-D2C2C656AE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{DA6A3824-B3FF-4B9C-8434-2624E08A43AC}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A1-495F-BA0C-D2C2C656AE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{3B0EEFA1-D7E4-417B-BDF0-BD2EEB156FA3}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A1-495F-BA0C-D2C2C656AE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{D495229A-A3DF-4F4F-820E-E4AB800B4EB0}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A1-495F-BA0C-D2C2C656AEA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{525FF556-CE1E-4694-9E40-3A112E7D8699}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A1-495F-BA0C-D2C2C656AEA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{42EC1F9E-E99E-4F25-8360-5FB5CB88CED5}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A1-495F-BA0C-D2C2C656AEA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{B2303C67-A5E9-47F6-90F8-7A645E8EBCE4}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A1-495F-BA0C-D2C2C656AEA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{5E5D223A-8817-47BB-86B2-0D2022A98FB8}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A1-495F-BA0C-D2C2C656AE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c:v>
                </c:pt>
                <c:pt idx="16">
                  <c:v>10.1</c:v>
                </c:pt>
                <c:pt idx="24">
                  <c:v>10.5</c:v>
                </c:pt>
                <c:pt idx="32">
                  <c:v>11.3</c:v>
                </c:pt>
              </c:numCache>
            </c:numRef>
          </c:xVal>
          <c:yVal>
            <c:numRef>
              <c:f>公会計指標分析・財政指標組合せ分析表!$BP$73:$DC$73</c:f>
              <c:numCache>
                <c:formatCode>#,##0.0;"▲ "#,##0.0</c:formatCode>
                <c:ptCount val="40"/>
                <c:pt idx="0">
                  <c:v>93.7</c:v>
                </c:pt>
                <c:pt idx="8">
                  <c:v>107.1</c:v>
                </c:pt>
                <c:pt idx="16">
                  <c:v>88.8</c:v>
                </c:pt>
                <c:pt idx="24">
                  <c:v>70.2</c:v>
                </c:pt>
                <c:pt idx="32">
                  <c:v>74</c:v>
                </c:pt>
              </c:numCache>
            </c:numRef>
          </c:yVal>
          <c:smooth val="0"/>
          <c:extLst>
            <c:ext xmlns:c16="http://schemas.microsoft.com/office/drawing/2014/chart" uri="{C3380CC4-5D6E-409C-BE32-E72D297353CC}">
              <c16:uniqueId val="{00000009-FCA1-495F-BA0C-D2C2C656AE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{4E977865-68B3-4029-999F-D70926678F80}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A1-495F-BA0C-D2C2C656AE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{1FAA4DC3-630E-486C-9454-03E0941DD04D}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A1-495F-BA0C-D2C2C656AE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{78E4162C-ADC6-46FF-97EA-8A08737E7C2D}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A1-495F-BA0C-D2C2C656AE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{F4C406A6-650A-4E02-A867-28EC54E31572}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A1-495F-BA0C-D2C2C656AE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{3612E5FC-C54F-4E28-A586-67F8A10F8B74}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A1-495F-BA0C-D2C2C656AEA1}"/>
                </c:ext>
              </c:extLst>
            </c:dLbl>
            <c:dLbl>
              <c:idx val="8"/>
              <c:layout>
                <c:manualLayout>
                  <c:x val="-1.8235628084249993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{6FD094D4-750A-4E29-BBD9-9AB7FF9FAC76}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A1-495F-BA0C-D2C2C656AEA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{699AD285-B8D4-42B2-AA4F-0D1530226F79}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A1-495F-BA0C-D2C2C656AEA1}"/>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{449ED7ED-4920-4D9E-A418-030CDA33C8FE}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A1-495F-BA0C-D2C2C656AEA1}"/>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{A7B64E08-67BE-4C43-88CF-451DE92406E6}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A1-495F-BA0C-D2C2C656AE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A1-495F-BA0C-D2C2C656AEA1}"/>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完済が進んでおり、公営企業債の元利償還金に対する繰入金は減少している。一方で、主に過疎対策事業債の据置期間終了に伴い、普通会計の元利償還金は増加しており、公営企業債の減少幅を上回っている。比率については、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年度がピークとなる見込みであり、今後も大型事業に係る地方債償還が控えているため、地方債は発行については今後厳しく抑制していく方針である。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今後も利子の積み立てを行っていく。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について、完済および償還の進展に伴い減少し、また職員の退職に伴い退職手当負担見込額が減小している。一方で、一般会計の地方債発行額が増加したことから、地方債残高が増加した。充当可能基金については、財政調整基金の積立を行ったため増となった。今後は地方債は発行については厳しく抑制し、また、着実な基金運用に取り組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年度に引き続き、一般財源に係る支出の抑制及び地方交付税の増額があり、財政調整基金を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百万円積み立てた。教育施設建設（中学校、図書館）に係る地方債の償還に充てるため、教育施設整備基金の取り崩しを行ったが、取崩額以上の積立を行うことができたため、全体では増となっている。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崩額も増加見込みである。したがって、余剰金の積み立てを確実に行うとともに、税収の確保・歳出の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教育施設整備基金：学校施設・社会教育施設その他教育施設の整備を行う。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森林整備促進基金：森林の整備、人材の育成及び確保、普及啓発、木材の利用促進その他の森林の整備の促進に関する施策を行う。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教育施設整備基金：教育施設建設に係る地方債償還の財源として、取り崩しを行ったため。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森林整備促進基金：森林環境贈与税の増額のため。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教育施設整備基金：引き続き教育施設建設に係る地方債償還の財源として、取り崩しを行う。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森林整備促進基金：林業施策の財源として活用する。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年度に引き続き、一般財源に係る支出の抑制及び地方交付税の増額があり、財政調整基金を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崩額も増加見込みである。したがって、余剰金の積み立てを確実に行うとともに、税収の確保・歳出の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減価償却の進展に伴い</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lang="en-US" altLang="ja-JP" sz="1100">
              <a:solidFill>
                <a:schemeClr val="dk1"/>
              </a:solidFill>
              <a:effectLst/>
              <a:latin typeface="+mn-lt"/>
              <a:ea typeface="+mn-ea"/>
              <a:cs typeface="+mn-cs"/>
            </a:rPr>
            <a:t>IRU</a:t>
          </a:r>
          <a:r>
            <a:rPr lang="ja-JP" altLang="ja-JP" sz="1100">
              <a:solidFill>
                <a:schemeClr val="dk1"/>
              </a:solidFill>
              <a:effectLst/>
              <a:latin typeface="+mn-lt"/>
              <a:ea typeface="+mn-ea"/>
              <a:cs typeface="+mn-cs"/>
            </a:rPr>
            <a:t>機器更新や空き校舎改修事業</a:t>
          </a:r>
          <a:r>
            <a:rPr lang="ja-JP" altLang="en-US"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大型事業実施により比率の増加は抑えられ、類似団体平均を下回っている状態ではあるが、依然として活用・維持管理に苦慮している施設が存在している</a:t>
          </a:r>
          <a:r>
            <a:rPr kumimoji="0"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、公共施設等総合管理計画に基づく個別施設計画をもとに、施設の更新・集約・除却等に取り組む予定である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2151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4647142"/>
          <a:ext cx="1270" cy="100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56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6498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44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464714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187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20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16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146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117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0796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97261</xdr:rowOff>
    </xdr:from>
    <xdr:to>
      <xdr:col>23</xdr:col>
      <xdr:colOff>136525</xdr:colOff>
      <xdr:row>31</xdr:row>
      <xdr:rowOff>27411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5126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120138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498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68474</xdr:rowOff>
    </xdr:from>
    <xdr:to>
      <xdr:col>19</xdr:col>
      <xdr:colOff>187325</xdr:colOff>
      <xdr:row>30</xdr:row>
      <xdr:rowOff>170074</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5097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119274</xdr:rowOff>
    </xdr:from>
    <xdr:to>
      <xdr:col>23</xdr:col>
      <xdr:colOff>85725</xdr:colOff>
      <xdr:row>30</xdr:row>
      <xdr:rowOff>148061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5148474"/>
          <a:ext cx="6197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5110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119274</xdr:rowOff>
    </xdr:from>
    <xdr:to>
      <xdr:col>19</xdr:col>
      <xdr:colOff>136525</xdr:colOff>
      <xdr:row>30</xdr:row>
      <xdr:rowOff>131868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917825" y="5148474"/>
          <a:ext cx="67056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5074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131868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47265" y="5125085"/>
          <a:ext cx="6705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58208</xdr:rowOff>
    </xdr:from>
    <xdr:to>
      <xdr:col>7</xdr:col>
      <xdr:colOff>187325</xdr:colOff>
      <xdr:row>29</xdr:row>
      <xdr:rowOff>159808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4919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109008</xdr:rowOff>
    </xdr:from>
    <xdr:to>
      <xdr:col>11</xdr:col>
      <xdr:colOff>136525</xdr:colOff>
      <xdr:row>30</xdr:row>
      <xdr:rowOff>95885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76705" y="4970568"/>
          <a:ext cx="67056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25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17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15151</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48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4889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48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4885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469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前年度から</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ポイント改善しているが、依然として類似団体平均を大きく上回っている状況である。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IRU</a:t>
          </a:r>
          <a:r>
            <a:rPr lang="ja-JP" altLang="en-US" sz="1100">
              <a:solidFill>
                <a:schemeClr val="dk1"/>
              </a:solidFill>
              <a:effectLst/>
              <a:latin typeface="+mn-lt"/>
              <a:ea typeface="+mn-ea"/>
              <a:cs typeface="+mn-cs"/>
            </a:rPr>
            <a:t>機器更新や空き校舎改修事業</a:t>
          </a:r>
          <a:r>
            <a:rPr lang="ja-JP" altLang="ja-JP" sz="1100">
              <a:solidFill>
                <a:schemeClr val="dk1"/>
              </a:solidFill>
              <a:effectLst/>
              <a:latin typeface="+mn-lt"/>
              <a:ea typeface="+mn-ea"/>
              <a:cs typeface="+mn-cs"/>
            </a:rPr>
            <a:t>といった大規模事業が続き、一般会計等の地方債現在高は増加しているが、下水道事業</a:t>
          </a:r>
          <a:r>
            <a:rPr lang="ja-JP" altLang="en-US" sz="1100">
              <a:solidFill>
                <a:schemeClr val="dk1"/>
              </a:solidFill>
              <a:effectLst/>
              <a:latin typeface="+mn-lt"/>
              <a:ea typeface="+mn-ea"/>
              <a:cs typeface="+mn-cs"/>
            </a:rPr>
            <a:t>・病院事業</a:t>
          </a:r>
          <a:r>
            <a:rPr lang="ja-JP" altLang="ja-JP" sz="1100">
              <a:solidFill>
                <a:schemeClr val="dk1"/>
              </a:solidFill>
              <a:effectLst/>
              <a:latin typeface="+mn-lt"/>
              <a:ea typeface="+mn-ea"/>
              <a:cs typeface="+mn-cs"/>
            </a:rPr>
            <a:t>においては償還が進み、現在高の減少が進んでいる。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今後も地方債発行については慎重に検討し、債務の増加を抑制するよう取り組んでいく。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4442248"/>
          <a:ext cx="1269" cy="118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56304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5626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462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4772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490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494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4934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4951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24165</xdr:rowOff>
    </xdr:from>
    <xdr:to>
      <xdr:col>76</xdr:col>
      <xdr:colOff>73025</xdr:colOff>
      <xdr:row>31</xdr:row>
      <xdr:rowOff>125765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22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2592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1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30233</xdr:rowOff>
    </xdr:from>
    <xdr:to>
      <xdr:col>72</xdr:col>
      <xdr:colOff>123825</xdr:colOff>
      <xdr:row>32</xdr:row>
      <xdr:rowOff>131833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3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74965</xdr:rowOff>
    </xdr:from>
    <xdr:to>
      <xdr:col>76</xdr:col>
      <xdr:colOff>22225</xdr:colOff>
      <xdr:row>32</xdr:row>
      <xdr:rowOff>81033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409805" y="5271805"/>
          <a:ext cx="619760" cy="1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19629</xdr:rowOff>
    </xdr:from>
    <xdr:to>
      <xdr:col>68</xdr:col>
      <xdr:colOff>123825</xdr:colOff>
      <xdr:row>33</xdr:row>
      <xdr:rowOff>121228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688445" y="5551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81033</xdr:rowOff>
    </xdr:from>
    <xdr:to>
      <xdr:col>72</xdr:col>
      <xdr:colOff>73025</xdr:colOff>
      <xdr:row>33</xdr:row>
      <xdr:rowOff>70429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39245" y="5445513"/>
          <a:ext cx="670560" cy="1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168600</xdr:rowOff>
    </xdr:from>
    <xdr:to>
      <xdr:col>64</xdr:col>
      <xdr:colOff>123825</xdr:colOff>
      <xdr:row>34</xdr:row>
      <xdr:rowOff>98750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017885" y="5700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70429</xdr:rowOff>
    </xdr:from>
    <xdr:to>
      <xdr:col>68</xdr:col>
      <xdr:colOff>73025</xdr:colOff>
      <xdr:row>34</xdr:row>
      <xdr:rowOff>47950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068685" y="5602549"/>
          <a:ext cx="67056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82910</xdr:rowOff>
    </xdr:from>
    <xdr:to>
      <xdr:col>60</xdr:col>
      <xdr:colOff>123825</xdr:colOff>
      <xdr:row>35</xdr:row>
      <xdr:rowOff>13060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347325" y="5782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47950</xdr:rowOff>
    </xdr:from>
    <xdr:to>
      <xdr:col>64</xdr:col>
      <xdr:colOff>73025</xdr:colOff>
      <xdr:row>34</xdr:row>
      <xdr:rowOff>133710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398125" y="5747710"/>
          <a:ext cx="670560" cy="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468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47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471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473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122960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185092" y="548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112355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527232" y="56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89877</xdr:rowOff>
    </xdr:from>
    <xdr:ext cx="560923"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826323" y="57896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4187</xdr:rowOff>
    </xdr:from>
    <xdr:ext cx="560923"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55763" y="58715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49973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27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499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344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39127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34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38937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39370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36270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066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81915</xdr:rowOff>
    </xdr:from>
    <xdr:to>
      <xdr:col>10</xdr:col>
      <xdr:colOff>114300</xdr:colOff>
      <xdr:row>37</xdr:row>
      <xdr:rowOff>160020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116955"/>
          <a:ext cx="78232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55897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219565" y="5703396"/>
          <a:ext cx="0" cy="131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9258300" y="7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7018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9258300" y="54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154160" y="5703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9258300" y="638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192260" y="6531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445500" y="653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670800" y="6579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873240" y="66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098540" y="65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169418</xdr:rowOff>
    </xdr:from>
    <xdr:to>
      <xdr:col>55</xdr:col>
      <xdr:colOff>50800</xdr:colOff>
      <xdr:row>41</xdr:row>
      <xdr:rowOff>99568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192260" y="6875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84345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9258300" y="67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5055</xdr:rowOff>
    </xdr:from>
    <xdr:to>
      <xdr:col>50</xdr:col>
      <xdr:colOff>165100</xdr:colOff>
      <xdr:row>41</xdr:row>
      <xdr:rowOff>106655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445500" y="6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48768</xdr:rowOff>
    </xdr:from>
    <xdr:to>
      <xdr:col>55</xdr:col>
      <xdr:colOff>0</xdr:colOff>
      <xdr:row>41</xdr:row>
      <xdr:rowOff>55855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496300" y="6922008"/>
          <a:ext cx="7239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10133</xdr:rowOff>
    </xdr:from>
    <xdr:to>
      <xdr:col>46</xdr:col>
      <xdr:colOff>38100</xdr:colOff>
      <xdr:row>41</xdr:row>
      <xdr:rowOff>111733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670800" y="6883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55855</xdr:rowOff>
    </xdr:from>
    <xdr:to>
      <xdr:col>50</xdr:col>
      <xdr:colOff>114300</xdr:colOff>
      <xdr:row>41</xdr:row>
      <xdr:rowOff>60933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713980" y="6929095"/>
          <a:ext cx="78232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14068</xdr:rowOff>
    </xdr:from>
    <xdr:to>
      <xdr:col>41</xdr:col>
      <xdr:colOff>101600</xdr:colOff>
      <xdr:row>41</xdr:row>
      <xdr:rowOff>115668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873240" y="68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60933</xdr:rowOff>
    </xdr:from>
    <xdr:to>
      <xdr:col>45</xdr:col>
      <xdr:colOff>177800</xdr:colOff>
      <xdr:row>41</xdr:row>
      <xdr:rowOff>64868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24040" y="6934173"/>
          <a:ext cx="78994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28486</xdr:rowOff>
    </xdr:from>
    <xdr:to>
      <xdr:col>36</xdr:col>
      <xdr:colOff>165100</xdr:colOff>
      <xdr:row>41</xdr:row>
      <xdr:rowOff>130086</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098540" y="69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64868</xdr:rowOff>
    </xdr:from>
    <xdr:to>
      <xdr:col>41</xdr:col>
      <xdr:colOff>50800</xdr:colOff>
      <xdr:row>41</xdr:row>
      <xdr:rowOff>79286</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149340" y="6938108"/>
          <a:ext cx="7747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8239271" y="63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477271" y="63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702571" y="63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905011" y="63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97782</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8239271" y="69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102860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477271" y="6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106795</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702571" y="69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121213</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905011" y="69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086225" y="9269185"/>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124960" y="9052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020820" y="9269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12496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03606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03606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3101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12496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312160" y="10185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31024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355340" y="10232571"/>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514600" y="10384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62</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565400" y="10232571"/>
          <a:ext cx="789940" cy="19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73990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37556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790700" y="10405110"/>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965200" y="1033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11430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08380" y="10384427"/>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170564" y="996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385704" y="1047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61100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83630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219565" y="9358766"/>
          <a:ext cx="0" cy="136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258300" y="10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10726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258300" y="9137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9358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258300" y="10262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192260" y="10407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445500" y="104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670800" y="10440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873240" y="1047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0985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100410</xdr:rowOff>
    </xdr:from>
    <xdr:to>
      <xdr:col>55</xdr:col>
      <xdr:colOff>50800</xdr:colOff>
      <xdr:row>63</xdr:row>
      <xdr:rowOff>30560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192260" y="10494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78837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258300" y="104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104799</xdr:rowOff>
    </xdr:from>
    <xdr:to>
      <xdr:col>50</xdr:col>
      <xdr:colOff>165100</xdr:colOff>
      <xdr:row>63</xdr:row>
      <xdr:rowOff>34949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445500" y="1049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151210</xdr:rowOff>
    </xdr:from>
    <xdr:to>
      <xdr:col>55</xdr:col>
      <xdr:colOff>0</xdr:colOff>
      <xdr:row>62</xdr:row>
      <xdr:rowOff>155599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496300" y="10544890"/>
          <a:ext cx="7239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148206</xdr:rowOff>
    </xdr:from>
    <xdr:to>
      <xdr:col>46</xdr:col>
      <xdr:colOff>38100</xdr:colOff>
      <xdr:row>63</xdr:row>
      <xdr:rowOff>78356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670800" y="10541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155599</xdr:rowOff>
    </xdr:from>
    <xdr:to>
      <xdr:col>50</xdr:col>
      <xdr:colOff>114300</xdr:colOff>
      <xdr:row>63</xdr:row>
      <xdr:rowOff>27556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713980" y="10549279"/>
          <a:ext cx="78232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150991</xdr:rowOff>
    </xdr:from>
    <xdr:to>
      <xdr:col>41</xdr:col>
      <xdr:colOff>101600</xdr:colOff>
      <xdr:row>63</xdr:row>
      <xdr:rowOff>81141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873240" y="10544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27556</xdr:rowOff>
    </xdr:from>
    <xdr:to>
      <xdr:col>45</xdr:col>
      <xdr:colOff>177800</xdr:colOff>
      <xdr:row>63</xdr:row>
      <xdr:rowOff>30341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24040" y="10588876"/>
          <a:ext cx="78994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155592</xdr:rowOff>
    </xdr:from>
    <xdr:to>
      <xdr:col>36</xdr:col>
      <xdr:colOff>165100</xdr:colOff>
      <xdr:row>63</xdr:row>
      <xdr:rowOff>85742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098540" y="10549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30341</xdr:rowOff>
    </xdr:from>
    <xdr:to>
      <xdr:col>41</xdr:col>
      <xdr:colOff>50800</xdr:colOff>
      <xdr:row>63</xdr:row>
      <xdr:rowOff>34942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149340" y="10591661"/>
          <a:ext cx="7747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14575" y="1020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44955" y="102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0255" y="1025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872695" y="1022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26076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214575" y="105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69483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444955" y="106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72268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0255" y="1063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76869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872695" y="1063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086225" y="1293685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12496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293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124960" y="13794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1216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03606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12496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12160" y="1360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121920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355340" y="13658851"/>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14600"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80011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565400" y="13615035"/>
          <a:ext cx="78994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39900" y="1354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36195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90700" y="1359027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65200" y="13533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11430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08380" y="1358074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17056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363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155168"/>
          <a:ext cx="0" cy="141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9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15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244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3889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37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392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393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393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74276</xdr:rowOff>
    </xdr:from>
    <xdr:to>
      <xdr:col>55</xdr:col>
      <xdr:colOff>50800</xdr:colOff>
      <xdr:row>87</xdr:row>
      <xdr:rowOff>4426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491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160653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4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75256</xdr:rowOff>
    </xdr:from>
    <xdr:to>
      <xdr:col>50</xdr:col>
      <xdr:colOff>165100</xdr:colOff>
      <xdr:row>87</xdr:row>
      <xdr:rowOff>5406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492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125076</xdr:rowOff>
    </xdr:from>
    <xdr:to>
      <xdr:col>55</xdr:col>
      <xdr:colOff>0</xdr:colOff>
      <xdr:row>86</xdr:row>
      <xdr:rowOff>126056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542116"/>
          <a:ext cx="7239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76236</xdr:rowOff>
    </xdr:from>
    <xdr:to>
      <xdr:col>46</xdr:col>
      <xdr:colOff>38100</xdr:colOff>
      <xdr:row>87</xdr:row>
      <xdr:rowOff>6386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493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126056</xdr:rowOff>
    </xdr:from>
    <xdr:to>
      <xdr:col>50</xdr:col>
      <xdr:colOff>114300</xdr:colOff>
      <xdr:row>86</xdr:row>
      <xdr:rowOff>127036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543096"/>
          <a:ext cx="78232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75366</xdr:rowOff>
    </xdr:from>
    <xdr:to>
      <xdr:col>41</xdr:col>
      <xdr:colOff>101600</xdr:colOff>
      <xdr:row>87</xdr:row>
      <xdr:rowOff>5516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492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126166</xdr:rowOff>
    </xdr:from>
    <xdr:to>
      <xdr:col>45</xdr:col>
      <xdr:colOff>177800</xdr:colOff>
      <xdr:row>86</xdr:row>
      <xdr:rowOff>127036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24040" y="14543206"/>
          <a:ext cx="78994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77326</xdr:rowOff>
    </xdr:from>
    <xdr:to>
      <xdr:col>36</xdr:col>
      <xdr:colOff>165100</xdr:colOff>
      <xdr:row>87</xdr:row>
      <xdr:rowOff>7476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494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126166</xdr:rowOff>
    </xdr:from>
    <xdr:to>
      <xdr:col>41</xdr:col>
      <xdr:colOff>50800</xdr:colOff>
      <xdr:row>86</xdr:row>
      <xdr:rowOff>128126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149340" y="14543206"/>
          <a:ext cx="7747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1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17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167983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5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168963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58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168093</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5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170053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5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4375764" y="562628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441450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428750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4414500" y="6359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325600" y="63777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325600" y="58476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4414500"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80917</xdr:rowOff>
    </xdr:from>
    <xdr:to>
      <xdr:col>81</xdr:col>
      <xdr:colOff>101600</xdr:colOff>
      <xdr:row>35</xdr:row>
      <xdr:rowOff>11067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578840" y="578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131717</xdr:rowOff>
    </xdr:from>
    <xdr:to>
      <xdr:col>85</xdr:col>
      <xdr:colOff>127000</xdr:colOff>
      <xdr:row>35</xdr:row>
      <xdr:rowOff>27214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629640" y="5831477"/>
          <a:ext cx="74676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5806</xdr:rowOff>
    </xdr:from>
    <xdr:to>
      <xdr:col>76</xdr:col>
      <xdr:colOff>165100</xdr:colOff>
      <xdr:row>34</xdr:row>
      <xdr:rowOff>107406</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804140" y="57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131717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54940" y="5756366"/>
          <a:ext cx="7747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102144</xdr:rowOff>
    </xdr:from>
    <xdr:to>
      <xdr:col>72</xdr:col>
      <xdr:colOff>38100</xdr:colOff>
      <xdr:row>34</xdr:row>
      <xdr:rowOff>32294</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029440" y="5634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152944</xdr:rowOff>
    </xdr:from>
    <xdr:to>
      <xdr:col>76</xdr:col>
      <xdr:colOff>114300</xdr:colOff>
      <xdr:row>34</xdr:row>
      <xdr:rowOff>56606</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072620" y="5685064"/>
          <a:ext cx="78232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157661</xdr:rowOff>
    </xdr:from>
    <xdr:to>
      <xdr:col>67</xdr:col>
      <xdr:colOff>101600</xdr:colOff>
      <xdr:row>38</xdr:row>
      <xdr:rowOff>87812</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1231880" y="636034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152944</xdr:rowOff>
    </xdr:from>
    <xdr:to>
      <xdr:col>71</xdr:col>
      <xdr:colOff>177800</xdr:colOff>
      <xdr:row>38</xdr:row>
      <xdr:rowOff>37012</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1282680" y="5685064"/>
          <a:ext cx="789940" cy="7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43724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75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9005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27594</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4372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123933</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75244" y="548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48821</xdr:rowOff>
    </xdr:from>
    <xdr:ext cx="340478"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1910001" y="5413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110298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E00-0000E0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19509104" y="5753100"/>
          <a:ext cx="0" cy="135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0000000-0008-0000-0E00-0000E201000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0000000-0008-0000-0E00-0000E4010000}"/>
            </a:ext>
          </a:extLst>
        </xdr:cNvPr>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0000000-0008-0000-0E00-0000E6010000}"/>
            </a:ext>
          </a:extLst>
        </xdr:cNvPr>
        <xdr:cNvSpPr txBox="1"/>
      </xdr:nvSpPr>
      <xdr:spPr>
        <a:xfrm>
          <a:off x="19547840" y="6377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589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73504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793748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71627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00000000-0008-0000-0E00-0000EB010000}"/>
            </a:ext>
          </a:extLst>
        </xdr:cNvPr>
        <xdr:cNvSpPr/>
      </xdr:nvSpPr>
      <xdr:spPr>
        <a:xfrm>
          <a:off x="16388080" y="6519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67854</xdr:rowOff>
    </xdr:from>
    <xdr:to>
      <xdr:col>116</xdr:col>
      <xdr:colOff>114300</xdr:colOff>
      <xdr:row>39</xdr:row>
      <xdr:rowOff>169454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58940" y="66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46281</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00000000-0008-0000-0E00-0000F2010000}"/>
            </a:ext>
          </a:extLst>
        </xdr:cNvPr>
        <xdr:cNvSpPr txBox="1"/>
      </xdr:nvSpPr>
      <xdr:spPr>
        <a:xfrm>
          <a:off x="19547840" y="65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77651</xdr:rowOff>
    </xdr:from>
    <xdr:to>
      <xdr:col>112</xdr:col>
      <xdr:colOff>38100</xdr:colOff>
      <xdr:row>40</xdr:row>
      <xdr:rowOff>7801</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735040" y="661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118654</xdr:rowOff>
    </xdr:from>
    <xdr:to>
      <xdr:col>116</xdr:col>
      <xdr:colOff>63500</xdr:colOff>
      <xdr:row>39</xdr:row>
      <xdr:rowOff>128451</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8778220" y="665661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90715</xdr:rowOff>
    </xdr:from>
    <xdr:to>
      <xdr:col>107</xdr:col>
      <xdr:colOff>101600</xdr:colOff>
      <xdr:row>40</xdr:row>
      <xdr:rowOff>20865</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7937480" y="6628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128451</xdr:rowOff>
    </xdr:from>
    <xdr:to>
      <xdr:col>111</xdr:col>
      <xdr:colOff>177800</xdr:colOff>
      <xdr:row>39</xdr:row>
      <xdr:rowOff>141515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7988280" y="6666411"/>
          <a:ext cx="78994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7162780"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141515</xdr:rowOff>
    </xdr:from>
    <xdr:to>
      <xdr:col>107</xdr:col>
      <xdr:colOff>50800</xdr:colOff>
      <xdr:row>39</xdr:row>
      <xdr:rowOff>149678</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7213580" y="6679475"/>
          <a:ext cx="7747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149497</xdr:rowOff>
    </xdr:from>
    <xdr:to>
      <xdr:col>98</xdr:col>
      <xdr:colOff>38100</xdr:colOff>
      <xdr:row>37</xdr:row>
      <xdr:rowOff>79647</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6388080" y="6184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28847</xdr:rowOff>
    </xdr:from>
    <xdr:to>
      <xdr:col>102</xdr:col>
      <xdr:colOff>114300</xdr:colOff>
      <xdr:row>39</xdr:row>
      <xdr:rowOff>149678</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6431260" y="6231527"/>
          <a:ext cx="782320" cy="4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561127" y="63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776267"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70015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6226867" y="6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170378</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561127" y="67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11992</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7776267" y="67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700156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96174</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00000000-0008-0000-0E00-000002020000}"/>
            </a:ext>
          </a:extLst>
        </xdr:cNvPr>
        <xdr:cNvSpPr txBox="1"/>
      </xdr:nvSpPr>
      <xdr:spPr>
        <a:xfrm>
          <a:off x="16226867" y="59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133894</xdr:rowOff>
    </xdr:from>
    <xdr:to>
      <xdr:col>85</xdr:col>
      <xdr:colOff>126364</xdr:colOff>
      <xdr:row>64</xdr:row>
      <xdr:rowOff>17962</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4375764" y="9521734"/>
          <a:ext cx="0" cy="1225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21789</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4414500" y="1075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17962</xdr:rowOff>
    </xdr:from>
    <xdr:to>
      <xdr:col>86</xdr:col>
      <xdr:colOff>25400</xdr:colOff>
      <xdr:row>64</xdr:row>
      <xdr:rowOff>17962</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287500" y="10746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80571</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4414500" y="930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133894</xdr:rowOff>
    </xdr:from>
    <xdr:to>
      <xdr:col>86</xdr:col>
      <xdr:colOff>25400</xdr:colOff>
      <xdr:row>56</xdr:row>
      <xdr:rowOff>133894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287500" y="9521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4414500" y="1017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158206</xdr:rowOff>
    </xdr:from>
    <xdr:to>
      <xdr:col>81</xdr:col>
      <xdr:colOff>101600</xdr:colOff>
      <xdr:row>61</xdr:row>
      <xdr:rowOff>88356</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57884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8041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99423</xdr:rowOff>
    </xdr:from>
    <xdr:to>
      <xdr:col>72</xdr:col>
      <xdr:colOff>38100</xdr:colOff>
      <xdr:row>61</xdr:row>
      <xdr:rowOff>29573</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2029440" y="101578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83094</xdr:rowOff>
    </xdr:from>
    <xdr:to>
      <xdr:col>85</xdr:col>
      <xdr:colOff>177800</xdr:colOff>
      <xdr:row>58</xdr:row>
      <xdr:rowOff>13244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325600" y="96385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105971</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4414500" y="949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22678</xdr:rowOff>
    </xdr:from>
    <xdr:to>
      <xdr:col>81</xdr:col>
      <xdr:colOff>101600</xdr:colOff>
      <xdr:row>57</xdr:row>
      <xdr:rowOff>124278</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578840" y="95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133894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3629640" y="9628958"/>
          <a:ext cx="74676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138612</xdr:rowOff>
    </xdr:from>
    <xdr:to>
      <xdr:col>76</xdr:col>
      <xdr:colOff>165100</xdr:colOff>
      <xdr:row>57</xdr:row>
      <xdr:rowOff>68762</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804140" y="952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57</xdr:row>
      <xdr:rowOff>73478</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54940" y="9573442"/>
          <a:ext cx="7747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029440" y="9960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17962</xdr:rowOff>
    </xdr:from>
    <xdr:to>
      <xdr:col>76</xdr:col>
      <xdr:colOff>114300</xdr:colOff>
      <xdr:row>59</xdr:row>
      <xdr:rowOff>120831</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2072620" y="9573442"/>
          <a:ext cx="782320" cy="4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22678</xdr:rowOff>
    </xdr:from>
    <xdr:to>
      <xdr:col>67</xdr:col>
      <xdr:colOff>101600</xdr:colOff>
      <xdr:row>56</xdr:row>
      <xdr:rowOff>124278</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1231880" y="94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73478</xdr:rowOff>
    </xdr:from>
    <xdr:to>
      <xdr:col>71</xdr:col>
      <xdr:colOff>177800</xdr:colOff>
      <xdr:row>59</xdr:row>
      <xdr:rowOff>120831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1282680" y="9461318"/>
          <a:ext cx="78994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79483</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3437244"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7524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1900544" y="1024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110298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140805</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43724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85289</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75244" y="93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19005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140805</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1102984" y="919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00000000-0008-0000-0E00-000056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9509104" y="9278003"/>
          <a:ext cx="0" cy="146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00" name="【学校施設】&#10;一人当たり面積最小値テキスト">
          <a:extLst>
            <a:ext uri="{FF2B5EF4-FFF2-40B4-BE49-F238E27FC236}">
              <a16:creationId xmlns:a16="http://schemas.microsoft.com/office/drawing/2014/main" id="{00000000-0008-0000-0E00-000058020000}"/>
            </a:ext>
          </a:extLst>
        </xdr:cNvPr>
        <xdr:cNvSpPr txBox="1"/>
      </xdr:nvSpPr>
      <xdr:spPr>
        <a:xfrm>
          <a:off x="1954784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9443700" y="1073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2" name="【学校施設】&#10;一人当たり面積最大値テキスト">
          <a:extLst>
            <a:ext uri="{FF2B5EF4-FFF2-40B4-BE49-F238E27FC236}">
              <a16:creationId xmlns:a16="http://schemas.microsoft.com/office/drawing/2014/main" id="{00000000-0008-0000-0E00-00005A020000}"/>
            </a:ext>
          </a:extLst>
        </xdr:cNvPr>
        <xdr:cNvSpPr txBox="1"/>
      </xdr:nvSpPr>
      <xdr:spPr>
        <a:xfrm>
          <a:off x="19547840" y="90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9443700" y="9278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4" name="【学校施設】&#10;一人当たり面積平均値テキスト">
          <a:extLst>
            <a:ext uri="{FF2B5EF4-FFF2-40B4-BE49-F238E27FC236}">
              <a16:creationId xmlns:a16="http://schemas.microsoft.com/office/drawing/2014/main" id="{00000000-0008-0000-0E00-00005C020000}"/>
            </a:ext>
          </a:extLst>
        </xdr:cNvPr>
        <xdr:cNvSpPr txBox="1"/>
      </xdr:nvSpPr>
      <xdr:spPr>
        <a:xfrm>
          <a:off x="19547840" y="102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58940" y="10378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8735040" y="103972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7937480" y="104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7162780" y="104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388080" y="10422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156736</xdr:rowOff>
    </xdr:from>
    <xdr:to>
      <xdr:col>116</xdr:col>
      <xdr:colOff>114300</xdr:colOff>
      <xdr:row>63</xdr:row>
      <xdr:rowOff>86886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58940" y="10550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135163</xdr:rowOff>
    </xdr:from>
    <xdr:ext cx="469744" cy="259045"/>
    <xdr:sp macro="" textlink="">
      <xdr:nvSpPr>
        <xdr:cNvPr id="616" name="【学校施設】&#10;一人当たり面積該当値テキスト">
          <a:extLst>
            <a:ext uri="{FF2B5EF4-FFF2-40B4-BE49-F238E27FC236}">
              <a16:creationId xmlns:a16="http://schemas.microsoft.com/office/drawing/2014/main" id="{00000000-0008-0000-0E00-000068020000}"/>
            </a:ext>
          </a:extLst>
        </xdr:cNvPr>
        <xdr:cNvSpPr txBox="1"/>
      </xdr:nvSpPr>
      <xdr:spPr>
        <a:xfrm>
          <a:off x="19547840" y="1052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162778</xdr:rowOff>
    </xdr:from>
    <xdr:to>
      <xdr:col>112</xdr:col>
      <xdr:colOff>38100</xdr:colOff>
      <xdr:row>63</xdr:row>
      <xdr:rowOff>92928</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735040" y="10556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36086</xdr:rowOff>
    </xdr:from>
    <xdr:to>
      <xdr:col>116</xdr:col>
      <xdr:colOff>63500</xdr:colOff>
      <xdr:row>63</xdr:row>
      <xdr:rowOff>42128</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8778220" y="10597406"/>
          <a:ext cx="73152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169145</xdr:rowOff>
    </xdr:from>
    <xdr:to>
      <xdr:col>107</xdr:col>
      <xdr:colOff>101600</xdr:colOff>
      <xdr:row>63</xdr:row>
      <xdr:rowOff>99295</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7937480" y="10562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42128</xdr:rowOff>
    </xdr:from>
    <xdr:to>
      <xdr:col>111</xdr:col>
      <xdr:colOff>177800</xdr:colOff>
      <xdr:row>63</xdr:row>
      <xdr:rowOff>48495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7988280" y="10603448"/>
          <a:ext cx="78994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120486</xdr:rowOff>
    </xdr:from>
    <xdr:to>
      <xdr:col>102</xdr:col>
      <xdr:colOff>165100</xdr:colOff>
      <xdr:row>62</xdr:row>
      <xdr:rowOff>50636</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7162780" y="10346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171286</xdr:rowOff>
    </xdr:from>
    <xdr:to>
      <xdr:col>107</xdr:col>
      <xdr:colOff>50800</xdr:colOff>
      <xdr:row>63</xdr:row>
      <xdr:rowOff>48495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7213580" y="10397326"/>
          <a:ext cx="774700" cy="2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10759</xdr:rowOff>
    </xdr:from>
    <xdr:to>
      <xdr:col>98</xdr:col>
      <xdr:colOff>38100</xdr:colOff>
      <xdr:row>63</xdr:row>
      <xdr:rowOff>112359</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6388080" y="105720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171286</xdr:rowOff>
    </xdr:from>
    <xdr:to>
      <xdr:col>102</xdr:col>
      <xdr:colOff>114300</xdr:colOff>
      <xdr:row>63</xdr:row>
      <xdr:rowOff>61559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6431260" y="10397326"/>
          <a:ext cx="782320" cy="2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5" name="n_1aveValue【学校施設】&#10;一人当たり面積">
          <a:extLst>
            <a:ext uri="{FF2B5EF4-FFF2-40B4-BE49-F238E27FC236}">
              <a16:creationId xmlns:a16="http://schemas.microsoft.com/office/drawing/2014/main" id="{00000000-0008-0000-0E00-000071020000}"/>
            </a:ext>
          </a:extLst>
        </xdr:cNvPr>
        <xdr:cNvSpPr txBox="1"/>
      </xdr:nvSpPr>
      <xdr:spPr>
        <a:xfrm>
          <a:off x="18561127" y="101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6" name="n_2aveValue【学校施設】&#10;一人当たり面積">
          <a:extLst>
            <a:ext uri="{FF2B5EF4-FFF2-40B4-BE49-F238E27FC236}">
              <a16:creationId xmlns:a16="http://schemas.microsoft.com/office/drawing/2014/main" id="{00000000-0008-0000-0E00-000072020000}"/>
            </a:ext>
          </a:extLst>
        </xdr:cNvPr>
        <xdr:cNvSpPr txBox="1"/>
      </xdr:nvSpPr>
      <xdr:spPr>
        <a:xfrm>
          <a:off x="17776267" y="1019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7" name="n_3aveValue【学校施設】&#10;一人当たり面積">
          <a:extLst>
            <a:ext uri="{FF2B5EF4-FFF2-40B4-BE49-F238E27FC236}">
              <a16:creationId xmlns:a16="http://schemas.microsoft.com/office/drawing/2014/main" id="{00000000-0008-0000-0E00-000073020000}"/>
            </a:ext>
          </a:extLst>
        </xdr:cNvPr>
        <xdr:cNvSpPr txBox="1"/>
      </xdr:nvSpPr>
      <xdr:spPr>
        <a:xfrm>
          <a:off x="17001567" y="105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8" name="n_4aveValue【学校施設】&#10;一人当たり面積">
          <a:extLst>
            <a:ext uri="{FF2B5EF4-FFF2-40B4-BE49-F238E27FC236}">
              <a16:creationId xmlns:a16="http://schemas.microsoft.com/office/drawing/2014/main" id="{00000000-0008-0000-0E00-000074020000}"/>
            </a:ext>
          </a:extLst>
        </xdr:cNvPr>
        <xdr:cNvSpPr txBox="1"/>
      </xdr:nvSpPr>
      <xdr:spPr>
        <a:xfrm>
          <a:off x="16226867" y="1020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84055</xdr:rowOff>
    </xdr:from>
    <xdr:ext cx="469744" cy="259045"/>
    <xdr:sp macro="" textlink="">
      <xdr:nvSpPr>
        <xdr:cNvPr id="629" name="n_1mainValue【学校施設】&#10;一人当たり面積">
          <a:extLst>
            <a:ext uri="{FF2B5EF4-FFF2-40B4-BE49-F238E27FC236}">
              <a16:creationId xmlns:a16="http://schemas.microsoft.com/office/drawing/2014/main" id="{00000000-0008-0000-0E00-000075020000}"/>
            </a:ext>
          </a:extLst>
        </xdr:cNvPr>
        <xdr:cNvSpPr txBox="1"/>
      </xdr:nvSpPr>
      <xdr:spPr>
        <a:xfrm>
          <a:off x="18561127" y="106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90422</xdr:rowOff>
    </xdr:from>
    <xdr:ext cx="469744" cy="259045"/>
    <xdr:sp macro="" textlink="">
      <xdr:nvSpPr>
        <xdr:cNvPr id="630" name="n_2mainValue【学校施設】&#10;一人当たり面積">
          <a:extLst>
            <a:ext uri="{FF2B5EF4-FFF2-40B4-BE49-F238E27FC236}">
              <a16:creationId xmlns:a16="http://schemas.microsoft.com/office/drawing/2014/main" id="{00000000-0008-0000-0E00-000076020000}"/>
            </a:ext>
          </a:extLst>
        </xdr:cNvPr>
        <xdr:cNvSpPr txBox="1"/>
      </xdr:nvSpPr>
      <xdr:spPr>
        <a:xfrm>
          <a:off x="17776267" y="1065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67163</xdr:rowOff>
    </xdr:from>
    <xdr:ext cx="469744" cy="259045"/>
    <xdr:sp macro="" textlink="">
      <xdr:nvSpPr>
        <xdr:cNvPr id="631" name="n_3mainValue【学校施設】&#10;一人当たり面積">
          <a:extLst>
            <a:ext uri="{FF2B5EF4-FFF2-40B4-BE49-F238E27FC236}">
              <a16:creationId xmlns:a16="http://schemas.microsoft.com/office/drawing/2014/main" id="{00000000-0008-0000-0E00-000077020000}"/>
            </a:ext>
          </a:extLst>
        </xdr:cNvPr>
        <xdr:cNvSpPr txBox="1"/>
      </xdr:nvSpPr>
      <xdr:spPr>
        <a:xfrm>
          <a:off x="17001567" y="101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103486</xdr:rowOff>
    </xdr:from>
    <xdr:ext cx="469744" cy="259045"/>
    <xdr:sp macro="" textlink="">
      <xdr:nvSpPr>
        <xdr:cNvPr id="632" name="n_4mainValue【学校施設】&#10;一人当たり面積">
          <a:extLst>
            <a:ext uri="{FF2B5EF4-FFF2-40B4-BE49-F238E27FC236}">
              <a16:creationId xmlns:a16="http://schemas.microsoft.com/office/drawing/2014/main" id="{00000000-0008-0000-0E00-000078020000}"/>
            </a:ext>
          </a:extLst>
        </xdr:cNvPr>
        <xdr:cNvSpPr txBox="1"/>
      </xdr:nvSpPr>
      <xdr:spPr>
        <a:xfrm>
          <a:off x="16226867" y="1066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a:extLst>
            <a:ext uri="{FF2B5EF4-FFF2-40B4-BE49-F238E27FC236}">
              <a16:creationId xmlns:a16="http://schemas.microsoft.com/office/drawing/2014/main" id="{00000000-0008-0000-0E00-000090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4375764" y="13007341"/>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8" name="【児童館】&#10;有形固定資産減価償却率最小値テキスト">
          <a:extLst>
            <a:ext uri="{FF2B5EF4-FFF2-40B4-BE49-F238E27FC236}">
              <a16:creationId xmlns:a16="http://schemas.microsoft.com/office/drawing/2014/main" id="{00000000-0008-0000-0E00-000092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60" name="【児童館】&#10;有形固定資産減価償却率最大値テキスト">
          <a:extLst>
            <a:ext uri="{FF2B5EF4-FFF2-40B4-BE49-F238E27FC236}">
              <a16:creationId xmlns:a16="http://schemas.microsoft.com/office/drawing/2014/main" id="{00000000-0008-0000-0E00-000094020000}"/>
            </a:ext>
          </a:extLst>
        </xdr:cNvPr>
        <xdr:cNvSpPr txBox="1"/>
      </xdr:nvSpPr>
      <xdr:spPr>
        <a:xfrm>
          <a:off x="14414500" y="12786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4287500" y="13007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2" name="【児童館】&#10;有形固定資産減価償却率平均値テキスト">
          <a:extLst>
            <a:ext uri="{FF2B5EF4-FFF2-40B4-BE49-F238E27FC236}">
              <a16:creationId xmlns:a16="http://schemas.microsoft.com/office/drawing/2014/main" id="{00000000-0008-0000-0E00-000096020000}"/>
            </a:ext>
          </a:extLst>
        </xdr:cNvPr>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280414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029440" y="13638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123188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4325600" y="138099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674" name="【児童館】&#10;有形固定資産減価償却率該当値テキスト">
          <a:extLst>
            <a:ext uri="{FF2B5EF4-FFF2-40B4-BE49-F238E27FC236}">
              <a16:creationId xmlns:a16="http://schemas.microsoft.com/office/drawing/2014/main" id="{00000000-0008-0000-0E00-0000A2020000}"/>
            </a:ext>
          </a:extLst>
        </xdr:cNvPr>
        <xdr:cNvSpPr txBox="1"/>
      </xdr:nvSpPr>
      <xdr:spPr>
        <a:xfrm>
          <a:off x="1441450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3578840" y="13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3629640" y="13826491"/>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28041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80011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854940" y="13784580"/>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029440" y="13695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82</xdr:row>
      <xdr:rowOff>38100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072620" y="13746479"/>
          <a:ext cx="7823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78739</xdr:rowOff>
    </xdr:from>
    <xdr:to>
      <xdr:col>67</xdr:col>
      <xdr:colOff>101600</xdr:colOff>
      <xdr:row>82</xdr:row>
      <xdr:rowOff>8889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123188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129539</xdr:rowOff>
    </xdr:from>
    <xdr:to>
      <xdr:col>71</xdr:col>
      <xdr:colOff>177800</xdr:colOff>
      <xdr:row>81</xdr:row>
      <xdr:rowOff>167639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1282680" y="1370837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3" name="n_1aveValue【児童館】&#10;有形固定資産減価償却率">
          <a:extLst>
            <a:ext uri="{FF2B5EF4-FFF2-40B4-BE49-F238E27FC236}">
              <a16:creationId xmlns:a16="http://schemas.microsoft.com/office/drawing/2014/main" id="{00000000-0008-0000-0E00-0000AB020000}"/>
            </a:ext>
          </a:extLst>
        </xdr:cNvPr>
        <xdr:cNvSpPr txBox="1"/>
      </xdr:nvSpPr>
      <xdr:spPr>
        <a:xfrm>
          <a:off x="13437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4" name="n_2aveValue【児童館】&#10;有形固定資産減価償却率">
          <a:extLst>
            <a:ext uri="{FF2B5EF4-FFF2-40B4-BE49-F238E27FC236}">
              <a16:creationId xmlns:a16="http://schemas.microsoft.com/office/drawing/2014/main" id="{00000000-0008-0000-0E00-0000AC020000}"/>
            </a:ext>
          </a:extLst>
        </xdr:cNvPr>
        <xdr:cNvSpPr txBox="1"/>
      </xdr:nvSpPr>
      <xdr:spPr>
        <a:xfrm>
          <a:off x="126752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5" name="n_3aveValue【児童館】&#10;有形固定資産減価償却率">
          <a:extLst>
            <a:ext uri="{FF2B5EF4-FFF2-40B4-BE49-F238E27FC236}">
              <a16:creationId xmlns:a16="http://schemas.microsoft.com/office/drawing/2014/main" id="{00000000-0008-0000-0E00-0000AD020000}"/>
            </a:ext>
          </a:extLst>
        </xdr:cNvPr>
        <xdr:cNvSpPr txBox="1"/>
      </xdr:nvSpPr>
      <xdr:spPr>
        <a:xfrm>
          <a:off x="119005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6" name="n_4aveValue【児童館】&#10;有形固定資産減価償却率">
          <a:extLst>
            <a:ext uri="{FF2B5EF4-FFF2-40B4-BE49-F238E27FC236}">
              <a16:creationId xmlns:a16="http://schemas.microsoft.com/office/drawing/2014/main" id="{00000000-0008-0000-0E00-0000AE020000}"/>
            </a:ext>
          </a:extLst>
        </xdr:cNvPr>
        <xdr:cNvSpPr txBox="1"/>
      </xdr:nvSpPr>
      <xdr:spPr>
        <a:xfrm>
          <a:off x="1110298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687" name="n_1mainValue【児童館】&#10;有形固定資産減価償却率">
          <a:extLst>
            <a:ext uri="{FF2B5EF4-FFF2-40B4-BE49-F238E27FC236}">
              <a16:creationId xmlns:a16="http://schemas.microsoft.com/office/drawing/2014/main" id="{00000000-0008-0000-0E00-0000AF020000}"/>
            </a:ext>
          </a:extLst>
        </xdr:cNvPr>
        <xdr:cNvSpPr txBox="1"/>
      </xdr:nvSpPr>
      <xdr:spPr>
        <a:xfrm>
          <a:off x="13437244" y="1386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688" name="n_2mainValue【児童館】&#10;有形固定資産減価償却率">
          <a:extLst>
            <a:ext uri="{FF2B5EF4-FFF2-40B4-BE49-F238E27FC236}">
              <a16:creationId xmlns:a16="http://schemas.microsoft.com/office/drawing/2014/main" id="{00000000-0008-0000-0E00-0000B0020000}"/>
            </a:ext>
          </a:extLst>
        </xdr:cNvPr>
        <xdr:cNvSpPr txBox="1"/>
      </xdr:nvSpPr>
      <xdr:spPr>
        <a:xfrm>
          <a:off x="12675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38116</xdr:rowOff>
    </xdr:from>
    <xdr:ext cx="405111" cy="259045"/>
    <xdr:sp macro="" textlink="">
      <xdr:nvSpPr>
        <xdr:cNvPr id="689" name="n_3mainValue【児童館】&#10;有形固定資産減価償却率">
          <a:extLst>
            <a:ext uri="{FF2B5EF4-FFF2-40B4-BE49-F238E27FC236}">
              <a16:creationId xmlns:a16="http://schemas.microsoft.com/office/drawing/2014/main" id="{00000000-0008-0000-0E00-0000B1020000}"/>
            </a:ext>
          </a:extLst>
        </xdr:cNvPr>
        <xdr:cNvSpPr txBox="1"/>
      </xdr:nvSpPr>
      <xdr:spPr>
        <a:xfrm>
          <a:off x="11900544"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690" name="n_4mainValue【児童館】&#10;有形固定資産減価償却率">
          <a:extLst>
            <a:ext uri="{FF2B5EF4-FFF2-40B4-BE49-F238E27FC236}">
              <a16:creationId xmlns:a16="http://schemas.microsoft.com/office/drawing/2014/main" id="{00000000-0008-0000-0E00-0000B2020000}"/>
            </a:ext>
          </a:extLst>
        </xdr:cNvPr>
        <xdr:cNvSpPr txBox="1"/>
      </xdr:nvSpPr>
      <xdr:spPr>
        <a:xfrm>
          <a:off x="1110298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0000000-0008-0000-0E00-0000C5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09104" y="13091159"/>
          <a:ext cx="0" cy="1162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1" name="【児童館】&#10;一人当たり面積最小値テキスト">
          <a:extLst>
            <a:ext uri="{FF2B5EF4-FFF2-40B4-BE49-F238E27FC236}">
              <a16:creationId xmlns:a16="http://schemas.microsoft.com/office/drawing/2014/main" id="{00000000-0008-0000-0E00-0000C7020000}"/>
            </a:ext>
          </a:extLst>
        </xdr:cNvPr>
        <xdr:cNvSpPr txBox="1"/>
      </xdr:nvSpPr>
      <xdr:spPr>
        <a:xfrm>
          <a:off x="19547840"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9443700" y="14253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a:extLst>
            <a:ext uri="{FF2B5EF4-FFF2-40B4-BE49-F238E27FC236}">
              <a16:creationId xmlns:a16="http://schemas.microsoft.com/office/drawing/2014/main" id="{00000000-0008-0000-0E00-0000C9020000}"/>
            </a:ext>
          </a:extLst>
        </xdr:cNvPr>
        <xdr:cNvSpPr txBox="1"/>
      </xdr:nvSpPr>
      <xdr:spPr>
        <a:xfrm>
          <a:off x="1954784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94437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5" name="【児童館】&#10;一人当たり面積平均値テキスト">
          <a:extLst>
            <a:ext uri="{FF2B5EF4-FFF2-40B4-BE49-F238E27FC236}">
              <a16:creationId xmlns:a16="http://schemas.microsoft.com/office/drawing/2014/main" id="{00000000-0008-0000-0E00-0000CB020000}"/>
            </a:ext>
          </a:extLst>
        </xdr:cNvPr>
        <xdr:cNvSpPr txBox="1"/>
      </xdr:nvSpPr>
      <xdr:spPr>
        <a:xfrm>
          <a:off x="19547840" y="136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5894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873504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793748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71627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6388080" y="1376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5894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125747</xdr:rowOff>
    </xdr:from>
    <xdr:ext cx="469744" cy="259045"/>
    <xdr:sp macro="" textlink="">
      <xdr:nvSpPr>
        <xdr:cNvPr id="727" name="【児童館】&#10;一人当たり面積該当値テキスト">
          <a:extLst>
            <a:ext uri="{FF2B5EF4-FFF2-40B4-BE49-F238E27FC236}">
              <a16:creationId xmlns:a16="http://schemas.microsoft.com/office/drawing/2014/main" id="{00000000-0008-0000-0E00-0000D7020000}"/>
            </a:ext>
          </a:extLst>
        </xdr:cNvPr>
        <xdr:cNvSpPr txBox="1"/>
      </xdr:nvSpPr>
      <xdr:spPr>
        <a:xfrm>
          <a:off x="1954784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153036</xdr:rowOff>
    </xdr:from>
    <xdr:to>
      <xdr:col>112</xdr:col>
      <xdr:colOff>38100</xdr:colOff>
      <xdr:row>83</xdr:row>
      <xdr:rowOff>83186</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735040" y="1389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32386</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8778220" y="13940790"/>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164464</xdr:rowOff>
    </xdr:from>
    <xdr:to>
      <xdr:col>107</xdr:col>
      <xdr:colOff>101600</xdr:colOff>
      <xdr:row>83</xdr:row>
      <xdr:rowOff>94614</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793748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32386</xdr:rowOff>
    </xdr:from>
    <xdr:to>
      <xdr:col>111</xdr:col>
      <xdr:colOff>177800</xdr:colOff>
      <xdr:row>83</xdr:row>
      <xdr:rowOff>43814</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7988280" y="13946506"/>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716278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43814</xdr:rowOff>
    </xdr:from>
    <xdr:to>
      <xdr:col>107</xdr:col>
      <xdr:colOff>50800</xdr:colOff>
      <xdr:row>83</xdr:row>
      <xdr:rowOff>49530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17213580" y="13957934"/>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10161</xdr:rowOff>
    </xdr:from>
    <xdr:to>
      <xdr:col>98</xdr:col>
      <xdr:colOff>38100</xdr:colOff>
      <xdr:row>83</xdr:row>
      <xdr:rowOff>111761</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638808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60961</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6431260" y="13963650"/>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6" name="n_1aveValue【児童館】&#10;一人当たり面積">
          <a:extLst>
            <a:ext uri="{FF2B5EF4-FFF2-40B4-BE49-F238E27FC236}">
              <a16:creationId xmlns:a16="http://schemas.microsoft.com/office/drawing/2014/main" id="{00000000-0008-0000-0E00-0000E0020000}"/>
            </a:ext>
          </a:extLst>
        </xdr:cNvPr>
        <xdr:cNvSpPr txBox="1"/>
      </xdr:nvSpPr>
      <xdr:spPr>
        <a:xfrm>
          <a:off x="185611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7" name="n_2aveValue【児童館】&#10;一人当たり面積">
          <a:extLst>
            <a:ext uri="{FF2B5EF4-FFF2-40B4-BE49-F238E27FC236}">
              <a16:creationId xmlns:a16="http://schemas.microsoft.com/office/drawing/2014/main" id="{00000000-0008-0000-0E00-0000E1020000}"/>
            </a:ext>
          </a:extLst>
        </xdr:cNvPr>
        <xdr:cNvSpPr txBox="1"/>
      </xdr:nvSpPr>
      <xdr:spPr>
        <a:xfrm>
          <a:off x="1777626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8" name="n_3aveValue【児童館】&#10;一人当たり面積">
          <a:extLst>
            <a:ext uri="{FF2B5EF4-FFF2-40B4-BE49-F238E27FC236}">
              <a16:creationId xmlns:a16="http://schemas.microsoft.com/office/drawing/2014/main" id="{00000000-0008-0000-0E00-0000E2020000}"/>
            </a:ext>
          </a:extLst>
        </xdr:cNvPr>
        <xdr:cNvSpPr txBox="1"/>
      </xdr:nvSpPr>
      <xdr:spPr>
        <a:xfrm>
          <a:off x="1700156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9" name="n_4aveValue【児童館】&#10;一人当たり面積">
          <a:extLst>
            <a:ext uri="{FF2B5EF4-FFF2-40B4-BE49-F238E27FC236}">
              <a16:creationId xmlns:a16="http://schemas.microsoft.com/office/drawing/2014/main" id="{00000000-0008-0000-0E00-0000E3020000}"/>
            </a:ext>
          </a:extLst>
        </xdr:cNvPr>
        <xdr:cNvSpPr txBox="1"/>
      </xdr:nvSpPr>
      <xdr:spPr>
        <a:xfrm>
          <a:off x="1622686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74313</xdr:rowOff>
    </xdr:from>
    <xdr:ext cx="469744" cy="259045"/>
    <xdr:sp macro="" textlink="">
      <xdr:nvSpPr>
        <xdr:cNvPr id="740" name="n_1mainValue【児童館】&#10;一人当たり面積">
          <a:extLst>
            <a:ext uri="{FF2B5EF4-FFF2-40B4-BE49-F238E27FC236}">
              <a16:creationId xmlns:a16="http://schemas.microsoft.com/office/drawing/2014/main" id="{00000000-0008-0000-0E00-0000E4020000}"/>
            </a:ext>
          </a:extLst>
        </xdr:cNvPr>
        <xdr:cNvSpPr txBox="1"/>
      </xdr:nvSpPr>
      <xdr:spPr>
        <a:xfrm>
          <a:off x="18561127" y="139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85741</xdr:rowOff>
    </xdr:from>
    <xdr:ext cx="469744" cy="259045"/>
    <xdr:sp macro="" textlink="">
      <xdr:nvSpPr>
        <xdr:cNvPr id="741" name="n_2mainValue【児童館】&#10;一人当たり面積">
          <a:extLst>
            <a:ext uri="{FF2B5EF4-FFF2-40B4-BE49-F238E27FC236}">
              <a16:creationId xmlns:a16="http://schemas.microsoft.com/office/drawing/2014/main" id="{00000000-0008-0000-0E00-0000E5020000}"/>
            </a:ext>
          </a:extLst>
        </xdr:cNvPr>
        <xdr:cNvSpPr txBox="1"/>
      </xdr:nvSpPr>
      <xdr:spPr>
        <a:xfrm>
          <a:off x="17776267" y="1399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742" name="n_3mainValue【児童館】&#10;一人当たり面積">
          <a:extLst>
            <a:ext uri="{FF2B5EF4-FFF2-40B4-BE49-F238E27FC236}">
              <a16:creationId xmlns:a16="http://schemas.microsoft.com/office/drawing/2014/main" id="{00000000-0008-0000-0E00-0000E6020000}"/>
            </a:ext>
          </a:extLst>
        </xdr:cNvPr>
        <xdr:cNvSpPr txBox="1"/>
      </xdr:nvSpPr>
      <xdr:spPr>
        <a:xfrm>
          <a:off x="1700156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102888</xdr:rowOff>
    </xdr:from>
    <xdr:ext cx="469744" cy="259045"/>
    <xdr:sp macro="" textlink="">
      <xdr:nvSpPr>
        <xdr:cNvPr id="743" name="n_4mainValue【児童館】&#10;一人当たり面積">
          <a:extLst>
            <a:ext uri="{FF2B5EF4-FFF2-40B4-BE49-F238E27FC236}">
              <a16:creationId xmlns:a16="http://schemas.microsoft.com/office/drawing/2014/main" id="{00000000-0008-0000-0E00-0000E7020000}"/>
            </a:ext>
          </a:extLst>
        </xdr:cNvPr>
        <xdr:cNvSpPr txBox="1"/>
      </xdr:nvSpPr>
      <xdr:spPr>
        <a:xfrm>
          <a:off x="16226867" y="140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E00-0000F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4375764" y="1682115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00000000-0008-0000-0E00-00000103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E00-000003030000}"/>
            </a:ext>
          </a:extLst>
        </xdr:cNvPr>
        <xdr:cNvSpPr txBox="1"/>
      </xdr:nvSpPr>
      <xdr:spPr>
        <a:xfrm>
          <a:off x="14414500" y="1660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4287500" y="1682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E00-000005030000}"/>
            </a:ext>
          </a:extLst>
        </xdr:cNvPr>
        <xdr:cNvSpPr txBox="1"/>
      </xdr:nvSpPr>
      <xdr:spPr>
        <a:xfrm>
          <a:off x="14414500" y="17524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325600" y="17669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1231880" y="1751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325600" y="179838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24782</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E00-000011030000}"/>
            </a:ext>
          </a:extLst>
        </xdr:cNvPr>
        <xdr:cNvSpPr txBox="1"/>
      </xdr:nvSpPr>
      <xdr:spPr>
        <a:xfrm>
          <a:off x="14414500" y="179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57884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74295</xdr:rowOff>
    </xdr:from>
    <xdr:to>
      <xdr:col>85</xdr:col>
      <xdr:colOff>127000</xdr:colOff>
      <xdr:row>107</xdr:row>
      <xdr:rowOff>97155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629640" y="1801177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33020</xdr:rowOff>
    </xdr:from>
    <xdr:to>
      <xdr:col>76</xdr:col>
      <xdr:colOff>165100</xdr:colOff>
      <xdr:row>108</xdr:row>
      <xdr:rowOff>134620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80414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108</xdr:row>
      <xdr:rowOff>83820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2854940" y="18011775"/>
          <a:ext cx="7747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40639</xdr:rowOff>
    </xdr:from>
    <xdr:to>
      <xdr:col>72</xdr:col>
      <xdr:colOff>38100</xdr:colOff>
      <xdr:row>108</xdr:row>
      <xdr:rowOff>142239</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029440" y="1814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83820</xdr:rowOff>
    </xdr:from>
    <xdr:to>
      <xdr:col>76</xdr:col>
      <xdr:colOff>114300</xdr:colOff>
      <xdr:row>108</xdr:row>
      <xdr:rowOff>91439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12072620" y="1818894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33020</xdr:rowOff>
    </xdr:from>
    <xdr:to>
      <xdr:col>67</xdr:col>
      <xdr:colOff>101600</xdr:colOff>
      <xdr:row>108</xdr:row>
      <xdr:rowOff>134620</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123188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83820</xdr:rowOff>
    </xdr:from>
    <xdr:to>
      <xdr:col>71</xdr:col>
      <xdr:colOff>177800</xdr:colOff>
      <xdr:row>108</xdr:row>
      <xdr:rowOff>91439</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1282680" y="1818894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E00-00001A030000}"/>
            </a:ext>
          </a:extLst>
        </xdr:cNvPr>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E00-00001B030000}"/>
            </a:ext>
          </a:extLst>
        </xdr:cNvPr>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E00-00001C030000}"/>
            </a:ext>
          </a:extLst>
        </xdr:cNvPr>
        <xdr:cNvSpPr txBox="1"/>
      </xdr:nvSpPr>
      <xdr:spPr>
        <a:xfrm>
          <a:off x="119005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E00-00001D030000}"/>
            </a:ext>
          </a:extLst>
        </xdr:cNvPr>
        <xdr:cNvSpPr txBox="1"/>
      </xdr:nvSpPr>
      <xdr:spPr>
        <a:xfrm>
          <a:off x="1110298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116222</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E00-00001E030000}"/>
            </a:ext>
          </a:extLst>
        </xdr:cNvPr>
        <xdr:cNvSpPr txBox="1"/>
      </xdr:nvSpPr>
      <xdr:spPr>
        <a:xfrm>
          <a:off x="134372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125747</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E00-00001F030000}"/>
            </a:ext>
          </a:extLst>
        </xdr:cNvPr>
        <xdr:cNvSpPr txBox="1"/>
      </xdr:nvSpPr>
      <xdr:spPr>
        <a:xfrm>
          <a:off x="126752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133366</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E00-000020030000}"/>
            </a:ext>
          </a:extLst>
        </xdr:cNvPr>
        <xdr:cNvSpPr txBox="1"/>
      </xdr:nvSpPr>
      <xdr:spPr>
        <a:xfrm>
          <a:off x="11900544" y="1823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125747</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E00-000021030000}"/>
            </a:ext>
          </a:extLst>
        </xdr:cNvPr>
        <xdr:cNvSpPr txBox="1"/>
      </xdr:nvSpPr>
      <xdr:spPr>
        <a:xfrm>
          <a:off x="1110298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19509104" y="16765905"/>
          <a:ext cx="0" cy="148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19547840" y="182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9443700" y="18252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19547840" y="165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19547840" y="1799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58940" y="18021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735040" y="18039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7937480" y="1802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7162780" y="18042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6388080" y="18041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94589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1954784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xdr:rowOff>
    </xdr:from>
    <xdr:to>
      <xdr:col>112</xdr:col>
      <xdr:colOff>38100</xdr:colOff>
      <xdr:row>106</xdr:row>
      <xdr:rowOff>114427</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8735040" y="177826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63627</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8778220" y="17823179"/>
          <a:ext cx="73152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168275</xdr:rowOff>
    </xdr:from>
    <xdr:to>
      <xdr:col>107</xdr:col>
      <xdr:colOff>101600</xdr:colOff>
      <xdr:row>106</xdr:row>
      <xdr:rowOff>98425</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793748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47625</xdr:rowOff>
    </xdr:from>
    <xdr:to>
      <xdr:col>111</xdr:col>
      <xdr:colOff>177800</xdr:colOff>
      <xdr:row>106</xdr:row>
      <xdr:rowOff>63627</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7988280" y="17817465"/>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162179</xdr:rowOff>
    </xdr:from>
    <xdr:to>
      <xdr:col>102</xdr:col>
      <xdr:colOff>165100</xdr:colOff>
      <xdr:row>107</xdr:row>
      <xdr:rowOff>92329</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7162780" y="1793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47625</xdr:rowOff>
    </xdr:from>
    <xdr:to>
      <xdr:col>107</xdr:col>
      <xdr:colOff>50800</xdr:colOff>
      <xdr:row>107</xdr:row>
      <xdr:rowOff>41529</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7213580" y="17817465"/>
          <a:ext cx="7747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xdr:rowOff>
    </xdr:from>
    <xdr:to>
      <xdr:col>98</xdr:col>
      <xdr:colOff>38100</xdr:colOff>
      <xdr:row>107</xdr:row>
      <xdr:rowOff>101854</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6388080" y="1793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41529</xdr:rowOff>
    </xdr:from>
    <xdr:to>
      <xdr:col>102</xdr:col>
      <xdr:colOff>114300</xdr:colOff>
      <xdr:row>107</xdr:row>
      <xdr:rowOff>51054</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16431260" y="17979009"/>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51" name="n_1aveValue【公民館】&#10;一人当たり面積">
          <a:extLst>
            <a:ext uri="{FF2B5EF4-FFF2-40B4-BE49-F238E27FC236}">
              <a16:creationId xmlns:a16="http://schemas.microsoft.com/office/drawing/2014/main" id="{00000000-0008-0000-0E00-000053030000}"/>
            </a:ext>
          </a:extLst>
        </xdr:cNvPr>
        <xdr:cNvSpPr txBox="1"/>
      </xdr:nvSpPr>
      <xdr:spPr>
        <a:xfrm>
          <a:off x="18561127" y="181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852" name="n_2aveValue【公民館】&#10;一人当たり面積">
          <a:extLst>
            <a:ext uri="{FF2B5EF4-FFF2-40B4-BE49-F238E27FC236}">
              <a16:creationId xmlns:a16="http://schemas.microsoft.com/office/drawing/2014/main" id="{00000000-0008-0000-0E00-000054030000}"/>
            </a:ext>
          </a:extLst>
        </xdr:cNvPr>
        <xdr:cNvSpPr txBox="1"/>
      </xdr:nvSpPr>
      <xdr:spPr>
        <a:xfrm>
          <a:off x="17776267" y="181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3" name="n_3aveValue【公民館】&#10;一人当たり面積">
          <a:extLst>
            <a:ext uri="{FF2B5EF4-FFF2-40B4-BE49-F238E27FC236}">
              <a16:creationId xmlns:a16="http://schemas.microsoft.com/office/drawing/2014/main" id="{00000000-0008-0000-0E00-000055030000}"/>
            </a:ext>
          </a:extLst>
        </xdr:cNvPr>
        <xdr:cNvSpPr txBox="1"/>
      </xdr:nvSpPr>
      <xdr:spPr>
        <a:xfrm>
          <a:off x="17001567"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854" name="n_4aveValue【公民館】&#10;一人当たり面積">
          <a:extLst>
            <a:ext uri="{FF2B5EF4-FFF2-40B4-BE49-F238E27FC236}">
              <a16:creationId xmlns:a16="http://schemas.microsoft.com/office/drawing/2014/main" id="{00000000-0008-0000-0E00-000056030000}"/>
            </a:ext>
          </a:extLst>
        </xdr:cNvPr>
        <xdr:cNvSpPr txBox="1"/>
      </xdr:nvSpPr>
      <xdr:spPr>
        <a:xfrm>
          <a:off x="16226867" y="181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130954</xdr:rowOff>
    </xdr:from>
    <xdr:ext cx="469744" cy="259045"/>
    <xdr:sp macro="" textlink="">
      <xdr:nvSpPr>
        <xdr:cNvPr id="855" name="n_1mainValue【公民館】&#10;一人当たり面積">
          <a:extLst>
            <a:ext uri="{FF2B5EF4-FFF2-40B4-BE49-F238E27FC236}">
              <a16:creationId xmlns:a16="http://schemas.microsoft.com/office/drawing/2014/main" id="{00000000-0008-0000-0E00-000057030000}"/>
            </a:ext>
          </a:extLst>
        </xdr:cNvPr>
        <xdr:cNvSpPr txBox="1"/>
      </xdr:nvSpPr>
      <xdr:spPr>
        <a:xfrm>
          <a:off x="18561127" y="175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114952</xdr:rowOff>
    </xdr:from>
    <xdr:ext cx="469744" cy="259045"/>
    <xdr:sp macro="" textlink="">
      <xdr:nvSpPr>
        <xdr:cNvPr id="856" name="n_2mainValue【公民館】&#10;一人当たり面積">
          <a:extLst>
            <a:ext uri="{FF2B5EF4-FFF2-40B4-BE49-F238E27FC236}">
              <a16:creationId xmlns:a16="http://schemas.microsoft.com/office/drawing/2014/main" id="{00000000-0008-0000-0E00-000058030000}"/>
            </a:ext>
          </a:extLst>
        </xdr:cNvPr>
        <xdr:cNvSpPr txBox="1"/>
      </xdr:nvSpPr>
      <xdr:spPr>
        <a:xfrm>
          <a:off x="17776267" y="175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108856</xdr:rowOff>
    </xdr:from>
    <xdr:ext cx="469744" cy="259045"/>
    <xdr:sp macro="" textlink="">
      <xdr:nvSpPr>
        <xdr:cNvPr id="857" name="n_3mainValue【公民館】&#10;一人当たり面積">
          <a:extLst>
            <a:ext uri="{FF2B5EF4-FFF2-40B4-BE49-F238E27FC236}">
              <a16:creationId xmlns:a16="http://schemas.microsoft.com/office/drawing/2014/main" id="{00000000-0008-0000-0E00-000059030000}"/>
            </a:ext>
          </a:extLst>
        </xdr:cNvPr>
        <xdr:cNvSpPr txBox="1"/>
      </xdr:nvSpPr>
      <xdr:spPr>
        <a:xfrm>
          <a:off x="17001567" y="177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118381</xdr:rowOff>
    </xdr:from>
    <xdr:ext cx="469744" cy="259045"/>
    <xdr:sp macro="" textlink="">
      <xdr:nvSpPr>
        <xdr:cNvPr id="858" name="n_4mainValue【公民館】&#10;一人当たり面積">
          <a:extLst>
            <a:ext uri="{FF2B5EF4-FFF2-40B4-BE49-F238E27FC236}">
              <a16:creationId xmlns:a16="http://schemas.microsoft.com/office/drawing/2014/main" id="{00000000-0008-0000-0E00-00005A030000}"/>
            </a:ext>
          </a:extLst>
        </xdr:cNvPr>
        <xdr:cNvSpPr txBox="1"/>
      </xdr:nvSpPr>
      <xdr:spPr>
        <a:xfrm>
          <a:off x="1622686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全体的な有形固定資産減価償却率は、類似団体内平均と同水準か下回っている状況である。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特に保育所及び学校施設は平成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年度にかけて大規模改修や新築を行ったことで、類似団体内平均を大きく下回っている。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類似団体内平均</a:t>
          </a:r>
          <a:r>
            <a:rPr lang="ja-JP" altLang="en-US" sz="1100">
              <a:solidFill>
                <a:schemeClr val="dk1"/>
              </a:solidFill>
              <a:effectLst/>
              <a:latin typeface="+mn-lt"/>
              <a:ea typeface="+mn-ea"/>
              <a:cs typeface="+mn-cs"/>
            </a:rPr>
            <a:t>を上回っているのは</a:t>
          </a:r>
          <a:r>
            <a:rPr lang="ja-JP" altLang="ja-JP" sz="1100">
              <a:solidFill>
                <a:schemeClr val="dk1"/>
              </a:solidFill>
              <a:effectLst/>
              <a:latin typeface="+mn-lt"/>
              <a:ea typeface="+mn-ea"/>
              <a:cs typeface="+mn-cs"/>
            </a:rPr>
            <a:t>公民館</a:t>
          </a:r>
          <a:r>
            <a:rPr lang="ja-JP" altLang="en-US" sz="1100">
              <a:solidFill>
                <a:schemeClr val="dk1"/>
              </a:solidFill>
              <a:effectLst/>
              <a:latin typeface="+mn-lt"/>
              <a:ea typeface="+mn-ea"/>
              <a:cs typeface="+mn-cs"/>
            </a:rPr>
            <a:t>と児童館で、公民館に</a:t>
          </a:r>
          <a:r>
            <a:rPr lang="ja-JP" altLang="ja-JP" sz="1100">
              <a:solidFill>
                <a:schemeClr val="dk1"/>
              </a:solidFill>
              <a:effectLst/>
              <a:latin typeface="+mn-lt"/>
              <a:ea typeface="+mn-ea"/>
              <a:cs typeface="+mn-cs"/>
            </a:rPr>
            <a:t>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、令和２年度に富沢コミュニティセンター建設が完了し、有形固定資産減価償却率の改善がしたが、依然として類似団体平均を大きく上回っている状況である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今後も各地区の公民館について更新整備・統廃合を検討し、比率の改善に努める。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児童館についても、老朽化に伴う維持管理費が増加傾向にあるため、</a:t>
          </a:r>
          <a:r>
            <a:rPr lang="ja-JP" altLang="ja-JP" sz="1100">
              <a:solidFill>
                <a:schemeClr val="dk1"/>
              </a:solidFill>
              <a:effectLst/>
              <a:latin typeface="+mn-lt"/>
              <a:ea typeface="+mn-ea"/>
              <a:cs typeface="+mn-cs"/>
            </a:rPr>
            <a:t>更新整備・統廃合</a:t>
          </a:r>
          <a:r>
            <a:rPr lang="ja-JP" altLang="en-US" sz="1100">
              <a:solidFill>
                <a:schemeClr val="dk1"/>
              </a:solidFill>
              <a:effectLst/>
              <a:latin typeface="+mn-lt"/>
              <a:ea typeface="+mn-ea"/>
              <a:cs typeface="+mn-cs"/>
            </a:rPr>
            <a:t>により、比率の改善に努める必要がある。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78928"/>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617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139354</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170564" y="634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61323</xdr:rowOff>
    </xdr:from>
    <xdr:to>
      <xdr:col>15</xdr:col>
      <xdr:colOff>101600</xdr:colOff>
      <xdr:row>37</xdr:row>
      <xdr:rowOff>162923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51460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8000</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38570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95613</xdr:rowOff>
    </xdr:from>
    <xdr:to>
      <xdr:col>10</xdr:col>
      <xdr:colOff>165100</xdr:colOff>
      <xdr:row>37</xdr:row>
      <xdr:rowOff>25763</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7399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42290</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6110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46627</xdr:rowOff>
    </xdr:from>
    <xdr:to>
      <xdr:col>6</xdr:col>
      <xdr:colOff>38100</xdr:colOff>
      <xdr:row>36</xdr:row>
      <xdr:rowOff>148227</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96520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164754</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83630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167458</xdr:rowOff>
    </xdr:from>
    <xdr:to>
      <xdr:col>24</xdr:col>
      <xdr:colOff>114300</xdr:colOff>
      <xdr:row>33</xdr:row>
      <xdr:rowOff>97608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036060" y="5531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120485</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124960" y="5484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312160" y="5487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46808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3355340" y="5534842"/>
          <a:ext cx="7315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51460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41</xdr:row>
      <xdr:rowOff>133350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2565400" y="5534842"/>
          <a:ext cx="789940" cy="147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49893</xdr:rowOff>
    </xdr:from>
    <xdr:to>
      <xdr:col>10</xdr:col>
      <xdr:colOff>165100</xdr:colOff>
      <xdr:row>41</xdr:row>
      <xdr:rowOff>151493</xdr:rowOff>
    </xdr:to>
    <xdr:sp macro="" textlink="">
      <xdr:nvSpPr>
        <xdr:cNvPr id="84" name="楕円 83">
          <a:extLst>
            <a:ext uri="{FF2B5EF4-FFF2-40B4-BE49-F238E27FC236}">
              <a16:creationId xmlns:a16="http://schemas.microsoft.com/office/drawing/2014/main" id="{00000000-0008-0000-0F00-000054000000}"/>
            </a:ext>
          </a:extLst>
        </xdr:cNvPr>
        <xdr:cNvSpPr/>
      </xdr:nvSpPr>
      <xdr:spPr>
        <a:xfrm>
          <a:off x="17399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100693</xdr:rowOff>
    </xdr:from>
    <xdr:to>
      <xdr:col>15</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1790700" y="697393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17235</xdr:rowOff>
    </xdr:from>
    <xdr:to>
      <xdr:col>6</xdr:col>
      <xdr:colOff>38100</xdr:colOff>
      <xdr:row>41</xdr:row>
      <xdr:rowOff>118835</xdr:rowOff>
    </xdr:to>
    <xdr:sp macro="" textlink="">
      <xdr:nvSpPr>
        <xdr:cNvPr id="86" name="楕円 85">
          <a:extLst>
            <a:ext uri="{FF2B5EF4-FFF2-40B4-BE49-F238E27FC236}">
              <a16:creationId xmlns:a16="http://schemas.microsoft.com/office/drawing/2014/main" id="{00000000-0008-0000-0F00-000056000000}"/>
            </a:ext>
          </a:extLst>
        </xdr:cNvPr>
        <xdr:cNvSpPr/>
      </xdr:nvSpPr>
      <xdr:spPr>
        <a:xfrm>
          <a:off x="96520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68035</xdr:rowOff>
    </xdr:from>
    <xdr:to>
      <xdr:col>10</xdr:col>
      <xdr:colOff>114300</xdr:colOff>
      <xdr:row>41</xdr:row>
      <xdr:rowOff>100693</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1008380" y="694127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70049</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87641" y="5266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701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109962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9219565" y="55740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92583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9258300" y="655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192260" y="65780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44550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126292</xdr:rowOff>
    </xdr:from>
    <xdr:ext cx="469744" cy="259045"/>
    <xdr:sp macro="" textlink="">
      <xdr:nvSpPr>
        <xdr:cNvPr id="125" name="n_1aveValue【図書館】&#10;一人当たり面積">
          <a:extLst>
            <a:ext uri="{FF2B5EF4-FFF2-40B4-BE49-F238E27FC236}">
              <a16:creationId xmlns:a16="http://schemas.microsoft.com/office/drawing/2014/main" id="{00000000-0008-0000-0F00-00007D000000}"/>
            </a:ext>
          </a:extLst>
        </xdr:cNvPr>
        <xdr:cNvSpPr txBox="1"/>
      </xdr:nvSpPr>
      <xdr:spPr>
        <a:xfrm>
          <a:off x="8271587" y="66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111941</xdr:rowOff>
    </xdr:from>
    <xdr:to>
      <xdr:col>46</xdr:col>
      <xdr:colOff>38100</xdr:colOff>
      <xdr:row>40</xdr:row>
      <xdr:rowOff>42091</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670800" y="664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58618</xdr:rowOff>
    </xdr:from>
    <xdr:ext cx="469744" cy="259045"/>
    <xdr:sp macro="" textlink="">
      <xdr:nvSpPr>
        <xdr:cNvPr id="127" name="n_2aveValue【図書館】&#10;一人当たり面積">
          <a:extLst>
            <a:ext uri="{FF2B5EF4-FFF2-40B4-BE49-F238E27FC236}">
              <a16:creationId xmlns:a16="http://schemas.microsoft.com/office/drawing/2014/main" id="{00000000-0008-0000-0F00-00007F000000}"/>
            </a:ext>
          </a:extLst>
        </xdr:cNvPr>
        <xdr:cNvSpPr txBox="1"/>
      </xdr:nvSpPr>
      <xdr:spPr>
        <a:xfrm>
          <a:off x="750958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98878</xdr:rowOff>
    </xdr:from>
    <xdr:to>
      <xdr:col>41</xdr:col>
      <xdr:colOff>101600</xdr:colOff>
      <xdr:row>40</xdr:row>
      <xdr:rowOff>29028</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87324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45555</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671202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95613</xdr:rowOff>
    </xdr:from>
    <xdr:to>
      <xdr:col>36</xdr:col>
      <xdr:colOff>165100</xdr:colOff>
      <xdr:row>40</xdr:row>
      <xdr:rowOff>25763</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6098540" y="6633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42290</xdr:rowOff>
    </xdr:from>
    <xdr:ext cx="469744" cy="259045"/>
    <xdr:sp macro="" textlink="">
      <xdr:nvSpPr>
        <xdr:cNvPr id="131" name="n_4aveValue【図書館】&#10;一人当たり面積">
          <a:extLst>
            <a:ext uri="{FF2B5EF4-FFF2-40B4-BE49-F238E27FC236}">
              <a16:creationId xmlns:a16="http://schemas.microsoft.com/office/drawing/2014/main" id="{00000000-0008-0000-0F00-000083000000}"/>
            </a:ext>
          </a:extLst>
        </xdr:cNvPr>
        <xdr:cNvSpPr txBox="1"/>
      </xdr:nvSpPr>
      <xdr:spPr>
        <a:xfrm>
          <a:off x="593732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142966</xdr:rowOff>
    </xdr:from>
    <xdr:to>
      <xdr:col>55</xdr:col>
      <xdr:colOff>50800</xdr:colOff>
      <xdr:row>39</xdr:row>
      <xdr:rowOff>73116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192260" y="6513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165843</xdr:rowOff>
    </xdr:from>
    <xdr:ext cx="469744" cy="259045"/>
    <xdr:sp macro="" textlink="">
      <xdr:nvSpPr>
        <xdr:cNvPr id="138" name="【図書館】&#10;一人当たり面積該当値テキスト">
          <a:extLst>
            <a:ext uri="{FF2B5EF4-FFF2-40B4-BE49-F238E27FC236}">
              <a16:creationId xmlns:a16="http://schemas.microsoft.com/office/drawing/2014/main" id="{00000000-0008-0000-0F00-00008A000000}"/>
            </a:ext>
          </a:extLst>
        </xdr:cNvPr>
        <xdr:cNvSpPr txBox="1"/>
      </xdr:nvSpPr>
      <xdr:spPr>
        <a:xfrm>
          <a:off x="9258300" y="636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156028</xdr:rowOff>
    </xdr:from>
    <xdr:to>
      <xdr:col>50</xdr:col>
      <xdr:colOff>165100</xdr:colOff>
      <xdr:row>39</xdr:row>
      <xdr:rowOff>86178</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445500" y="6526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22316</xdr:rowOff>
    </xdr:from>
    <xdr:to>
      <xdr:col>55</xdr:col>
      <xdr:colOff>0</xdr:colOff>
      <xdr:row>39</xdr:row>
      <xdr:rowOff>35378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496300" y="6560276"/>
          <a:ext cx="7239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108676</xdr:rowOff>
    </xdr:from>
    <xdr:to>
      <xdr:col>46</xdr:col>
      <xdr:colOff>38100</xdr:colOff>
      <xdr:row>42</xdr:row>
      <xdr:rowOff>38826</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670800" y="6981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35378</xdr:rowOff>
    </xdr:from>
    <xdr:to>
      <xdr:col>50</xdr:col>
      <xdr:colOff>114300</xdr:colOff>
      <xdr:row>41</xdr:row>
      <xdr:rowOff>159476</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7713980" y="6573338"/>
          <a:ext cx="782320" cy="4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108676</xdr:rowOff>
    </xdr:from>
    <xdr:to>
      <xdr:col>41</xdr:col>
      <xdr:colOff>101600</xdr:colOff>
      <xdr:row>42</xdr:row>
      <xdr:rowOff>38826</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873240" y="6981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159476</xdr:rowOff>
    </xdr:from>
    <xdr:to>
      <xdr:col>45</xdr:col>
      <xdr:colOff>177800</xdr:colOff>
      <xdr:row>41</xdr:row>
      <xdr:rowOff>159476</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6924040" y="70327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111941</xdr:rowOff>
    </xdr:from>
    <xdr:to>
      <xdr:col>36</xdr:col>
      <xdr:colOff>165100</xdr:colOff>
      <xdr:row>42</xdr:row>
      <xdr:rowOff>42091</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6098540" y="69851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159476</xdr:rowOff>
    </xdr:from>
    <xdr:to>
      <xdr:col>41</xdr:col>
      <xdr:colOff>50800</xdr:colOff>
      <xdr:row>41</xdr:row>
      <xdr:rowOff>162741</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6149340" y="703271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102705</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8271587" y="630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29953</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750958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29953</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67120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33218</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5937327" y="707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086225" y="935899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124960" y="91380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020820" y="9358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124960" y="1019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03606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312160" y="103711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91820</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17056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110853</xdr:rowOff>
    </xdr:from>
    <xdr:to>
      <xdr:col>15</xdr:col>
      <xdr:colOff>101600</xdr:colOff>
      <xdr:row>62</xdr:row>
      <xdr:rowOff>41003</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514600" y="103368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32130</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38570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58601</xdr:rowOff>
    </xdr:from>
    <xdr:to>
      <xdr:col>10</xdr:col>
      <xdr:colOff>165100</xdr:colOff>
      <xdr:row>61</xdr:row>
      <xdr:rowOff>160201</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739900" y="1028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5278</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61100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32476</xdr:rowOff>
    </xdr:from>
    <xdr:to>
      <xdr:col>6</xdr:col>
      <xdr:colOff>38100</xdr:colOff>
      <xdr:row>61</xdr:row>
      <xdr:rowOff>134076</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965200" y="10258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150603</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83630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03606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97" name="【体育館・プール】&#10;有形固定資産減価償却率該当値テキスト">
          <a:extLst>
            <a:ext uri="{FF2B5EF4-FFF2-40B4-BE49-F238E27FC236}">
              <a16:creationId xmlns:a16="http://schemas.microsoft.com/office/drawing/2014/main" id="{00000000-0008-0000-0F00-0000C5000000}"/>
            </a:ext>
          </a:extLst>
        </xdr:cNvPr>
        <xdr:cNvSpPr txBox="1"/>
      </xdr:nvSpPr>
      <xdr:spPr>
        <a:xfrm>
          <a:off x="4124960" y="1055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31216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63681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355340" y="10585813"/>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251460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63</xdr:row>
      <xdr:rowOff>24493</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565400" y="10091057"/>
          <a:ext cx="789940" cy="4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7399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62</xdr:row>
      <xdr:rowOff>78377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790700" y="10091057"/>
          <a:ext cx="7747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146776</xdr:rowOff>
    </xdr:from>
    <xdr:to>
      <xdr:col>6</xdr:col>
      <xdr:colOff>38100</xdr:colOff>
      <xdr:row>62</xdr:row>
      <xdr:rowOff>76926</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965200" y="10372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78377</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08380" y="10419806"/>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66420</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17056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3857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611004"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68053</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83630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F00-0000E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219565" y="9186454"/>
          <a:ext cx="0" cy="154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F00-0000EC000000}"/>
            </a:ext>
          </a:extLst>
        </xdr:cNvPr>
        <xdr:cNvSpPr txBox="1"/>
      </xdr:nvSpPr>
      <xdr:spPr>
        <a:xfrm>
          <a:off x="9258300"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9154160" y="10728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F00-0000EE000000}"/>
            </a:ext>
          </a:extLst>
        </xdr:cNvPr>
        <xdr:cNvSpPr txBox="1"/>
      </xdr:nvSpPr>
      <xdr:spPr>
        <a:xfrm>
          <a:off x="9258300" y="89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9154160" y="918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F00-0000F0000000}"/>
            </a:ext>
          </a:extLst>
        </xdr:cNvPr>
        <xdr:cNvSpPr txBox="1"/>
      </xdr:nvSpPr>
      <xdr:spPr>
        <a:xfrm>
          <a:off x="9258300" y="10142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19226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44550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17</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F00-0000F3000000}"/>
            </a:ext>
          </a:extLst>
        </xdr:cNvPr>
        <xdr:cNvSpPr txBox="1"/>
      </xdr:nvSpPr>
      <xdr:spPr>
        <a:xfrm>
          <a:off x="827158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137523</xdr:rowOff>
    </xdr:from>
    <xdr:to>
      <xdr:col>46</xdr:col>
      <xdr:colOff>38100</xdr:colOff>
      <xdr:row>61</xdr:row>
      <xdr:rowOff>67673</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670800" y="10195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58800</xdr:rowOff>
    </xdr:from>
    <xdr:ext cx="469744" cy="259045"/>
    <xdr:sp macro="" textlink="">
      <xdr:nvSpPr>
        <xdr:cNvPr id="245" name="n_2aveValue【体育館・プール】&#10;一人当たり面積">
          <a:extLst>
            <a:ext uri="{FF2B5EF4-FFF2-40B4-BE49-F238E27FC236}">
              <a16:creationId xmlns:a16="http://schemas.microsoft.com/office/drawing/2014/main" id="{00000000-0008-0000-0F00-0000F5000000}"/>
            </a:ext>
          </a:extLst>
        </xdr:cNvPr>
        <xdr:cNvSpPr txBox="1"/>
      </xdr:nvSpPr>
      <xdr:spPr>
        <a:xfrm>
          <a:off x="7509587" y="102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3084</xdr:rowOff>
    </xdr:from>
    <xdr:to>
      <xdr:col>41</xdr:col>
      <xdr:colOff>101600</xdr:colOff>
      <xdr:row>61</xdr:row>
      <xdr:rowOff>104684</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6873240" y="10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121211</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67120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17235</xdr:rowOff>
    </xdr:from>
    <xdr:to>
      <xdr:col>36</xdr:col>
      <xdr:colOff>165100</xdr:colOff>
      <xdr:row>61</xdr:row>
      <xdr:rowOff>118835</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6098540" y="10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135362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5937327" y="1002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33565</xdr:rowOff>
    </xdr:from>
    <xdr:to>
      <xdr:col>55</xdr:col>
      <xdr:colOff>50800</xdr:colOff>
      <xdr:row>59</xdr:row>
      <xdr:rowOff>135165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9192260" y="9924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56442</xdr:rowOff>
    </xdr:from>
    <xdr:ext cx="469744" cy="259045"/>
    <xdr:sp macro="" textlink="">
      <xdr:nvSpPr>
        <xdr:cNvPr id="256" name="【体育館・プール】&#10;一人当たり面積該当値テキスト">
          <a:extLst>
            <a:ext uri="{FF2B5EF4-FFF2-40B4-BE49-F238E27FC236}">
              <a16:creationId xmlns:a16="http://schemas.microsoft.com/office/drawing/2014/main" id="{00000000-0008-0000-0F00-000000010000}"/>
            </a:ext>
          </a:extLst>
        </xdr:cNvPr>
        <xdr:cNvSpPr txBox="1"/>
      </xdr:nvSpPr>
      <xdr:spPr>
        <a:xfrm>
          <a:off x="9258300" y="97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54247</xdr:rowOff>
    </xdr:from>
    <xdr:to>
      <xdr:col>50</xdr:col>
      <xdr:colOff>165100</xdr:colOff>
      <xdr:row>59</xdr:row>
      <xdr:rowOff>155847</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8445500" y="99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84365</xdr:rowOff>
    </xdr:from>
    <xdr:to>
      <xdr:col>55</xdr:col>
      <xdr:colOff>0</xdr:colOff>
      <xdr:row>59</xdr:row>
      <xdr:rowOff>105047</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8496300" y="9975125"/>
          <a:ext cx="7239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76019</xdr:rowOff>
    </xdr:from>
    <xdr:to>
      <xdr:col>46</xdr:col>
      <xdr:colOff>38100</xdr:colOff>
      <xdr:row>60</xdr:row>
      <xdr:rowOff>6169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7670800" y="9966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105047</xdr:rowOff>
    </xdr:from>
    <xdr:to>
      <xdr:col>50</xdr:col>
      <xdr:colOff>114300</xdr:colOff>
      <xdr:row>59</xdr:row>
      <xdr:rowOff>126819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7713980" y="9995807"/>
          <a:ext cx="7823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9072</xdr:rowOff>
    </xdr:from>
    <xdr:to>
      <xdr:col>41</xdr:col>
      <xdr:colOff>101600</xdr:colOff>
      <xdr:row>62</xdr:row>
      <xdr:rowOff>110672</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6873240" y="104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126819</xdr:rowOff>
    </xdr:from>
    <xdr:to>
      <xdr:col>45</xdr:col>
      <xdr:colOff>177800</xdr:colOff>
      <xdr:row>62</xdr:row>
      <xdr:rowOff>59872</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6924040" y="10017579"/>
          <a:ext cx="78994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33020</xdr:rowOff>
    </xdr:from>
    <xdr:to>
      <xdr:col>36</xdr:col>
      <xdr:colOff>165100</xdr:colOff>
      <xdr:row>62</xdr:row>
      <xdr:rowOff>134620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609854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59872</xdr:rowOff>
    </xdr:from>
    <xdr:to>
      <xdr:col>41</xdr:col>
      <xdr:colOff>50800</xdr:colOff>
      <xdr:row>62</xdr:row>
      <xdr:rowOff>83820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6149340" y="10453552"/>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924</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F00-000009010000}"/>
            </a:ext>
          </a:extLst>
        </xdr:cNvPr>
        <xdr:cNvSpPr txBox="1"/>
      </xdr:nvSpPr>
      <xdr:spPr>
        <a:xfrm>
          <a:off x="827158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22696</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F00-00000A010000}"/>
            </a:ext>
          </a:extLst>
        </xdr:cNvPr>
        <xdr:cNvSpPr txBox="1"/>
      </xdr:nvSpPr>
      <xdr:spPr>
        <a:xfrm>
          <a:off x="7509587" y="974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101799</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F00-00000B010000}"/>
            </a:ext>
          </a:extLst>
        </xdr:cNvPr>
        <xdr:cNvSpPr txBox="1"/>
      </xdr:nvSpPr>
      <xdr:spPr>
        <a:xfrm>
          <a:off x="6712027" y="1049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125747</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F00-00000C010000}"/>
            </a:ext>
          </a:extLst>
        </xdr:cNvPr>
        <xdr:cNvSpPr txBox="1"/>
      </xdr:nvSpPr>
      <xdr:spPr>
        <a:xfrm>
          <a:off x="59373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F00-000024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086225"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84472</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17056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133986</xdr:rowOff>
    </xdr:from>
    <xdr:to>
      <xdr:col>15</xdr:col>
      <xdr:colOff>101600</xdr:colOff>
      <xdr:row>82</xdr:row>
      <xdr:rowOff>64136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80663</xdr:rowOff>
    </xdr:from>
    <xdr:ext cx="405111" cy="259045"/>
    <xdr:sp macro="" textlink="">
      <xdr:nvSpPr>
        <xdr:cNvPr id="303" name="n_2aveValue【福祉施設】&#10;有形固定資産減価償却率">
          <a:extLst>
            <a:ext uri="{FF2B5EF4-FFF2-40B4-BE49-F238E27FC236}">
              <a16:creationId xmlns:a16="http://schemas.microsoft.com/office/drawing/2014/main" id="{00000000-0008-0000-0F00-00002F010000}"/>
            </a:ext>
          </a:extLst>
        </xdr:cNvPr>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61595</xdr:rowOff>
    </xdr:from>
    <xdr:to>
      <xdr:col>10</xdr:col>
      <xdr:colOff>165100</xdr:colOff>
      <xdr:row>81</xdr:row>
      <xdr:rowOff>163195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73990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154322</xdr:rowOff>
    </xdr:from>
    <xdr:ext cx="405111" cy="259045"/>
    <xdr:sp macro="" textlink="">
      <xdr:nvSpPr>
        <xdr:cNvPr id="305" name="n_3aveValue【福祉施設】&#10;有形固定資産減価償却率">
          <a:extLst>
            <a:ext uri="{FF2B5EF4-FFF2-40B4-BE49-F238E27FC236}">
              <a16:creationId xmlns:a16="http://schemas.microsoft.com/office/drawing/2014/main" id="{00000000-0008-0000-0F00-000031010000}"/>
            </a:ext>
          </a:extLst>
        </xdr:cNvPr>
        <xdr:cNvSpPr txBox="1"/>
      </xdr:nvSpPr>
      <xdr:spPr>
        <a:xfrm>
          <a:off x="1611004" y="137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74930</xdr:rowOff>
    </xdr:from>
    <xdr:to>
      <xdr:col>6</xdr:col>
      <xdr:colOff>38100</xdr:colOff>
      <xdr:row>82</xdr:row>
      <xdr:rowOff>5080</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96520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167657</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83630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4036060" y="13899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14" name="【福祉施設】&#10;有形固定資産減価償却率該当値テキスト">
          <a:extLst>
            <a:ext uri="{FF2B5EF4-FFF2-40B4-BE49-F238E27FC236}">
              <a16:creationId xmlns:a16="http://schemas.microsoft.com/office/drawing/2014/main" id="{00000000-0008-0000-0F00-00003A010000}"/>
            </a:ext>
          </a:extLst>
        </xdr:cNvPr>
        <xdr:cNvSpPr txBox="1"/>
      </xdr:nvSpPr>
      <xdr:spPr>
        <a:xfrm>
          <a:off x="4124960" y="1387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3312160" y="1389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32386</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3355340" y="1394650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251460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32386</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2565400" y="13914119"/>
          <a:ext cx="78994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160655</xdr:rowOff>
    </xdr:from>
    <xdr:to>
      <xdr:col>10</xdr:col>
      <xdr:colOff>165100</xdr:colOff>
      <xdr:row>80</xdr:row>
      <xdr:rowOff>90805</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73990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82</xdr:row>
      <xdr:rowOff>167639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790700" y="13451205"/>
          <a:ext cx="774700" cy="4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965200" y="13627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40005</xdr:rowOff>
    </xdr:from>
    <xdr:to>
      <xdr:col>10</xdr:col>
      <xdr:colOff>114300</xdr:colOff>
      <xdr:row>81</xdr:row>
      <xdr:rowOff>99061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08380" y="13451205"/>
          <a:ext cx="782320" cy="2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F00-000043010000}"/>
            </a:ext>
          </a:extLst>
        </xdr:cNvPr>
        <xdr:cNvSpPr txBox="1"/>
      </xdr:nvSpPr>
      <xdr:spPr>
        <a:xfrm>
          <a:off x="317056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F00-000044010000}"/>
            </a:ext>
          </a:extLst>
        </xdr:cNvPr>
        <xdr:cNvSpPr txBox="1"/>
      </xdr:nvSpPr>
      <xdr:spPr>
        <a:xfrm>
          <a:off x="23857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107332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F00-000045010000}"/>
            </a:ext>
          </a:extLst>
        </xdr:cNvPr>
        <xdr:cNvSpPr txBox="1"/>
      </xdr:nvSpPr>
      <xdr:spPr>
        <a:xfrm>
          <a:off x="161100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F00-000046010000}"/>
            </a:ext>
          </a:extLst>
        </xdr:cNvPr>
        <xdr:cNvSpPr txBox="1"/>
      </xdr:nvSpPr>
      <xdr:spPr>
        <a:xfrm>
          <a:off x="8363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0000000-0008-0000-0F00-00005F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9219565" y="13053604"/>
          <a:ext cx="0" cy="149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00000000-0008-0000-0F00-000061010000}"/>
            </a:ext>
          </a:extLst>
        </xdr:cNvPr>
        <xdr:cNvSpPr txBox="1"/>
      </xdr:nvSpPr>
      <xdr:spPr>
        <a:xfrm>
          <a:off x="9258300" y="145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9154160" y="14548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00000000-0008-0000-0F00-000063010000}"/>
            </a:ext>
          </a:extLst>
        </xdr:cNvPr>
        <xdr:cNvSpPr txBox="1"/>
      </xdr:nvSpPr>
      <xdr:spPr>
        <a:xfrm>
          <a:off x="9258300" y="128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9154160" y="13053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00000000-0008-0000-0F00-000065010000}"/>
            </a:ext>
          </a:extLst>
        </xdr:cNvPr>
        <xdr:cNvSpPr txBox="1"/>
      </xdr:nvSpPr>
      <xdr:spPr>
        <a:xfrm>
          <a:off x="925830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192260" y="14134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44550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85470</xdr:rowOff>
    </xdr:from>
    <xdr:ext cx="469744" cy="259045"/>
    <xdr:sp macro="" textlink="">
      <xdr:nvSpPr>
        <xdr:cNvPr id="360" name="n_1aveValue【福祉施設】&#10;一人当たり面積">
          <a:extLst>
            <a:ext uri="{FF2B5EF4-FFF2-40B4-BE49-F238E27FC236}">
              <a16:creationId xmlns:a16="http://schemas.microsoft.com/office/drawing/2014/main" id="{00000000-0008-0000-0F00-000068010000}"/>
            </a:ext>
          </a:extLst>
        </xdr:cNvPr>
        <xdr:cNvSpPr txBox="1"/>
      </xdr:nvSpPr>
      <xdr:spPr>
        <a:xfrm>
          <a:off x="8271587" y="141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15602</xdr:rowOff>
    </xdr:from>
    <xdr:to>
      <xdr:col>46</xdr:col>
      <xdr:colOff>38100</xdr:colOff>
      <xdr:row>84</xdr:row>
      <xdr:rowOff>117202</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7670800" y="14097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108329</xdr:rowOff>
    </xdr:from>
    <xdr:ext cx="469744" cy="259045"/>
    <xdr:sp macro="" textlink="">
      <xdr:nvSpPr>
        <xdr:cNvPr id="362" name="n_2aveValue【福祉施設】&#10;一人当たり面積">
          <a:extLst>
            <a:ext uri="{FF2B5EF4-FFF2-40B4-BE49-F238E27FC236}">
              <a16:creationId xmlns:a16="http://schemas.microsoft.com/office/drawing/2014/main" id="{00000000-0008-0000-0F00-00006A010000}"/>
            </a:ext>
          </a:extLst>
        </xdr:cNvPr>
        <xdr:cNvSpPr txBox="1"/>
      </xdr:nvSpPr>
      <xdr:spPr>
        <a:xfrm>
          <a:off x="7509587" y="141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42818</xdr:rowOff>
    </xdr:from>
    <xdr:to>
      <xdr:col>41</xdr:col>
      <xdr:colOff>101600</xdr:colOff>
      <xdr:row>84</xdr:row>
      <xdr:rowOff>144418</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6873240" y="1412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135545</xdr:rowOff>
    </xdr:from>
    <xdr:ext cx="469744" cy="259045"/>
    <xdr:sp macro="" textlink="">
      <xdr:nvSpPr>
        <xdr:cNvPr id="364" name="n_3aveValue【福祉施設】&#10;一人当たり面積">
          <a:extLst>
            <a:ext uri="{FF2B5EF4-FFF2-40B4-BE49-F238E27FC236}">
              <a16:creationId xmlns:a16="http://schemas.microsoft.com/office/drawing/2014/main" id="{00000000-0008-0000-0F00-00006C010000}"/>
            </a:ext>
          </a:extLst>
        </xdr:cNvPr>
        <xdr:cNvSpPr txBox="1"/>
      </xdr:nvSpPr>
      <xdr:spPr>
        <a:xfrm>
          <a:off x="671202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75474</xdr:rowOff>
    </xdr:from>
    <xdr:to>
      <xdr:col>36</xdr:col>
      <xdr:colOff>165100</xdr:colOff>
      <xdr:row>85</xdr:row>
      <xdr:rowOff>5624</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609854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168201</xdr:rowOff>
    </xdr:from>
    <xdr:ext cx="469744" cy="259045"/>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5937327"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71664</xdr:rowOff>
    </xdr:from>
    <xdr:to>
      <xdr:col>55</xdr:col>
      <xdr:colOff>50800</xdr:colOff>
      <xdr:row>84</xdr:row>
      <xdr:rowOff>1814</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9192260" y="13985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94541</xdr:rowOff>
    </xdr:from>
    <xdr:ext cx="469744" cy="259045"/>
    <xdr:sp macro="" textlink="">
      <xdr:nvSpPr>
        <xdr:cNvPr id="373" name="【福祉施設】&#10;一人当たり面積該当値テキスト">
          <a:extLst>
            <a:ext uri="{FF2B5EF4-FFF2-40B4-BE49-F238E27FC236}">
              <a16:creationId xmlns:a16="http://schemas.microsoft.com/office/drawing/2014/main" id="{00000000-0008-0000-0F00-000075010000}"/>
            </a:ext>
          </a:extLst>
        </xdr:cNvPr>
        <xdr:cNvSpPr txBox="1"/>
      </xdr:nvSpPr>
      <xdr:spPr>
        <a:xfrm>
          <a:off x="9258300" y="138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84727</xdr:rowOff>
    </xdr:from>
    <xdr:to>
      <xdr:col>50</xdr:col>
      <xdr:colOff>165100</xdr:colOff>
      <xdr:row>84</xdr:row>
      <xdr:rowOff>14877</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8445500" y="13998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122464</xdr:rowOff>
    </xdr:from>
    <xdr:to>
      <xdr:col>55</xdr:col>
      <xdr:colOff>0</xdr:colOff>
      <xdr:row>83</xdr:row>
      <xdr:rowOff>135527</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8496300" y="14036584"/>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97789</xdr:rowOff>
    </xdr:from>
    <xdr:to>
      <xdr:col>46</xdr:col>
      <xdr:colOff>38100</xdr:colOff>
      <xdr:row>84</xdr:row>
      <xdr:rowOff>27939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7670800" y="14011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135527</xdr:rowOff>
    </xdr:from>
    <xdr:to>
      <xdr:col>50</xdr:col>
      <xdr:colOff>114300</xdr:colOff>
      <xdr:row>83</xdr:row>
      <xdr:rowOff>148589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7713980" y="14049647"/>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4718</xdr:rowOff>
    </xdr:from>
    <xdr:to>
      <xdr:col>41</xdr:col>
      <xdr:colOff>101600</xdr:colOff>
      <xdr:row>80</xdr:row>
      <xdr:rowOff>106318</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687324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55518</xdr:rowOff>
    </xdr:from>
    <xdr:to>
      <xdr:col>45</xdr:col>
      <xdr:colOff>177800</xdr:colOff>
      <xdr:row>83</xdr:row>
      <xdr:rowOff>148589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924040" y="13466718"/>
          <a:ext cx="789940" cy="59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60985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55518</xdr:rowOff>
    </xdr:from>
    <xdr:to>
      <xdr:col>41</xdr:col>
      <xdr:colOff>50800</xdr:colOff>
      <xdr:row>84</xdr:row>
      <xdr:rowOff>114300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6149340" y="13466718"/>
          <a:ext cx="774700" cy="7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31404</xdr:rowOff>
    </xdr:from>
    <xdr:ext cx="469744" cy="259045"/>
    <xdr:sp macro="" textlink="">
      <xdr:nvSpPr>
        <xdr:cNvPr id="382" name="n_1mainValue【福祉施設】&#10;一人当たり面積">
          <a:extLst>
            <a:ext uri="{FF2B5EF4-FFF2-40B4-BE49-F238E27FC236}">
              <a16:creationId xmlns:a16="http://schemas.microsoft.com/office/drawing/2014/main" id="{00000000-0008-0000-0F00-00007E010000}"/>
            </a:ext>
          </a:extLst>
        </xdr:cNvPr>
        <xdr:cNvSpPr txBox="1"/>
      </xdr:nvSpPr>
      <xdr:spPr>
        <a:xfrm>
          <a:off x="827158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44466</xdr:rowOff>
    </xdr:from>
    <xdr:ext cx="469744" cy="259045"/>
    <xdr:sp macro="" textlink="">
      <xdr:nvSpPr>
        <xdr:cNvPr id="383" name="n_2mainValue【福祉施設】&#10;一人当たり面積">
          <a:extLst>
            <a:ext uri="{FF2B5EF4-FFF2-40B4-BE49-F238E27FC236}">
              <a16:creationId xmlns:a16="http://schemas.microsoft.com/office/drawing/2014/main" id="{00000000-0008-0000-0F00-00007F010000}"/>
            </a:ext>
          </a:extLst>
        </xdr:cNvPr>
        <xdr:cNvSpPr txBox="1"/>
      </xdr:nvSpPr>
      <xdr:spPr>
        <a:xfrm>
          <a:off x="7509587" y="137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122845</xdr:rowOff>
    </xdr:from>
    <xdr:ext cx="469744" cy="259045"/>
    <xdr:sp macro="" textlink="">
      <xdr:nvSpPr>
        <xdr:cNvPr id="384" name="n_3mainValue【福祉施設】&#10;一人当たり面積">
          <a:extLst>
            <a:ext uri="{FF2B5EF4-FFF2-40B4-BE49-F238E27FC236}">
              <a16:creationId xmlns:a16="http://schemas.microsoft.com/office/drawing/2014/main" id="{00000000-0008-0000-0F00-000080010000}"/>
            </a:ext>
          </a:extLst>
        </xdr:cNvPr>
        <xdr:cNvSpPr txBox="1"/>
      </xdr:nvSpPr>
      <xdr:spPr>
        <a:xfrm>
          <a:off x="6712027" y="1319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10177</xdr:rowOff>
    </xdr:from>
    <xdr:ext cx="469744" cy="259045"/>
    <xdr:sp macro="" textlink="">
      <xdr:nvSpPr>
        <xdr:cNvPr id="385" name="n_4mainValue【福祉施設】&#10;一人当たり面積">
          <a:extLst>
            <a:ext uri="{FF2B5EF4-FFF2-40B4-BE49-F238E27FC236}">
              <a16:creationId xmlns:a16="http://schemas.microsoft.com/office/drawing/2014/main" id="{00000000-0008-0000-0F00-000081010000}"/>
            </a:ext>
          </a:extLst>
        </xdr:cNvPr>
        <xdr:cNvSpPr txBox="1"/>
      </xdr:nvSpPr>
      <xdr:spPr>
        <a:xfrm>
          <a:off x="59373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a:extLst>
            <a:ext uri="{FF2B5EF4-FFF2-40B4-BE49-F238E27FC236}">
              <a16:creationId xmlns:a16="http://schemas.microsoft.com/office/drawing/2014/main" id="{00000000-0008-0000-0F00-0000BA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4375764" y="933123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4" name="【保健センター・保健所】&#10;有形固定資産減価償却率最小値テキスト">
          <a:extLst>
            <a:ext uri="{FF2B5EF4-FFF2-40B4-BE49-F238E27FC236}">
              <a16:creationId xmlns:a16="http://schemas.microsoft.com/office/drawing/2014/main" id="{00000000-0008-0000-0F00-0000BC010000}"/>
            </a:ext>
          </a:extLst>
        </xdr:cNvPr>
        <xdr:cNvSpPr txBox="1"/>
      </xdr:nvSpPr>
      <xdr:spPr>
        <a:xfrm>
          <a:off x="1441450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428750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6" name="【保健センター・保健所】&#10;有形固定資産減価償却率最大値テキスト">
          <a:extLst>
            <a:ext uri="{FF2B5EF4-FFF2-40B4-BE49-F238E27FC236}">
              <a16:creationId xmlns:a16="http://schemas.microsoft.com/office/drawing/2014/main" id="{00000000-0008-0000-0F00-0000BE010000}"/>
            </a:ext>
          </a:extLst>
        </xdr:cNvPr>
        <xdr:cNvSpPr txBox="1"/>
      </xdr:nvSpPr>
      <xdr:spPr>
        <a:xfrm>
          <a:off x="1441450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48" name="【保健センター・保健所】&#10;有形固定資産減価償却率平均値テキスト">
          <a:extLst>
            <a:ext uri="{FF2B5EF4-FFF2-40B4-BE49-F238E27FC236}">
              <a16:creationId xmlns:a16="http://schemas.microsoft.com/office/drawing/2014/main" id="{00000000-0008-0000-0F00-0000C0010000}"/>
            </a:ext>
          </a:extLst>
        </xdr:cNvPr>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58255</xdr:rowOff>
    </xdr:from>
    <xdr:ext cx="405111" cy="259045"/>
    <xdr:sp macro="" textlink="">
      <xdr:nvSpPr>
        <xdr:cNvPr id="451" name="n_1aveValue【保健センター・保健所】&#10;有形固定資産減価償却率">
          <a:extLst>
            <a:ext uri="{FF2B5EF4-FFF2-40B4-BE49-F238E27FC236}">
              <a16:creationId xmlns:a16="http://schemas.microsoft.com/office/drawing/2014/main" id="{00000000-0008-0000-0F00-0000C3010000}"/>
            </a:ext>
          </a:extLst>
        </xdr:cNvPr>
        <xdr:cNvSpPr txBox="1"/>
      </xdr:nvSpPr>
      <xdr:spPr>
        <a:xfrm>
          <a:off x="134372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120650</xdr:rowOff>
    </xdr:from>
    <xdr:to>
      <xdr:col>76</xdr:col>
      <xdr:colOff>165100</xdr:colOff>
      <xdr:row>60</xdr:row>
      <xdr:rowOff>50800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41927</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00000000-0008-0000-0F00-0000C5010000}"/>
            </a:ext>
          </a:extLst>
        </xdr:cNvPr>
        <xdr:cNvSpPr txBox="1"/>
      </xdr:nvSpPr>
      <xdr:spPr>
        <a:xfrm>
          <a:off x="12675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70031</xdr:rowOff>
    </xdr:from>
    <xdr:to>
      <xdr:col>72</xdr:col>
      <xdr:colOff>38100</xdr:colOff>
      <xdr:row>60</xdr:row>
      <xdr:rowOff>181</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162758</xdr:rowOff>
    </xdr:from>
    <xdr:ext cx="405111" cy="259045"/>
    <xdr:sp macro="" textlink="">
      <xdr:nvSpPr>
        <xdr:cNvPr id="455" name="n_3aveValue【保健センター・保健所】&#10;有形固定資産減価償却率">
          <a:extLst>
            <a:ext uri="{FF2B5EF4-FFF2-40B4-BE49-F238E27FC236}">
              <a16:creationId xmlns:a16="http://schemas.microsoft.com/office/drawing/2014/main" id="{00000000-0008-0000-0F00-0000C7010000}"/>
            </a:ext>
          </a:extLst>
        </xdr:cNvPr>
        <xdr:cNvSpPr txBox="1"/>
      </xdr:nvSpPr>
      <xdr:spPr>
        <a:xfrm>
          <a:off x="11900544" y="1005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32476</xdr:rowOff>
    </xdr:from>
    <xdr:to>
      <xdr:col>67</xdr:col>
      <xdr:colOff>101600</xdr:colOff>
      <xdr:row>59</xdr:row>
      <xdr:rowOff>134076</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125203</xdr:rowOff>
    </xdr:from>
    <xdr:ext cx="405111" cy="259045"/>
    <xdr:sp macro="" textlink="">
      <xdr:nvSpPr>
        <xdr:cNvPr id="457" name="n_4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110298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4325600" y="98971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64" name="【保健センター・保健所】&#10;有形固定資産減価償却率該当値テキスト">
          <a:extLst>
            <a:ext uri="{FF2B5EF4-FFF2-40B4-BE49-F238E27FC236}">
              <a16:creationId xmlns:a16="http://schemas.microsoft.com/office/drawing/2014/main" id="{00000000-0008-0000-0F00-0000D0010000}"/>
            </a:ext>
          </a:extLst>
        </xdr:cNvPr>
        <xdr:cNvSpPr txBox="1"/>
      </xdr:nvSpPr>
      <xdr:spPr>
        <a:xfrm>
          <a:off x="144145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3578840" y="9856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3629640" y="9903823"/>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2804140" y="9816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13063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854940" y="9866811"/>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2029440" y="9771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143691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072620" y="9822724"/>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xdr:rowOff>
    </xdr:from>
    <xdr:to>
      <xdr:col>67</xdr:col>
      <xdr:colOff>101600</xdr:colOff>
      <xdr:row>58</xdr:row>
      <xdr:rowOff>106317</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123188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55517</xdr:rowOff>
    </xdr:from>
    <xdr:to>
      <xdr:col>71</xdr:col>
      <xdr:colOff>177800</xdr:colOff>
      <xdr:row>58</xdr:row>
      <xdr:rowOff>99604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1282680" y="9778637"/>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80390</xdr:rowOff>
    </xdr:from>
    <xdr:ext cx="405111" cy="259045"/>
    <xdr:sp macro="" textlink="">
      <xdr:nvSpPr>
        <xdr:cNvPr id="473" name="n_1main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34372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474" name="n_2mainValue【保健センター・保健所】&#10;有形固定資産減価償却率">
          <a:extLst>
            <a:ext uri="{FF2B5EF4-FFF2-40B4-BE49-F238E27FC236}">
              <a16:creationId xmlns:a16="http://schemas.microsoft.com/office/drawing/2014/main" id="{00000000-0008-0000-0F00-0000DA010000}"/>
            </a:ext>
          </a:extLst>
        </xdr:cNvPr>
        <xdr:cNvSpPr txBox="1"/>
      </xdr:nvSpPr>
      <xdr:spPr>
        <a:xfrm>
          <a:off x="12675244" y="959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475" name="n_3mainValue【保健センター・保健所】&#10;有形固定資産減価償却率">
          <a:extLst>
            <a:ext uri="{FF2B5EF4-FFF2-40B4-BE49-F238E27FC236}">
              <a16:creationId xmlns:a16="http://schemas.microsoft.com/office/drawing/2014/main" id="{00000000-0008-0000-0F00-0000DB010000}"/>
            </a:ext>
          </a:extLst>
        </xdr:cNvPr>
        <xdr:cNvSpPr txBox="1"/>
      </xdr:nvSpPr>
      <xdr:spPr>
        <a:xfrm>
          <a:off x="11900544" y="95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122844</xdr:rowOff>
    </xdr:from>
    <xdr:ext cx="405111" cy="259045"/>
    <xdr:sp macro="" textlink="">
      <xdr:nvSpPr>
        <xdr:cNvPr id="476" name="n_4mainValue【保健センター・保健所】&#10;有形固定資産減価償却率">
          <a:extLst>
            <a:ext uri="{FF2B5EF4-FFF2-40B4-BE49-F238E27FC236}">
              <a16:creationId xmlns:a16="http://schemas.microsoft.com/office/drawing/2014/main" id="{00000000-0008-0000-0F00-0000DC010000}"/>
            </a:ext>
          </a:extLst>
        </xdr:cNvPr>
        <xdr:cNvSpPr txBox="1"/>
      </xdr:nvSpPr>
      <xdr:spPr>
        <a:xfrm>
          <a:off x="11102984" y="951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保健センター・保健所】&#10;一人当たり面積グラフ枠">
          <a:extLst>
            <a:ext uri="{FF2B5EF4-FFF2-40B4-BE49-F238E27FC236}">
              <a16:creationId xmlns:a16="http://schemas.microsoft.com/office/drawing/2014/main" id="{00000000-0008-0000-0F00-0000F3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83820</xdr:rowOff>
    </xdr:from>
    <xdr:to>
      <xdr:col>116</xdr:col>
      <xdr:colOff>62864</xdr:colOff>
      <xdr:row>63</xdr:row>
      <xdr:rowOff>158115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9509104" y="963930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161942</xdr:rowOff>
    </xdr:from>
    <xdr:ext cx="469744" cy="259045"/>
    <xdr:sp macro="" textlink="">
      <xdr:nvSpPr>
        <xdr:cNvPr id="501" name="【保健センター・保健所】&#10;一人当たり面積最小値テキスト">
          <a:extLst>
            <a:ext uri="{FF2B5EF4-FFF2-40B4-BE49-F238E27FC236}">
              <a16:creationId xmlns:a16="http://schemas.microsoft.com/office/drawing/2014/main" id="{00000000-0008-0000-0F00-0000F5010000}"/>
            </a:ext>
          </a:extLst>
        </xdr:cNvPr>
        <xdr:cNvSpPr txBox="1"/>
      </xdr:nvSpPr>
      <xdr:spPr>
        <a:xfrm>
          <a:off x="19547840"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158115</xdr:rowOff>
    </xdr:from>
    <xdr:to>
      <xdr:col>116</xdr:col>
      <xdr:colOff>152400</xdr:colOff>
      <xdr:row>63</xdr:row>
      <xdr:rowOff>158115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9443700" y="10719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30497</xdr:rowOff>
    </xdr:from>
    <xdr:ext cx="469744" cy="259045"/>
    <xdr:sp macro="" textlink="">
      <xdr:nvSpPr>
        <xdr:cNvPr id="503" name="【保健センター・保健所】&#10;一人当たり面積最大値テキスト">
          <a:extLst>
            <a:ext uri="{FF2B5EF4-FFF2-40B4-BE49-F238E27FC236}">
              <a16:creationId xmlns:a16="http://schemas.microsoft.com/office/drawing/2014/main" id="{00000000-0008-0000-0F00-0000F7010000}"/>
            </a:ext>
          </a:extLst>
        </xdr:cNvPr>
        <xdr:cNvSpPr txBox="1"/>
      </xdr:nvSpPr>
      <xdr:spPr>
        <a:xfrm>
          <a:off x="1954784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83820</xdr:rowOff>
    </xdr:from>
    <xdr:to>
      <xdr:col>116</xdr:col>
      <xdr:colOff>152400</xdr:colOff>
      <xdr:row>57</xdr:row>
      <xdr:rowOff>83820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944370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38117</xdr:rowOff>
    </xdr:from>
    <xdr:ext cx="469744" cy="259045"/>
    <xdr:sp macro="" textlink="">
      <xdr:nvSpPr>
        <xdr:cNvPr id="505" name="【保健センター・保健所】&#10;一人当たり面積平均値テキスト">
          <a:extLst>
            <a:ext uri="{FF2B5EF4-FFF2-40B4-BE49-F238E27FC236}">
              <a16:creationId xmlns:a16="http://schemas.microsoft.com/office/drawing/2014/main" id="{00000000-0008-0000-0F00-0000F9010000}"/>
            </a:ext>
          </a:extLst>
        </xdr:cNvPr>
        <xdr:cNvSpPr txBox="1"/>
      </xdr:nvSpPr>
      <xdr:spPr>
        <a:xfrm>
          <a:off x="1954784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945894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31115</xdr:rowOff>
    </xdr:from>
    <xdr:to>
      <xdr:col>112</xdr:col>
      <xdr:colOff>38100</xdr:colOff>
      <xdr:row>62</xdr:row>
      <xdr:rowOff>132715</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8735040" y="10424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123842</xdr:rowOff>
    </xdr:from>
    <xdr:ext cx="469744" cy="259045"/>
    <xdr:sp macro="" textlink="">
      <xdr:nvSpPr>
        <xdr:cNvPr id="508" name="n_1aveValue【保健センター・保健所】&#10;一人当たり面積">
          <a:extLst>
            <a:ext uri="{FF2B5EF4-FFF2-40B4-BE49-F238E27FC236}">
              <a16:creationId xmlns:a16="http://schemas.microsoft.com/office/drawing/2014/main" id="{00000000-0008-0000-0F00-0000FC010000}"/>
            </a:ext>
          </a:extLst>
        </xdr:cNvPr>
        <xdr:cNvSpPr txBox="1"/>
      </xdr:nvSpPr>
      <xdr:spPr>
        <a:xfrm>
          <a:off x="18561127" y="105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10160</xdr:rowOff>
    </xdr:from>
    <xdr:to>
      <xdr:col>107</xdr:col>
      <xdr:colOff>101600</xdr:colOff>
      <xdr:row>62</xdr:row>
      <xdr:rowOff>111760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102887</xdr:rowOff>
    </xdr:from>
    <xdr:ext cx="469744" cy="259045"/>
    <xdr:sp macro="" textlink="">
      <xdr:nvSpPr>
        <xdr:cNvPr id="510" name="n_2aveValue【保健センター・保健所】&#10;一人当たり面積">
          <a:extLst>
            <a:ext uri="{FF2B5EF4-FFF2-40B4-BE49-F238E27FC236}">
              <a16:creationId xmlns:a16="http://schemas.microsoft.com/office/drawing/2014/main" id="{00000000-0008-0000-0F00-0000FE010000}"/>
            </a:ext>
          </a:extLst>
        </xdr:cNvPr>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2540</xdr:rowOff>
    </xdr:from>
    <xdr:to>
      <xdr:col>102</xdr:col>
      <xdr:colOff>165100</xdr:colOff>
      <xdr:row>62</xdr:row>
      <xdr:rowOff>104140</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95267</xdr:rowOff>
    </xdr:from>
    <xdr:ext cx="469744" cy="259045"/>
    <xdr:sp macro="" textlink="">
      <xdr:nvSpPr>
        <xdr:cNvPr id="512" name="n_3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170015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4445</xdr:rowOff>
    </xdr:from>
    <xdr:to>
      <xdr:col>98</xdr:col>
      <xdr:colOff>38100</xdr:colOff>
      <xdr:row>62</xdr:row>
      <xdr:rowOff>106045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6388080" y="10398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97172</xdr:rowOff>
    </xdr:from>
    <xdr:ext cx="469744" cy="259045"/>
    <xdr:sp macro="" textlink="">
      <xdr:nvSpPr>
        <xdr:cNvPr id="514" name="n_4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622686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141605</xdr:rowOff>
    </xdr:from>
    <xdr:to>
      <xdr:col>116</xdr:col>
      <xdr:colOff>114300</xdr:colOff>
      <xdr:row>61</xdr:row>
      <xdr:rowOff>71755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94589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164482</xdr:rowOff>
    </xdr:from>
    <xdr:ext cx="469744" cy="259045"/>
    <xdr:sp macro="" textlink="">
      <xdr:nvSpPr>
        <xdr:cNvPr id="521" name="【保健センター・保健所】&#10;一人当たり面積該当値テキスト">
          <a:extLst>
            <a:ext uri="{FF2B5EF4-FFF2-40B4-BE49-F238E27FC236}">
              <a16:creationId xmlns:a16="http://schemas.microsoft.com/office/drawing/2014/main" id="{00000000-0008-0000-0F00-000009020000}"/>
            </a:ext>
          </a:extLst>
        </xdr:cNvPr>
        <xdr:cNvSpPr txBox="1"/>
      </xdr:nvSpPr>
      <xdr:spPr>
        <a:xfrm>
          <a:off x="1954784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153035</xdr:rowOff>
    </xdr:from>
    <xdr:to>
      <xdr:col>112</xdr:col>
      <xdr:colOff>38100</xdr:colOff>
      <xdr:row>61</xdr:row>
      <xdr:rowOff>83185</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8735040" y="10211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20955</xdr:rowOff>
    </xdr:from>
    <xdr:to>
      <xdr:col>116</xdr:col>
      <xdr:colOff>63500</xdr:colOff>
      <xdr:row>61</xdr:row>
      <xdr:rowOff>32385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8778220" y="1024699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168275</xdr:rowOff>
    </xdr:from>
    <xdr:to>
      <xdr:col>107</xdr:col>
      <xdr:colOff>101600</xdr:colOff>
      <xdr:row>61</xdr:row>
      <xdr:rowOff>98425</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793748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32385</xdr:rowOff>
    </xdr:from>
    <xdr:to>
      <xdr:col>111</xdr:col>
      <xdr:colOff>177800</xdr:colOff>
      <xdr:row>61</xdr:row>
      <xdr:rowOff>47625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7988280" y="1025842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71627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47625</xdr:rowOff>
    </xdr:from>
    <xdr:to>
      <xdr:col>107</xdr:col>
      <xdr:colOff>50800</xdr:colOff>
      <xdr:row>61</xdr:row>
      <xdr:rowOff>57150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7213580" y="1027366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23495</xdr:rowOff>
    </xdr:from>
    <xdr:to>
      <xdr:col>98</xdr:col>
      <xdr:colOff>38100</xdr:colOff>
      <xdr:row>55</xdr:row>
      <xdr:rowOff>125095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388080" y="9243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74295</xdr:rowOff>
    </xdr:from>
    <xdr:to>
      <xdr:col>102</xdr:col>
      <xdr:colOff>114300</xdr:colOff>
      <xdr:row>61</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431260" y="9294495"/>
          <a:ext cx="782320" cy="98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99712</xdr:rowOff>
    </xdr:from>
    <xdr:ext cx="469744" cy="259045"/>
    <xdr:sp macro="" textlink="">
      <xdr:nvSpPr>
        <xdr:cNvPr id="530" name="n_1mainValue【保健センター・保健所】&#10;一人当たり面積">
          <a:extLst>
            <a:ext uri="{FF2B5EF4-FFF2-40B4-BE49-F238E27FC236}">
              <a16:creationId xmlns:a16="http://schemas.microsoft.com/office/drawing/2014/main" id="{00000000-0008-0000-0F00-000012020000}"/>
            </a:ext>
          </a:extLst>
        </xdr:cNvPr>
        <xdr:cNvSpPr txBox="1"/>
      </xdr:nvSpPr>
      <xdr:spPr>
        <a:xfrm>
          <a:off x="18561127"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114952</xdr:rowOff>
    </xdr:from>
    <xdr:ext cx="469744" cy="259045"/>
    <xdr:sp macro="" textlink="">
      <xdr:nvSpPr>
        <xdr:cNvPr id="531" name="n_2mainValue【保健センター・保健所】&#10;一人当たり面積">
          <a:extLst>
            <a:ext uri="{FF2B5EF4-FFF2-40B4-BE49-F238E27FC236}">
              <a16:creationId xmlns:a16="http://schemas.microsoft.com/office/drawing/2014/main" id="{00000000-0008-0000-0F00-000013020000}"/>
            </a:ext>
          </a:extLst>
        </xdr:cNvPr>
        <xdr:cNvSpPr txBox="1"/>
      </xdr:nvSpPr>
      <xdr:spPr>
        <a:xfrm>
          <a:off x="1777626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532" name="n_3mainValue【保健センター・保健所】&#10;一人当たり面積">
          <a:extLst>
            <a:ext uri="{FF2B5EF4-FFF2-40B4-BE49-F238E27FC236}">
              <a16:creationId xmlns:a16="http://schemas.microsoft.com/office/drawing/2014/main" id="{00000000-0008-0000-0F00-000014020000}"/>
            </a:ext>
          </a:extLst>
        </xdr:cNvPr>
        <xdr:cNvSpPr txBox="1"/>
      </xdr:nvSpPr>
      <xdr:spPr>
        <a:xfrm>
          <a:off x="170015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141622</xdr:rowOff>
    </xdr:from>
    <xdr:ext cx="469744" cy="259045"/>
    <xdr:sp macro="" textlink="">
      <xdr:nvSpPr>
        <xdr:cNvPr id="533" name="n_4mainValue【保健センター・保健所】&#10;一人当たり面積">
          <a:extLst>
            <a:ext uri="{FF2B5EF4-FFF2-40B4-BE49-F238E27FC236}">
              <a16:creationId xmlns:a16="http://schemas.microsoft.com/office/drawing/2014/main" id="{00000000-0008-0000-0F00-000015020000}"/>
            </a:ext>
          </a:extLst>
        </xdr:cNvPr>
        <xdr:cNvSpPr txBox="1"/>
      </xdr:nvSpPr>
      <xdr:spPr>
        <a:xfrm>
          <a:off x="16226867" y="902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a:extLst>
            <a:ext uri="{FF2B5EF4-FFF2-40B4-BE49-F238E27FC236}">
              <a16:creationId xmlns:a16="http://schemas.microsoft.com/office/drawing/2014/main" id="{00000000-0008-0000-0F00-00002D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14375764" y="12952094"/>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9" name="【消防施設】&#10;有形固定資産減価償却率最小値テキスト">
          <a:extLst>
            <a:ext uri="{FF2B5EF4-FFF2-40B4-BE49-F238E27FC236}">
              <a16:creationId xmlns:a16="http://schemas.microsoft.com/office/drawing/2014/main" id="{00000000-0008-0000-0F00-00002F020000}"/>
            </a:ext>
          </a:extLst>
        </xdr:cNvPr>
        <xdr:cNvSpPr txBox="1"/>
      </xdr:nvSpPr>
      <xdr:spPr>
        <a:xfrm>
          <a:off x="1441450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42875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61" name="【消防施設】&#10;有形固定資産減価償却率最大値テキスト">
          <a:extLst>
            <a:ext uri="{FF2B5EF4-FFF2-40B4-BE49-F238E27FC236}">
              <a16:creationId xmlns:a16="http://schemas.microsoft.com/office/drawing/2014/main" id="{00000000-0008-0000-0F00-000031020000}"/>
            </a:ext>
          </a:extLst>
        </xdr:cNvPr>
        <xdr:cNvSpPr txBox="1"/>
      </xdr:nvSpPr>
      <xdr:spPr>
        <a:xfrm>
          <a:off x="14414500" y="12734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4287500" y="12952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63" name="【消防施設】&#10;有形固定資産減価償却率平均値テキスト">
          <a:extLst>
            <a:ext uri="{FF2B5EF4-FFF2-40B4-BE49-F238E27FC236}">
              <a16:creationId xmlns:a16="http://schemas.microsoft.com/office/drawing/2014/main" id="{00000000-0008-0000-0F00-000033020000}"/>
            </a:ext>
          </a:extLst>
        </xdr:cNvPr>
        <xdr:cNvSpPr txBox="1"/>
      </xdr:nvSpPr>
      <xdr:spPr>
        <a:xfrm>
          <a:off x="14414500" y="1378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112413</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F00-000036020000}"/>
            </a:ext>
          </a:extLst>
        </xdr:cNvPr>
        <xdr:cNvSpPr txBox="1"/>
      </xdr:nvSpPr>
      <xdr:spPr>
        <a:xfrm>
          <a:off x="1343724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120650</xdr:rowOff>
    </xdr:from>
    <xdr:to>
      <xdr:col>76</xdr:col>
      <xdr:colOff>165100</xdr:colOff>
      <xdr:row>83</xdr:row>
      <xdr:rowOff>50800</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41927</xdr:rowOff>
    </xdr:from>
    <xdr:ext cx="405111" cy="259045"/>
    <xdr:sp macro="" textlink="">
      <xdr:nvSpPr>
        <xdr:cNvPr id="568" name="n_2aveValue【消防施設】&#10;有形固定資産減価償却率">
          <a:extLst>
            <a:ext uri="{FF2B5EF4-FFF2-40B4-BE49-F238E27FC236}">
              <a16:creationId xmlns:a16="http://schemas.microsoft.com/office/drawing/2014/main" id="{00000000-0008-0000-0F00-000038020000}"/>
            </a:ext>
          </a:extLst>
        </xdr:cNvPr>
        <xdr:cNvSpPr txBox="1"/>
      </xdr:nvSpPr>
      <xdr:spPr>
        <a:xfrm>
          <a:off x="126752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170180</xdr:rowOff>
    </xdr:from>
    <xdr:to>
      <xdr:col>72</xdr:col>
      <xdr:colOff>38100</xdr:colOff>
      <xdr:row>82</xdr:row>
      <xdr:rowOff>100330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91457</xdr:rowOff>
    </xdr:from>
    <xdr:ext cx="405111" cy="259045"/>
    <xdr:sp macro="" textlink="">
      <xdr:nvSpPr>
        <xdr:cNvPr id="570" name="n_3aveValue【消防施設】&#10;有形固定資産減価償却率">
          <a:extLst>
            <a:ext uri="{FF2B5EF4-FFF2-40B4-BE49-F238E27FC236}">
              <a16:creationId xmlns:a16="http://schemas.microsoft.com/office/drawing/2014/main" id="{00000000-0008-0000-0F00-00003A020000}"/>
            </a:ext>
          </a:extLst>
        </xdr:cNvPr>
        <xdr:cNvSpPr txBox="1"/>
      </xdr:nvSpPr>
      <xdr:spPr>
        <a:xfrm>
          <a:off x="1190054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84455</xdr:rowOff>
    </xdr:from>
    <xdr:to>
      <xdr:col>67</xdr:col>
      <xdr:colOff>101600</xdr:colOff>
      <xdr:row>83</xdr:row>
      <xdr:rowOff>14605</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123188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5732</xdr:rowOff>
    </xdr:from>
    <xdr:ext cx="405111" cy="259045"/>
    <xdr:sp macro="" textlink="">
      <xdr:nvSpPr>
        <xdr:cNvPr id="572" name="n_4aveValue【消防施設】&#10;有形固定資産減価償却率">
          <a:extLst>
            <a:ext uri="{FF2B5EF4-FFF2-40B4-BE49-F238E27FC236}">
              <a16:creationId xmlns:a16="http://schemas.microsoft.com/office/drawing/2014/main" id="{00000000-0008-0000-0F00-00003C020000}"/>
            </a:ext>
          </a:extLst>
        </xdr:cNvPr>
        <xdr:cNvSpPr txBox="1"/>
      </xdr:nvSpPr>
      <xdr:spPr>
        <a:xfrm>
          <a:off x="1110298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4325600" y="133108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79" name="【消防施設】&#10;有形固定資産減価償却率該当値テキスト">
          <a:extLst>
            <a:ext uri="{FF2B5EF4-FFF2-40B4-BE49-F238E27FC236}">
              <a16:creationId xmlns:a16="http://schemas.microsoft.com/office/drawing/2014/main" id="{00000000-0008-0000-0F00-000043020000}"/>
            </a:ext>
          </a:extLst>
        </xdr:cNvPr>
        <xdr:cNvSpPr txBox="1"/>
      </xdr:nvSpPr>
      <xdr:spPr>
        <a:xfrm>
          <a:off x="14414500"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636</xdr:rowOff>
    </xdr:from>
    <xdr:to>
      <xdr:col>81</xdr:col>
      <xdr:colOff>101600</xdr:colOff>
      <xdr:row>79</xdr:row>
      <xdr:rowOff>102236</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3578840" y="132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51436</xdr:rowOff>
    </xdr:from>
    <xdr:to>
      <xdr:col>85</xdr:col>
      <xdr:colOff>127000</xdr:colOff>
      <xdr:row>79</xdr:row>
      <xdr:rowOff>118111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3629640" y="13294996"/>
          <a:ext cx="7467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2804140" y="1318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51436</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854940" y="13239750"/>
          <a:ext cx="77470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40639</xdr:rowOff>
    </xdr:from>
    <xdr:to>
      <xdr:col>72</xdr:col>
      <xdr:colOff>38100</xdr:colOff>
      <xdr:row>79</xdr:row>
      <xdr:rowOff>142239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2029440" y="132841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163830</xdr:rowOff>
    </xdr:from>
    <xdr:to>
      <xdr:col>76</xdr:col>
      <xdr:colOff>114300</xdr:colOff>
      <xdr:row>79</xdr:row>
      <xdr:rowOff>91439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2072620" y="13239750"/>
          <a:ext cx="78232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1231880" y="1322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79</xdr:row>
      <xdr:rowOff>91439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1282680" y="13274040"/>
          <a:ext cx="78994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118763</xdr:rowOff>
    </xdr:from>
    <xdr:ext cx="405111" cy="259045"/>
    <xdr:sp macro="" textlink="">
      <xdr:nvSpPr>
        <xdr:cNvPr id="588" name="n_1mainValue【消防施設】&#10;有形固定資産減価償却率">
          <a:extLst>
            <a:ext uri="{FF2B5EF4-FFF2-40B4-BE49-F238E27FC236}">
              <a16:creationId xmlns:a16="http://schemas.microsoft.com/office/drawing/2014/main" id="{00000000-0008-0000-0F00-00004C020000}"/>
            </a:ext>
          </a:extLst>
        </xdr:cNvPr>
        <xdr:cNvSpPr txBox="1"/>
      </xdr:nvSpPr>
      <xdr:spPr>
        <a:xfrm>
          <a:off x="13437244" y="130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589" name="n_2mainValue【消防施設】&#10;有形固定資産減価償却率">
          <a:extLst>
            <a:ext uri="{FF2B5EF4-FFF2-40B4-BE49-F238E27FC236}">
              <a16:creationId xmlns:a16="http://schemas.microsoft.com/office/drawing/2014/main" id="{00000000-0008-0000-0F00-00004D020000}"/>
            </a:ext>
          </a:extLst>
        </xdr:cNvPr>
        <xdr:cNvSpPr txBox="1"/>
      </xdr:nvSpPr>
      <xdr:spPr>
        <a:xfrm>
          <a:off x="126752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158766</xdr:rowOff>
    </xdr:from>
    <xdr:ext cx="405111" cy="259045"/>
    <xdr:sp macro="" textlink="">
      <xdr:nvSpPr>
        <xdr:cNvPr id="590" name="n_3mainValue【消防施設】&#10;有形固定資産減価償却率">
          <a:extLst>
            <a:ext uri="{FF2B5EF4-FFF2-40B4-BE49-F238E27FC236}">
              <a16:creationId xmlns:a16="http://schemas.microsoft.com/office/drawing/2014/main" id="{00000000-0008-0000-0F00-00004E020000}"/>
            </a:ext>
          </a:extLst>
        </xdr:cNvPr>
        <xdr:cNvSpPr txBox="1"/>
      </xdr:nvSpPr>
      <xdr:spPr>
        <a:xfrm>
          <a:off x="1190054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591" name="n_4mainValue【消防施設】&#10;有形固定資産減価償却率">
          <a:extLst>
            <a:ext uri="{FF2B5EF4-FFF2-40B4-BE49-F238E27FC236}">
              <a16:creationId xmlns:a16="http://schemas.microsoft.com/office/drawing/2014/main" id="{00000000-0008-0000-0F00-00004F020000}"/>
            </a:ext>
          </a:extLst>
        </xdr:cNvPr>
        <xdr:cNvSpPr txBox="1"/>
      </xdr:nvSpPr>
      <xdr:spPr>
        <a:xfrm>
          <a:off x="11102984" y="1300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id="{00000000-0008-0000-0F00-000064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9509104" y="13171170"/>
          <a:ext cx="0" cy="1272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14" name="【消防施設】&#10;一人当たり面積最小値テキスト">
          <a:extLst>
            <a:ext uri="{FF2B5EF4-FFF2-40B4-BE49-F238E27FC236}">
              <a16:creationId xmlns:a16="http://schemas.microsoft.com/office/drawing/2014/main" id="{00000000-0008-0000-0F00-000066020000}"/>
            </a:ext>
          </a:extLst>
        </xdr:cNvPr>
        <xdr:cNvSpPr txBox="1"/>
      </xdr:nvSpPr>
      <xdr:spPr>
        <a:xfrm>
          <a:off x="19547840" y="1444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9443700" y="1444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6" name="【消防施設】&#10;一人当たり面積最大値テキスト">
          <a:extLst>
            <a:ext uri="{FF2B5EF4-FFF2-40B4-BE49-F238E27FC236}">
              <a16:creationId xmlns:a16="http://schemas.microsoft.com/office/drawing/2014/main" id="{00000000-0008-0000-0F00-000068020000}"/>
            </a:ext>
          </a:extLst>
        </xdr:cNvPr>
        <xdr:cNvSpPr txBox="1"/>
      </xdr:nvSpPr>
      <xdr:spPr>
        <a:xfrm>
          <a:off x="19547840" y="129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94437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8" name="【消防施設】&#10;一人当たり面積平均値テキスト">
          <a:extLst>
            <a:ext uri="{FF2B5EF4-FFF2-40B4-BE49-F238E27FC236}">
              <a16:creationId xmlns:a16="http://schemas.microsoft.com/office/drawing/2014/main" id="{00000000-0008-0000-0F00-00006A020000}"/>
            </a:ext>
          </a:extLst>
        </xdr:cNvPr>
        <xdr:cNvSpPr txBox="1"/>
      </xdr:nvSpPr>
      <xdr:spPr>
        <a:xfrm>
          <a:off x="19547840" y="141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9458940" y="1430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8735040" y="1430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169435</xdr:rowOff>
    </xdr:from>
    <xdr:ext cx="469744" cy="259045"/>
    <xdr:sp macro="" textlink="">
      <xdr:nvSpPr>
        <xdr:cNvPr id="621" name="n_1aveValue【消防施設】&#10;一人当たり面積">
          <a:extLst>
            <a:ext uri="{FF2B5EF4-FFF2-40B4-BE49-F238E27FC236}">
              <a16:creationId xmlns:a16="http://schemas.microsoft.com/office/drawing/2014/main" id="{00000000-0008-0000-0F00-00006D020000}"/>
            </a:ext>
          </a:extLst>
        </xdr:cNvPr>
        <xdr:cNvSpPr txBox="1"/>
      </xdr:nvSpPr>
      <xdr:spPr>
        <a:xfrm>
          <a:off x="18561127" y="140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54508</xdr:rowOff>
    </xdr:from>
    <xdr:to>
      <xdr:col>107</xdr:col>
      <xdr:colOff>101600</xdr:colOff>
      <xdr:row>85</xdr:row>
      <xdr:rowOff>156108</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7937480" y="1430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1185</xdr:rowOff>
    </xdr:from>
    <xdr:ext cx="469744" cy="259045"/>
    <xdr:sp macro="" textlink="">
      <xdr:nvSpPr>
        <xdr:cNvPr id="623" name="n_2aveValue【消防施設】&#10;一人当たり面積">
          <a:extLst>
            <a:ext uri="{FF2B5EF4-FFF2-40B4-BE49-F238E27FC236}">
              <a16:creationId xmlns:a16="http://schemas.microsoft.com/office/drawing/2014/main" id="{00000000-0008-0000-0F00-00006F020000}"/>
            </a:ext>
          </a:extLst>
        </xdr:cNvPr>
        <xdr:cNvSpPr txBox="1"/>
      </xdr:nvSpPr>
      <xdr:spPr>
        <a:xfrm>
          <a:off x="17776267" y="1408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60909</xdr:rowOff>
    </xdr:from>
    <xdr:to>
      <xdr:col>102</xdr:col>
      <xdr:colOff>165100</xdr:colOff>
      <xdr:row>85</xdr:row>
      <xdr:rowOff>162509</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71627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7586</xdr:rowOff>
    </xdr:from>
    <xdr:ext cx="469744" cy="259045"/>
    <xdr:sp macro="" textlink="">
      <xdr:nvSpPr>
        <xdr:cNvPr id="625" name="n_3aveValue【消防施設】&#10;一人当たり面積">
          <a:extLst>
            <a:ext uri="{FF2B5EF4-FFF2-40B4-BE49-F238E27FC236}">
              <a16:creationId xmlns:a16="http://schemas.microsoft.com/office/drawing/2014/main" id="{00000000-0008-0000-0F00-000071020000}"/>
            </a:ext>
          </a:extLst>
        </xdr:cNvPr>
        <xdr:cNvSpPr txBox="1"/>
      </xdr:nvSpPr>
      <xdr:spPr>
        <a:xfrm>
          <a:off x="170015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67311</xdr:rowOff>
    </xdr:from>
    <xdr:to>
      <xdr:col>98</xdr:col>
      <xdr:colOff>38100</xdr:colOff>
      <xdr:row>85</xdr:row>
      <xdr:rowOff>168911</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6388080" y="14316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13988</xdr:rowOff>
    </xdr:from>
    <xdr:ext cx="469744" cy="259045"/>
    <xdr:sp macro="" textlink="">
      <xdr:nvSpPr>
        <xdr:cNvPr id="627" name="n_4aveValue【消防施設】&#10;一人当たり面積">
          <a:extLst>
            <a:ext uri="{FF2B5EF4-FFF2-40B4-BE49-F238E27FC236}">
              <a16:creationId xmlns:a16="http://schemas.microsoft.com/office/drawing/2014/main" id="{00000000-0008-0000-0F00-000073020000}"/>
            </a:ext>
          </a:extLst>
        </xdr:cNvPr>
        <xdr:cNvSpPr txBox="1"/>
      </xdr:nvSpPr>
      <xdr:spPr>
        <a:xfrm>
          <a:off x="162268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91084</xdr:rowOff>
    </xdr:from>
    <xdr:to>
      <xdr:col>116</xdr:col>
      <xdr:colOff>114300</xdr:colOff>
      <xdr:row>86</xdr:row>
      <xdr:rowOff>21234</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9458940" y="1434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634" name="【消防施設】&#10;一人当たり面積該当値テキスト">
          <a:extLst>
            <a:ext uri="{FF2B5EF4-FFF2-40B4-BE49-F238E27FC236}">
              <a16:creationId xmlns:a16="http://schemas.microsoft.com/office/drawing/2014/main" id="{00000000-0008-0000-0F00-00007A020000}"/>
            </a:ext>
          </a:extLst>
        </xdr:cNvPr>
        <xdr:cNvSpPr txBox="1"/>
      </xdr:nvSpPr>
      <xdr:spPr>
        <a:xfrm>
          <a:off x="19547840" y="142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92456</xdr:rowOff>
    </xdr:from>
    <xdr:to>
      <xdr:col>112</xdr:col>
      <xdr:colOff>38100</xdr:colOff>
      <xdr:row>86</xdr:row>
      <xdr:rowOff>22606</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8735040" y="14341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141884</xdr:rowOff>
    </xdr:from>
    <xdr:to>
      <xdr:col>116</xdr:col>
      <xdr:colOff>63500</xdr:colOff>
      <xdr:row>85</xdr:row>
      <xdr:rowOff>143256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8778220" y="14391284"/>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94284</xdr:rowOff>
    </xdr:from>
    <xdr:to>
      <xdr:col>107</xdr:col>
      <xdr:colOff>101600</xdr:colOff>
      <xdr:row>86</xdr:row>
      <xdr:rowOff>24434</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7937480" y="14343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143256</xdr:rowOff>
    </xdr:from>
    <xdr:to>
      <xdr:col>111</xdr:col>
      <xdr:colOff>177800</xdr:colOff>
      <xdr:row>85</xdr:row>
      <xdr:rowOff>145084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7988280" y="14392656"/>
          <a:ext cx="78994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716278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145084</xdr:rowOff>
    </xdr:from>
    <xdr:to>
      <xdr:col>107</xdr:col>
      <xdr:colOff>50800</xdr:colOff>
      <xdr:row>85</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7213580" y="14394484"/>
          <a:ext cx="7747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38808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86</xdr:row>
      <xdr:rowOff>10668</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6431260" y="14401800"/>
          <a:ext cx="7823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13733</xdr:rowOff>
    </xdr:from>
    <xdr:ext cx="469744" cy="259045"/>
    <xdr:sp macro="" textlink="">
      <xdr:nvSpPr>
        <xdr:cNvPr id="643" name="n_1mainValue【消防施設】&#10;一人当たり面積">
          <a:extLst>
            <a:ext uri="{FF2B5EF4-FFF2-40B4-BE49-F238E27FC236}">
              <a16:creationId xmlns:a16="http://schemas.microsoft.com/office/drawing/2014/main" id="{00000000-0008-0000-0F00-000083020000}"/>
            </a:ext>
          </a:extLst>
        </xdr:cNvPr>
        <xdr:cNvSpPr txBox="1"/>
      </xdr:nvSpPr>
      <xdr:spPr>
        <a:xfrm>
          <a:off x="18561127" y="144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15561</xdr:rowOff>
    </xdr:from>
    <xdr:ext cx="469744" cy="259045"/>
    <xdr:sp macro="" textlink="">
      <xdr:nvSpPr>
        <xdr:cNvPr id="644" name="n_2mainValue【消防施設】&#10;一人当たり面積">
          <a:extLst>
            <a:ext uri="{FF2B5EF4-FFF2-40B4-BE49-F238E27FC236}">
              <a16:creationId xmlns:a16="http://schemas.microsoft.com/office/drawing/2014/main" id="{00000000-0008-0000-0F00-000084020000}"/>
            </a:ext>
          </a:extLst>
        </xdr:cNvPr>
        <xdr:cNvSpPr txBox="1"/>
      </xdr:nvSpPr>
      <xdr:spPr>
        <a:xfrm>
          <a:off x="17776267" y="1443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45" name="n_3mainValue【消防施設】&#10;一人当たり面積">
          <a:extLst>
            <a:ext uri="{FF2B5EF4-FFF2-40B4-BE49-F238E27FC236}">
              <a16:creationId xmlns:a16="http://schemas.microsoft.com/office/drawing/2014/main" id="{00000000-0008-0000-0F00-000085020000}"/>
            </a:ext>
          </a:extLst>
        </xdr:cNvPr>
        <xdr:cNvSpPr txBox="1"/>
      </xdr:nvSpPr>
      <xdr:spPr>
        <a:xfrm>
          <a:off x="17001567"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646" name="n_4mainValue【消防施設】&#10;一人当たり面積">
          <a:extLst>
            <a:ext uri="{FF2B5EF4-FFF2-40B4-BE49-F238E27FC236}">
              <a16:creationId xmlns:a16="http://schemas.microsoft.com/office/drawing/2014/main" id="{00000000-0008-0000-0F00-000086020000}"/>
            </a:ext>
          </a:extLst>
        </xdr:cNvPr>
        <xdr:cNvSpPr txBox="1"/>
      </xdr:nvSpPr>
      <xdr:spPr>
        <a:xfrm>
          <a:off x="162268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a:extLst>
            <a:ext uri="{FF2B5EF4-FFF2-40B4-BE49-F238E27FC236}">
              <a16:creationId xmlns:a16="http://schemas.microsoft.com/office/drawing/2014/main" id="{00000000-0008-0000-0F00-00009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375764" y="16747672"/>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73" name="【庁舎】&#10;有形固定資産減価償却率最小値テキスト">
          <a:extLst>
            <a:ext uri="{FF2B5EF4-FFF2-40B4-BE49-F238E27FC236}">
              <a16:creationId xmlns:a16="http://schemas.microsoft.com/office/drawing/2014/main" id="{00000000-0008-0000-0F00-0000A102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5" name="【庁舎】&#10;有形固定資産減価償却率最大値テキスト">
          <a:extLst>
            <a:ext uri="{FF2B5EF4-FFF2-40B4-BE49-F238E27FC236}">
              <a16:creationId xmlns:a16="http://schemas.microsoft.com/office/drawing/2014/main" id="{00000000-0008-0000-0F00-0000A3020000}"/>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7" name="【庁舎】&#10;有形固定資産減価償却率平均値テキスト">
          <a:extLst>
            <a:ext uri="{FF2B5EF4-FFF2-40B4-BE49-F238E27FC236}">
              <a16:creationId xmlns:a16="http://schemas.microsoft.com/office/drawing/2014/main" id="{00000000-0008-0000-0F00-0000A5020000}"/>
            </a:ext>
          </a:extLst>
        </xdr:cNvPr>
        <xdr:cNvSpPr txBox="1"/>
      </xdr:nvSpPr>
      <xdr:spPr>
        <a:xfrm>
          <a:off x="14414500" y="17416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4325600" y="175611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3578840" y="17562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74947</xdr:rowOff>
    </xdr:from>
    <xdr:ext cx="405111" cy="259045"/>
    <xdr:sp macro="" textlink="">
      <xdr:nvSpPr>
        <xdr:cNvPr id="680" name="n_1aveValue【庁舎】&#10;有形固定資産減価償却率">
          <a:extLst>
            <a:ext uri="{FF2B5EF4-FFF2-40B4-BE49-F238E27FC236}">
              <a16:creationId xmlns:a16="http://schemas.microsoft.com/office/drawing/2014/main" id="{00000000-0008-0000-0F00-0000A8020000}"/>
            </a:ext>
          </a:extLst>
        </xdr:cNvPr>
        <xdr:cNvSpPr txBox="1"/>
      </xdr:nvSpPr>
      <xdr:spPr>
        <a:xfrm>
          <a:off x="13437244" y="1734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116839</xdr:rowOff>
    </xdr:from>
    <xdr:to>
      <xdr:col>76</xdr:col>
      <xdr:colOff>165100</xdr:colOff>
      <xdr:row>105</xdr:row>
      <xdr:rowOff>46989</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63516</xdr:rowOff>
    </xdr:from>
    <xdr:ext cx="405111" cy="259045"/>
    <xdr:sp macro="" textlink="">
      <xdr:nvSpPr>
        <xdr:cNvPr id="682" name="n_2aveValue【庁舎】&#10;有形固定資産減価償却率">
          <a:extLst>
            <a:ext uri="{FF2B5EF4-FFF2-40B4-BE49-F238E27FC236}">
              <a16:creationId xmlns:a16="http://schemas.microsoft.com/office/drawing/2014/main" id="{00000000-0008-0000-0F00-0000AA020000}"/>
            </a:ext>
          </a:extLst>
        </xdr:cNvPr>
        <xdr:cNvSpPr txBox="1"/>
      </xdr:nvSpPr>
      <xdr:spPr>
        <a:xfrm>
          <a:off x="126752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108676</xdr:rowOff>
    </xdr:from>
    <xdr:to>
      <xdr:col>72</xdr:col>
      <xdr:colOff>38100</xdr:colOff>
      <xdr:row>105</xdr:row>
      <xdr:rowOff>38826</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55353</xdr:rowOff>
    </xdr:from>
    <xdr:ext cx="405111" cy="259045"/>
    <xdr:sp macro="" textlink="">
      <xdr:nvSpPr>
        <xdr:cNvPr id="684" name="n_3aveValue【庁舎】&#10;有形固定資産減価償却率">
          <a:extLst>
            <a:ext uri="{FF2B5EF4-FFF2-40B4-BE49-F238E27FC236}">
              <a16:creationId xmlns:a16="http://schemas.microsoft.com/office/drawing/2014/main" id="{00000000-0008-0000-0F00-0000AC020000}"/>
            </a:ext>
          </a:extLst>
        </xdr:cNvPr>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93980</xdr:rowOff>
    </xdr:from>
    <xdr:to>
      <xdr:col>67</xdr:col>
      <xdr:colOff>101600</xdr:colOff>
      <xdr:row>105</xdr:row>
      <xdr:rowOff>24130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40657</xdr:rowOff>
    </xdr:from>
    <xdr:ext cx="405111" cy="259045"/>
    <xdr:sp macro="" textlink="">
      <xdr:nvSpPr>
        <xdr:cNvPr id="686" name="n_4aveValue【庁舎】&#10;有形固定資産減価償却率">
          <a:extLst>
            <a:ext uri="{FF2B5EF4-FFF2-40B4-BE49-F238E27FC236}">
              <a16:creationId xmlns:a16="http://schemas.microsoft.com/office/drawing/2014/main" id="{00000000-0008-0000-0F00-0000AE020000}"/>
            </a:ext>
          </a:extLst>
        </xdr:cNvPr>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4325600" y="181000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140988</xdr:rowOff>
    </xdr:from>
    <xdr:ext cx="405111" cy="259045"/>
    <xdr:sp macro="" textlink="">
      <xdr:nvSpPr>
        <xdr:cNvPr id="693" name="【庁舎】&#10;有形固定資産減価償却率該当値テキスト">
          <a:extLst>
            <a:ext uri="{FF2B5EF4-FFF2-40B4-BE49-F238E27FC236}">
              <a16:creationId xmlns:a16="http://schemas.microsoft.com/office/drawing/2014/main" id="{00000000-0008-0000-0F00-0000B5020000}"/>
            </a:ext>
          </a:extLst>
        </xdr:cNvPr>
        <xdr:cNvSpPr txBox="1"/>
      </xdr:nvSpPr>
      <xdr:spPr>
        <a:xfrm>
          <a:off x="14414500" y="180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3578840" y="1806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10886</xdr:rowOff>
    </xdr:from>
    <xdr:to>
      <xdr:col>85</xdr:col>
      <xdr:colOff>127000</xdr:colOff>
      <xdr:row>108</xdr:row>
      <xdr:rowOff>41911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3629640" y="18116006"/>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280414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10886</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854940" y="18087159"/>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2029440" y="18005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118655</xdr:rowOff>
    </xdr:from>
    <xdr:to>
      <xdr:col>76</xdr:col>
      <xdr:colOff>114300</xdr:colOff>
      <xdr:row>107</xdr:row>
      <xdr:rowOff>149679</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072620" y="18056135"/>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1231880" y="179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118655</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1282680" y="1802347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52813</xdr:rowOff>
    </xdr:from>
    <xdr:ext cx="405111" cy="259045"/>
    <xdr:sp macro="" textlink="">
      <xdr:nvSpPr>
        <xdr:cNvPr id="702" name="n_1mainValue【庁舎】&#10;有形固定資産減価償却率">
          <a:extLst>
            <a:ext uri="{FF2B5EF4-FFF2-40B4-BE49-F238E27FC236}">
              <a16:creationId xmlns:a16="http://schemas.microsoft.com/office/drawing/2014/main" id="{00000000-0008-0000-0F00-0000BE020000}"/>
            </a:ext>
          </a:extLst>
        </xdr:cNvPr>
        <xdr:cNvSpPr txBox="1"/>
      </xdr:nvSpPr>
      <xdr:spPr>
        <a:xfrm>
          <a:off x="134372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03" name="n_2mainValue【庁舎】&#10;有形固定資産減価償却率">
          <a:extLst>
            <a:ext uri="{FF2B5EF4-FFF2-40B4-BE49-F238E27FC236}">
              <a16:creationId xmlns:a16="http://schemas.microsoft.com/office/drawing/2014/main" id="{00000000-0008-0000-0F00-0000BF020000}"/>
            </a:ext>
          </a:extLst>
        </xdr:cNvPr>
        <xdr:cNvSpPr txBox="1"/>
      </xdr:nvSpPr>
      <xdr:spPr>
        <a:xfrm>
          <a:off x="126752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704" name="n_3mainValue【庁舎】&#10;有形固定資産減価償却率">
          <a:extLst>
            <a:ext uri="{FF2B5EF4-FFF2-40B4-BE49-F238E27FC236}">
              <a16:creationId xmlns:a16="http://schemas.microsoft.com/office/drawing/2014/main" id="{00000000-0008-0000-0F00-0000C0020000}"/>
            </a:ext>
          </a:extLst>
        </xdr:cNvPr>
        <xdr:cNvSpPr txBox="1"/>
      </xdr:nvSpPr>
      <xdr:spPr>
        <a:xfrm>
          <a:off x="11900544" y="180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705" name="n_4mainValue【庁舎】&#10;有形固定資産減価償却率">
          <a:extLst>
            <a:ext uri="{FF2B5EF4-FFF2-40B4-BE49-F238E27FC236}">
              <a16:creationId xmlns:a16="http://schemas.microsoft.com/office/drawing/2014/main" id="{00000000-0008-0000-0F00-0000C1020000}"/>
            </a:ext>
          </a:extLst>
        </xdr:cNvPr>
        <xdr:cNvSpPr txBox="1"/>
      </xdr:nvSpPr>
      <xdr:spPr>
        <a:xfrm>
          <a:off x="11102984" y="180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a:extLst>
            <a:ext uri="{FF2B5EF4-FFF2-40B4-BE49-F238E27FC236}">
              <a16:creationId xmlns:a16="http://schemas.microsoft.com/office/drawing/2014/main" id="{00000000-0008-0000-0F00-0000DA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9509104" y="16844555"/>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32" name="【庁舎】&#10;一人当たり面積最小値テキスト">
          <a:extLst>
            <a:ext uri="{FF2B5EF4-FFF2-40B4-BE49-F238E27FC236}">
              <a16:creationId xmlns:a16="http://schemas.microsoft.com/office/drawing/2014/main" id="{00000000-0008-0000-0F00-0000DC020000}"/>
            </a:ext>
          </a:extLst>
        </xdr:cNvPr>
        <xdr:cNvSpPr txBox="1"/>
      </xdr:nvSpPr>
      <xdr:spPr>
        <a:xfrm>
          <a:off x="19547840"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9443700" y="1809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34" name="【庁舎】&#10;一人当たり面積最大値テキスト">
          <a:extLst>
            <a:ext uri="{FF2B5EF4-FFF2-40B4-BE49-F238E27FC236}">
              <a16:creationId xmlns:a16="http://schemas.microsoft.com/office/drawing/2014/main" id="{00000000-0008-0000-0F00-0000DE020000}"/>
            </a:ext>
          </a:extLst>
        </xdr:cNvPr>
        <xdr:cNvSpPr txBox="1"/>
      </xdr:nvSpPr>
      <xdr:spPr>
        <a:xfrm>
          <a:off x="19547840" y="166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9443700" y="16844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6" name="【庁舎】&#10;一人当たり面積平均値テキスト">
          <a:extLst>
            <a:ext uri="{FF2B5EF4-FFF2-40B4-BE49-F238E27FC236}">
              <a16:creationId xmlns:a16="http://schemas.microsoft.com/office/drawing/2014/main" id="{00000000-0008-0000-0F00-0000E0020000}"/>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4190</xdr:rowOff>
    </xdr:from>
    <xdr:ext cx="469744" cy="259045"/>
    <xdr:sp macro="" textlink="">
      <xdr:nvSpPr>
        <xdr:cNvPr id="739" name="n_1aveValue【庁舎】&#10;一人当たり面積">
          <a:extLst>
            <a:ext uri="{FF2B5EF4-FFF2-40B4-BE49-F238E27FC236}">
              <a16:creationId xmlns:a16="http://schemas.microsoft.com/office/drawing/2014/main" id="{00000000-0008-0000-0F00-0000E3020000}"/>
            </a:ext>
          </a:extLst>
        </xdr:cNvPr>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70576</xdr:rowOff>
    </xdr:from>
    <xdr:to>
      <xdr:col>107</xdr:col>
      <xdr:colOff>101600</xdr:colOff>
      <xdr:row>106</xdr:row>
      <xdr:rowOff>726</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17253</xdr:rowOff>
    </xdr:from>
    <xdr:ext cx="469744" cy="259045"/>
    <xdr:sp macro="" textlink="">
      <xdr:nvSpPr>
        <xdr:cNvPr id="741" name="n_2aveValue【庁舎】&#10;一人当たり面積">
          <a:extLst>
            <a:ext uri="{FF2B5EF4-FFF2-40B4-BE49-F238E27FC236}">
              <a16:creationId xmlns:a16="http://schemas.microsoft.com/office/drawing/2014/main" id="{00000000-0008-0000-0F00-0000E5020000}"/>
            </a:ext>
          </a:extLst>
        </xdr:cNvPr>
        <xdr:cNvSpPr txBox="1"/>
      </xdr:nvSpPr>
      <xdr:spPr>
        <a:xfrm>
          <a:off x="1777626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122827</xdr:rowOff>
    </xdr:from>
    <xdr:to>
      <xdr:col>102</xdr:col>
      <xdr:colOff>165100</xdr:colOff>
      <xdr:row>106</xdr:row>
      <xdr:rowOff>52977</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44104</xdr:rowOff>
    </xdr:from>
    <xdr:ext cx="469744" cy="259045"/>
    <xdr:sp macro="" textlink="">
      <xdr:nvSpPr>
        <xdr:cNvPr id="743" name="n_3aveValue【庁舎】&#10;一人当たり面積">
          <a:extLst>
            <a:ext uri="{FF2B5EF4-FFF2-40B4-BE49-F238E27FC236}">
              <a16:creationId xmlns:a16="http://schemas.microsoft.com/office/drawing/2014/main" id="{00000000-0008-0000-0F00-0000E7020000}"/>
            </a:ext>
          </a:extLst>
        </xdr:cNvPr>
        <xdr:cNvSpPr txBox="1"/>
      </xdr:nvSpPr>
      <xdr:spPr>
        <a:xfrm>
          <a:off x="17001567" y="178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142421</xdr:rowOff>
    </xdr:from>
    <xdr:to>
      <xdr:col>98</xdr:col>
      <xdr:colOff>38100</xdr:colOff>
      <xdr:row>106</xdr:row>
      <xdr:rowOff>72571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89098</xdr:rowOff>
    </xdr:from>
    <xdr:ext cx="469744" cy="259045"/>
    <xdr:sp macro="" textlink="">
      <xdr:nvSpPr>
        <xdr:cNvPr id="745" name="n_4aveValue【庁舎】&#10;一人当たり面積">
          <a:extLst>
            <a:ext uri="{FF2B5EF4-FFF2-40B4-BE49-F238E27FC236}">
              <a16:creationId xmlns:a16="http://schemas.microsoft.com/office/drawing/2014/main" id="{00000000-0008-0000-0F00-0000E9020000}"/>
            </a:ext>
          </a:extLst>
        </xdr:cNvPr>
        <xdr:cNvSpPr txBox="1"/>
      </xdr:nvSpPr>
      <xdr:spPr>
        <a:xfrm>
          <a:off x="162268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115751</xdr:rowOff>
    </xdr:from>
    <xdr:to>
      <xdr:col>116</xdr:col>
      <xdr:colOff>114300</xdr:colOff>
      <xdr:row>107</xdr:row>
      <xdr:rowOff>45901</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9458940" y="17885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94178</xdr:rowOff>
    </xdr:from>
    <xdr:ext cx="469744" cy="259045"/>
    <xdr:sp macro="" textlink="">
      <xdr:nvSpPr>
        <xdr:cNvPr id="752" name="【庁舎】&#10;一人当たり面積該当値テキスト">
          <a:extLst>
            <a:ext uri="{FF2B5EF4-FFF2-40B4-BE49-F238E27FC236}">
              <a16:creationId xmlns:a16="http://schemas.microsoft.com/office/drawing/2014/main" id="{00000000-0008-0000-0F00-0000F0020000}"/>
            </a:ext>
          </a:extLst>
        </xdr:cNvPr>
        <xdr:cNvSpPr txBox="1"/>
      </xdr:nvSpPr>
      <xdr:spPr>
        <a:xfrm>
          <a:off x="19547840" y="178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8735040" y="17894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166551</xdr:rowOff>
    </xdr:from>
    <xdr:to>
      <xdr:col>116</xdr:col>
      <xdr:colOff>63500</xdr:colOff>
      <xdr:row>107</xdr:row>
      <xdr:rowOff>3811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8778220" y="17936391"/>
          <a:ext cx="73152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7937480" y="17903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12519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7988280" y="17941291"/>
          <a:ext cx="78994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119562</xdr:rowOff>
    </xdr:from>
    <xdr:to>
      <xdr:col>102</xdr:col>
      <xdr:colOff>165100</xdr:colOff>
      <xdr:row>106</xdr:row>
      <xdr:rowOff>49712</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7162780" y="17721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170362</xdr:rowOff>
    </xdr:from>
    <xdr:to>
      <xdr:col>107</xdr:col>
      <xdr:colOff>50800</xdr:colOff>
      <xdr:row>107</xdr:row>
      <xdr:rowOff>12519</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7213580" y="17772562"/>
          <a:ext cx="7747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388080" y="1792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170362</xdr:rowOff>
    </xdr:from>
    <xdr:to>
      <xdr:col>102</xdr:col>
      <xdr:colOff>114300</xdr:colOff>
      <xdr:row>107</xdr:row>
      <xdr:rowOff>32113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431260" y="17772562"/>
          <a:ext cx="78232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45738</xdr:rowOff>
    </xdr:from>
    <xdr:ext cx="469744" cy="259045"/>
    <xdr:sp macro="" textlink="">
      <xdr:nvSpPr>
        <xdr:cNvPr id="761" name="n_1mainValue【庁舎】&#10;一人当たり面積">
          <a:extLst>
            <a:ext uri="{FF2B5EF4-FFF2-40B4-BE49-F238E27FC236}">
              <a16:creationId xmlns:a16="http://schemas.microsoft.com/office/drawing/2014/main" id="{00000000-0008-0000-0F00-0000F9020000}"/>
            </a:ext>
          </a:extLst>
        </xdr:cNvPr>
        <xdr:cNvSpPr txBox="1"/>
      </xdr:nvSpPr>
      <xdr:spPr>
        <a:xfrm>
          <a:off x="18561127" y="1798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762" name="n_2mainValue【庁舎】&#10;一人当たり面積">
          <a:extLst>
            <a:ext uri="{FF2B5EF4-FFF2-40B4-BE49-F238E27FC236}">
              <a16:creationId xmlns:a16="http://schemas.microsoft.com/office/drawing/2014/main" id="{00000000-0008-0000-0F00-0000FA020000}"/>
            </a:ext>
          </a:extLst>
        </xdr:cNvPr>
        <xdr:cNvSpPr txBox="1"/>
      </xdr:nvSpPr>
      <xdr:spPr>
        <a:xfrm>
          <a:off x="17776267" y="1799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66239</xdr:rowOff>
    </xdr:from>
    <xdr:ext cx="469744" cy="259045"/>
    <xdr:sp macro="" textlink="">
      <xdr:nvSpPr>
        <xdr:cNvPr id="763" name="n_3mainValue【庁舎】&#10;一人当たり面積">
          <a:extLst>
            <a:ext uri="{FF2B5EF4-FFF2-40B4-BE49-F238E27FC236}">
              <a16:creationId xmlns:a16="http://schemas.microsoft.com/office/drawing/2014/main" id="{00000000-0008-0000-0F00-0000FB020000}"/>
            </a:ext>
          </a:extLst>
        </xdr:cNvPr>
        <xdr:cNvSpPr txBox="1"/>
      </xdr:nvSpPr>
      <xdr:spPr>
        <a:xfrm>
          <a:off x="17001567" y="1750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64" name="n_4mainValue【庁舎】&#10;一人当たり面積">
          <a:extLst>
            <a:ext uri="{FF2B5EF4-FFF2-40B4-BE49-F238E27FC236}">
              <a16:creationId xmlns:a16="http://schemas.microsoft.com/office/drawing/2014/main" id="{00000000-0008-0000-0F00-0000FC020000}"/>
            </a:ext>
          </a:extLst>
        </xdr:cNvPr>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年度に新図書館建設が完了し、有形固定資産減価償却率が大幅に改善し</a:t>
          </a:r>
          <a:r>
            <a:rPr kumimoji="1" lang="ja-JP" altLang="en-US" sz="1100">
              <a:solidFill>
                <a:schemeClr val="dk1"/>
              </a:solidFill>
              <a:effectLst/>
              <a:latin typeface="+mn-lt"/>
              <a:ea typeface="+mn-ea"/>
              <a:cs typeface="+mn-cs"/>
            </a:rPr>
            <a:t>、類似団体内平均を大きく下回っている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で、体育館・プールおよび福祉施設については老朽化が進み、類似団体平均を上回っている状況である。近年は、維持修繕に係る費用も増加傾向にあることから、公共施設管理計画に基づき、計画的な更新整備・長寿命化や施設の統廃合を検討し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また、庁舎についても</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。老朽化が進んでおり、今後立て替えや改築の必要性があるため、</a:t>
          </a:r>
          <a:r>
            <a:rPr kumimoji="1" lang="ja-JP" altLang="ja-JP" sz="1100">
              <a:solidFill>
                <a:schemeClr val="dk1"/>
              </a:solidFill>
              <a:effectLst/>
              <a:latin typeface="+mn-lt"/>
              <a:ea typeface="+mn-ea"/>
              <a:cs typeface="+mn-cs"/>
            </a:rPr>
            <a:t>公共施設管理計画に基づき、</a:t>
          </a:r>
          <a:r>
            <a:rPr kumimoji="1" lang="ja-JP" altLang="en-US" sz="1100">
              <a:solidFill>
                <a:schemeClr val="dk1"/>
              </a:solidFill>
              <a:effectLst/>
              <a:latin typeface="+mn-lt"/>
              <a:ea typeface="+mn-ea"/>
              <a:cs typeface="+mn-cs"/>
            </a:rPr>
            <a:t>長期的に</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に進めていく。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月時点</a:t>
          </a:r>
          <a:r>
            <a:rPr kumimoji="1" lang="en-US" altLang="ja-JP" sz="1300">
              <a:latin typeface="ＭＳ Ｐゴシック" panose="020B0600070205080204" pitchFamily="50" charset="-128"/>
              <a:ea typeface="ＭＳ Ｐゴシック" panose="020B0600070205080204" pitchFamily="50" charset="-128"/>
            </a:rPr>
            <a:t>42.67</a:t>
          </a:r>
          <a:r>
            <a:rPr kumimoji="1" lang="ja-JP" altLang="en-US" sz="1300">
              <a:latin typeface="ＭＳ Ｐゴシック" panose="020B0600070205080204" pitchFamily="50" charset="-128"/>
              <a:ea typeface="ＭＳ Ｐゴシック" panose="020B0600070205080204" pitchFamily="50" charset="-128"/>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大型建設事業にかかる公債費負担増や病院繰出金が高水準であることが要因となり、類似団体平均を上回っている。前年度から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％の減となっているが、令和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年度においては、新型コロナウイルス感染対策に係る臨時的な人件費・物件費の増により全体の歳出が増額したため、比率が低下したと考えらえる。</a:t>
          </a: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年度のピークを越えて減少傾向であったが、近年の大型建設事業実施に伴い平成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年度に完成した新図書館建設事業などの償還が始まると今後さらに増加する見込みである。起債額の抑制及び民営化や指定管理委託も含めた事業見直し、予算編成段階での経常経費削減に努める必要がある。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37556</xdr:rowOff>
    </xdr:from>
    <xdr:to>
      <xdr:col>23</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6745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70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63</xdr:row>
      <xdr:rowOff>97065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570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158206</xdr:rowOff>
    </xdr:from>
    <xdr:to>
      <xdr:col>23</xdr:col>
      <xdr:colOff>184150</xdr:colOff>
      <xdr:row>62</xdr:row>
      <xdr:rowOff>88356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130283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4899</xdr:rowOff>
    </xdr:from>
    <xdr:to>
      <xdr:col>11</xdr:col>
      <xdr:colOff>82550</xdr:colOff>
      <xdr:row>63</xdr:row>
      <xdr:rowOff>106499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に係る臨時的な物件費の増加もあり、大幅な増となった。類似団体平均を上回っており、給食センター・保育園が直営であることや林業関係・人権同和政策の充実のため人員を配置していることが考えられる。また、保有する公共施設の老朽化にともなう維持管理費の増加も要因の一つである。さらに、定員適正化計画に基づく適正な定員管理による人件費削減及び、指定管理者制度の導入による委託化をすすめ、経費削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28194</xdr:rowOff>
    </xdr:from>
    <xdr:to>
      <xdr:col>23</xdr:col>
      <xdr:colOff>133350</xdr:colOff>
      <xdr:row>82</xdr:row>
      <xdr:rowOff>112792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7094"/>
          <a:ext cx="838200" cy="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151892</xdr:rowOff>
    </xdr:from>
    <xdr:to>
      <xdr:col>19</xdr:col>
      <xdr:colOff>133350</xdr:colOff>
      <xdr:row>82</xdr:row>
      <xdr:rowOff>28194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9342"/>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151892</xdr:rowOff>
    </xdr:from>
    <xdr:to>
      <xdr:col>15</xdr:col>
      <xdr:colOff>82550</xdr:colOff>
      <xdr:row>81</xdr:row>
      <xdr:rowOff>153073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3934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144354</xdr:rowOff>
    </xdr:from>
    <xdr:to>
      <xdr:col>11</xdr:col>
      <xdr:colOff>31750</xdr:colOff>
      <xdr:row>81</xdr:row>
      <xdr:rowOff>153073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1804"/>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61992</xdr:rowOff>
    </xdr:from>
    <xdr:to>
      <xdr:col>23</xdr:col>
      <xdr:colOff>184150</xdr:colOff>
      <xdr:row>82</xdr:row>
      <xdr:rowOff>163592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34069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148844</xdr:rowOff>
    </xdr:from>
    <xdr:to>
      <xdr:col>19</xdr:col>
      <xdr:colOff>184150</xdr:colOff>
      <xdr:row>82</xdr:row>
      <xdr:rowOff>78994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63771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2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101092</xdr:rowOff>
    </xdr:from>
    <xdr:to>
      <xdr:col>15</xdr:col>
      <xdr:colOff>133350</xdr:colOff>
      <xdr:row>82</xdr:row>
      <xdr:rowOff>31242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7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102273</xdr:rowOff>
    </xdr:from>
    <xdr:to>
      <xdr:col>11</xdr:col>
      <xdr:colOff>82550</xdr:colOff>
      <xdr:row>82</xdr:row>
      <xdr:rowOff>32423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7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93554</xdr:rowOff>
    </xdr:from>
    <xdr:to>
      <xdr:col>7</xdr:col>
      <xdr:colOff>31750</xdr:colOff>
      <xdr:row>82</xdr:row>
      <xdr:rowOff>23704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6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年度から給与の総合的見直しが実施され、職員の退職、新規採用による若返りが進み、令和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年度は類似団体平均を下回った。引き続き人件費削減に向けた努力を行うとともに、定員適正化計画に基づく職員採用の計画的な実施を推進していく。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43241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16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54732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86</xdr:row>
      <xdr:rowOff>9677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279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78618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給食センター・保育園が直営であることから、類似団体平均を上回る職員数となっている。給食センターの外部委託</a:t>
          </a:r>
          <a:r>
            <a:rPr kumimoji="1" lang="ja-JP" altLang="en-US" sz="1100">
              <a:solidFill>
                <a:schemeClr val="dk1"/>
              </a:solidFill>
              <a:effectLst/>
              <a:latin typeface="+mn-lt"/>
              <a:ea typeface="+mn-ea"/>
              <a:cs typeface="+mn-cs"/>
            </a:rPr>
            <a:t>等を</a:t>
          </a:r>
          <a:r>
            <a:rPr kumimoji="1" lang="ja-JP" altLang="ja-JP" sz="1100">
              <a:solidFill>
                <a:schemeClr val="dk1"/>
              </a:solidFill>
              <a:effectLst/>
              <a:latin typeface="+mn-lt"/>
              <a:ea typeface="+mn-ea"/>
              <a:cs typeface="+mn-cs"/>
            </a:rPr>
            <a:t>検討するとともに、適切な定員管理に努める。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68108</xdr:rowOff>
    </xdr:from>
    <xdr:to>
      <xdr:col>81</xdr:col>
      <xdr:colOff>44450</xdr:colOff>
      <xdr:row>63</xdr:row>
      <xdr:rowOff>98443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69458"/>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27432</xdr:rowOff>
    </xdr:from>
    <xdr:to>
      <xdr:col>77</xdr:col>
      <xdr:colOff>44450</xdr:colOff>
      <xdr:row>63</xdr:row>
      <xdr:rowOff>68108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28782"/>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135455</xdr:rowOff>
    </xdr:from>
    <xdr:to>
      <xdr:col>72</xdr:col>
      <xdr:colOff>203200</xdr:colOff>
      <xdr:row>63</xdr:row>
      <xdr:rowOff>27432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65355"/>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96847</xdr:rowOff>
    </xdr:from>
    <xdr:to>
      <xdr:col>68</xdr:col>
      <xdr:colOff>152400</xdr:colOff>
      <xdr:row>62</xdr:row>
      <xdr:rowOff>135455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267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47643</xdr:rowOff>
    </xdr:from>
    <xdr:to>
      <xdr:col>81</xdr:col>
      <xdr:colOff>95250</xdr:colOff>
      <xdr:row>63</xdr:row>
      <xdr:rowOff>149243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19720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2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17308</xdr:rowOff>
    </xdr:from>
    <xdr:to>
      <xdr:col>77</xdr:col>
      <xdr:colOff>95250</xdr:colOff>
      <xdr:row>63</xdr:row>
      <xdr:rowOff>118908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103685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0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148082</xdr:rowOff>
    </xdr:from>
    <xdr:to>
      <xdr:col>73</xdr:col>
      <xdr:colOff>44450</xdr:colOff>
      <xdr:row>63</xdr:row>
      <xdr:rowOff>78232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63009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84655</xdr:rowOff>
    </xdr:from>
    <xdr:to>
      <xdr:col>68</xdr:col>
      <xdr:colOff>203200</xdr:colOff>
      <xdr:row>63</xdr:row>
      <xdr:rowOff>14805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171032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46047</xdr:rowOff>
    </xdr:from>
    <xdr:to>
      <xdr:col>64</xdr:col>
      <xdr:colOff>152400</xdr:colOff>
      <xdr:row>62</xdr:row>
      <xdr:rowOff>147647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132424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年度完成の新図書館、コミュニティセンター令和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a:t>
          </a:r>
          <a:r>
            <a:rPr kumimoji="1" lang="en-US" altLang="ja-JP" sz="1300">
              <a:latin typeface="ＭＳ Ｐゴシック" panose="020B0600070205080204" pitchFamily="50" charset="-128"/>
              <a:ea typeface="ＭＳ Ｐゴシック" panose="020B0600070205080204" pitchFamily="50" charset="-128"/>
            </a:rPr>
            <a:t>IRU</a:t>
          </a:r>
          <a:r>
            <a:rPr kumimoji="1" lang="ja-JP" altLang="en-US" sz="1300">
              <a:latin typeface="ＭＳ Ｐゴシック" panose="020B0600070205080204" pitchFamily="50" charset="-128"/>
              <a:ea typeface="ＭＳ Ｐゴシック" panose="020B0600070205080204" pitchFamily="50" charset="-128"/>
            </a:rPr>
            <a:t>機器更改など大規模事業の地方債償還を控えているため、今後も増加が見込まれる。地方債発行額の縮小を行っていくとともに、適切な事業規模の検討、計画的な事業実施による発行額の平準化を行っていく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88138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5043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311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30226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49530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公営企業会計の償還進展により公営企業債等繰入見込額が減少しているが、一般会計の地方債借入額の増加に伴い、前年度から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加した。依然として類似団体平均を大きく上回っており、特に近年の大型建設事業実施に伴い増加している地方債現在高は懸念事項である。今後は、事業実施の時期や規模等適切な検討を行い、将来負担の削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42570</xdr:rowOff>
    </xdr:from>
    <xdr:to>
      <xdr:col>81</xdr:col>
      <xdr:colOff>44450</xdr:colOff>
      <xdr:row>18</xdr:row>
      <xdr:rowOff>79248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28670"/>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42570</xdr:rowOff>
    </xdr:from>
    <xdr:to>
      <xdr:col>77</xdr:col>
      <xdr:colOff>44450</xdr:colOff>
      <xdr:row>19</xdr:row>
      <xdr:rowOff>50648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8670"/>
          <a:ext cx="889000" cy="1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50648</xdr:rowOff>
    </xdr:from>
    <xdr:to>
      <xdr:col>72</xdr:col>
      <xdr:colOff>203200</xdr:colOff>
      <xdr:row>20</xdr:row>
      <xdr:rowOff>55829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08198"/>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97942</xdr:rowOff>
    </xdr:from>
    <xdr:to>
      <xdr:col>68</xdr:col>
      <xdr:colOff>152400</xdr:colOff>
      <xdr:row>20</xdr:row>
      <xdr:rowOff>55829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5492"/>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28448</xdr:rowOff>
    </xdr:from>
    <xdr:to>
      <xdr:col>81</xdr:col>
      <xdr:colOff>95250</xdr:colOff>
      <xdr:row>18</xdr:row>
      <xdr:rowOff>130048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8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163220</xdr:rowOff>
    </xdr:from>
    <xdr:to>
      <xdr:col>77</xdr:col>
      <xdr:colOff>95250</xdr:colOff>
      <xdr:row>18</xdr:row>
      <xdr:rowOff>93370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78147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171298</xdr:rowOff>
    </xdr:from>
    <xdr:to>
      <xdr:col>73</xdr:col>
      <xdr:colOff>44450</xdr:colOff>
      <xdr:row>19</xdr:row>
      <xdr:rowOff>101448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86225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5029</xdr:rowOff>
    </xdr:from>
    <xdr:to>
      <xdr:col>68</xdr:col>
      <xdr:colOff>203200</xdr:colOff>
      <xdr:row>20</xdr:row>
      <xdr:rowOff>106629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91406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47142</xdr:rowOff>
    </xdr:from>
    <xdr:to>
      <xdr:col>64</xdr:col>
      <xdr:colOff>152400</xdr:colOff>
      <xdr:row>19</xdr:row>
      <xdr:rowOff>148742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133519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9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年度は会計年度任用職員制度の開始により増加となったが、令和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職員の</a:t>
          </a:r>
          <a:r>
            <a:rPr kumimoji="1" lang="ja-JP" altLang="en-US" sz="1100">
              <a:solidFill>
                <a:schemeClr val="dk1"/>
              </a:solidFill>
              <a:effectLst/>
              <a:latin typeface="+mn-lt"/>
              <a:ea typeface="+mn-ea"/>
              <a:cs typeface="+mn-cs"/>
            </a:rPr>
            <a:t>若年化により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減と</a:t>
          </a:r>
          <a:r>
            <a:rPr kumimoji="1" lang="ja-JP" altLang="en-US" sz="1100">
              <a:solidFill>
                <a:schemeClr val="dk1"/>
              </a:solidFill>
              <a:effectLst/>
              <a:latin typeface="+mn-lt"/>
              <a:ea typeface="+mn-ea"/>
              <a:cs typeface="+mn-cs"/>
            </a:rPr>
            <a:t>なり比率も</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類似団体平均とほぼ同値であり、全国平均も</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今後も定員適正化計画に基づく計画的な</a:t>
          </a:r>
          <a:r>
            <a:rPr kumimoji="1" lang="ja-JP" altLang="en-US" sz="1100">
              <a:solidFill>
                <a:schemeClr val="dk1"/>
              </a:solidFill>
              <a:effectLst/>
              <a:latin typeface="+mn-lt"/>
              <a:ea typeface="+mn-ea"/>
              <a:cs typeface="+mn-cs"/>
            </a:rPr>
            <a:t>職員採用を</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し、人件費の抑制に努める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34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15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0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新型コロナウイルス感染症対策にかかる体制整備・備蓄消耗費等購入に係る支出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増加し、類似団体平均を</a:t>
          </a:r>
          <a:r>
            <a:rPr kumimoji="1" lang="ja-JP" altLang="en-US" sz="1100">
              <a:solidFill>
                <a:schemeClr val="dk1"/>
              </a:solidFill>
              <a:effectLst/>
              <a:latin typeface="+mn-lt"/>
              <a:ea typeface="+mn-ea"/>
              <a:cs typeface="+mn-cs"/>
            </a:rPr>
            <a:t>若干上</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た。今後は</a:t>
          </a:r>
          <a:r>
            <a:rPr kumimoji="1" lang="ja-JP" altLang="ja-JP" sz="1100">
              <a:solidFill>
                <a:schemeClr val="dk1"/>
              </a:solidFill>
              <a:effectLst/>
              <a:latin typeface="+mn-lt"/>
              <a:ea typeface="+mn-ea"/>
              <a:cs typeface="+mn-cs"/>
            </a:rPr>
            <a:t>新型コロナ</a:t>
          </a:r>
          <a:r>
            <a:rPr kumimoji="1" lang="ja-JP" altLang="en-US" sz="1100">
              <a:solidFill>
                <a:schemeClr val="dk1"/>
              </a:solidFill>
              <a:effectLst/>
              <a:latin typeface="+mn-lt"/>
              <a:ea typeface="+mn-ea"/>
              <a:cs typeface="+mn-cs"/>
            </a:rPr>
            <a:t>関連経費が減少する見込みのため、通常経費については</a:t>
          </a:r>
          <a:r>
            <a:rPr kumimoji="1" lang="ja-JP" altLang="ja-JP" sz="1100">
              <a:solidFill>
                <a:schemeClr val="dk1"/>
              </a:solidFill>
              <a:effectLst/>
              <a:latin typeface="+mn-lt"/>
              <a:ea typeface="+mn-ea"/>
              <a:cs typeface="+mn-cs"/>
            </a:rPr>
            <a:t>現状維持</a:t>
          </a:r>
          <a:r>
            <a:rPr kumimoji="1" lang="ja-JP" altLang="en-US" sz="1100">
              <a:solidFill>
                <a:schemeClr val="dk1"/>
              </a:solidFill>
              <a:effectLst/>
              <a:latin typeface="+mn-lt"/>
              <a:ea typeface="+mn-ea"/>
              <a:cs typeface="+mn-cs"/>
            </a:rPr>
            <a:t>し、業務効率化・経費削減により経費圧縮に努める。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4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78994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747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110998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93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25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比率としては前年度から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ポイント減少しているが、新型コロナウイルス感染症対策に係るその他の経費の増加により、割合が減少した結果と推察される。扶助費自体は増加しており、</a:t>
          </a:r>
          <a:r>
            <a:rPr kumimoji="1" lang="ja-JP" altLang="ja-JP" sz="1100">
              <a:solidFill>
                <a:schemeClr val="dk1"/>
              </a:solidFill>
              <a:effectLst/>
              <a:latin typeface="+mn-lt"/>
              <a:ea typeface="+mn-ea"/>
              <a:cs typeface="+mn-cs"/>
            </a:rPr>
            <a:t>高齢化率が全国平均より高いことと、特別医療の対象拡大・生活保護対象者の増加などの要因から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扶助費の増加が見込まれるため、適切な事業運営に努める。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1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95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149860</xdr:rowOff>
    </xdr:from>
    <xdr:to>
      <xdr:col>11</xdr:col>
      <xdr:colOff>9525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99060</xdr:rowOff>
    </xdr:from>
    <xdr:to>
      <xdr:col>6</xdr:col>
      <xdr:colOff>171450</xdr:colOff>
      <xdr:row>59</xdr:row>
      <xdr:rowOff>29210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13987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ポイント減少しているものの、</a:t>
          </a:r>
          <a:r>
            <a:rPr kumimoji="1" lang="ja-JP" altLang="ja-JP" sz="1100">
              <a:solidFill>
                <a:schemeClr val="dk1"/>
              </a:solidFill>
              <a:effectLst/>
              <a:latin typeface="+mn-lt"/>
              <a:ea typeface="+mn-ea"/>
              <a:cs typeface="+mn-cs"/>
            </a:rPr>
            <a:t>病院事業会計・農業集落排水事業・公共下水道事業等特別会計への繰出金が高水準であることから、類似団体平均を大きく上回っている。それぞれの会計において保有施設の老朽化による維持管理が増加傾向にあるため、施設管理計画に基づく適正な管理を行い、経費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20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96520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4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60</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45720</xdr:rowOff>
    </xdr:from>
    <xdr:to>
      <xdr:col>74</xdr:col>
      <xdr:colOff>31750</xdr:colOff>
      <xdr:row>60</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132097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減少しており、類似団体平均と</a:t>
          </a:r>
          <a:r>
            <a:rPr kumimoji="1" lang="ja-JP" altLang="en-US" sz="1100">
              <a:solidFill>
                <a:schemeClr val="dk1"/>
              </a:solidFill>
              <a:effectLst/>
              <a:latin typeface="+mn-lt"/>
              <a:ea typeface="+mn-ea"/>
              <a:cs typeface="+mn-cs"/>
            </a:rPr>
            <a:t>以下</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依然として病院事業会計への繰出金が高水準であるため、引き続き、補助事業全般の適正化を図るとともに、事業費削減に努める。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中学校改修事業</a:t>
          </a:r>
          <a:r>
            <a:rPr kumimoji="1" lang="ja-JP" altLang="en-US" sz="1100">
              <a:solidFill>
                <a:schemeClr val="dk1"/>
              </a:solidFill>
              <a:effectLst/>
              <a:latin typeface="+mn-lt"/>
              <a:ea typeface="+mn-ea"/>
              <a:cs typeface="+mn-cs"/>
            </a:rPr>
            <a:t>、保育園新築</a:t>
          </a:r>
          <a:r>
            <a:rPr kumimoji="1" lang="ja-JP" altLang="ja-JP" sz="1100">
              <a:solidFill>
                <a:schemeClr val="dk1"/>
              </a:solidFill>
              <a:effectLst/>
              <a:latin typeface="+mn-lt"/>
              <a:ea typeface="+mn-ea"/>
              <a:cs typeface="+mn-cs"/>
            </a:rPr>
            <a:t>など大規模事業に伴う地方債償還の開始により増加しており、令和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年度完成の新図書館、コミュニティセンターなど大規模事業の地方債償還を控えているため、今後も増加が見込まれる。地方債発行額の縮小を行っていくとともに</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適切な事業規模の検討、計画的な事業実施による発行額の平準化を行っていく必要がある。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3720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170435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effectLst/>
            </a:rPr>
            <a:t>比率としては</a:t>
          </a:r>
          <a:r>
            <a:rPr lang="en-US" altLang="ja-JP">
              <a:effectLst/>
            </a:rPr>
            <a:t>3.3</a:t>
          </a:r>
          <a:r>
            <a:rPr lang="ja-JP" altLang="en-US">
              <a:effectLst/>
            </a:rPr>
            <a:t>ポイント改善しており、要因として普通交付税額の増があげられる。</a:t>
          </a:r>
          <a:r>
            <a:rPr lang="ja-JP" altLang="ja-JP" sz="1100">
              <a:solidFill>
                <a:schemeClr val="dk1"/>
              </a:solidFill>
              <a:effectLst/>
              <a:latin typeface="+mn-lt"/>
              <a:ea typeface="+mn-ea"/>
              <a:cs typeface="+mn-cs"/>
            </a:rPr>
            <a:t>年々減少傾向にある</a:t>
          </a:r>
          <a:r>
            <a:rPr lang="ja-JP" altLang="en-US" sz="1100">
              <a:solidFill>
                <a:schemeClr val="dk1"/>
              </a:solidFill>
              <a:effectLst/>
              <a:latin typeface="+mn-lt"/>
              <a:ea typeface="+mn-ea"/>
              <a:cs typeface="+mn-cs"/>
            </a:rPr>
            <a:t>が、</a:t>
          </a:r>
          <a:r>
            <a:rPr lang="ja-JP" altLang="en-US">
              <a:effectLst/>
            </a:rPr>
            <a:t>老朽化していく施設の維持管理費や大型建設事業に係る地方債の元金償還が控えている公債費など、今後も厳しい財政状況が見込まれるため、引き続き経常経費の抑制に努めていきたい。</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77</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2312"/>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136798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543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136798</xdr:rowOff>
    </xdr:from>
    <xdr:to>
      <xdr:col>69</xdr:col>
      <xdr:colOff>92075</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098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123389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85998</xdr:rowOff>
    </xdr:from>
    <xdr:to>
      <xdr:col>69</xdr:col>
      <xdr:colOff>142875</xdr:colOff>
      <xdr:row>79</xdr:row>
      <xdr:rowOff>16148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106539</xdr:rowOff>
    </xdr:from>
    <xdr:to>
      <xdr:col>29</xdr:col>
      <xdr:colOff>127000</xdr:colOff>
      <xdr:row>16</xdr:row>
      <xdr:rowOff>5159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25914"/>
          <a:ext cx="647700" cy="7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5159</xdr:rowOff>
    </xdr:from>
    <xdr:to>
      <xdr:col>26</xdr:col>
      <xdr:colOff>50800</xdr:colOff>
      <xdr:row>16</xdr:row>
      <xdr:rowOff>94633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95984"/>
          <a:ext cx="698500" cy="8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94633</xdr:rowOff>
    </xdr:from>
    <xdr:to>
      <xdr:col>22</xdr:col>
      <xdr:colOff>114300</xdr:colOff>
      <xdr:row>16</xdr:row>
      <xdr:rowOff>132416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5458"/>
          <a:ext cx="6985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132416</xdr:rowOff>
    </xdr:from>
    <xdr:to>
      <xdr:col>18</xdr:col>
      <xdr:colOff>177800</xdr:colOff>
      <xdr:row>16</xdr:row>
      <xdr:rowOff>169760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3241"/>
          <a:ext cx="698500" cy="3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55739</xdr:rowOff>
    </xdr:from>
    <xdr:to>
      <xdr:col>29</xdr:col>
      <xdr:colOff>177800</xdr:colOff>
      <xdr:row>15</xdr:row>
      <xdr:rowOff>157339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7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72266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125809</xdr:rowOff>
    </xdr:from>
    <xdr:to>
      <xdr:col>26</xdr:col>
      <xdr:colOff>101600</xdr:colOff>
      <xdr:row>16</xdr:row>
      <xdr:rowOff>55959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66136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14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43833</xdr:rowOff>
    </xdr:from>
    <xdr:to>
      <xdr:col>22</xdr:col>
      <xdr:colOff>165100</xdr:colOff>
      <xdr:row>16</xdr:row>
      <xdr:rowOff>145433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155610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81616</xdr:rowOff>
    </xdr:from>
    <xdr:to>
      <xdr:col>19</xdr:col>
      <xdr:colOff>38100</xdr:colOff>
      <xdr:row>17</xdr:row>
      <xdr:rowOff>11766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21943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118960</xdr:rowOff>
    </xdr:from>
    <xdr:to>
      <xdr:col>15</xdr:col>
      <xdr:colOff>101600</xdr:colOff>
      <xdr:row>17</xdr:row>
      <xdr:rowOff>49110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0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59287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7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208912</xdr:rowOff>
    </xdr:from>
    <xdr:to>
      <xdr:col>29</xdr:col>
      <xdr:colOff>127000</xdr:colOff>
      <xdr:row>34</xdr:row>
      <xdr:rowOff>305271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476362"/>
          <a:ext cx="647700" cy="9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305271</xdr:rowOff>
    </xdr:from>
    <xdr:to>
      <xdr:col>26</xdr:col>
      <xdr:colOff>50800</xdr:colOff>
      <xdr:row>35</xdr:row>
      <xdr:rowOff>14117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72721"/>
          <a:ext cx="698500" cy="5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14117</xdr:rowOff>
    </xdr:from>
    <xdr:to>
      <xdr:col>22</xdr:col>
      <xdr:colOff>114300</xdr:colOff>
      <xdr:row>35</xdr:row>
      <xdr:rowOff>53976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624467"/>
          <a:ext cx="698500" cy="39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53976</xdr:rowOff>
    </xdr:from>
    <xdr:to>
      <xdr:col>18</xdr:col>
      <xdr:colOff>177800</xdr:colOff>
      <xdr:row>35</xdr:row>
      <xdr:rowOff>64226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64326"/>
          <a:ext cx="698500" cy="1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158112</xdr:rowOff>
    </xdr:from>
    <xdr:to>
      <xdr:col>29</xdr:col>
      <xdr:colOff>177800</xdr:colOff>
      <xdr:row>34</xdr:row>
      <xdr:rowOff>259712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2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2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254471</xdr:rowOff>
    </xdr:from>
    <xdr:to>
      <xdr:col>26</xdr:col>
      <xdr:colOff>101600</xdr:colOff>
      <xdr:row>35</xdr:row>
      <xdr:rowOff>13171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2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23348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29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306217</xdr:rowOff>
    </xdr:from>
    <xdr:to>
      <xdr:col>22</xdr:col>
      <xdr:colOff>165100</xdr:colOff>
      <xdr:row>35</xdr:row>
      <xdr:rowOff>64917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75094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4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3176</xdr:rowOff>
    </xdr:from>
    <xdr:to>
      <xdr:col>19</xdr:col>
      <xdr:colOff>38100</xdr:colOff>
      <xdr:row>35</xdr:row>
      <xdr:rowOff>104776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1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114953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8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13426</xdr:rowOff>
    </xdr:from>
    <xdr:to>
      <xdr:col>15</xdr:col>
      <xdr:colOff>101600</xdr:colOff>
      <xdr:row>35</xdr:row>
      <xdr:rowOff>115026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2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125203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9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41914</xdr:rowOff>
    </xdr:from>
    <xdr:to>
      <xdr:col>24</xdr:col>
      <xdr:colOff>63500</xdr:colOff>
      <xdr:row>35</xdr:row>
      <xdr:rowOff>43222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2664"/>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43222</xdr:rowOff>
    </xdr:from>
    <xdr:to>
      <xdr:col>19</xdr:col>
      <xdr:colOff>177800</xdr:colOff>
      <xdr:row>37</xdr:row>
      <xdr:rowOff>28957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3972"/>
          <a:ext cx="889000" cy="3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28957</xdr:rowOff>
    </xdr:from>
    <xdr:to>
      <xdr:col>15</xdr:col>
      <xdr:colOff>50800</xdr:colOff>
      <xdr:row>37</xdr:row>
      <xdr:rowOff>48132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72607"/>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48132</xdr:rowOff>
    </xdr:from>
    <xdr:to>
      <xdr:col>10</xdr:col>
      <xdr:colOff>114300</xdr:colOff>
      <xdr:row>37</xdr:row>
      <xdr:rowOff>54706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91782"/>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162564</xdr:rowOff>
    </xdr:from>
    <xdr:to>
      <xdr:col>24</xdr:col>
      <xdr:colOff>114300</xdr:colOff>
      <xdr:row>35</xdr:row>
      <xdr:rowOff>92714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13991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4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163872</xdr:rowOff>
    </xdr:from>
    <xdr:to>
      <xdr:col>20</xdr:col>
      <xdr:colOff>38100</xdr:colOff>
      <xdr:row>35</xdr:row>
      <xdr:rowOff>94022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110549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6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149607</xdr:rowOff>
    </xdr:from>
    <xdr:to>
      <xdr:col>15</xdr:col>
      <xdr:colOff>101600</xdr:colOff>
      <xdr:row>37</xdr:row>
      <xdr:rowOff>79757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96284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168782</xdr:rowOff>
    </xdr:from>
    <xdr:to>
      <xdr:col>10</xdr:col>
      <xdr:colOff>165100</xdr:colOff>
      <xdr:row>37</xdr:row>
      <xdr:rowOff>98932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115459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1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3906</xdr:rowOff>
    </xdr:from>
    <xdr:to>
      <xdr:col>6</xdr:col>
      <xdr:colOff>38100</xdr:colOff>
      <xdr:row>37</xdr:row>
      <xdr:rowOff>105506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122033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134752</xdr:rowOff>
    </xdr:from>
    <xdr:to>
      <xdr:col>24</xdr:col>
      <xdr:colOff>63500</xdr:colOff>
      <xdr:row>58</xdr:row>
      <xdr:rowOff>42911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7402"/>
          <a:ext cx="8382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42911</xdr:rowOff>
    </xdr:from>
    <xdr:to>
      <xdr:col>19</xdr:col>
      <xdr:colOff>177800</xdr:colOff>
      <xdr:row>58</xdr:row>
      <xdr:rowOff>50860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87011"/>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50860</xdr:rowOff>
    </xdr:from>
    <xdr:to>
      <xdr:col>15</xdr:col>
      <xdr:colOff>50800</xdr:colOff>
      <xdr:row>58</xdr:row>
      <xdr:rowOff>51312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94960"/>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51312</xdr:rowOff>
    </xdr:from>
    <xdr:to>
      <xdr:col>10</xdr:col>
      <xdr:colOff>114300</xdr:colOff>
      <xdr:row>58</xdr:row>
      <xdr:rowOff>52944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54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83952</xdr:rowOff>
    </xdr:from>
    <xdr:to>
      <xdr:col>24</xdr:col>
      <xdr:colOff>114300</xdr:colOff>
      <xdr:row>58</xdr:row>
      <xdr:rowOff>14102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106829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163561</xdr:rowOff>
    </xdr:from>
    <xdr:to>
      <xdr:col>20</xdr:col>
      <xdr:colOff>38100</xdr:colOff>
      <xdr:row>58</xdr:row>
      <xdr:rowOff>93711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110238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xdr:rowOff>
    </xdr:from>
    <xdr:to>
      <xdr:col>15</xdr:col>
      <xdr:colOff>101600</xdr:colOff>
      <xdr:row>58</xdr:row>
      <xdr:rowOff>101660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118187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1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512</xdr:rowOff>
    </xdr:from>
    <xdr:to>
      <xdr:col>10</xdr:col>
      <xdr:colOff>165100</xdr:colOff>
      <xdr:row>58</xdr:row>
      <xdr:rowOff>102112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118639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1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2144</xdr:rowOff>
    </xdr:from>
    <xdr:to>
      <xdr:col>6</xdr:col>
      <xdr:colOff>38100</xdr:colOff>
      <xdr:row>58</xdr:row>
      <xdr:rowOff>103744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120271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130887</xdr:rowOff>
    </xdr:from>
    <xdr:to>
      <xdr:col>24</xdr:col>
      <xdr:colOff>63500</xdr:colOff>
      <xdr:row>78</xdr:row>
      <xdr:rowOff>160198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03987"/>
          <a:ext cx="8382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160198</xdr:rowOff>
    </xdr:from>
    <xdr:to>
      <xdr:col>19</xdr:col>
      <xdr:colOff>177800</xdr:colOff>
      <xdr:row>79</xdr:row>
      <xdr:rowOff>11188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33298"/>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159220</xdr:rowOff>
    </xdr:from>
    <xdr:to>
      <xdr:col>15</xdr:col>
      <xdr:colOff>50800</xdr:colOff>
      <xdr:row>79</xdr:row>
      <xdr:rowOff>11188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32320"/>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159220</xdr:rowOff>
    </xdr:from>
    <xdr:to>
      <xdr:col>10</xdr:col>
      <xdr:colOff>114300</xdr:colOff>
      <xdr:row>79</xdr:row>
      <xdr:rowOff>2806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2320"/>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80087</xdr:rowOff>
    </xdr:from>
    <xdr:to>
      <xdr:col>24</xdr:col>
      <xdr:colOff>114300</xdr:colOff>
      <xdr:row>79</xdr:row>
      <xdr:rowOff>10237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166464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109398</xdr:rowOff>
    </xdr:from>
    <xdr:to>
      <xdr:col>20</xdr:col>
      <xdr:colOff>38100</xdr:colOff>
      <xdr:row>79</xdr:row>
      <xdr:rowOff>39548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30675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131838</xdr:rowOff>
    </xdr:from>
    <xdr:to>
      <xdr:col>15</xdr:col>
      <xdr:colOff>101600</xdr:colOff>
      <xdr:row>79</xdr:row>
      <xdr:rowOff>61988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53115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108420</xdr:rowOff>
    </xdr:from>
    <xdr:to>
      <xdr:col>10</xdr:col>
      <xdr:colOff>165100</xdr:colOff>
      <xdr:row>79</xdr:row>
      <xdr:rowOff>38570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29697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123456</xdr:rowOff>
    </xdr:from>
    <xdr:to>
      <xdr:col>6</xdr:col>
      <xdr:colOff>38100</xdr:colOff>
      <xdr:row>79</xdr:row>
      <xdr:rowOff>53606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44733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105443</xdr:rowOff>
    </xdr:from>
    <xdr:to>
      <xdr:col>24</xdr:col>
      <xdr:colOff>63500</xdr:colOff>
      <xdr:row>96</xdr:row>
      <xdr:rowOff>15929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21743"/>
          <a:ext cx="838200" cy="2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15929</xdr:rowOff>
    </xdr:from>
    <xdr:to>
      <xdr:col>19</xdr:col>
      <xdr:colOff>177800</xdr:colOff>
      <xdr:row>96</xdr:row>
      <xdr:rowOff>43546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75129"/>
          <a:ext cx="8890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43546</xdr:rowOff>
    </xdr:from>
    <xdr:to>
      <xdr:col>15</xdr:col>
      <xdr:colOff>50800</xdr:colOff>
      <xdr:row>96</xdr:row>
      <xdr:rowOff>57524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02746"/>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51667</xdr:rowOff>
    </xdr:from>
    <xdr:to>
      <xdr:col>10</xdr:col>
      <xdr:colOff>114300</xdr:colOff>
      <xdr:row>96</xdr:row>
      <xdr:rowOff>57524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10867"/>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54643</xdr:rowOff>
    </xdr:from>
    <xdr:to>
      <xdr:col>24</xdr:col>
      <xdr:colOff>114300</xdr:colOff>
      <xdr:row>94</xdr:row>
      <xdr:rowOff>156243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7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77520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2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136579</xdr:rowOff>
    </xdr:from>
    <xdr:to>
      <xdr:col>20</xdr:col>
      <xdr:colOff>38100</xdr:colOff>
      <xdr:row>96</xdr:row>
      <xdr:rowOff>66729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83256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164196</xdr:rowOff>
    </xdr:from>
    <xdr:to>
      <xdr:col>15</xdr:col>
      <xdr:colOff>101600</xdr:colOff>
      <xdr:row>96</xdr:row>
      <xdr:rowOff>94346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110873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6724</xdr:rowOff>
    </xdr:from>
    <xdr:to>
      <xdr:col>10</xdr:col>
      <xdr:colOff>165100</xdr:colOff>
      <xdr:row>96</xdr:row>
      <xdr:rowOff>108324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124851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867</xdr:rowOff>
    </xdr:from>
    <xdr:to>
      <xdr:col>6</xdr:col>
      <xdr:colOff>38100</xdr:colOff>
      <xdr:row>96</xdr:row>
      <xdr:rowOff>102467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6373</xdr:rowOff>
    </xdr:from>
    <xdr:to>
      <xdr:col>55</xdr:col>
      <xdr:colOff>0</xdr:colOff>
      <xdr:row>35</xdr:row>
      <xdr:rowOff>72473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64223"/>
          <a:ext cx="838200" cy="40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6373</xdr:rowOff>
    </xdr:from>
    <xdr:to>
      <xdr:col>50</xdr:col>
      <xdr:colOff>114300</xdr:colOff>
      <xdr:row>36</xdr:row>
      <xdr:rowOff>20409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64223"/>
          <a:ext cx="889000" cy="5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11535</xdr:rowOff>
    </xdr:from>
    <xdr:to>
      <xdr:col>45</xdr:col>
      <xdr:colOff>177800</xdr:colOff>
      <xdr:row>36</xdr:row>
      <xdr:rowOff>20409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83735"/>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11535</xdr:rowOff>
    </xdr:from>
    <xdr:to>
      <xdr:col>41</xdr:col>
      <xdr:colOff>50800</xdr:colOff>
      <xdr:row>36</xdr:row>
      <xdr:rowOff>44926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83735"/>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21673</xdr:rowOff>
    </xdr:from>
    <xdr:to>
      <xdr:col>55</xdr:col>
      <xdr:colOff>50800</xdr:colOff>
      <xdr:row>35</xdr:row>
      <xdr:rowOff>123273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44550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127023</xdr:rowOff>
    </xdr:from>
    <xdr:to>
      <xdr:col>50</xdr:col>
      <xdr:colOff>165100</xdr:colOff>
      <xdr:row>33</xdr:row>
      <xdr:rowOff>57173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73700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141059</xdr:rowOff>
    </xdr:from>
    <xdr:to>
      <xdr:col>46</xdr:col>
      <xdr:colOff>38100</xdr:colOff>
      <xdr:row>36</xdr:row>
      <xdr:rowOff>71209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87736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132185</xdr:rowOff>
    </xdr:from>
    <xdr:to>
      <xdr:col>41</xdr:col>
      <xdr:colOff>101600</xdr:colOff>
      <xdr:row>36</xdr:row>
      <xdr:rowOff>62335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78862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165576</xdr:rowOff>
    </xdr:from>
    <xdr:to>
      <xdr:col>36</xdr:col>
      <xdr:colOff>165100</xdr:colOff>
      <xdr:row>36</xdr:row>
      <xdr:rowOff>95726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112253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40080</xdr:rowOff>
    </xdr:from>
    <xdr:to>
      <xdr:col>55</xdr:col>
      <xdr:colOff>0</xdr:colOff>
      <xdr:row>58</xdr:row>
      <xdr:rowOff>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12730"/>
          <a:ext cx="838200" cy="1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40080</xdr:rowOff>
    </xdr:from>
    <xdr:to>
      <xdr:col>50</xdr:col>
      <xdr:colOff>114300</xdr:colOff>
      <xdr:row>57</xdr:row>
      <xdr:rowOff>119482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12730"/>
          <a:ext cx="8890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119482</xdr:rowOff>
    </xdr:from>
    <xdr:to>
      <xdr:col>45</xdr:col>
      <xdr:colOff>177800</xdr:colOff>
      <xdr:row>58</xdr:row>
      <xdr:rowOff>24892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92132"/>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17799</xdr:rowOff>
    </xdr:from>
    <xdr:to>
      <xdr:col>41</xdr:col>
      <xdr:colOff>50800</xdr:colOff>
      <xdr:row>58</xdr:row>
      <xdr:rowOff>24892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1899"/>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121142</xdr:rowOff>
    </xdr:from>
    <xdr:to>
      <xdr:col>55</xdr:col>
      <xdr:colOff>50800</xdr:colOff>
      <xdr:row>58</xdr:row>
      <xdr:rowOff>51292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99569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160730</xdr:rowOff>
    </xdr:from>
    <xdr:to>
      <xdr:col>50</xdr:col>
      <xdr:colOff>165100</xdr:colOff>
      <xdr:row>57</xdr:row>
      <xdr:rowOff>90880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107407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68682</xdr:rowOff>
    </xdr:from>
    <xdr:to>
      <xdr:col>46</xdr:col>
      <xdr:colOff>38100</xdr:colOff>
      <xdr:row>57</xdr:row>
      <xdr:rowOff>170282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145542</xdr:rowOff>
    </xdr:from>
    <xdr:to>
      <xdr:col>41</xdr:col>
      <xdr:colOff>101600</xdr:colOff>
      <xdr:row>58</xdr:row>
      <xdr:rowOff>75692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66819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1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138449</xdr:rowOff>
    </xdr:from>
    <xdr:to>
      <xdr:col>36</xdr:col>
      <xdr:colOff>165100</xdr:colOff>
      <xdr:row>58</xdr:row>
      <xdr:rowOff>68599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59726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127451</xdr:rowOff>
    </xdr:from>
    <xdr:to>
      <xdr:col>55</xdr:col>
      <xdr:colOff>0</xdr:colOff>
      <xdr:row>78</xdr:row>
      <xdr:rowOff>131139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29101"/>
          <a:ext cx="838200" cy="17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127451</xdr:rowOff>
    </xdr:from>
    <xdr:to>
      <xdr:col>50</xdr:col>
      <xdr:colOff>114300</xdr:colOff>
      <xdr:row>78</xdr:row>
      <xdr:rowOff>15819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29101"/>
          <a:ext cx="8890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15819</xdr:rowOff>
    </xdr:from>
    <xdr:to>
      <xdr:col>45</xdr:col>
      <xdr:colOff>177800</xdr:colOff>
      <xdr:row>78</xdr:row>
      <xdr:rowOff>93286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88919"/>
          <a:ext cx="8890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93286</xdr:rowOff>
    </xdr:from>
    <xdr:to>
      <xdr:col>41</xdr:col>
      <xdr:colOff>50800</xdr:colOff>
      <xdr:row>78</xdr:row>
      <xdr:rowOff>98644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638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80339</xdr:rowOff>
    </xdr:from>
    <xdr:to>
      <xdr:col>55</xdr:col>
      <xdr:colOff>50800</xdr:colOff>
      <xdr:row>79</xdr:row>
      <xdr:rowOff>10489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76651</xdr:rowOff>
    </xdr:from>
    <xdr:to>
      <xdr:col>50</xdr:col>
      <xdr:colOff>165100</xdr:colOff>
      <xdr:row>78</xdr:row>
      <xdr:rowOff>6801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23328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136469</xdr:rowOff>
    </xdr:from>
    <xdr:to>
      <xdr:col>46</xdr:col>
      <xdr:colOff>38100</xdr:colOff>
      <xdr:row>78</xdr:row>
      <xdr:rowOff>66619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83146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42486</xdr:rowOff>
    </xdr:from>
    <xdr:to>
      <xdr:col>41</xdr:col>
      <xdr:colOff>101600</xdr:colOff>
      <xdr:row>78</xdr:row>
      <xdr:rowOff>144086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135213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47844</xdr:rowOff>
    </xdr:from>
    <xdr:to>
      <xdr:col>36</xdr:col>
      <xdr:colOff>165100</xdr:colOff>
      <xdr:row>78</xdr:row>
      <xdr:rowOff>149444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140571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21482</xdr:rowOff>
    </xdr:from>
    <xdr:to>
      <xdr:col>55</xdr:col>
      <xdr:colOff>0</xdr:colOff>
      <xdr:row>96</xdr:row>
      <xdr:rowOff>54976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80682"/>
          <a:ext cx="838200" cy="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54976</xdr:rowOff>
    </xdr:from>
    <xdr:to>
      <xdr:col>50</xdr:col>
      <xdr:colOff>114300</xdr:colOff>
      <xdr:row>96</xdr:row>
      <xdr:rowOff>115948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14176"/>
          <a:ext cx="889000" cy="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115948</xdr:rowOff>
    </xdr:from>
    <xdr:to>
      <xdr:col>45</xdr:col>
      <xdr:colOff>177800</xdr:colOff>
      <xdr:row>97</xdr:row>
      <xdr:rowOff>17683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75148"/>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115427</xdr:rowOff>
    </xdr:from>
    <xdr:to>
      <xdr:col>41</xdr:col>
      <xdr:colOff>50800</xdr:colOff>
      <xdr:row>97</xdr:row>
      <xdr:rowOff>17683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74627"/>
          <a:ext cx="889000" cy="7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142132</xdr:rowOff>
    </xdr:from>
    <xdr:to>
      <xdr:col>55</xdr:col>
      <xdr:colOff>50800</xdr:colOff>
      <xdr:row>96</xdr:row>
      <xdr:rowOff>72282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165009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4176</xdr:rowOff>
    </xdr:from>
    <xdr:to>
      <xdr:col>50</xdr:col>
      <xdr:colOff>165100</xdr:colOff>
      <xdr:row>96</xdr:row>
      <xdr:rowOff>105776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122303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65148</xdr:rowOff>
    </xdr:from>
    <xdr:to>
      <xdr:col>46</xdr:col>
      <xdr:colOff>38100</xdr:colOff>
      <xdr:row>96</xdr:row>
      <xdr:rowOff>166748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138333</xdr:rowOff>
    </xdr:from>
    <xdr:to>
      <xdr:col>41</xdr:col>
      <xdr:colOff>101600</xdr:colOff>
      <xdr:row>97</xdr:row>
      <xdr:rowOff>68483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85010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64627</xdr:rowOff>
    </xdr:from>
    <xdr:to>
      <xdr:col>36</xdr:col>
      <xdr:colOff>165100</xdr:colOff>
      <xdr:row>96</xdr:row>
      <xdr:rowOff>166227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74028</xdr:rowOff>
    </xdr:from>
    <xdr:to>
      <xdr:col>85</xdr:col>
      <xdr:colOff>127000</xdr:colOff>
      <xdr:row>38</xdr:row>
      <xdr:rowOff>136586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9128"/>
          <a:ext cx="838200" cy="6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92682</xdr:rowOff>
    </xdr:from>
    <xdr:to>
      <xdr:col>81</xdr:col>
      <xdr:colOff>50800</xdr:colOff>
      <xdr:row>38</xdr:row>
      <xdr:rowOff>74028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36332"/>
          <a:ext cx="889000" cy="1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92682</xdr:rowOff>
    </xdr:from>
    <xdr:to>
      <xdr:col>76</xdr:col>
      <xdr:colOff>114300</xdr:colOff>
      <xdr:row>37</xdr:row>
      <xdr:rowOff>136353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436332"/>
          <a:ext cx="8890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136353</xdr:rowOff>
    </xdr:from>
    <xdr:to>
      <xdr:col>71</xdr:col>
      <xdr:colOff>177800</xdr:colOff>
      <xdr:row>38</xdr:row>
      <xdr:rowOff>131082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80003"/>
          <a:ext cx="889000" cy="1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85786</xdr:rowOff>
    </xdr:from>
    <xdr:to>
      <xdr:col>85</xdr:col>
      <xdr:colOff>177800</xdr:colOff>
      <xdr:row>39</xdr:row>
      <xdr:rowOff>15936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23228</xdr:rowOff>
    </xdr:from>
    <xdr:to>
      <xdr:col>81</xdr:col>
      <xdr:colOff>101600</xdr:colOff>
      <xdr:row>38</xdr:row>
      <xdr:rowOff>124828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141355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41882</xdr:rowOff>
    </xdr:from>
    <xdr:to>
      <xdr:col>76</xdr:col>
      <xdr:colOff>165100</xdr:colOff>
      <xdr:row>37</xdr:row>
      <xdr:rowOff>143482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3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160009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1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85553</xdr:rowOff>
    </xdr:from>
    <xdr:to>
      <xdr:col>72</xdr:col>
      <xdr:colOff>38100</xdr:colOff>
      <xdr:row>38</xdr:row>
      <xdr:rowOff>15703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32230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80282</xdr:rowOff>
    </xdr:from>
    <xdr:to>
      <xdr:col>67</xdr:col>
      <xdr:colOff>101600</xdr:colOff>
      <xdr:row>39</xdr:row>
      <xdr:rowOff>10432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116443</xdr:rowOff>
    </xdr:from>
    <xdr:to>
      <xdr:col>85</xdr:col>
      <xdr:colOff>127000</xdr:colOff>
      <xdr:row>76</xdr:row>
      <xdr:rowOff>35623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975193"/>
          <a:ext cx="838200" cy="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35623</xdr:rowOff>
    </xdr:from>
    <xdr:to>
      <xdr:col>81</xdr:col>
      <xdr:colOff>50800</xdr:colOff>
      <xdr:row>76</xdr:row>
      <xdr:rowOff>87816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65823"/>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87816</xdr:rowOff>
    </xdr:from>
    <xdr:to>
      <xdr:col>76</xdr:col>
      <xdr:colOff>114300</xdr:colOff>
      <xdr:row>76</xdr:row>
      <xdr:rowOff>144687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18016"/>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144687</xdr:rowOff>
    </xdr:from>
    <xdr:to>
      <xdr:col>71</xdr:col>
      <xdr:colOff>177800</xdr:colOff>
      <xdr:row>77</xdr:row>
      <xdr:rowOff>16416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74887"/>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65643</xdr:rowOff>
    </xdr:from>
    <xdr:to>
      <xdr:col>85</xdr:col>
      <xdr:colOff>177800</xdr:colOff>
      <xdr:row>75</xdr:row>
      <xdr:rowOff>167243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88520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156273</xdr:rowOff>
    </xdr:from>
    <xdr:to>
      <xdr:col>81</xdr:col>
      <xdr:colOff>101600</xdr:colOff>
      <xdr:row>76</xdr:row>
      <xdr:rowOff>86423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37016</xdr:rowOff>
    </xdr:from>
    <xdr:to>
      <xdr:col>76</xdr:col>
      <xdr:colOff>165100</xdr:colOff>
      <xdr:row>76</xdr:row>
      <xdr:rowOff>138616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155144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93887</xdr:rowOff>
    </xdr:from>
    <xdr:to>
      <xdr:col>72</xdr:col>
      <xdr:colOff>38100</xdr:colOff>
      <xdr:row>77</xdr:row>
      <xdr:rowOff>24037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40565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137066</xdr:rowOff>
    </xdr:from>
    <xdr:to>
      <xdr:col>67</xdr:col>
      <xdr:colOff>101600</xdr:colOff>
      <xdr:row>77</xdr:row>
      <xdr:rowOff>67216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58343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93401</xdr:rowOff>
    </xdr:from>
    <xdr:to>
      <xdr:col>85</xdr:col>
      <xdr:colOff>127000</xdr:colOff>
      <xdr:row>99</xdr:row>
      <xdr:rowOff>7576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95501"/>
          <a:ext cx="838200" cy="8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7576</xdr:rowOff>
    </xdr:from>
    <xdr:to>
      <xdr:col>81</xdr:col>
      <xdr:colOff>50800</xdr:colOff>
      <xdr:row>99</xdr:row>
      <xdr:rowOff>23851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1126"/>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23851</xdr:rowOff>
    </xdr:from>
    <xdr:to>
      <xdr:col>76</xdr:col>
      <xdr:colOff>114300</xdr:colOff>
      <xdr:row>99</xdr:row>
      <xdr:rowOff>43445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974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22084</xdr:rowOff>
    </xdr:from>
    <xdr:to>
      <xdr:col>71</xdr:col>
      <xdr:colOff>177800</xdr:colOff>
      <xdr:row>99</xdr:row>
      <xdr:rowOff>43445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95634"/>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42601</xdr:rowOff>
    </xdr:from>
    <xdr:to>
      <xdr:col>85</xdr:col>
      <xdr:colOff>177800</xdr:colOff>
      <xdr:row>98</xdr:row>
      <xdr:rowOff>144201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128226</xdr:rowOff>
    </xdr:from>
    <xdr:to>
      <xdr:col>81</xdr:col>
      <xdr:colOff>101600</xdr:colOff>
      <xdr:row>99</xdr:row>
      <xdr:rowOff>58376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49503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144501</xdr:rowOff>
    </xdr:from>
    <xdr:to>
      <xdr:col>76</xdr:col>
      <xdr:colOff>165100</xdr:colOff>
      <xdr:row>99</xdr:row>
      <xdr:rowOff>74651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65778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164095</xdr:rowOff>
    </xdr:from>
    <xdr:to>
      <xdr:col>72</xdr:col>
      <xdr:colOff>38100</xdr:colOff>
      <xdr:row>99</xdr:row>
      <xdr:rowOff>94245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85372</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4017" y="1705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142734</xdr:rowOff>
    </xdr:from>
    <xdr:to>
      <xdr:col>67</xdr:col>
      <xdr:colOff>101600</xdr:colOff>
      <xdr:row>99</xdr:row>
      <xdr:rowOff>72884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64011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111056</xdr:rowOff>
    </xdr:from>
    <xdr:to>
      <xdr:col>116</xdr:col>
      <xdr:colOff>63500</xdr:colOff>
      <xdr:row>36</xdr:row>
      <xdr:rowOff>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111806"/>
          <a:ext cx="838200" cy="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xdr:rowOff>
    </xdr:from>
    <xdr:to>
      <xdr:col>111</xdr:col>
      <xdr:colOff>177800</xdr:colOff>
      <xdr:row>36</xdr:row>
      <xdr:rowOff>28646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172203"/>
          <a:ext cx="889000" cy="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28646</xdr:rowOff>
    </xdr:from>
    <xdr:to>
      <xdr:col>107</xdr:col>
      <xdr:colOff>50800</xdr:colOff>
      <xdr:row>36</xdr:row>
      <xdr:rowOff>39162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20084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39162</xdr:rowOff>
    </xdr:from>
    <xdr:to>
      <xdr:col>102</xdr:col>
      <xdr:colOff>114300</xdr:colOff>
      <xdr:row>36</xdr:row>
      <xdr:rowOff>46660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211362"/>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60256</xdr:rowOff>
    </xdr:from>
    <xdr:to>
      <xdr:col>116</xdr:col>
      <xdr:colOff>114300</xdr:colOff>
      <xdr:row>35</xdr:row>
      <xdr:rowOff>161856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0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83133</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9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120653</xdr:rowOff>
    </xdr:from>
    <xdr:to>
      <xdr:col>112</xdr:col>
      <xdr:colOff>38100</xdr:colOff>
      <xdr:row>36</xdr:row>
      <xdr:rowOff>50803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1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67330</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149296</xdr:rowOff>
    </xdr:from>
    <xdr:to>
      <xdr:col>107</xdr:col>
      <xdr:colOff>101600</xdr:colOff>
      <xdr:row>36</xdr:row>
      <xdr:rowOff>79446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95973</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159812</xdr:rowOff>
    </xdr:from>
    <xdr:to>
      <xdr:col>102</xdr:col>
      <xdr:colOff>165100</xdr:colOff>
      <xdr:row>36</xdr:row>
      <xdr:rowOff>89962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106489</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167310</xdr:rowOff>
    </xdr:from>
    <xdr:to>
      <xdr:col>98</xdr:col>
      <xdr:colOff>38100</xdr:colOff>
      <xdr:row>36</xdr:row>
      <xdr:rowOff>97460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1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113987</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9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43631</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1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164281</xdr:rowOff>
    </xdr:from>
    <xdr:to>
      <xdr:col>98</xdr:col>
      <xdr:colOff>38100</xdr:colOff>
      <xdr:row>59</xdr:row>
      <xdr:rowOff>94431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85558</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64668</xdr:rowOff>
    </xdr:from>
    <xdr:to>
      <xdr:col>116</xdr:col>
      <xdr:colOff>63500</xdr:colOff>
      <xdr:row>72</xdr:row>
      <xdr:rowOff>130086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409068"/>
          <a:ext cx="8382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130086</xdr:rowOff>
    </xdr:from>
    <xdr:to>
      <xdr:col>111</xdr:col>
      <xdr:colOff>177800</xdr:colOff>
      <xdr:row>72</xdr:row>
      <xdr:rowOff>168516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474486"/>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168516</xdr:rowOff>
    </xdr:from>
    <xdr:to>
      <xdr:col>107</xdr:col>
      <xdr:colOff>50800</xdr:colOff>
      <xdr:row>73</xdr:row>
      <xdr:rowOff>74066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12916"/>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74066</xdr:rowOff>
    </xdr:from>
    <xdr:to>
      <xdr:col>102</xdr:col>
      <xdr:colOff>114300</xdr:colOff>
      <xdr:row>73</xdr:row>
      <xdr:rowOff>80950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8991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13868</xdr:rowOff>
    </xdr:from>
    <xdr:to>
      <xdr:col>116</xdr:col>
      <xdr:colOff>114300</xdr:colOff>
      <xdr:row>72</xdr:row>
      <xdr:rowOff>115468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3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36745</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20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79286</xdr:rowOff>
    </xdr:from>
    <xdr:to>
      <xdr:col>112</xdr:col>
      <xdr:colOff>38100</xdr:colOff>
      <xdr:row>73</xdr:row>
      <xdr:rowOff>9436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25963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1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117716</xdr:rowOff>
    </xdr:from>
    <xdr:to>
      <xdr:col>107</xdr:col>
      <xdr:colOff>101600</xdr:colOff>
      <xdr:row>73</xdr:row>
      <xdr:rowOff>47866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64393</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23266</xdr:rowOff>
    </xdr:from>
    <xdr:to>
      <xdr:col>102</xdr:col>
      <xdr:colOff>165100</xdr:colOff>
      <xdr:row>73</xdr:row>
      <xdr:rowOff>124866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5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141393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31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30150</xdr:rowOff>
    </xdr:from>
    <xdr:to>
      <xdr:col>98</xdr:col>
      <xdr:colOff>38100</xdr:colOff>
      <xdr:row>73</xdr:row>
      <xdr:rowOff>131750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148277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人口減少の影響が大きく、全体的に類似団体平均を上回っている。扶助費は高齢化率が全国平均より高いことと、特別医療・生活保護対の象者の増加などの要因から今後も増加が見込まれる。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病院事業会計への繰出金が高水準であること、繰出金については農業集落排水事業・公共下水道事業等特別会計への繰出金が高水準であることが要因となり、大きく平均を上回り、年々増加傾向である。</a:t>
          </a:r>
        </a:p>
        <a:p>
          <a:r>
            <a:rPr kumimoji="1" lang="ja-JP" altLang="en-US" sz="1300">
              <a:latin typeface="ＭＳ Ｐゴシック" panose="020B0600070205080204" pitchFamily="50" charset="-128"/>
              <a:ea typeface="ＭＳ Ｐゴシック" panose="020B0600070205080204" pitchFamily="50" charset="-128"/>
            </a:rPr>
            <a:t>上記費目について大幅な削減は難しいため、定員適正化による人件費の削減や、人口規模に見合った物件費、普通建設事業の抑制に努める必要がある。</a:t>
          </a:r>
        </a:p>
        <a:p>
          <a:r>
            <a:rPr kumimoji="1" lang="ja-JP" altLang="en-US" sz="1300">
              <a:latin typeface="ＭＳ Ｐゴシック" panose="020B0600070205080204" pitchFamily="50" charset="-128"/>
              <a:ea typeface="ＭＳ Ｐゴシック" panose="020B0600070205080204" pitchFamily="50" charset="-128"/>
            </a:rPr>
            <a:t>公債費については、大型建設事業にかかる償還が控えており、今後も増加し、令和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年度がピークとなる見込みである。公債費適正化の観点から、地方債は発行については今後厳しく抑制していく方針である。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6,572
6,530
224.70
7,374,209
7,200,509
131,982
4,078,590
8,558,003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124765</xdr:rowOff>
    </xdr:from>
    <xdr:to>
      <xdr:col>24</xdr:col>
      <xdr:colOff>63500</xdr:colOff>
      <xdr:row>34</xdr:row>
      <xdr:rowOff>109677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2615"/>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109677</xdr:rowOff>
    </xdr:from>
    <xdr:to>
      <xdr:col>19</xdr:col>
      <xdr:colOff>177800</xdr:colOff>
      <xdr:row>34</xdr:row>
      <xdr:rowOff>109677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8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60757</xdr:rowOff>
    </xdr:from>
    <xdr:to>
      <xdr:col>15</xdr:col>
      <xdr:colOff>50800</xdr:colOff>
      <xdr:row>34</xdr:row>
      <xdr:rowOff>109677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0057"/>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60757</xdr:rowOff>
    </xdr:from>
    <xdr:to>
      <xdr:col>10</xdr:col>
      <xdr:colOff>114300</xdr:colOff>
      <xdr:row>34</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90057"/>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73965</xdr:rowOff>
    </xdr:from>
    <xdr:to>
      <xdr:col>24</xdr:col>
      <xdr:colOff>114300</xdr:colOff>
      <xdr:row>34</xdr:row>
      <xdr:rowOff>4115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96842</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58877</xdr:rowOff>
    </xdr:from>
    <xdr:to>
      <xdr:col>20</xdr:col>
      <xdr:colOff>38100</xdr:colOff>
      <xdr:row>34</xdr:row>
      <xdr:rowOff>160477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5554</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58877</xdr:rowOff>
    </xdr:from>
    <xdr:to>
      <xdr:col>15</xdr:col>
      <xdr:colOff>101600</xdr:colOff>
      <xdr:row>34</xdr:row>
      <xdr:rowOff>160477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5554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9957</xdr:rowOff>
    </xdr:from>
    <xdr:to>
      <xdr:col>10</xdr:col>
      <xdr:colOff>165100</xdr:colOff>
      <xdr:row>34</xdr:row>
      <xdr:rowOff>111557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128084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6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77927</xdr:rowOff>
    </xdr:from>
    <xdr:to>
      <xdr:col>6</xdr:col>
      <xdr:colOff>38100</xdr:colOff>
      <xdr:row>35</xdr:row>
      <xdr:rowOff>8077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24604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6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20337</xdr:rowOff>
    </xdr:from>
    <xdr:to>
      <xdr:col>24</xdr:col>
      <xdr:colOff>63500</xdr:colOff>
      <xdr:row>58</xdr:row>
      <xdr:rowOff>20831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64437"/>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20831</xdr:rowOff>
    </xdr:from>
    <xdr:to>
      <xdr:col>19</xdr:col>
      <xdr:colOff>177800</xdr:colOff>
      <xdr:row>58</xdr:row>
      <xdr:rowOff>129926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4931"/>
          <a:ext cx="889000" cy="10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129926</xdr:rowOff>
    </xdr:from>
    <xdr:to>
      <xdr:col>15</xdr:col>
      <xdr:colOff>50800</xdr:colOff>
      <xdr:row>58</xdr:row>
      <xdr:rowOff>137519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74026"/>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125978</xdr:rowOff>
    </xdr:from>
    <xdr:to>
      <xdr:col>10</xdr:col>
      <xdr:colOff>114300</xdr:colOff>
      <xdr:row>58</xdr:row>
      <xdr:rowOff>137519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70078"/>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140987</xdr:rowOff>
    </xdr:from>
    <xdr:to>
      <xdr:col>24</xdr:col>
      <xdr:colOff>114300</xdr:colOff>
      <xdr:row>58</xdr:row>
      <xdr:rowOff>71137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163864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141481</xdr:rowOff>
    </xdr:from>
    <xdr:to>
      <xdr:col>20</xdr:col>
      <xdr:colOff>38100</xdr:colOff>
      <xdr:row>58</xdr:row>
      <xdr:rowOff>71631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62758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79126</xdr:rowOff>
    </xdr:from>
    <xdr:to>
      <xdr:col>15</xdr:col>
      <xdr:colOff>101600</xdr:colOff>
      <xdr:row>59</xdr:row>
      <xdr:rowOff>9276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1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86719</xdr:rowOff>
    </xdr:from>
    <xdr:to>
      <xdr:col>10</xdr:col>
      <xdr:colOff>165100</xdr:colOff>
      <xdr:row>59</xdr:row>
      <xdr:rowOff>16869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7996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75178</xdr:rowOff>
    </xdr:from>
    <xdr:to>
      <xdr:col>6</xdr:col>
      <xdr:colOff>38100</xdr:colOff>
      <xdr:row>59</xdr:row>
      <xdr:rowOff>5328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167905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1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69452</xdr:rowOff>
    </xdr:from>
    <xdr:to>
      <xdr:col>24</xdr:col>
      <xdr:colOff>63500</xdr:colOff>
      <xdr:row>74</xdr:row>
      <xdr:rowOff>115514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85302"/>
          <a:ext cx="838200" cy="2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115514</xdr:rowOff>
    </xdr:from>
    <xdr:to>
      <xdr:col>19</xdr:col>
      <xdr:colOff>177800</xdr:colOff>
      <xdr:row>74</xdr:row>
      <xdr:rowOff>165860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02814"/>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165860</xdr:rowOff>
    </xdr:from>
    <xdr:to>
      <xdr:col>15</xdr:col>
      <xdr:colOff>50800</xdr:colOff>
      <xdr:row>75</xdr:row>
      <xdr:rowOff>32677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3160"/>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170104</xdr:rowOff>
    </xdr:from>
    <xdr:to>
      <xdr:col>10</xdr:col>
      <xdr:colOff>114300</xdr:colOff>
      <xdr:row>75</xdr:row>
      <xdr:rowOff>32677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5740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18652</xdr:rowOff>
    </xdr:from>
    <xdr:to>
      <xdr:col>24</xdr:col>
      <xdr:colOff>114300</xdr:colOff>
      <xdr:row>73</xdr:row>
      <xdr:rowOff>120252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41529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8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64714</xdr:rowOff>
    </xdr:from>
    <xdr:to>
      <xdr:col>20</xdr:col>
      <xdr:colOff>38100</xdr:colOff>
      <xdr:row>74</xdr:row>
      <xdr:rowOff>166314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115060</xdr:rowOff>
    </xdr:from>
    <xdr:to>
      <xdr:col>15</xdr:col>
      <xdr:colOff>101600</xdr:colOff>
      <xdr:row>75</xdr:row>
      <xdr:rowOff>45210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61737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153327</xdr:rowOff>
    </xdr:from>
    <xdr:to>
      <xdr:col>10</xdr:col>
      <xdr:colOff>165100</xdr:colOff>
      <xdr:row>75</xdr:row>
      <xdr:rowOff>83477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100004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1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119304</xdr:rowOff>
    </xdr:from>
    <xdr:to>
      <xdr:col>6</xdr:col>
      <xdr:colOff>38100</xdr:colOff>
      <xdr:row>75</xdr:row>
      <xdr:rowOff>49454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65981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117801</xdr:rowOff>
    </xdr:from>
    <xdr:to>
      <xdr:col>24</xdr:col>
      <xdr:colOff>63500</xdr:colOff>
      <xdr:row>93</xdr:row>
      <xdr:rowOff>107071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91201"/>
          <a:ext cx="838200" cy="1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107071</xdr:rowOff>
    </xdr:from>
    <xdr:to>
      <xdr:col>19</xdr:col>
      <xdr:colOff>177800</xdr:colOff>
      <xdr:row>94</xdr:row>
      <xdr:rowOff>102690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51921"/>
          <a:ext cx="889000" cy="1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102690</xdr:rowOff>
    </xdr:from>
    <xdr:to>
      <xdr:col>15</xdr:col>
      <xdr:colOff>50800</xdr:colOff>
      <xdr:row>94</xdr:row>
      <xdr:rowOff>152509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18990"/>
          <a:ext cx="889000" cy="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152509</xdr:rowOff>
    </xdr:from>
    <xdr:to>
      <xdr:col>10</xdr:col>
      <xdr:colOff>114300</xdr:colOff>
      <xdr:row>95</xdr:row>
      <xdr:rowOff>14762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268809"/>
          <a:ext cx="889000" cy="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67001</xdr:rowOff>
    </xdr:from>
    <xdr:to>
      <xdr:col>24</xdr:col>
      <xdr:colOff>114300</xdr:colOff>
      <xdr:row>92</xdr:row>
      <xdr:rowOff>168601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89878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56271</xdr:rowOff>
    </xdr:from>
    <xdr:to>
      <xdr:col>20</xdr:col>
      <xdr:colOff>38100</xdr:colOff>
      <xdr:row>93</xdr:row>
      <xdr:rowOff>157871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2948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7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51890</xdr:rowOff>
    </xdr:from>
    <xdr:to>
      <xdr:col>15</xdr:col>
      <xdr:colOff>101600</xdr:colOff>
      <xdr:row>94</xdr:row>
      <xdr:rowOff>153490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170017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101709</xdr:rowOff>
    </xdr:from>
    <xdr:to>
      <xdr:col>10</xdr:col>
      <xdr:colOff>165100</xdr:colOff>
      <xdr:row>95</xdr:row>
      <xdr:rowOff>31859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48386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135412</xdr:rowOff>
    </xdr:from>
    <xdr:to>
      <xdr:col>6</xdr:col>
      <xdr:colOff>38100</xdr:colOff>
      <xdr:row>95</xdr:row>
      <xdr:rowOff>65562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82089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47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136499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479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136499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136499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3319</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76098</xdr:rowOff>
    </xdr:from>
    <xdr:to>
      <xdr:col>41</xdr:col>
      <xdr:colOff>101600</xdr:colOff>
      <xdr:row>39</xdr:row>
      <xdr:rowOff>6248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168825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6976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140391</xdr:rowOff>
    </xdr:from>
    <xdr:to>
      <xdr:col>55</xdr:col>
      <xdr:colOff>0</xdr:colOff>
      <xdr:row>55</xdr:row>
      <xdr:rowOff>28326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398691"/>
          <a:ext cx="838200" cy="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140391</xdr:rowOff>
    </xdr:from>
    <xdr:to>
      <xdr:col>50</xdr:col>
      <xdr:colOff>114300</xdr:colOff>
      <xdr:row>55</xdr:row>
      <xdr:rowOff>49481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398691"/>
          <a:ext cx="889000" cy="8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49481</xdr:rowOff>
    </xdr:from>
    <xdr:to>
      <xdr:col>45</xdr:col>
      <xdr:colOff>177800</xdr:colOff>
      <xdr:row>55</xdr:row>
      <xdr:rowOff>103682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479231"/>
          <a:ext cx="889000" cy="5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54391</xdr:rowOff>
    </xdr:from>
    <xdr:to>
      <xdr:col>41</xdr:col>
      <xdr:colOff>50800</xdr:colOff>
      <xdr:row>55</xdr:row>
      <xdr:rowOff>103682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84141"/>
          <a:ext cx="889000" cy="4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148976</xdr:rowOff>
    </xdr:from>
    <xdr:to>
      <xdr:col>55</xdr:col>
      <xdr:colOff>50800</xdr:colOff>
      <xdr:row>55</xdr:row>
      <xdr:rowOff>79126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4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403</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25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89591</xdr:rowOff>
    </xdr:from>
    <xdr:to>
      <xdr:col>50</xdr:col>
      <xdr:colOff>165100</xdr:colOff>
      <xdr:row>55</xdr:row>
      <xdr:rowOff>19741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36268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12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170131</xdr:rowOff>
    </xdr:from>
    <xdr:to>
      <xdr:col>46</xdr:col>
      <xdr:colOff>38100</xdr:colOff>
      <xdr:row>55</xdr:row>
      <xdr:rowOff>100281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116808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20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52882</xdr:rowOff>
    </xdr:from>
    <xdr:to>
      <xdr:col>41</xdr:col>
      <xdr:colOff>101600</xdr:colOff>
      <xdr:row>55</xdr:row>
      <xdr:rowOff>154482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4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171009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25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3591</xdr:rowOff>
    </xdr:from>
    <xdr:to>
      <xdr:col>36</xdr:col>
      <xdr:colOff>165100</xdr:colOff>
      <xdr:row>55</xdr:row>
      <xdr:rowOff>105191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4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121718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20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49929</xdr:rowOff>
    </xdr:from>
    <xdr:to>
      <xdr:col>55</xdr:col>
      <xdr:colOff>0</xdr:colOff>
      <xdr:row>78</xdr:row>
      <xdr:rowOff>133445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3029"/>
          <a:ext cx="8382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49929</xdr:rowOff>
    </xdr:from>
    <xdr:to>
      <xdr:col>50</xdr:col>
      <xdr:colOff>114300</xdr:colOff>
      <xdr:row>78</xdr:row>
      <xdr:rowOff>127378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23029"/>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108297</xdr:rowOff>
    </xdr:from>
    <xdr:to>
      <xdr:col>45</xdr:col>
      <xdr:colOff>177800</xdr:colOff>
      <xdr:row>78</xdr:row>
      <xdr:rowOff>127378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1397"/>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108297</xdr:rowOff>
    </xdr:from>
    <xdr:to>
      <xdr:col>41</xdr:col>
      <xdr:colOff>50800</xdr:colOff>
      <xdr:row>78</xdr:row>
      <xdr:rowOff>146185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1397"/>
          <a:ext cx="8890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82645</xdr:rowOff>
    </xdr:from>
    <xdr:to>
      <xdr:col>55</xdr:col>
      <xdr:colOff>50800</xdr:colOff>
      <xdr:row>79</xdr:row>
      <xdr:rowOff>12795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169022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170579</xdr:rowOff>
    </xdr:from>
    <xdr:to>
      <xdr:col>50</xdr:col>
      <xdr:colOff>165100</xdr:colOff>
      <xdr:row>78</xdr:row>
      <xdr:rowOff>100729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91856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76578</xdr:rowOff>
    </xdr:from>
    <xdr:to>
      <xdr:col>46</xdr:col>
      <xdr:colOff>38100</xdr:colOff>
      <xdr:row>79</xdr:row>
      <xdr:rowOff>6728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169305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4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57497</xdr:rowOff>
    </xdr:from>
    <xdr:to>
      <xdr:col>41</xdr:col>
      <xdr:colOff>101600</xdr:colOff>
      <xdr:row>78</xdr:row>
      <xdr:rowOff>159097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150224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95385</xdr:rowOff>
    </xdr:from>
    <xdr:to>
      <xdr:col>36</xdr:col>
      <xdr:colOff>165100</xdr:colOff>
      <xdr:row>79</xdr:row>
      <xdr:rowOff>25535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113494</xdr:rowOff>
    </xdr:from>
    <xdr:to>
      <xdr:col>55</xdr:col>
      <xdr:colOff>0</xdr:colOff>
      <xdr:row>97</xdr:row>
      <xdr:rowOff>115181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44144"/>
          <a:ext cx="8382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115181</xdr:rowOff>
    </xdr:from>
    <xdr:to>
      <xdr:col>50</xdr:col>
      <xdr:colOff>114300</xdr:colOff>
      <xdr:row>97</xdr:row>
      <xdr:rowOff>154817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5831"/>
          <a:ext cx="889000" cy="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154817</xdr:rowOff>
    </xdr:from>
    <xdr:to>
      <xdr:col>45</xdr:col>
      <xdr:colOff>177800</xdr:colOff>
      <xdr:row>97</xdr:row>
      <xdr:rowOff>156694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85467"/>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156694</xdr:rowOff>
    </xdr:from>
    <xdr:to>
      <xdr:col>41</xdr:col>
      <xdr:colOff>50800</xdr:colOff>
      <xdr:row>97</xdr:row>
      <xdr:rowOff>158271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8734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62694</xdr:rowOff>
    </xdr:from>
    <xdr:to>
      <xdr:col>55</xdr:col>
      <xdr:colOff>50800</xdr:colOff>
      <xdr:row>97</xdr:row>
      <xdr:rowOff>164294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64381</xdr:rowOff>
    </xdr:from>
    <xdr:to>
      <xdr:col>50</xdr:col>
      <xdr:colOff>165100</xdr:colOff>
      <xdr:row>97</xdr:row>
      <xdr:rowOff>165981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104017</xdr:rowOff>
    </xdr:from>
    <xdr:to>
      <xdr:col>46</xdr:col>
      <xdr:colOff>38100</xdr:colOff>
      <xdr:row>98</xdr:row>
      <xdr:rowOff>34167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105894</xdr:rowOff>
    </xdr:from>
    <xdr:to>
      <xdr:col>41</xdr:col>
      <xdr:colOff>101600</xdr:colOff>
      <xdr:row>98</xdr:row>
      <xdr:rowOff>36044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27171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107471</xdr:rowOff>
    </xdr:from>
    <xdr:to>
      <xdr:col>36</xdr:col>
      <xdr:colOff>165100</xdr:colOff>
      <xdr:row>98</xdr:row>
      <xdr:rowOff>37621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125279</xdr:rowOff>
    </xdr:from>
    <xdr:to>
      <xdr:col>85</xdr:col>
      <xdr:colOff>127000</xdr:colOff>
      <xdr:row>38</xdr:row>
      <xdr:rowOff>65119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68929"/>
          <a:ext cx="8382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125279</xdr:rowOff>
    </xdr:from>
    <xdr:to>
      <xdr:col>81</xdr:col>
      <xdr:colOff>50800</xdr:colOff>
      <xdr:row>38</xdr:row>
      <xdr:rowOff>8407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468929"/>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98476</xdr:rowOff>
    </xdr:from>
    <xdr:to>
      <xdr:col>76</xdr:col>
      <xdr:colOff>114300</xdr:colOff>
      <xdr:row>38</xdr:row>
      <xdr:rowOff>8407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42126"/>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98476</xdr:rowOff>
    </xdr:from>
    <xdr:to>
      <xdr:col>71</xdr:col>
      <xdr:colOff>177800</xdr:colOff>
      <xdr:row>37</xdr:row>
      <xdr:rowOff>110344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42126"/>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14319</xdr:rowOff>
    </xdr:from>
    <xdr:to>
      <xdr:col>85</xdr:col>
      <xdr:colOff>177800</xdr:colOff>
      <xdr:row>38</xdr:row>
      <xdr:rowOff>115919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164196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74479</xdr:rowOff>
    </xdr:from>
    <xdr:to>
      <xdr:col>81</xdr:col>
      <xdr:colOff>101600</xdr:colOff>
      <xdr:row>38</xdr:row>
      <xdr:rowOff>4629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167206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129057</xdr:rowOff>
    </xdr:from>
    <xdr:to>
      <xdr:col>76</xdr:col>
      <xdr:colOff>165100</xdr:colOff>
      <xdr:row>38</xdr:row>
      <xdr:rowOff>59207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47676</xdr:rowOff>
    </xdr:from>
    <xdr:to>
      <xdr:col>72</xdr:col>
      <xdr:colOff>38100</xdr:colOff>
      <xdr:row>37</xdr:row>
      <xdr:rowOff>149276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165803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59544</xdr:rowOff>
    </xdr:from>
    <xdr:to>
      <xdr:col>67</xdr:col>
      <xdr:colOff>101600</xdr:colOff>
      <xdr:row>37</xdr:row>
      <xdr:rowOff>161144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82531</xdr:rowOff>
    </xdr:from>
    <xdr:to>
      <xdr:col>85</xdr:col>
      <xdr:colOff>127000</xdr:colOff>
      <xdr:row>57</xdr:row>
      <xdr:rowOff>3244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512281"/>
          <a:ext cx="838200" cy="2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82531</xdr:rowOff>
    </xdr:from>
    <xdr:to>
      <xdr:col>81</xdr:col>
      <xdr:colOff>50800</xdr:colOff>
      <xdr:row>56</xdr:row>
      <xdr:rowOff>2504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512281"/>
          <a:ext cx="889000" cy="9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2504</xdr:rowOff>
    </xdr:from>
    <xdr:to>
      <xdr:col>76</xdr:col>
      <xdr:colOff>114300</xdr:colOff>
      <xdr:row>56</xdr:row>
      <xdr:rowOff>138004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03704"/>
          <a:ext cx="889000" cy="13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138004</xdr:rowOff>
    </xdr:from>
    <xdr:to>
      <xdr:col>71</xdr:col>
      <xdr:colOff>177800</xdr:colOff>
      <xdr:row>57</xdr:row>
      <xdr:rowOff>42083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39204"/>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123894</xdr:rowOff>
    </xdr:from>
    <xdr:to>
      <xdr:col>85</xdr:col>
      <xdr:colOff>177800</xdr:colOff>
      <xdr:row>57</xdr:row>
      <xdr:rowOff>54044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38821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31731</xdr:rowOff>
    </xdr:from>
    <xdr:to>
      <xdr:col>81</xdr:col>
      <xdr:colOff>101600</xdr:colOff>
      <xdr:row>55</xdr:row>
      <xdr:rowOff>133331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149858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23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123154</xdr:rowOff>
    </xdr:from>
    <xdr:to>
      <xdr:col>76</xdr:col>
      <xdr:colOff>165100</xdr:colOff>
      <xdr:row>56</xdr:row>
      <xdr:rowOff>53304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69831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32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87204</xdr:rowOff>
    </xdr:from>
    <xdr:to>
      <xdr:col>72</xdr:col>
      <xdr:colOff>38100</xdr:colOff>
      <xdr:row>57</xdr:row>
      <xdr:rowOff>17354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33881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162733</xdr:rowOff>
    </xdr:from>
    <xdr:to>
      <xdr:col>67</xdr:col>
      <xdr:colOff>101600</xdr:colOff>
      <xdr:row>57</xdr:row>
      <xdr:rowOff>92883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74028</xdr:rowOff>
    </xdr:from>
    <xdr:to>
      <xdr:col>85</xdr:col>
      <xdr:colOff>127000</xdr:colOff>
      <xdr:row>78</xdr:row>
      <xdr:rowOff>136587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47128"/>
          <a:ext cx="838200" cy="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92681</xdr:rowOff>
    </xdr:from>
    <xdr:to>
      <xdr:col>81</xdr:col>
      <xdr:colOff>50800</xdr:colOff>
      <xdr:row>78</xdr:row>
      <xdr:rowOff>74028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294331"/>
          <a:ext cx="889000" cy="15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92681</xdr:rowOff>
    </xdr:from>
    <xdr:to>
      <xdr:col>76</xdr:col>
      <xdr:colOff>114300</xdr:colOff>
      <xdr:row>77</xdr:row>
      <xdr:rowOff>136353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294331"/>
          <a:ext cx="889000" cy="4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136353</xdr:rowOff>
    </xdr:from>
    <xdr:to>
      <xdr:col>71</xdr:col>
      <xdr:colOff>177800</xdr:colOff>
      <xdr:row>78</xdr:row>
      <xdr:rowOff>131082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338003"/>
          <a:ext cx="889000" cy="1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85787</xdr:rowOff>
    </xdr:from>
    <xdr:to>
      <xdr:col>85</xdr:col>
      <xdr:colOff>177800</xdr:colOff>
      <xdr:row>79</xdr:row>
      <xdr:rowOff>15937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23228</xdr:rowOff>
    </xdr:from>
    <xdr:to>
      <xdr:col>81</xdr:col>
      <xdr:colOff>101600</xdr:colOff>
      <xdr:row>78</xdr:row>
      <xdr:rowOff>124828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141355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41881</xdr:rowOff>
    </xdr:from>
    <xdr:to>
      <xdr:col>76</xdr:col>
      <xdr:colOff>165100</xdr:colOff>
      <xdr:row>77</xdr:row>
      <xdr:rowOff>143481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2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160008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0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85553</xdr:rowOff>
    </xdr:from>
    <xdr:to>
      <xdr:col>72</xdr:col>
      <xdr:colOff>38100</xdr:colOff>
      <xdr:row>78</xdr:row>
      <xdr:rowOff>15703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32230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80282</xdr:rowOff>
    </xdr:from>
    <xdr:to>
      <xdr:col>67</xdr:col>
      <xdr:colOff>101600</xdr:colOff>
      <xdr:row>79</xdr:row>
      <xdr:rowOff>10432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1559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116443</xdr:rowOff>
    </xdr:from>
    <xdr:to>
      <xdr:col>85</xdr:col>
      <xdr:colOff>127000</xdr:colOff>
      <xdr:row>96</xdr:row>
      <xdr:rowOff>35623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04193"/>
          <a:ext cx="838200" cy="9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35623</xdr:rowOff>
    </xdr:from>
    <xdr:to>
      <xdr:col>81</xdr:col>
      <xdr:colOff>50800</xdr:colOff>
      <xdr:row>96</xdr:row>
      <xdr:rowOff>87816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94823"/>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87816</xdr:rowOff>
    </xdr:from>
    <xdr:to>
      <xdr:col>76</xdr:col>
      <xdr:colOff>114300</xdr:colOff>
      <xdr:row>96</xdr:row>
      <xdr:rowOff>144687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47016"/>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144687</xdr:rowOff>
    </xdr:from>
    <xdr:to>
      <xdr:col>71</xdr:col>
      <xdr:colOff>177800</xdr:colOff>
      <xdr:row>97</xdr:row>
      <xdr:rowOff>16416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03887"/>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65643</xdr:rowOff>
    </xdr:from>
    <xdr:to>
      <xdr:col>85</xdr:col>
      <xdr:colOff>177800</xdr:colOff>
      <xdr:row>95</xdr:row>
      <xdr:rowOff>167243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3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88520</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156273</xdr:rowOff>
    </xdr:from>
    <xdr:to>
      <xdr:col>81</xdr:col>
      <xdr:colOff>101600</xdr:colOff>
      <xdr:row>96</xdr:row>
      <xdr:rowOff>86423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102950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37016</xdr:rowOff>
    </xdr:from>
    <xdr:to>
      <xdr:col>76</xdr:col>
      <xdr:colOff>165100</xdr:colOff>
      <xdr:row>96</xdr:row>
      <xdr:rowOff>138616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155143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93887</xdr:rowOff>
    </xdr:from>
    <xdr:to>
      <xdr:col>72</xdr:col>
      <xdr:colOff>38100</xdr:colOff>
      <xdr:row>97</xdr:row>
      <xdr:rowOff>24037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40564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137066</xdr:rowOff>
    </xdr:from>
    <xdr:to>
      <xdr:col>67</xdr:col>
      <xdr:colOff>101600</xdr:colOff>
      <xdr:row>97</xdr:row>
      <xdr:rowOff>67216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58343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を設置しているため民生費のコストが類似団体平均を大きく上回っている。また、病院事業への繰出があるため、衛生費のコストも上回っている。民生費及び衛生費は、新型コロナウイルス感染症対策に伴う支出の増加に伴い、前年度から大幅な上昇となった。</a:t>
          </a:r>
        </a:p>
        <a:p>
          <a:r>
            <a:rPr kumimoji="1" lang="ja-JP" altLang="en-US" sz="1300">
              <a:latin typeface="ＭＳ Ｐゴシック" panose="020B0600070205080204" pitchFamily="50" charset="-128"/>
              <a:ea typeface="ＭＳ Ｐゴシック" panose="020B0600070205080204" pitchFamily="50" charset="-128"/>
            </a:rPr>
            <a:t>扶助費等は大幅な削減が難しいため、定員適正化による人件費の削減や、事業見直しによる物件費の抑制に努める必要がある。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年度にかけて図書館建設事業を実施したため、教育費が類似団体平均を大きく上回ったが、令和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年度は例年並みの数値にまで減少し、類似団体平均以下となった。</a:t>
          </a:r>
        </a:p>
        <a:p>
          <a:r>
            <a:rPr kumimoji="1" lang="ja-JP" altLang="en-US" sz="1300">
              <a:latin typeface="ＭＳ Ｐゴシック" panose="020B0600070205080204" pitchFamily="50" charset="-128"/>
              <a:ea typeface="ＭＳ Ｐゴシック" panose="020B0600070205080204" pitchFamily="50" charset="-128"/>
            </a:rPr>
            <a:t>公債費については、大型建設事業にかかる償還が控えており、今後も増加し、令和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年度がピークとなる見込みである。公債費適正化の観点から、地方債は発行については今後厳しく抑制していく方針である。</a:t>
          </a:r>
        </a:p>
        <a:p>
          <a:r>
            <a:rPr kumimoji="1" lang="ja-JP" altLang="en-US" sz="1300">
              <a:latin typeface="ＭＳ Ｐゴシック" panose="020B0600070205080204" pitchFamily="50" charset="-128"/>
              <a:ea typeface="ＭＳ Ｐゴシック" panose="020B0600070205080204" pitchFamily="50" charset="-128"/>
            </a:rPr>
            <a:t>今後も人口減少の影響により、住民一人当たりのコストは年々増加する見込みであるため、事業内容を見直し、それぞれの経費について削減に努める。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地方交付税の増額及び予算編成段階での経費削減の取組により、実質収支、単年度収支ともに黒字となっている。財政調整基金については、令和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年度は決算余剰分</a:t>
          </a:r>
          <a:r>
            <a:rPr kumimoji="1" lang="en-US" altLang="ja-JP" sz="1400">
              <a:latin typeface="ＭＳ ゴシック" pitchFamily="49" charset="-128"/>
              <a:ea typeface="ＭＳ ゴシック" pitchFamily="49" charset="-128"/>
            </a:rPr>
            <a:t>350,524</a:t>
          </a:r>
          <a:r>
            <a:rPr kumimoji="1" lang="ja-JP" altLang="en-US" sz="1400">
              <a:latin typeface="ＭＳ ゴシック" pitchFamily="49" charset="-128"/>
              <a:ea typeface="ＭＳ ゴシック" pitchFamily="49" charset="-128"/>
            </a:rPr>
            <a:t>千円の積立を行うこができたため、今後もこの方針を推進していきたい。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連結実質赤字額はなく、全体的に良好な状態である。</a:t>
          </a:r>
        </a:p>
        <a:p>
          <a:r>
            <a:rPr kumimoji="1" lang="ja-JP" altLang="en-US" sz="1400">
              <a:latin typeface="ＭＳ ゴシック" pitchFamily="49" charset="-128"/>
              <a:ea typeface="ＭＳ ゴシック" pitchFamily="49" charset="-128"/>
            </a:rPr>
            <a:t>　公共下水道事業特別家計及び農業集落排水事業特別会計は、一般会計からの繰り出しにより黒字を維持している状況であり、近年施設設備の老朽化に伴う更新・維持管理費が増加傾向にあることから、一般会計への負担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年度からの智頭病院改革プランに基づいた取り組みにより黒字を維持しているが、一般会計からの繰り出しも高水準である。建設から約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年経過した病院施設や医療機器の老朽化も進み、更新・改修に係る地方債発行も常態化している状況である。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会計における料金収入は、人口減少に伴い減少していくことから、引き続き厳しい運営となることが予想されるため、ストックマネジメント計画に基づく計画的な更新や、人口規模に見なった適切な施設運営、事業規模の縮小等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7374209</v>
      </c>
      <c r="BO4" s="459"/>
      <c r="BP4" s="459"/>
      <c r="BQ4" s="459"/>
      <c r="BR4" s="459"/>
      <c r="BS4" s="459"/>
      <c r="BT4" s="459"/>
      <c r="BU4" s="460"/>
      <c r="BV4" s="458">
        <v>7766366</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3.2</v>
      </c>
      <c r="CU4" s="599"/>
      <c r="CV4" s="599"/>
      <c r="CW4" s="599"/>
      <c r="CX4" s="599"/>
      <c r="CY4" s="599"/>
      <c r="CZ4" s="599"/>
      <c r="DA4" s="600"/>
      <c r="DB4" s="598">
        <v>4.5999999999999996</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7200509</v>
      </c>
      <c r="BO5" s="430"/>
      <c r="BP5" s="430"/>
      <c r="BQ5" s="430"/>
      <c r="BR5" s="430"/>
      <c r="BS5" s="430"/>
      <c r="BT5" s="430"/>
      <c r="BU5" s="431"/>
      <c r="BV5" s="429">
        <v>7566132</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91.3</v>
      </c>
      <c r="CU5" s="427"/>
      <c r="CV5" s="427"/>
      <c r="CW5" s="427"/>
      <c r="CX5" s="427"/>
      <c r="CY5" s="427"/>
      <c r="CZ5" s="427"/>
      <c r="DA5" s="428"/>
      <c r="DB5" s="426">
        <v>94.3</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173700</v>
      </c>
      <c r="BO6" s="430"/>
      <c r="BP6" s="430"/>
      <c r="BQ6" s="430"/>
      <c r="BR6" s="430"/>
      <c r="BS6" s="430"/>
      <c r="BT6" s="430"/>
      <c r="BU6" s="431"/>
      <c r="BV6" s="429">
        <v>200234</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94.3</v>
      </c>
      <c r="CU6" s="573"/>
      <c r="CV6" s="573"/>
      <c r="CW6" s="573"/>
      <c r="CX6" s="573"/>
      <c r="CY6" s="573"/>
      <c r="CZ6" s="573"/>
      <c r="DA6" s="574"/>
      <c r="DB6" s="572">
        <v>97</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41718</v>
      </c>
      <c r="BO7" s="430"/>
      <c r="BP7" s="430"/>
      <c r="BQ7" s="430"/>
      <c r="BR7" s="430"/>
      <c r="BS7" s="430"/>
      <c r="BT7" s="430"/>
      <c r="BU7" s="431"/>
      <c r="BV7" s="429">
        <v>24277</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4078590</v>
      </c>
      <c r="CU7" s="430"/>
      <c r="CV7" s="430"/>
      <c r="CW7" s="430"/>
      <c r="CX7" s="430"/>
      <c r="CY7" s="430"/>
      <c r="CZ7" s="430"/>
      <c r="DA7" s="431"/>
      <c r="DB7" s="429">
        <v>3796545</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131982</v>
      </c>
      <c r="BO8" s="430"/>
      <c r="BP8" s="430"/>
      <c r="BQ8" s="430"/>
      <c r="BR8" s="430"/>
      <c r="BS8" s="430"/>
      <c r="BT8" s="430"/>
      <c r="BU8" s="431"/>
      <c r="BV8" s="429">
        <v>175957</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0.2</v>
      </c>
      <c r="CU8" s="533"/>
      <c r="CV8" s="533"/>
      <c r="CW8" s="533"/>
      <c r="CX8" s="533"/>
      <c r="CY8" s="533"/>
      <c r="CZ8" s="533"/>
      <c r="DA8" s="534"/>
      <c r="DB8" s="532">
        <v>0.21</v>
      </c>
      <c r="DC8" s="533"/>
      <c r="DD8" s="533"/>
      <c r="DE8" s="533"/>
      <c r="DF8" s="533"/>
      <c r="DG8" s="533"/>
      <c r="DH8" s="533"/>
      <c r="DI8" s="534"/>
    </row>
    <row r="9" spans="1:119" ht="18.75" customHeight="1" thickBot="1" x14ac:dyDescent="0.25">
      <c r="A9" s="172"/>
      <c r="B9" s="561" t="s">
        <v>111</v>
      </c>
      <c r="C9" s="562"/>
      <c r="D9" s="562"/>
      <c r="E9" s="562"/>
      <c r="F9" s="562"/>
      <c r="G9" s="562"/>
      <c r="H9" s="562"/>
      <c r="I9" s="562"/>
      <c r="J9" s="562"/>
      <c r="K9" s="480"/>
      <c r="L9" s="563" t="s">
        <v>112</v>
      </c>
      <c r="M9" s="564"/>
      <c r="N9" s="564"/>
      <c r="O9" s="564"/>
      <c r="P9" s="564"/>
      <c r="Q9" s="565"/>
      <c r="R9" s="566">
        <v>6427</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94</v>
      </c>
      <c r="AV9" s="488"/>
      <c r="AW9" s="488"/>
      <c r="AX9" s="488"/>
      <c r="AY9" s="443" t="s">
        <v>115</v>
      </c>
      <c r="AZ9" s="444"/>
      <c r="BA9" s="444"/>
      <c r="BB9" s="444"/>
      <c r="BC9" s="444"/>
      <c r="BD9" s="444"/>
      <c r="BE9" s="444"/>
      <c r="BF9" s="444"/>
      <c r="BG9" s="444"/>
      <c r="BH9" s="444"/>
      <c r="BI9" s="444"/>
      <c r="BJ9" s="444"/>
      <c r="BK9" s="444"/>
      <c r="BL9" s="444"/>
      <c r="BM9" s="445"/>
      <c r="BN9" s="429">
        <v>-43975</v>
      </c>
      <c r="BO9" s="430"/>
      <c r="BP9" s="430"/>
      <c r="BQ9" s="430"/>
      <c r="BR9" s="430"/>
      <c r="BS9" s="430"/>
      <c r="BT9" s="430"/>
      <c r="BU9" s="431"/>
      <c r="BV9" s="429">
        <v>16894</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14.4</v>
      </c>
      <c r="CU9" s="427"/>
      <c r="CV9" s="427"/>
      <c r="CW9" s="427"/>
      <c r="CX9" s="427"/>
      <c r="CY9" s="427"/>
      <c r="CZ9" s="427"/>
      <c r="DA9" s="428"/>
      <c r="DB9" s="426">
        <v>14.5</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117</v>
      </c>
      <c r="M10" s="386"/>
      <c r="N10" s="386"/>
      <c r="O10" s="386"/>
      <c r="P10" s="386"/>
      <c r="Q10" s="387"/>
      <c r="R10" s="382">
        <v>7154</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350524</v>
      </c>
      <c r="BO10" s="430"/>
      <c r="BP10" s="430"/>
      <c r="BQ10" s="430"/>
      <c r="BR10" s="430"/>
      <c r="BS10" s="430"/>
      <c r="BT10" s="430"/>
      <c r="BU10" s="431"/>
      <c r="BV10" s="429">
        <v>11612</v>
      </c>
      <c r="BW10" s="430"/>
      <c r="BX10" s="430"/>
      <c r="BY10" s="430"/>
      <c r="BZ10" s="430"/>
      <c r="CA10" s="430"/>
      <c r="CB10" s="430"/>
      <c r="CC10" s="431"/>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119</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2">
      <c r="A12" s="172"/>
      <c r="B12" s="535" t="s">
        <v>128</v>
      </c>
      <c r="C12" s="536"/>
      <c r="D12" s="536"/>
      <c r="E12" s="536"/>
      <c r="F12" s="536"/>
      <c r="G12" s="536"/>
      <c r="H12" s="536"/>
      <c r="I12" s="536"/>
      <c r="J12" s="536"/>
      <c r="K12" s="537"/>
      <c r="L12" s="544" t="s">
        <v>129</v>
      </c>
      <c r="M12" s="545"/>
      <c r="N12" s="545"/>
      <c r="O12" s="545"/>
      <c r="P12" s="545"/>
      <c r="Q12" s="546"/>
      <c r="R12" s="547">
        <v>6572</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136</v>
      </c>
      <c r="CU12" s="533"/>
      <c r="CV12" s="533"/>
      <c r="CW12" s="533"/>
      <c r="CX12" s="533"/>
      <c r="CY12" s="533"/>
      <c r="CZ12" s="533"/>
      <c r="DA12" s="534"/>
      <c r="DB12" s="532" t="s">
        <v>127</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137</v>
      </c>
      <c r="N13" s="514"/>
      <c r="O13" s="514"/>
      <c r="P13" s="514"/>
      <c r="Q13" s="515"/>
      <c r="R13" s="516">
        <v>6530</v>
      </c>
      <c r="S13" s="517"/>
      <c r="T13" s="517"/>
      <c r="U13" s="517"/>
      <c r="V13" s="518"/>
      <c r="W13" s="519" t="s">
        <v>138</v>
      </c>
      <c r="X13" s="415"/>
      <c r="Y13" s="415"/>
      <c r="Z13" s="415"/>
      <c r="AA13" s="415"/>
      <c r="AB13" s="416"/>
      <c r="AC13" s="382">
        <v>302</v>
      </c>
      <c r="AD13" s="383"/>
      <c r="AE13" s="383"/>
      <c r="AF13" s="383"/>
      <c r="AG13" s="384"/>
      <c r="AH13" s="382">
        <v>395</v>
      </c>
      <c r="AI13" s="383"/>
      <c r="AJ13" s="383"/>
      <c r="AK13" s="383"/>
      <c r="AL13" s="442"/>
      <c r="AM13" s="486" t="s">
        <v>139</v>
      </c>
      <c r="AN13" s="386"/>
      <c r="AO13" s="386"/>
      <c r="AP13" s="386"/>
      <c r="AQ13" s="386"/>
      <c r="AR13" s="386"/>
      <c r="AS13" s="386"/>
      <c r="AT13" s="387"/>
      <c r="AU13" s="487" t="s">
        <v>119</v>
      </c>
      <c r="AV13" s="488"/>
      <c r="AW13" s="488"/>
      <c r="AX13" s="488"/>
      <c r="AY13" s="443" t="s">
        <v>140</v>
      </c>
      <c r="AZ13" s="444"/>
      <c r="BA13" s="444"/>
      <c r="BB13" s="444"/>
      <c r="BC13" s="444"/>
      <c r="BD13" s="444"/>
      <c r="BE13" s="444"/>
      <c r="BF13" s="444"/>
      <c r="BG13" s="444"/>
      <c r="BH13" s="444"/>
      <c r="BI13" s="444"/>
      <c r="BJ13" s="444"/>
      <c r="BK13" s="444"/>
      <c r="BL13" s="444"/>
      <c r="BM13" s="445"/>
      <c r="BN13" s="429">
        <v>306549</v>
      </c>
      <c r="BO13" s="430"/>
      <c r="BP13" s="430"/>
      <c r="BQ13" s="430"/>
      <c r="BR13" s="430"/>
      <c r="BS13" s="430"/>
      <c r="BT13" s="430"/>
      <c r="BU13" s="431"/>
      <c r="BV13" s="429">
        <v>28506</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11.3</v>
      </c>
      <c r="CU13" s="427"/>
      <c r="CV13" s="427"/>
      <c r="CW13" s="427"/>
      <c r="CX13" s="427"/>
      <c r="CY13" s="427"/>
      <c r="CZ13" s="427"/>
      <c r="DA13" s="428"/>
      <c r="DB13" s="426">
        <v>10.5</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142</v>
      </c>
      <c r="M14" s="556"/>
      <c r="N14" s="556"/>
      <c r="O14" s="556"/>
      <c r="P14" s="556"/>
      <c r="Q14" s="557"/>
      <c r="R14" s="516">
        <v>6726</v>
      </c>
      <c r="S14" s="517"/>
      <c r="T14" s="517"/>
      <c r="U14" s="517"/>
      <c r="V14" s="518"/>
      <c r="W14" s="520"/>
      <c r="X14" s="418"/>
      <c r="Y14" s="418"/>
      <c r="Z14" s="418"/>
      <c r="AA14" s="418"/>
      <c r="AB14" s="419"/>
      <c r="AC14" s="509">
        <v>9.9</v>
      </c>
      <c r="AD14" s="510"/>
      <c r="AE14" s="510"/>
      <c r="AF14" s="510"/>
      <c r="AG14" s="511"/>
      <c r="AH14" s="509">
        <v>11.7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74</v>
      </c>
      <c r="CU14" s="527"/>
      <c r="CV14" s="527"/>
      <c r="CW14" s="527"/>
      <c r="CX14" s="527"/>
      <c r="CY14" s="527"/>
      <c r="CZ14" s="527"/>
      <c r="DA14" s="528"/>
      <c r="DB14" s="526">
        <v>70.2</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144</v>
      </c>
      <c r="N15" s="514"/>
      <c r="O15" s="514"/>
      <c r="P15" s="514"/>
      <c r="Q15" s="515"/>
      <c r="R15" s="516">
        <v>6647</v>
      </c>
      <c r="S15" s="517"/>
      <c r="T15" s="517"/>
      <c r="U15" s="517"/>
      <c r="V15" s="518"/>
      <c r="W15" s="519" t="s">
        <v>145</v>
      </c>
      <c r="X15" s="415"/>
      <c r="Y15" s="415"/>
      <c r="Z15" s="415"/>
      <c r="AA15" s="415"/>
      <c r="AB15" s="416"/>
      <c r="AC15" s="382">
        <v>1020</v>
      </c>
      <c r="AD15" s="383"/>
      <c r="AE15" s="383"/>
      <c r="AF15" s="383"/>
      <c r="AG15" s="384"/>
      <c r="AH15" s="382">
        <v>1118</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707174</v>
      </c>
      <c r="BO15" s="459"/>
      <c r="BP15" s="459"/>
      <c r="BQ15" s="459"/>
      <c r="BR15" s="459"/>
      <c r="BS15" s="459"/>
      <c r="BT15" s="459"/>
      <c r="BU15" s="460"/>
      <c r="BV15" s="458">
        <v>729140</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33.5</v>
      </c>
      <c r="AD16" s="510"/>
      <c r="AE16" s="510"/>
      <c r="AF16" s="510"/>
      <c r="AG16" s="511"/>
      <c r="AH16" s="509">
        <v>33.1</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3778706</v>
      </c>
      <c r="BO16" s="430"/>
      <c r="BP16" s="430"/>
      <c r="BQ16" s="430"/>
      <c r="BR16" s="430"/>
      <c r="BS16" s="430"/>
      <c r="BT16" s="430"/>
      <c r="BU16" s="431"/>
      <c r="BV16" s="429">
        <v>3519942</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151</v>
      </c>
      <c r="N17" s="523"/>
      <c r="O17" s="523"/>
      <c r="P17" s="523"/>
      <c r="Q17" s="524"/>
      <c r="R17" s="506" t="s">
        <v>152</v>
      </c>
      <c r="S17" s="507"/>
      <c r="T17" s="507"/>
      <c r="U17" s="507"/>
      <c r="V17" s="508"/>
      <c r="W17" s="519" t="s">
        <v>153</v>
      </c>
      <c r="X17" s="415"/>
      <c r="Y17" s="415"/>
      <c r="Z17" s="415"/>
      <c r="AA17" s="415"/>
      <c r="AB17" s="416"/>
      <c r="AC17" s="382">
        <v>1722</v>
      </c>
      <c r="AD17" s="383"/>
      <c r="AE17" s="383"/>
      <c r="AF17" s="383"/>
      <c r="AG17" s="384"/>
      <c r="AH17" s="382">
        <v>1863</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872664</v>
      </c>
      <c r="BO17" s="430"/>
      <c r="BP17" s="430"/>
      <c r="BQ17" s="430"/>
      <c r="BR17" s="430"/>
      <c r="BS17" s="430"/>
      <c r="BT17" s="430"/>
      <c r="BU17" s="431"/>
      <c r="BV17" s="429">
        <v>901328</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155</v>
      </c>
      <c r="C18" s="480"/>
      <c r="D18" s="480"/>
      <c r="E18" s="481"/>
      <c r="F18" s="481"/>
      <c r="G18" s="481"/>
      <c r="H18" s="481"/>
      <c r="I18" s="481"/>
      <c r="J18" s="481"/>
      <c r="K18" s="481"/>
      <c r="L18" s="482">
        <v>224.7</v>
      </c>
      <c r="M18" s="482"/>
      <c r="N18" s="482"/>
      <c r="O18" s="482"/>
      <c r="P18" s="482"/>
      <c r="Q18" s="482"/>
      <c r="R18" s="483"/>
      <c r="S18" s="483"/>
      <c r="T18" s="483"/>
      <c r="U18" s="483"/>
      <c r="V18" s="484"/>
      <c r="W18" s="500"/>
      <c r="X18" s="501"/>
      <c r="Y18" s="501"/>
      <c r="Z18" s="501"/>
      <c r="AA18" s="501"/>
      <c r="AB18" s="525"/>
      <c r="AC18" s="399">
        <v>56.6</v>
      </c>
      <c r="AD18" s="400"/>
      <c r="AE18" s="400"/>
      <c r="AF18" s="400"/>
      <c r="AG18" s="485"/>
      <c r="AH18" s="399">
        <v>55.2</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3771418</v>
      </c>
      <c r="BO18" s="430"/>
      <c r="BP18" s="430"/>
      <c r="BQ18" s="430"/>
      <c r="BR18" s="430"/>
      <c r="BS18" s="430"/>
      <c r="BT18" s="430"/>
      <c r="BU18" s="431"/>
      <c r="BV18" s="429">
        <v>3600117</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157</v>
      </c>
      <c r="C19" s="480"/>
      <c r="D19" s="480"/>
      <c r="E19" s="481"/>
      <c r="F19" s="481"/>
      <c r="G19" s="481"/>
      <c r="H19" s="481"/>
      <c r="I19" s="481"/>
      <c r="J19" s="481"/>
      <c r="K19" s="481"/>
      <c r="L19" s="489">
        <v>29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5029482</v>
      </c>
      <c r="BO19" s="430"/>
      <c r="BP19" s="430"/>
      <c r="BQ19" s="430"/>
      <c r="BR19" s="430"/>
      <c r="BS19" s="430"/>
      <c r="BT19" s="430"/>
      <c r="BU19" s="431"/>
      <c r="BV19" s="429">
        <v>4539498</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159</v>
      </c>
      <c r="C20" s="480"/>
      <c r="D20" s="480"/>
      <c r="E20" s="481"/>
      <c r="F20" s="481"/>
      <c r="G20" s="481"/>
      <c r="H20" s="481"/>
      <c r="I20" s="481"/>
      <c r="J20" s="481"/>
      <c r="K20" s="481"/>
      <c r="L20" s="489">
        <v>2400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8558003</v>
      </c>
      <c r="BO22" s="459"/>
      <c r="BP22" s="459"/>
      <c r="BQ22" s="459"/>
      <c r="BR22" s="459"/>
      <c r="BS22" s="459"/>
      <c r="BT22" s="459"/>
      <c r="BU22" s="460"/>
      <c r="BV22" s="458">
        <v>8184059</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8174705</v>
      </c>
      <c r="BO23" s="430"/>
      <c r="BP23" s="430"/>
      <c r="BQ23" s="430"/>
      <c r="BR23" s="430"/>
      <c r="BS23" s="430"/>
      <c r="BT23" s="430"/>
      <c r="BU23" s="431"/>
      <c r="BV23" s="429">
        <v>7781360</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169</v>
      </c>
      <c r="F24" s="386"/>
      <c r="G24" s="386"/>
      <c r="H24" s="386"/>
      <c r="I24" s="386"/>
      <c r="J24" s="386"/>
      <c r="K24" s="387"/>
      <c r="L24" s="382">
        <v>1</v>
      </c>
      <c r="M24" s="383"/>
      <c r="N24" s="383"/>
      <c r="O24" s="383"/>
      <c r="P24" s="384"/>
      <c r="Q24" s="382">
        <v>8000</v>
      </c>
      <c r="R24" s="383"/>
      <c r="S24" s="383"/>
      <c r="T24" s="383"/>
      <c r="U24" s="383"/>
      <c r="V24" s="384"/>
      <c r="W24" s="472"/>
      <c r="X24" s="409"/>
      <c r="Y24" s="410"/>
      <c r="Z24" s="385" t="s">
        <v>170</v>
      </c>
      <c r="AA24" s="386"/>
      <c r="AB24" s="386"/>
      <c r="AC24" s="386"/>
      <c r="AD24" s="386"/>
      <c r="AE24" s="386"/>
      <c r="AF24" s="386"/>
      <c r="AG24" s="387"/>
      <c r="AH24" s="382">
        <v>124</v>
      </c>
      <c r="AI24" s="383"/>
      <c r="AJ24" s="383"/>
      <c r="AK24" s="383"/>
      <c r="AL24" s="384"/>
      <c r="AM24" s="382">
        <v>345588</v>
      </c>
      <c r="AN24" s="383"/>
      <c r="AO24" s="383"/>
      <c r="AP24" s="383"/>
      <c r="AQ24" s="383"/>
      <c r="AR24" s="384"/>
      <c r="AS24" s="382">
        <v>2787</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6576668</v>
      </c>
      <c r="BO24" s="430"/>
      <c r="BP24" s="430"/>
      <c r="BQ24" s="430"/>
      <c r="BR24" s="430"/>
      <c r="BS24" s="430"/>
      <c r="BT24" s="430"/>
      <c r="BU24" s="431"/>
      <c r="BV24" s="429">
        <v>6137025</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172</v>
      </c>
      <c r="F25" s="386"/>
      <c r="G25" s="386"/>
      <c r="H25" s="386"/>
      <c r="I25" s="386"/>
      <c r="J25" s="386"/>
      <c r="K25" s="387"/>
      <c r="L25" s="382">
        <v>1</v>
      </c>
      <c r="M25" s="383"/>
      <c r="N25" s="383"/>
      <c r="O25" s="383"/>
      <c r="P25" s="384"/>
      <c r="Q25" s="382">
        <v>6320</v>
      </c>
      <c r="R25" s="383"/>
      <c r="S25" s="383"/>
      <c r="T25" s="383"/>
      <c r="U25" s="383"/>
      <c r="V25" s="384"/>
      <c r="W25" s="472"/>
      <c r="X25" s="409"/>
      <c r="Y25" s="410"/>
      <c r="Z25" s="385" t="s">
        <v>173</v>
      </c>
      <c r="AA25" s="386"/>
      <c r="AB25" s="386"/>
      <c r="AC25" s="386"/>
      <c r="AD25" s="386"/>
      <c r="AE25" s="386"/>
      <c r="AF25" s="386"/>
      <c r="AG25" s="387"/>
      <c r="AH25" s="382" t="s">
        <v>136</v>
      </c>
      <c r="AI25" s="383"/>
      <c r="AJ25" s="383"/>
      <c r="AK25" s="383"/>
      <c r="AL25" s="384"/>
      <c r="AM25" s="382" t="s">
        <v>174</v>
      </c>
      <c r="AN25" s="383"/>
      <c r="AO25" s="383"/>
      <c r="AP25" s="383"/>
      <c r="AQ25" s="383"/>
      <c r="AR25" s="384"/>
      <c r="AS25" s="382" t="s">
        <v>174</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281515</v>
      </c>
      <c r="BO25" s="459"/>
      <c r="BP25" s="459"/>
      <c r="BQ25" s="459"/>
      <c r="BR25" s="459"/>
      <c r="BS25" s="459"/>
      <c r="BT25" s="459"/>
      <c r="BU25" s="460"/>
      <c r="BV25" s="458">
        <v>286701</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176</v>
      </c>
      <c r="F26" s="386"/>
      <c r="G26" s="386"/>
      <c r="H26" s="386"/>
      <c r="I26" s="386"/>
      <c r="J26" s="386"/>
      <c r="K26" s="387"/>
      <c r="L26" s="382">
        <v>1</v>
      </c>
      <c r="M26" s="383"/>
      <c r="N26" s="383"/>
      <c r="O26" s="383"/>
      <c r="P26" s="384"/>
      <c r="Q26" s="382">
        <v>5920</v>
      </c>
      <c r="R26" s="383"/>
      <c r="S26" s="383"/>
      <c r="T26" s="383"/>
      <c r="U26" s="383"/>
      <c r="V26" s="384"/>
      <c r="W26" s="472"/>
      <c r="X26" s="409"/>
      <c r="Y26" s="410"/>
      <c r="Z26" s="385" t="s">
        <v>177</v>
      </c>
      <c r="AA26" s="440"/>
      <c r="AB26" s="440"/>
      <c r="AC26" s="440"/>
      <c r="AD26" s="440"/>
      <c r="AE26" s="440"/>
      <c r="AF26" s="440"/>
      <c r="AG26" s="441"/>
      <c r="AH26" s="382">
        <v>8</v>
      </c>
      <c r="AI26" s="383"/>
      <c r="AJ26" s="383"/>
      <c r="AK26" s="383"/>
      <c r="AL26" s="384"/>
      <c r="AM26" s="382">
        <v>27368</v>
      </c>
      <c r="AN26" s="383"/>
      <c r="AO26" s="383"/>
      <c r="AP26" s="383"/>
      <c r="AQ26" s="383"/>
      <c r="AR26" s="384"/>
      <c r="AS26" s="382">
        <v>3421</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174</v>
      </c>
      <c r="BO26" s="430"/>
      <c r="BP26" s="430"/>
      <c r="BQ26" s="430"/>
      <c r="BR26" s="430"/>
      <c r="BS26" s="430"/>
      <c r="BT26" s="430"/>
      <c r="BU26" s="431"/>
      <c r="BV26" s="429" t="s">
        <v>174</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179</v>
      </c>
      <c r="F27" s="386"/>
      <c r="G27" s="386"/>
      <c r="H27" s="386"/>
      <c r="I27" s="386"/>
      <c r="J27" s="386"/>
      <c r="K27" s="387"/>
      <c r="L27" s="382">
        <v>1</v>
      </c>
      <c r="M27" s="383"/>
      <c r="N27" s="383"/>
      <c r="O27" s="383"/>
      <c r="P27" s="384"/>
      <c r="Q27" s="382">
        <v>3300</v>
      </c>
      <c r="R27" s="383"/>
      <c r="S27" s="383"/>
      <c r="T27" s="383"/>
      <c r="U27" s="383"/>
      <c r="V27" s="384"/>
      <c r="W27" s="472"/>
      <c r="X27" s="409"/>
      <c r="Y27" s="410"/>
      <c r="Z27" s="385" t="s">
        <v>180</v>
      </c>
      <c r="AA27" s="386"/>
      <c r="AB27" s="386"/>
      <c r="AC27" s="386"/>
      <c r="AD27" s="386"/>
      <c r="AE27" s="386"/>
      <c r="AF27" s="386"/>
      <c r="AG27" s="387"/>
      <c r="AH27" s="382">
        <v>1</v>
      </c>
      <c r="AI27" s="383"/>
      <c r="AJ27" s="383"/>
      <c r="AK27" s="383"/>
      <c r="AL27" s="384"/>
      <c r="AM27" s="382" t="s">
        <v>181</v>
      </c>
      <c r="AN27" s="383"/>
      <c r="AO27" s="383"/>
      <c r="AP27" s="383"/>
      <c r="AQ27" s="383"/>
      <c r="AR27" s="384"/>
      <c r="AS27" s="382" t="s">
        <v>182</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38779</v>
      </c>
      <c r="BO27" s="464"/>
      <c r="BP27" s="464"/>
      <c r="BQ27" s="464"/>
      <c r="BR27" s="464"/>
      <c r="BS27" s="464"/>
      <c r="BT27" s="464"/>
      <c r="BU27" s="465"/>
      <c r="BV27" s="463">
        <v>38777</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184</v>
      </c>
      <c r="F28" s="386"/>
      <c r="G28" s="386"/>
      <c r="H28" s="386"/>
      <c r="I28" s="386"/>
      <c r="J28" s="386"/>
      <c r="K28" s="387"/>
      <c r="L28" s="382">
        <v>1</v>
      </c>
      <c r="M28" s="383"/>
      <c r="N28" s="383"/>
      <c r="O28" s="383"/>
      <c r="P28" s="384"/>
      <c r="Q28" s="382">
        <v>2460</v>
      </c>
      <c r="R28" s="383"/>
      <c r="S28" s="383"/>
      <c r="T28" s="383"/>
      <c r="U28" s="383"/>
      <c r="V28" s="384"/>
      <c r="W28" s="472"/>
      <c r="X28" s="409"/>
      <c r="Y28" s="410"/>
      <c r="Z28" s="385" t="s">
        <v>185</v>
      </c>
      <c r="AA28" s="386"/>
      <c r="AB28" s="386"/>
      <c r="AC28" s="386"/>
      <c r="AD28" s="386"/>
      <c r="AE28" s="386"/>
      <c r="AF28" s="386"/>
      <c r="AG28" s="387"/>
      <c r="AH28" s="382" t="s">
        <v>174</v>
      </c>
      <c r="AI28" s="383"/>
      <c r="AJ28" s="383"/>
      <c r="AK28" s="383"/>
      <c r="AL28" s="384"/>
      <c r="AM28" s="382" t="s">
        <v>136</v>
      </c>
      <c r="AN28" s="383"/>
      <c r="AO28" s="383"/>
      <c r="AP28" s="383"/>
      <c r="AQ28" s="383"/>
      <c r="AR28" s="384"/>
      <c r="AS28" s="382" t="s">
        <v>174</v>
      </c>
      <c r="AT28" s="383"/>
      <c r="AU28" s="383"/>
      <c r="AV28" s="383"/>
      <c r="AW28" s="383"/>
      <c r="AX28" s="442"/>
      <c r="AY28" s="446" t="s">
        <v>186</v>
      </c>
      <c r="AZ28" s="447"/>
      <c r="BA28" s="447"/>
      <c r="BB28" s="448"/>
      <c r="BC28" s="455" t="s">
        <v>48</v>
      </c>
      <c r="BD28" s="456"/>
      <c r="BE28" s="456"/>
      <c r="BF28" s="456"/>
      <c r="BG28" s="456"/>
      <c r="BH28" s="456"/>
      <c r="BI28" s="456"/>
      <c r="BJ28" s="456"/>
      <c r="BK28" s="456"/>
      <c r="BL28" s="456"/>
      <c r="BM28" s="457"/>
      <c r="BN28" s="458">
        <v>1768706</v>
      </c>
      <c r="BO28" s="459"/>
      <c r="BP28" s="459"/>
      <c r="BQ28" s="459"/>
      <c r="BR28" s="459"/>
      <c r="BS28" s="459"/>
      <c r="BT28" s="459"/>
      <c r="BU28" s="460"/>
      <c r="BV28" s="458">
        <v>1418182</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187</v>
      </c>
      <c r="F29" s="386"/>
      <c r="G29" s="386"/>
      <c r="H29" s="386"/>
      <c r="I29" s="386"/>
      <c r="J29" s="386"/>
      <c r="K29" s="387"/>
      <c r="L29" s="382">
        <v>10</v>
      </c>
      <c r="M29" s="383"/>
      <c r="N29" s="383"/>
      <c r="O29" s="383"/>
      <c r="P29" s="384"/>
      <c r="Q29" s="382">
        <v>2290</v>
      </c>
      <c r="R29" s="383"/>
      <c r="S29" s="383"/>
      <c r="T29" s="383"/>
      <c r="U29" s="383"/>
      <c r="V29" s="384"/>
      <c r="W29" s="473"/>
      <c r="X29" s="474"/>
      <c r="Y29" s="475"/>
      <c r="Z29" s="385" t="s">
        <v>188</v>
      </c>
      <c r="AA29" s="386"/>
      <c r="AB29" s="386"/>
      <c r="AC29" s="386"/>
      <c r="AD29" s="386"/>
      <c r="AE29" s="386"/>
      <c r="AF29" s="386"/>
      <c r="AG29" s="387"/>
      <c r="AH29" s="382">
        <v>125</v>
      </c>
      <c r="AI29" s="383"/>
      <c r="AJ29" s="383"/>
      <c r="AK29" s="383"/>
      <c r="AL29" s="384"/>
      <c r="AM29" s="382">
        <v>349439</v>
      </c>
      <c r="AN29" s="383"/>
      <c r="AO29" s="383"/>
      <c r="AP29" s="383"/>
      <c r="AQ29" s="383"/>
      <c r="AR29" s="384"/>
      <c r="AS29" s="382">
        <v>2796</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14602</v>
      </c>
      <c r="BO29" s="430"/>
      <c r="BP29" s="430"/>
      <c r="BQ29" s="430"/>
      <c r="BR29" s="430"/>
      <c r="BS29" s="430"/>
      <c r="BT29" s="430"/>
      <c r="BU29" s="431"/>
      <c r="BV29" s="429">
        <v>14582</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94.6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1060810</v>
      </c>
      <c r="BO30" s="464"/>
      <c r="BP30" s="464"/>
      <c r="BQ30" s="464"/>
      <c r="BR30" s="464"/>
      <c r="BS30" s="464"/>
      <c r="BT30" s="464"/>
      <c r="BU30" s="465"/>
      <c r="BV30" s="463">
        <v>1064362</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197</v>
      </c>
      <c r="D33" s="381"/>
      <c r="E33" s="380" t="s">
        <v>198</v>
      </c>
      <c r="F33" s="380"/>
      <c r="G33" s="380"/>
      <c r="H33" s="380"/>
      <c r="I33" s="380"/>
      <c r="J33" s="380"/>
      <c r="K33" s="380"/>
      <c r="L33" s="380"/>
      <c r="M33" s="380"/>
      <c r="N33" s="380"/>
      <c r="O33" s="380"/>
      <c r="P33" s="380"/>
      <c r="Q33" s="380"/>
      <c r="R33" s="380"/>
      <c r="S33" s="380"/>
      <c r="T33" s="176"/>
      <c r="U33" s="381" t="s">
        <v>197</v>
      </c>
      <c r="V33" s="381"/>
      <c r="W33" s="380" t="s">
        <v>199</v>
      </c>
      <c r="X33" s="380"/>
      <c r="Y33" s="380"/>
      <c r="Z33" s="380"/>
      <c r="AA33" s="380"/>
      <c r="AB33" s="380"/>
      <c r="AC33" s="380"/>
      <c r="AD33" s="380"/>
      <c r="AE33" s="380"/>
      <c r="AF33" s="380"/>
      <c r="AG33" s="380"/>
      <c r="AH33" s="380"/>
      <c r="AI33" s="380"/>
      <c r="AJ33" s="380"/>
      <c r="AK33" s="380"/>
      <c r="AL33" s="176"/>
      <c r="AM33" s="381" t="s">
        <v>197</v>
      </c>
      <c r="AN33" s="381"/>
      <c r="AO33" s="380" t="s">
        <v>198</v>
      </c>
      <c r="AP33" s="380"/>
      <c r="AQ33" s="380"/>
      <c r="AR33" s="380"/>
      <c r="AS33" s="380"/>
      <c r="AT33" s="380"/>
      <c r="AU33" s="380"/>
      <c r="AV33" s="380"/>
      <c r="AW33" s="380"/>
      <c r="AX33" s="380"/>
      <c r="AY33" s="380"/>
      <c r="AZ33" s="380"/>
      <c r="BA33" s="380"/>
      <c r="BB33" s="380"/>
      <c r="BC33" s="380"/>
      <c r="BD33" s="182"/>
      <c r="BE33" s="380" t="s">
        <v>200</v>
      </c>
      <c r="BF33" s="380"/>
      <c r="BG33" s="380" t="s">
        <v>201</v>
      </c>
      <c r="BH33" s="380"/>
      <c r="BI33" s="380"/>
      <c r="BJ33" s="380"/>
      <c r="BK33" s="380"/>
      <c r="BL33" s="380"/>
      <c r="BM33" s="380"/>
      <c r="BN33" s="380"/>
      <c r="BO33" s="380"/>
      <c r="BP33" s="380"/>
      <c r="BQ33" s="380"/>
      <c r="BR33" s="380"/>
      <c r="BS33" s="380"/>
      <c r="BT33" s="380"/>
      <c r="BU33" s="380"/>
      <c r="BV33" s="182"/>
      <c r="BW33" s="381" t="s">
        <v>200</v>
      </c>
      <c r="BX33" s="381"/>
      <c r="BY33" s="380" t="s">
        <v>202</v>
      </c>
      <c r="BZ33" s="380"/>
      <c r="CA33" s="380"/>
      <c r="CB33" s="380"/>
      <c r="CC33" s="380"/>
      <c r="CD33" s="380"/>
      <c r="CE33" s="380"/>
      <c r="CF33" s="380"/>
      <c r="CG33" s="380"/>
      <c r="CH33" s="380"/>
      <c r="CI33" s="380"/>
      <c r="CJ33" s="380"/>
      <c r="CK33" s="380"/>
      <c r="CL33" s="380"/>
      <c r="CM33" s="380"/>
      <c r="CN33" s="176"/>
      <c r="CO33" s="381" t="s">
        <v>197</v>
      </c>
      <c r="CP33" s="381"/>
      <c r="CQ33" s="380" t="s">
        <v>203</v>
      </c>
      <c r="CR33" s="380"/>
      <c r="CS33" s="380"/>
      <c r="CT33" s="380"/>
      <c r="CU33" s="380"/>
      <c r="CV33" s="380"/>
      <c r="CW33" s="380"/>
      <c r="CX33" s="380"/>
      <c r="CY33" s="380"/>
      <c r="CZ33" s="380"/>
      <c r="DA33" s="380"/>
      <c r="DB33" s="380"/>
      <c r="DC33" s="380"/>
      <c r="DD33" s="380"/>
      <c r="DE33" s="380"/>
      <c r="DF33" s="176"/>
      <c r="DG33" s="379" t="s">
        <v>204</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智頭町国民健康保険事業特別会計</v>
      </c>
      <c r="X34" s="378"/>
      <c r="Y34" s="378"/>
      <c r="Z34" s="378"/>
      <c r="AA34" s="378"/>
      <c r="AB34" s="378"/>
      <c r="AC34" s="378"/>
      <c r="AD34" s="378"/>
      <c r="AE34" s="378"/>
      <c r="AF34" s="378"/>
      <c r="AG34" s="378"/>
      <c r="AH34" s="378"/>
      <c r="AI34" s="378"/>
      <c r="AJ34" s="378"/>
      <c r="AK34" s="378"/>
      <c r="AL34" s="172"/>
      <c r="AM34" s="377">
        <f>IF(AO34="","",MAX(C34:D43,U34:V43)+1)</f>
        <v>8</v>
      </c>
      <c r="AN34" s="377"/>
      <c r="AO34" s="378" t="str">
        <f>IF('各会計、関係団体の財政状況及び健全化判断比率'!B32="","",'各会計、関係団体の財政状況及び健全化判断比率'!B32)</f>
        <v>智頭町水道事業会計</v>
      </c>
      <c r="AP34" s="378"/>
      <c r="AQ34" s="378"/>
      <c r="AR34" s="378"/>
      <c r="AS34" s="378"/>
      <c r="AT34" s="378"/>
      <c r="AU34" s="378"/>
      <c r="AV34" s="378"/>
      <c r="AW34" s="378"/>
      <c r="AX34" s="378"/>
      <c r="AY34" s="378"/>
      <c r="AZ34" s="378"/>
      <c r="BA34" s="378"/>
      <c r="BB34" s="378"/>
      <c r="BC34" s="378"/>
      <c r="BD34" s="172"/>
      <c r="BE34" s="377">
        <f>IF(BG34="","",MAX(C34:D43,U34:V43,AM34:AN43)+1)</f>
        <v>10</v>
      </c>
      <c r="BF34" s="377"/>
      <c r="BG34" s="378" t="str">
        <f>IF('各会計、関係団体の財政状況及び健全化判断比率'!B34="","",'各会計、関係団体の財政状況及び健全化判断比率'!B34)</f>
        <v>智頭町簡易水道事業特別会計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鳥取県町村総合事務組合</v>
      </c>
      <c r="BZ34" s="378"/>
      <c r="CA34" s="378"/>
      <c r="CB34" s="378"/>
      <c r="CC34" s="378"/>
      <c r="CD34" s="378"/>
      <c r="CE34" s="378"/>
      <c r="CF34" s="378"/>
      <c r="CG34" s="378"/>
      <c r="CH34" s="378"/>
      <c r="CI34" s="378"/>
      <c r="CJ34" s="378"/>
      <c r="CK34" s="378"/>
      <c r="CL34" s="378"/>
      <c r="CM34" s="378"/>
      <c r="CN34" s="172"/>
      <c r="CO34" s="377">
        <f>IF(CQ34="","",MAX(C34:D43,U34:V43,AM34:AN43,BE34:BF43,BW34:BX43)+1)</f>
        <v>18</v>
      </c>
      <c r="CP34" s="377"/>
      <c r="CQ34" s="378" t="str">
        <f>IF('各会計、関係団体の財政状況及び健全化判断比率'!BS7="","",'各会計、関係団体の財政状況及び健全化判断比率'!BS7)</f>
        <v>サングリーン智頭</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f>IF(E35="","",C34+1)</f>
        <v>2</v>
      </c>
      <c r="D35" s="377"/>
      <c r="E35" s="378" t="str">
        <f>IF('各会計、関係団体の財政状況及び健全化判断比率'!B8="","",'各会計、関係団体の財政状況及び健全化判断比率'!B8)</f>
        <v>智頭町住宅新築資金等貸付事業特別会計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智頭町介護保険事業特別会計</v>
      </c>
      <c r="X35" s="378"/>
      <c r="Y35" s="378"/>
      <c r="Z35" s="378"/>
      <c r="AA35" s="378"/>
      <c r="AB35" s="378"/>
      <c r="AC35" s="378"/>
      <c r="AD35" s="378"/>
      <c r="AE35" s="378"/>
      <c r="AF35" s="378"/>
      <c r="AG35" s="378"/>
      <c r="AH35" s="378"/>
      <c r="AI35" s="378"/>
      <c r="AJ35" s="378"/>
      <c r="AK35" s="378"/>
      <c r="AL35" s="172"/>
      <c r="AM35" s="377">
        <f t="shared" ref="AM35:AM43" si="0">IF(AO35="","",AM34+1)</f>
        <v>9</v>
      </c>
      <c r="AN35" s="377"/>
      <c r="AO35" s="378" t="str">
        <f>IF('各会計、関係団体の財政状況及び健全化判断比率'!B33="","",'各会計、関係団体の財政状況及び健全化判断比率'!B33)</f>
        <v>智頭町病院事業会計</v>
      </c>
      <c r="AP35" s="378"/>
      <c r="AQ35" s="378"/>
      <c r="AR35" s="378"/>
      <c r="AS35" s="378"/>
      <c r="AT35" s="378"/>
      <c r="AU35" s="378"/>
      <c r="AV35" s="378"/>
      <c r="AW35" s="378"/>
      <c r="AX35" s="378"/>
      <c r="AY35" s="378"/>
      <c r="AZ35" s="378"/>
      <c r="BA35" s="378"/>
      <c r="BB35" s="378"/>
      <c r="BC35" s="378"/>
      <c r="BD35" s="172"/>
      <c r="BE35" s="377">
        <f t="shared" ref="BE35:BE43" si="1">IF(BG35="","",BE34+1)</f>
        <v>11</v>
      </c>
      <c r="BF35" s="377"/>
      <c r="BG35" s="378" t="str">
        <f>IF('各会計、関係団体の財政状況及び健全化判断比率'!B35="","",'各会計、関係団体の財政状況及び健全化判断比率'!B35)</f>
        <v>智頭町公共下水道事業特別会計</v>
      </c>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鳥取県東部広域行政管理組合</v>
      </c>
      <c r="BZ35" s="378"/>
      <c r="CA35" s="378"/>
      <c r="CB35" s="378"/>
      <c r="CC35" s="378"/>
      <c r="CD35" s="378"/>
      <c r="CE35" s="378"/>
      <c r="CF35" s="378"/>
      <c r="CG35" s="378"/>
      <c r="CH35" s="378"/>
      <c r="CI35" s="378"/>
      <c r="CJ35" s="378"/>
      <c r="CK35" s="378"/>
      <c r="CL35" s="378"/>
      <c r="CM35" s="378"/>
      <c r="CN35" s="172"/>
      <c r="CO35" s="377">
        <f t="shared" ref="CO35:CO43" si="3">IF(CQ35="","",CO34+1)</f>
        <v>19</v>
      </c>
      <c r="CP35" s="377"/>
      <c r="CQ35" s="378" t="str">
        <f>IF('各会計、関係団体の財政状況及び健全化判断比率'!BS8="","",'各会計、関係団体の財政状況及び健全化判断比率'!BS8)</f>
        <v>智頭町土地開発公社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f>IF(E36="","",C35+1)</f>
        <v>3</v>
      </c>
      <c r="D36" s="377"/>
      <c r="E36" s="378" t="str">
        <f>IF('各会計、関係団体の財政状況及び健全化判断比率'!B9="","",'各会計、関係団体の財政状況及び健全化判断比率'!B9)</f>
        <v>智頭町公共用地先行取得事業特別会計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智頭町後期高齢者医療特別会計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12</v>
      </c>
      <c r="BF36" s="377"/>
      <c r="BG36" s="378" t="str">
        <f>IF('各会計、関係団体の財政状況及び健全化判断比率'!B36="","",'各会計、関係団体の財政状況及び健全化判断比率'!B36)</f>
        <v>智頭町農業集落排水事業特別会計</v>
      </c>
      <c r="BH36" s="378"/>
      <c r="BI36" s="378"/>
      <c r="BJ36" s="378"/>
      <c r="BK36" s="378"/>
      <c r="BL36" s="378"/>
      <c r="BM36" s="378"/>
      <c r="BN36" s="378"/>
      <c r="BO36" s="378"/>
      <c r="BP36" s="378"/>
      <c r="BQ36" s="378"/>
      <c r="BR36" s="378"/>
      <c r="BS36" s="378"/>
      <c r="BT36" s="378"/>
      <c r="BU36" s="378"/>
      <c r="BV36" s="172"/>
      <c r="BW36" s="377">
        <f t="shared" si="2"/>
        <v>15</v>
      </c>
      <c r="BX36" s="377"/>
      <c r="BY36" s="378" t="str">
        <f>IF('各会計、関係団体の財政状況及び健全化判断比率'!B70="","",'各会計、関係団体の財政状況及び健全化判断比率'!B70)</f>
        <v>鳥取県東部広域行政管理組合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7</v>
      </c>
      <c r="V37" s="377"/>
      <c r="W37" s="378" t="str">
        <f>IF('各会計、関係団体の財政状況及び健全化判断比率'!B31="","",'各会計、関係団体の財政状況及び健全化判断比率'!B31)</f>
        <v>智頭町介護保険サービス事業特別会計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16</v>
      </c>
      <c r="BX37" s="377"/>
      <c r="BY37" s="378" t="str">
        <f>IF('各会計、関係団体の財政状況及び健全化判断比率'!B71="","",'各会計、関係団体の財政状況及び健全化判断比率'!B71)</f>
        <v>鳥取県後期高齢者医療広域連合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17</v>
      </c>
      <c r="BX38" s="377"/>
      <c r="BY38" s="378" t="str">
        <f>IF('各会計、関係団体の財政状況及び健全化判断比率'!B72="","",'各会計、関係団体の財政状況及び健全化判断比率'!B72)</f>
        <v>鳥取県後期高齢者医療広域連合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205</v>
      </c>
      <c r="E46" s="374" t="s">
        <v>206</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207</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208</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209</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210</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211</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212</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614</v>
      </c>
    </row>
    <row r="54" spans="5:113" x14ac:dyDescent="0.2"/>
    <row r="55" spans="5:113" x14ac:dyDescent="0.2"/>
    <row r="56" spans="5:113" x14ac:dyDescent="0.2"/>
  </sheetData>
  <sheetProtection algorithmName="SHA-512" hashValue="iq3wHsfoST2KC2g3yAmOYBVAK6zuuhth2fOSb27D7ygKg0tg0bsAS8W2J2asqSzqnphFEbmiC8o4mDmpS4UpSA==" saltValue="YMCSRL91yaAwu0pGqHpfD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9" t="s">
        <v>582</v>
      </c>
      <c r="D34" s="1159"/>
      <c r="E34" s="1160"/>
      <c r="F34" s="32">
        <v>10.87</v>
      </c>
      <c r="G34" s="33">
        <v>7.93</v>
      </c>
      <c r="H34" s="33">
        <v>13.77</v>
      </c>
      <c r="I34" s="33">
        <v>15.34</v>
      </c>
      <c r="J34" s="34">
        <v>14.8</v>
      </c>
      <c r="K34" s="22"/>
      <c r="L34" s="22"/>
      <c r="M34" s="22"/>
      <c r="N34" s="22"/>
      <c r="O34" s="22"/>
      <c r="P34" s="22"/>
    </row>
    <row r="35" spans="1:16" ht="39" customHeight="1" x14ac:dyDescent="0.2">
      <c r="A35" s="22"/>
      <c r="B35" s="35"/>
      <c r="C35" s="1155" t="s">
        <v>583</v>
      </c>
      <c r="D35" s="1155"/>
      <c r="E35" s="1156"/>
      <c r="F35" s="36">
        <v>6.32</v>
      </c>
      <c r="G35" s="37">
        <v>6.72</v>
      </c>
      <c r="H35" s="37">
        <v>6.86</v>
      </c>
      <c r="I35" s="37">
        <v>6.9</v>
      </c>
      <c r="J35" s="38">
        <v>6.9</v>
      </c>
      <c r="K35" s="22"/>
      <c r="L35" s="22"/>
      <c r="M35" s="22"/>
      <c r="N35" s="22"/>
      <c r="O35" s="22"/>
      <c r="P35" s="22"/>
    </row>
    <row r="36" spans="1:16" ht="39" customHeight="1" x14ac:dyDescent="0.2">
      <c r="A36" s="22"/>
      <c r="B36" s="35"/>
      <c r="C36" s="1155" t="s">
        <v>584</v>
      </c>
      <c r="D36" s="1155"/>
      <c r="E36" s="1156"/>
      <c r="F36" s="36">
        <v>5.67</v>
      </c>
      <c r="G36" s="37">
        <v>3.71</v>
      </c>
      <c r="H36" s="37">
        <v>4.46</v>
      </c>
      <c r="I36" s="37">
        <v>4.62</v>
      </c>
      <c r="J36" s="38">
        <v>3.22</v>
      </c>
      <c r="K36" s="22"/>
      <c r="L36" s="22"/>
      <c r="M36" s="22"/>
      <c r="N36" s="22"/>
      <c r="O36" s="22"/>
      <c r="P36" s="22"/>
    </row>
    <row r="37" spans="1:16" ht="39" customHeight="1" x14ac:dyDescent="0.2">
      <c r="A37" s="22"/>
      <c r="B37" s="35"/>
      <c r="C37" s="1155" t="s">
        <v>585</v>
      </c>
      <c r="D37" s="1155"/>
      <c r="E37" s="1156"/>
      <c r="F37" s="36">
        <v>2.66</v>
      </c>
      <c r="G37" s="37">
        <v>2.2599999999999998</v>
      </c>
      <c r="H37" s="37">
        <v>2.94</v>
      </c>
      <c r="I37" s="37">
        <v>1.63</v>
      </c>
      <c r="J37" s="38">
        <v>2.19</v>
      </c>
      <c r="K37" s="22"/>
      <c r="L37" s="22"/>
      <c r="M37" s="22"/>
      <c r="N37" s="22"/>
      <c r="O37" s="22"/>
      <c r="P37" s="22"/>
    </row>
    <row r="38" spans="1:16" ht="39" customHeight="1" x14ac:dyDescent="0.2">
      <c r="A38" s="22"/>
      <c r="B38" s="35"/>
      <c r="C38" s="1155" t="s">
        <v>586</v>
      </c>
      <c r="D38" s="1155"/>
      <c r="E38" s="1156"/>
      <c r="F38" s="36">
        <v>1.9</v>
      </c>
      <c r="G38" s="37">
        <v>1</v>
      </c>
      <c r="H38" s="37">
        <v>0.24</v>
      </c>
      <c r="I38" s="37">
        <v>0.7</v>
      </c>
      <c r="J38" s="38">
        <v>1.05</v>
      </c>
      <c r="K38" s="22"/>
      <c r="L38" s="22"/>
      <c r="M38" s="22"/>
      <c r="N38" s="22"/>
      <c r="O38" s="22"/>
      <c r="P38" s="22"/>
    </row>
    <row r="39" spans="1:16" ht="39" customHeight="1" x14ac:dyDescent="0.2">
      <c r="A39" s="22"/>
      <c r="B39" s="35"/>
      <c r="C39" s="1155" t="s">
        <v>587</v>
      </c>
      <c r="D39" s="1155"/>
      <c r="E39" s="1156"/>
      <c r="F39" s="36">
        <v>0.08</v>
      </c>
      <c r="G39" s="37">
        <v>0.01</v>
      </c>
      <c r="H39" s="37">
        <v>0.01</v>
      </c>
      <c r="I39" s="37">
        <v>0.06</v>
      </c>
      <c r="J39" s="38">
        <v>0.2</v>
      </c>
      <c r="K39" s="22"/>
      <c r="L39" s="22"/>
      <c r="M39" s="22"/>
      <c r="N39" s="22"/>
      <c r="O39" s="22"/>
      <c r="P39" s="22"/>
    </row>
    <row r="40" spans="1:16" ht="39" customHeight="1" x14ac:dyDescent="0.2">
      <c r="A40" s="22"/>
      <c r="B40" s="35"/>
      <c r="C40" s="1155" t="s">
        <v>588</v>
      </c>
      <c r="D40" s="1155"/>
      <c r="E40" s="1156"/>
      <c r="F40" s="36">
        <v>0.05</v>
      </c>
      <c r="G40" s="37">
        <v>0.01</v>
      </c>
      <c r="H40" s="37">
        <v>0.03</v>
      </c>
      <c r="I40" s="37">
        <v>0.04</v>
      </c>
      <c r="J40" s="38">
        <v>0.01</v>
      </c>
      <c r="K40" s="22"/>
      <c r="L40" s="22"/>
      <c r="M40" s="22"/>
      <c r="N40" s="22"/>
      <c r="O40" s="22"/>
      <c r="P40" s="22"/>
    </row>
    <row r="41" spans="1:16" ht="39" customHeight="1" x14ac:dyDescent="0.2">
      <c r="A41" s="22"/>
      <c r="B41" s="35"/>
      <c r="C41" s="1155" t="s">
        <v>589</v>
      </c>
      <c r="D41" s="1155"/>
      <c r="E41" s="1156"/>
      <c r="F41" s="36">
        <v>0</v>
      </c>
      <c r="G41" s="37">
        <v>0</v>
      </c>
      <c r="H41" s="37">
        <v>0</v>
      </c>
      <c r="I41" s="37">
        <v>0</v>
      </c>
      <c r="J41" s="38">
        <v>0.01</v>
      </c>
      <c r="K41" s="22"/>
      <c r="L41" s="22"/>
      <c r="M41" s="22"/>
      <c r="N41" s="22"/>
      <c r="O41" s="22"/>
      <c r="P41" s="22"/>
    </row>
    <row r="42" spans="1:16" ht="39" customHeight="1" x14ac:dyDescent="0.2">
      <c r="A42" s="22"/>
      <c r="B42" s="39"/>
      <c r="C42" s="1155" t="s">
        <v>590</v>
      </c>
      <c r="D42" s="1155"/>
      <c r="E42" s="1156"/>
      <c r="F42" s="36" t="s">
        <v>532</v>
      </c>
      <c r="G42" s="37" t="s">
        <v>532</v>
      </c>
      <c r="H42" s="37" t="s">
        <v>532</v>
      </c>
      <c r="I42" s="37" t="s">
        <v>532</v>
      </c>
      <c r="J42" s="38" t="s">
        <v>532</v>
      </c>
      <c r="K42" s="22"/>
      <c r="L42" s="22"/>
      <c r="M42" s="22"/>
      <c r="N42" s="22"/>
      <c r="O42" s="22"/>
      <c r="P42" s="22"/>
    </row>
    <row r="43" spans="1:16" ht="39" customHeight="1" thickBot="1" x14ac:dyDescent="0.25">
      <c r="A43" s="22"/>
      <c r="B43" s="40"/>
      <c r="C43" s="1157" t="s">
        <v>591</v>
      </c>
      <c r="D43" s="1157"/>
      <c r="E43" s="1158"/>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IatHVFEr+1dAmRrwxXekHK5GjBmpimlF1yBrF7XrIwovgZlfKdsGBNvmDcw34nw90VgA6G3kuDxThFVNT425A==" saltValue="IDnHUxCyyHfHuVNL3jHb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468</v>
      </c>
      <c r="L45" s="58">
        <v>519</v>
      </c>
      <c r="M45" s="58">
        <v>595</v>
      </c>
      <c r="N45" s="58">
        <v>657</v>
      </c>
      <c r="O45" s="59">
        <v>772</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532</v>
      </c>
      <c r="L46" s="62" t="s">
        <v>532</v>
      </c>
      <c r="M46" s="62" t="s">
        <v>532</v>
      </c>
      <c r="N46" s="62" t="s">
        <v>532</v>
      </c>
      <c r="O46" s="63" t="s">
        <v>532</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532</v>
      </c>
      <c r="L47" s="62" t="s">
        <v>532</v>
      </c>
      <c r="M47" s="62" t="s">
        <v>532</v>
      </c>
      <c r="N47" s="62" t="s">
        <v>532</v>
      </c>
      <c r="O47" s="63" t="s">
        <v>532</v>
      </c>
      <c r="P47" s="46"/>
      <c r="Q47" s="46"/>
      <c r="R47" s="46"/>
      <c r="S47" s="46"/>
      <c r="T47" s="46"/>
      <c r="U47" s="46"/>
    </row>
    <row r="48" spans="1:21" ht="30.75" customHeight="1" x14ac:dyDescent="0.2">
      <c r="A48" s="46"/>
      <c r="B48" s="1181"/>
      <c r="C48" s="1182"/>
      <c r="D48" s="60"/>
      <c r="E48" s="1163" t="s">
        <v>15</v>
      </c>
      <c r="F48" s="1163"/>
      <c r="G48" s="1163"/>
      <c r="H48" s="1163"/>
      <c r="I48" s="1163"/>
      <c r="J48" s="1164"/>
      <c r="K48" s="61">
        <v>516</v>
      </c>
      <c r="L48" s="62">
        <v>497</v>
      </c>
      <c r="M48" s="62">
        <v>482</v>
      </c>
      <c r="N48" s="62">
        <v>471</v>
      </c>
      <c r="O48" s="63">
        <v>485</v>
      </c>
      <c r="P48" s="46"/>
      <c r="Q48" s="46"/>
      <c r="R48" s="46"/>
      <c r="S48" s="46"/>
      <c r="T48" s="46"/>
      <c r="U48" s="46"/>
    </row>
    <row r="49" spans="1:21" ht="30.75" customHeight="1" x14ac:dyDescent="0.2">
      <c r="A49" s="46"/>
      <c r="B49" s="1181"/>
      <c r="C49" s="1182"/>
      <c r="D49" s="60"/>
      <c r="E49" s="1163" t="s">
        <v>16</v>
      </c>
      <c r="F49" s="1163"/>
      <c r="G49" s="1163"/>
      <c r="H49" s="1163"/>
      <c r="I49" s="1163"/>
      <c r="J49" s="1164"/>
      <c r="K49" s="61">
        <v>7</v>
      </c>
      <c r="L49" s="62">
        <v>8</v>
      </c>
      <c r="M49" s="62">
        <v>12</v>
      </c>
      <c r="N49" s="62">
        <v>15</v>
      </c>
      <c r="O49" s="63">
        <v>15</v>
      </c>
      <c r="P49" s="46"/>
      <c r="Q49" s="46"/>
      <c r="R49" s="46"/>
      <c r="S49" s="46"/>
      <c r="T49" s="46"/>
      <c r="U49" s="46"/>
    </row>
    <row r="50" spans="1:21" ht="30.75" customHeight="1" x14ac:dyDescent="0.2">
      <c r="A50" s="46"/>
      <c r="B50" s="1181"/>
      <c r="C50" s="1182"/>
      <c r="D50" s="60"/>
      <c r="E50" s="1163" t="s">
        <v>17</v>
      </c>
      <c r="F50" s="1163"/>
      <c r="G50" s="1163"/>
      <c r="H50" s="1163"/>
      <c r="I50" s="1163"/>
      <c r="J50" s="1164"/>
      <c r="K50" s="61" t="s">
        <v>532</v>
      </c>
      <c r="L50" s="62" t="s">
        <v>532</v>
      </c>
      <c r="M50" s="62" t="s">
        <v>532</v>
      </c>
      <c r="N50" s="62" t="s">
        <v>532</v>
      </c>
      <c r="O50" s="63" t="s">
        <v>532</v>
      </c>
      <c r="P50" s="46"/>
      <c r="Q50" s="46"/>
      <c r="R50" s="46"/>
      <c r="S50" s="46"/>
      <c r="T50" s="46"/>
      <c r="U50" s="46"/>
    </row>
    <row r="51" spans="1:21" ht="30.75" customHeight="1" x14ac:dyDescent="0.2">
      <c r="A51" s="46"/>
      <c r="B51" s="1183"/>
      <c r="C51" s="1184"/>
      <c r="D51" s="64"/>
      <c r="E51" s="1163" t="s">
        <v>18</v>
      </c>
      <c r="F51" s="1163"/>
      <c r="G51" s="1163"/>
      <c r="H51" s="1163"/>
      <c r="I51" s="1163"/>
      <c r="J51" s="1164"/>
      <c r="K51" s="61" t="s">
        <v>532</v>
      </c>
      <c r="L51" s="62" t="s">
        <v>532</v>
      </c>
      <c r="M51" s="62" t="s">
        <v>532</v>
      </c>
      <c r="N51" s="62" t="s">
        <v>532</v>
      </c>
      <c r="O51" s="63" t="s">
        <v>532</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713</v>
      </c>
      <c r="L52" s="62">
        <v>748</v>
      </c>
      <c r="M52" s="62">
        <v>788</v>
      </c>
      <c r="N52" s="62">
        <v>812</v>
      </c>
      <c r="O52" s="63">
        <v>879</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278</v>
      </c>
      <c r="L53" s="67">
        <v>276</v>
      </c>
      <c r="M53" s="67">
        <v>301</v>
      </c>
      <c r="N53" s="67">
        <v>331</v>
      </c>
      <c r="O53" s="68">
        <v>393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592</v>
      </c>
      <c r="P55" s="46"/>
      <c r="Q55" s="46"/>
      <c r="R55" s="46"/>
      <c r="S55" s="46"/>
      <c r="T55" s="46"/>
      <c r="U55" s="46"/>
    </row>
    <row r="56" spans="1:21" ht="31.5" customHeight="1" thickBot="1" x14ac:dyDescent="0.25">
      <c r="A56" s="46"/>
      <c r="B56" s="74"/>
      <c r="C56" s="75"/>
      <c r="D56" s="75"/>
      <c r="E56" s="76"/>
      <c r="F56" s="76"/>
      <c r="G56" s="76"/>
      <c r="H56" s="76"/>
      <c r="I56" s="76"/>
      <c r="J56" s="77" t="s">
        <v>2</v>
      </c>
      <c r="K56" s="78" t="s">
        <v>593</v>
      </c>
      <c r="L56" s="79" t="s">
        <v>594</v>
      </c>
      <c r="M56" s="79" t="s">
        <v>595</v>
      </c>
      <c r="N56" s="79" t="s">
        <v>596</v>
      </c>
      <c r="O56" s="80" t="s">
        <v>597</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dacm06hqoDYzJ95S3fJeuQyXeCP9CsxHrbNi+jVQf1rdcAAnqZuOH6YyWrrN4Th1rbclypDTj47MZerRpsGDQ==" saltValue="n6kgHLpKIiyi0CQD8wiD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574</v>
      </c>
      <c r="J40" s="98" t="s">
        <v>575</v>
      </c>
      <c r="K40" s="98" t="s">
        <v>576</v>
      </c>
      <c r="L40" s="98" t="s">
        <v>577</v>
      </c>
      <c r="M40" s="99" t="s">
        <v>578</v>
      </c>
    </row>
    <row r="41" spans="2:13" ht="27.75" customHeight="1" x14ac:dyDescent="0.2">
      <c r="B41" s="1199" t="s">
        <v>30</v>
      </c>
      <c r="C41" s="1200"/>
      <c r="D41" s="100"/>
      <c r="E41" s="1201" t="s">
        <v>31</v>
      </c>
      <c r="F41" s="1201"/>
      <c r="G41" s="1201"/>
      <c r="H41" s="1202"/>
      <c r="I41" s="332">
        <v>7557</v>
      </c>
      <c r="J41" s="333">
        <v>7726</v>
      </c>
      <c r="K41" s="333">
        <v>7865</v>
      </c>
      <c r="L41" s="333">
        <v>8184</v>
      </c>
      <c r="M41" s="334">
        <v>8558</v>
      </c>
    </row>
    <row r="42" spans="2:13" ht="27.75" customHeight="1" x14ac:dyDescent="0.2">
      <c r="B42" s="1189"/>
      <c r="C42" s="1190"/>
      <c r="D42" s="101"/>
      <c r="E42" s="1193" t="s">
        <v>32</v>
      </c>
      <c r="F42" s="1193"/>
      <c r="G42" s="1193"/>
      <c r="H42" s="1194"/>
      <c r="I42" s="335">
        <v>110</v>
      </c>
      <c r="J42" s="336">
        <v>40</v>
      </c>
      <c r="K42" s="336">
        <v>40</v>
      </c>
      <c r="L42" s="336">
        <v>40</v>
      </c>
      <c r="M42" s="337">
        <v>20</v>
      </c>
    </row>
    <row r="43" spans="2:13" ht="27.75" customHeight="1" x14ac:dyDescent="0.2">
      <c r="B43" s="1189"/>
      <c r="C43" s="1190"/>
      <c r="D43" s="101"/>
      <c r="E43" s="1193" t="s">
        <v>33</v>
      </c>
      <c r="F43" s="1193"/>
      <c r="G43" s="1193"/>
      <c r="H43" s="1194"/>
      <c r="I43" s="335">
        <v>6974</v>
      </c>
      <c r="J43" s="336">
        <v>7038</v>
      </c>
      <c r="K43" s="336">
        <v>5910</v>
      </c>
      <c r="L43" s="336">
        <v>5606</v>
      </c>
      <c r="M43" s="337">
        <v>5242</v>
      </c>
    </row>
    <row r="44" spans="2:13" ht="27.75" customHeight="1" x14ac:dyDescent="0.2">
      <c r="B44" s="1189"/>
      <c r="C44" s="1190"/>
      <c r="D44" s="101"/>
      <c r="E44" s="1193" t="s">
        <v>34</v>
      </c>
      <c r="F44" s="1193"/>
      <c r="G44" s="1193"/>
      <c r="H44" s="1194"/>
      <c r="I44" s="335">
        <v>72</v>
      </c>
      <c r="J44" s="336">
        <v>70</v>
      </c>
      <c r="K44" s="336">
        <v>83</v>
      </c>
      <c r="L44" s="336">
        <v>81</v>
      </c>
      <c r="M44" s="337">
        <v>78</v>
      </c>
    </row>
    <row r="45" spans="2:13" ht="27.75" customHeight="1" x14ac:dyDescent="0.2">
      <c r="B45" s="1189"/>
      <c r="C45" s="1190"/>
      <c r="D45" s="101"/>
      <c r="E45" s="1193" t="s">
        <v>35</v>
      </c>
      <c r="F45" s="1193"/>
      <c r="G45" s="1193"/>
      <c r="H45" s="1194"/>
      <c r="I45" s="335">
        <v>409</v>
      </c>
      <c r="J45" s="336">
        <v>410</v>
      </c>
      <c r="K45" s="336">
        <v>413</v>
      </c>
      <c r="L45" s="336">
        <v>338</v>
      </c>
      <c r="M45" s="337">
        <v>308</v>
      </c>
    </row>
    <row r="46" spans="2:13" ht="27.75" customHeight="1" x14ac:dyDescent="0.2">
      <c r="B46" s="1189"/>
      <c r="C46" s="1190"/>
      <c r="D46" s="102"/>
      <c r="E46" s="1193" t="s">
        <v>36</v>
      </c>
      <c r="F46" s="1193"/>
      <c r="G46" s="1193"/>
      <c r="H46" s="1194"/>
      <c r="I46" s="335" t="s">
        <v>532</v>
      </c>
      <c r="J46" s="336" t="s">
        <v>532</v>
      </c>
      <c r="K46" s="336" t="s">
        <v>532</v>
      </c>
      <c r="L46" s="336" t="s">
        <v>532</v>
      </c>
      <c r="M46" s="337" t="s">
        <v>532</v>
      </c>
    </row>
    <row r="47" spans="2:13" ht="27.75" customHeight="1" x14ac:dyDescent="0.2">
      <c r="B47" s="1189"/>
      <c r="C47" s="1190"/>
      <c r="D47" s="103"/>
      <c r="E47" s="1203" t="s">
        <v>37</v>
      </c>
      <c r="F47" s="1204"/>
      <c r="G47" s="1204"/>
      <c r="H47" s="1205"/>
      <c r="I47" s="335" t="s">
        <v>532</v>
      </c>
      <c r="J47" s="336" t="s">
        <v>532</v>
      </c>
      <c r="K47" s="336" t="s">
        <v>532</v>
      </c>
      <c r="L47" s="336" t="s">
        <v>532</v>
      </c>
      <c r="M47" s="337" t="s">
        <v>532</v>
      </c>
    </row>
    <row r="48" spans="2:13" ht="27.75" customHeight="1" x14ac:dyDescent="0.2">
      <c r="B48" s="1189"/>
      <c r="C48" s="1190"/>
      <c r="D48" s="101"/>
      <c r="E48" s="1193" t="s">
        <v>38</v>
      </c>
      <c r="F48" s="1193"/>
      <c r="G48" s="1193"/>
      <c r="H48" s="1194"/>
      <c r="I48" s="335" t="s">
        <v>532</v>
      </c>
      <c r="J48" s="336" t="s">
        <v>532</v>
      </c>
      <c r="K48" s="336" t="s">
        <v>532</v>
      </c>
      <c r="L48" s="336" t="s">
        <v>532</v>
      </c>
      <c r="M48" s="337" t="s">
        <v>532</v>
      </c>
    </row>
    <row r="49" spans="2:13" ht="27.75" customHeight="1" x14ac:dyDescent="0.2">
      <c r="B49" s="1191"/>
      <c r="C49" s="1192"/>
      <c r="D49" s="101"/>
      <c r="E49" s="1193" t="s">
        <v>39</v>
      </c>
      <c r="F49" s="1193"/>
      <c r="G49" s="1193"/>
      <c r="H49" s="1194"/>
      <c r="I49" s="335" t="s">
        <v>532</v>
      </c>
      <c r="J49" s="336" t="s">
        <v>532</v>
      </c>
      <c r="K49" s="336" t="s">
        <v>532</v>
      </c>
      <c r="L49" s="336" t="s">
        <v>532</v>
      </c>
      <c r="M49" s="337" t="s">
        <v>532</v>
      </c>
    </row>
    <row r="50" spans="2:13" ht="27.75" customHeight="1" x14ac:dyDescent="0.2">
      <c r="B50" s="1187" t="s">
        <v>40</v>
      </c>
      <c r="C50" s="1188"/>
      <c r="D50" s="104"/>
      <c r="E50" s="1193" t="s">
        <v>41</v>
      </c>
      <c r="F50" s="1193"/>
      <c r="G50" s="1193"/>
      <c r="H50" s="1194"/>
      <c r="I50" s="335">
        <v>3012</v>
      </c>
      <c r="J50" s="336">
        <v>3017</v>
      </c>
      <c r="K50" s="336">
        <v>2817</v>
      </c>
      <c r="L50" s="336">
        <v>2846</v>
      </c>
      <c r="M50" s="337">
        <v>3155</v>
      </c>
    </row>
    <row r="51" spans="2:13" ht="27.75" customHeight="1" x14ac:dyDescent="0.2">
      <c r="B51" s="1189"/>
      <c r="C51" s="1190"/>
      <c r="D51" s="101"/>
      <c r="E51" s="1193" t="s">
        <v>42</v>
      </c>
      <c r="F51" s="1193"/>
      <c r="G51" s="1193"/>
      <c r="H51" s="1194"/>
      <c r="I51" s="335">
        <v>44</v>
      </c>
      <c r="J51" s="336">
        <v>29</v>
      </c>
      <c r="K51" s="336">
        <v>17</v>
      </c>
      <c r="L51" s="336">
        <v>2</v>
      </c>
      <c r="M51" s="337" t="s">
        <v>532</v>
      </c>
    </row>
    <row r="52" spans="2:13" ht="27.75" customHeight="1" x14ac:dyDescent="0.2">
      <c r="B52" s="1191"/>
      <c r="C52" s="1192"/>
      <c r="D52" s="101"/>
      <c r="E52" s="1193" t="s">
        <v>43</v>
      </c>
      <c r="F52" s="1193"/>
      <c r="G52" s="1193"/>
      <c r="H52" s="1194"/>
      <c r="I52" s="335">
        <v>9442</v>
      </c>
      <c r="J52" s="336">
        <v>9232</v>
      </c>
      <c r="K52" s="336">
        <v>9011</v>
      </c>
      <c r="L52" s="336">
        <v>9300</v>
      </c>
      <c r="M52" s="337">
        <v>8681</v>
      </c>
    </row>
    <row r="53" spans="2:13" ht="27.75" customHeight="1" thickBot="1" x14ac:dyDescent="0.25">
      <c r="B53" s="1195" t="s">
        <v>44</v>
      </c>
      <c r="C53" s="1196"/>
      <c r="D53" s="105"/>
      <c r="E53" s="1197" t="s">
        <v>45</v>
      </c>
      <c r="F53" s="1197"/>
      <c r="G53" s="1197"/>
      <c r="H53" s="1198"/>
      <c r="I53" s="338">
        <v>2624</v>
      </c>
      <c r="J53" s="339">
        <v>3007</v>
      </c>
      <c r="K53" s="339">
        <v>2466</v>
      </c>
      <c r="L53" s="339">
        <v>2102</v>
      </c>
      <c r="M53" s="340">
        <v>2370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nFqTjkTT0FDyIe7h7yazLsj76XunfhB1/zNp60LJzGRpmW/LVTX/CqXoPoLAjDroX7m1dZ4/z8P69oHJew9raA==" saltValue="RBG8G32/urN/j0xjPsW2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576</v>
      </c>
      <c r="G54" s="114" t="s">
        <v>577</v>
      </c>
      <c r="H54" s="115" t="s">
        <v>578</v>
      </c>
    </row>
    <row r="55" spans="2:8" ht="52.5" customHeight="1" x14ac:dyDescent="0.2">
      <c r="B55" s="116"/>
      <c r="C55" s="1214" t="s">
        <v>48</v>
      </c>
      <c r="D55" s="1214"/>
      <c r="E55" s="1215"/>
      <c r="F55" s="117">
        <v>1407</v>
      </c>
      <c r="G55" s="117">
        <v>1418</v>
      </c>
      <c r="H55" s="118">
        <v>1769</v>
      </c>
    </row>
    <row r="56" spans="2:8" ht="52.5" customHeight="1" x14ac:dyDescent="0.2">
      <c r="B56" s="119"/>
      <c r="C56" s="1216" t="s">
        <v>49</v>
      </c>
      <c r="D56" s="1216"/>
      <c r="E56" s="1217"/>
      <c r="F56" s="120">
        <v>15</v>
      </c>
      <c r="G56" s="120">
        <v>15</v>
      </c>
      <c r="H56" s="121">
        <v>15</v>
      </c>
    </row>
    <row r="57" spans="2:8" ht="53.25" customHeight="1" x14ac:dyDescent="0.2">
      <c r="B57" s="119"/>
      <c r="C57" s="1218" t="s">
        <v>50</v>
      </c>
      <c r="D57" s="1218"/>
      <c r="E57" s="1219"/>
      <c r="F57" s="122">
        <v>1038</v>
      </c>
      <c r="G57" s="122">
        <v>1064</v>
      </c>
      <c r="H57" s="123">
        <v>1061</v>
      </c>
    </row>
    <row r="58" spans="2:8" ht="45.75" customHeight="1" x14ac:dyDescent="0.2">
      <c r="B58" s="124"/>
      <c r="C58" s="1206" t="s">
        <v>610</v>
      </c>
      <c r="D58" s="1207"/>
      <c r="E58" s="1208"/>
      <c r="F58" s="125">
        <v>554</v>
      </c>
      <c r="G58" s="125">
        <v>511</v>
      </c>
      <c r="H58" s="126">
        <v>461</v>
      </c>
    </row>
    <row r="59" spans="2:8" ht="45.75" customHeight="1" x14ac:dyDescent="0.2">
      <c r="B59" s="124"/>
      <c r="C59" s="1206" t="s">
        <v>611</v>
      </c>
      <c r="D59" s="1207"/>
      <c r="E59" s="1208"/>
      <c r="F59" s="125">
        <v>148</v>
      </c>
      <c r="G59" s="125">
        <v>148</v>
      </c>
      <c r="H59" s="126">
        <v>148</v>
      </c>
    </row>
    <row r="60" spans="2:8" ht="45.75" customHeight="1" x14ac:dyDescent="0.2">
      <c r="B60" s="124"/>
      <c r="C60" s="1206" t="s">
        <v>612</v>
      </c>
      <c r="D60" s="1207"/>
      <c r="E60" s="1208"/>
      <c r="F60" s="125">
        <v>97</v>
      </c>
      <c r="G60" s="125">
        <v>97</v>
      </c>
      <c r="H60" s="126">
        <v>97</v>
      </c>
    </row>
    <row r="61" spans="2:8" ht="45.75" customHeight="1" x14ac:dyDescent="0.2">
      <c r="B61" s="124"/>
      <c r="C61" s="1206" t="s">
        <v>609</v>
      </c>
      <c r="D61" s="1207"/>
      <c r="E61" s="1208"/>
      <c r="F61" s="125">
        <v>20</v>
      </c>
      <c r="G61" s="125">
        <v>41</v>
      </c>
      <c r="H61" s="126">
        <v>77</v>
      </c>
    </row>
    <row r="62" spans="2:8" ht="45.75" customHeight="1" thickBot="1" x14ac:dyDescent="0.25">
      <c r="B62" s="127"/>
      <c r="C62" s="1209" t="s">
        <v>613</v>
      </c>
      <c r="D62" s="1210"/>
      <c r="E62" s="1211"/>
      <c r="F62" s="128">
        <v>49</v>
      </c>
      <c r="G62" s="128">
        <v>49</v>
      </c>
      <c r="H62" s="129">
        <v>49</v>
      </c>
    </row>
    <row r="63" spans="2:8" ht="52.5" customHeight="1" thickBot="1" x14ac:dyDescent="0.25">
      <c r="B63" s="130"/>
      <c r="C63" s="1212" t="s">
        <v>51</v>
      </c>
      <c r="D63" s="1212"/>
      <c r="E63" s="1213"/>
      <c r="F63" s="131">
        <v>2459</v>
      </c>
      <c r="G63" s="131">
        <v>2497</v>
      </c>
      <c r="H63" s="132">
        <v>2844</v>
      </c>
    </row>
    <row r="64" spans="2:8" ht="13.2" x14ac:dyDescent="0.2"/>
  </sheetData>
  <sheetProtection algorithmName="SHA-512" hashValue="0gISDMUsvD5LEisoWF/qPjgxg/0SGNrBvPiWGZFakRnfghM4DQrrTjpOQg7Uw67F8gdy975BM9skAlmGqXIIjQ==" saltValue="6NjZBojaG7CMqxXCJLu3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3"/>
      <c r="B1" s="372"/>
      <c r="DD1" s="245"/>
      <c r="DE1" s="245"/>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45"/>
      <c r="DE2" s="245"/>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45"/>
      <c r="DE3" s="245"/>
    </row>
    <row r="4" spans="1:109" s="243"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3"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3"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3"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3"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3"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3"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3"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3"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3"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3"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3"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3"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3"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3"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245"/>
      <c r="DE19" s="245"/>
    </row>
    <row r="20" spans="1:109" ht="13.2" x14ac:dyDescent="0.2">
      <c r="DD20" s="245"/>
      <c r="DE20" s="245"/>
    </row>
    <row r="21" spans="1:109" ht="17.25" customHeight="1" x14ac:dyDescent="0.2">
      <c r="B21" s="370"/>
      <c r="C21" s="247"/>
      <c r="D21" s="247"/>
      <c r="E21" s="247"/>
      <c r="F21" s="247"/>
      <c r="G21" s="247"/>
      <c r="H21" s="247"/>
      <c r="I21" s="247"/>
      <c r="J21" s="247"/>
      <c r="K21" s="247"/>
      <c r="L21" s="247"/>
      <c r="M21" s="247"/>
      <c r="N21" s="36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69"/>
      <c r="AU21" s="247"/>
      <c r="AV21" s="247"/>
      <c r="AW21" s="247"/>
      <c r="AX21" s="247"/>
      <c r="AY21" s="247"/>
      <c r="AZ21" s="247"/>
      <c r="BA21" s="247"/>
      <c r="BB21" s="247"/>
      <c r="BC21" s="247"/>
      <c r="BD21" s="247"/>
      <c r="BE21" s="247"/>
      <c r="BF21" s="369"/>
      <c r="BG21" s="247"/>
      <c r="BH21" s="247"/>
      <c r="BI21" s="247"/>
      <c r="BJ21" s="247"/>
      <c r="BK21" s="247"/>
      <c r="BL21" s="247"/>
      <c r="BM21" s="247"/>
      <c r="BN21" s="247"/>
      <c r="BO21" s="247"/>
      <c r="BP21" s="247"/>
      <c r="BQ21" s="247"/>
      <c r="BR21" s="369"/>
      <c r="BS21" s="247"/>
      <c r="BT21" s="247"/>
      <c r="BU21" s="247"/>
      <c r="BV21" s="247"/>
      <c r="BW21" s="247"/>
      <c r="BX21" s="247"/>
      <c r="BY21" s="247"/>
      <c r="BZ21" s="247"/>
      <c r="CA21" s="247"/>
      <c r="CB21" s="247"/>
      <c r="CC21" s="247"/>
      <c r="CD21" s="369"/>
      <c r="CE21" s="247"/>
      <c r="CF21" s="247"/>
      <c r="CG21" s="247"/>
      <c r="CH21" s="247"/>
      <c r="CI21" s="247"/>
      <c r="CJ21" s="247"/>
      <c r="CK21" s="247"/>
      <c r="CL21" s="247"/>
      <c r="CM21" s="247"/>
      <c r="CN21" s="247"/>
      <c r="CO21" s="247"/>
      <c r="CP21" s="369"/>
      <c r="CQ21" s="247"/>
      <c r="CR21" s="247"/>
      <c r="CS21" s="247"/>
      <c r="CT21" s="247"/>
      <c r="CU21" s="247"/>
      <c r="CV21" s="247"/>
      <c r="CW21" s="247"/>
      <c r="CX21" s="247"/>
      <c r="CY21" s="247"/>
      <c r="CZ21" s="247"/>
      <c r="DA21" s="247"/>
      <c r="DB21" s="369"/>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1"/>
      <c r="DD40" s="361"/>
      <c r="DE40" s="245"/>
    </row>
    <row r="41" spans="2:109" ht="16.2" x14ac:dyDescent="0.2">
      <c r="B41" s="246" t="s">
        <v>623</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58"/>
      <c r="I42" s="357"/>
      <c r="J42" s="357"/>
      <c r="K42" s="357"/>
      <c r="AM42" s="358"/>
      <c r="AN42" s="358" t="s">
        <v>620</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2">
      <c r="B43" s="249"/>
      <c r="AN43" s="1220" t="s">
        <v>625</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2" x14ac:dyDescent="0.2">
      <c r="B44" s="249"/>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2" x14ac:dyDescent="0.2">
      <c r="B45" s="249"/>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2" x14ac:dyDescent="0.2">
      <c r="B46" s="249"/>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2" x14ac:dyDescent="0.2">
      <c r="B47" s="249"/>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2" x14ac:dyDescent="0.2">
      <c r="B48" s="249"/>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2" x14ac:dyDescent="0.2">
      <c r="B49" s="249"/>
      <c r="AN49" s="245" t="s">
        <v>619</v>
      </c>
    </row>
    <row r="50" spans="1:109" ht="13.2" x14ac:dyDescent="0.2">
      <c r="B50" s="249"/>
      <c r="G50" s="1229"/>
      <c r="H50" s="1229"/>
      <c r="I50" s="1229"/>
      <c r="J50" s="1229"/>
      <c r="K50" s="351"/>
      <c r="L50" s="351"/>
      <c r="M50" s="350"/>
      <c r="N50" s="350"/>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574</v>
      </c>
      <c r="BQ50" s="1233"/>
      <c r="BR50" s="1233"/>
      <c r="BS50" s="1233"/>
      <c r="BT50" s="1233"/>
      <c r="BU50" s="1233"/>
      <c r="BV50" s="1233"/>
      <c r="BW50" s="1233"/>
      <c r="BX50" s="1233" t="s">
        <v>575</v>
      </c>
      <c r="BY50" s="1233"/>
      <c r="BZ50" s="1233"/>
      <c r="CA50" s="1233"/>
      <c r="CB50" s="1233"/>
      <c r="CC50" s="1233"/>
      <c r="CD50" s="1233"/>
      <c r="CE50" s="1233"/>
      <c r="CF50" s="1233" t="s">
        <v>576</v>
      </c>
      <c r="CG50" s="1233"/>
      <c r="CH50" s="1233"/>
      <c r="CI50" s="1233"/>
      <c r="CJ50" s="1233"/>
      <c r="CK50" s="1233"/>
      <c r="CL50" s="1233"/>
      <c r="CM50" s="1233"/>
      <c r="CN50" s="1233" t="s">
        <v>577</v>
      </c>
      <c r="CO50" s="1233"/>
      <c r="CP50" s="1233"/>
      <c r="CQ50" s="1233"/>
      <c r="CR50" s="1233"/>
      <c r="CS50" s="1233"/>
      <c r="CT50" s="1233"/>
      <c r="CU50" s="1233"/>
      <c r="CV50" s="1233" t="s">
        <v>578</v>
      </c>
      <c r="CW50" s="1233"/>
      <c r="CX50" s="1233"/>
      <c r="CY50" s="1233"/>
      <c r="CZ50" s="1233"/>
      <c r="DA50" s="1233"/>
      <c r="DB50" s="1233"/>
      <c r="DC50" s="1233"/>
    </row>
    <row r="51" spans="1:109" ht="13.5" customHeight="1" x14ac:dyDescent="0.2">
      <c r="B51" s="249"/>
      <c r="G51" s="1236"/>
      <c r="H51" s="1236"/>
      <c r="I51" s="1238"/>
      <c r="J51" s="1238"/>
      <c r="K51" s="1237"/>
      <c r="L51" s="1237"/>
      <c r="M51" s="1237"/>
      <c r="N51" s="1237"/>
      <c r="AM51" s="349"/>
      <c r="AN51" s="1234" t="s">
        <v>618</v>
      </c>
      <c r="AO51" s="1234"/>
      <c r="AP51" s="1234"/>
      <c r="AQ51" s="1234"/>
      <c r="AR51" s="1234"/>
      <c r="AS51" s="1234"/>
      <c r="AT51" s="1234"/>
      <c r="AU51" s="1234"/>
      <c r="AV51" s="1234"/>
      <c r="AW51" s="1234"/>
      <c r="AX51" s="1234"/>
      <c r="AY51" s="1234"/>
      <c r="AZ51" s="1234"/>
      <c r="BA51" s="1234"/>
      <c r="BB51" s="1234" t="s">
        <v>616</v>
      </c>
      <c r="BC51" s="1234"/>
      <c r="BD51" s="1234"/>
      <c r="BE51" s="1234"/>
      <c r="BF51" s="1234"/>
      <c r="BG51" s="1234"/>
      <c r="BH51" s="1234"/>
      <c r="BI51" s="1234"/>
      <c r="BJ51" s="1234"/>
      <c r="BK51" s="1234"/>
      <c r="BL51" s="1234"/>
      <c r="BM51" s="1234"/>
      <c r="BN51" s="1234"/>
      <c r="BO51" s="1234"/>
      <c r="BP51" s="1235">
        <v>93.7</v>
      </c>
      <c r="BQ51" s="1235"/>
      <c r="BR51" s="1235"/>
      <c r="BS51" s="1235"/>
      <c r="BT51" s="1235"/>
      <c r="BU51" s="1235"/>
      <c r="BV51" s="1235"/>
      <c r="BW51" s="1235"/>
      <c r="BX51" s="1235">
        <v>107.1</v>
      </c>
      <c r="BY51" s="1235"/>
      <c r="BZ51" s="1235"/>
      <c r="CA51" s="1235"/>
      <c r="CB51" s="1235"/>
      <c r="CC51" s="1235"/>
      <c r="CD51" s="1235"/>
      <c r="CE51" s="1235"/>
      <c r="CF51" s="1235">
        <v>88.8</v>
      </c>
      <c r="CG51" s="1235"/>
      <c r="CH51" s="1235"/>
      <c r="CI51" s="1235"/>
      <c r="CJ51" s="1235"/>
      <c r="CK51" s="1235"/>
      <c r="CL51" s="1235"/>
      <c r="CM51" s="1235"/>
      <c r="CN51" s="1235">
        <v>70.2</v>
      </c>
      <c r="CO51" s="1235"/>
      <c r="CP51" s="1235"/>
      <c r="CQ51" s="1235"/>
      <c r="CR51" s="1235"/>
      <c r="CS51" s="1235"/>
      <c r="CT51" s="1235"/>
      <c r="CU51" s="1235"/>
      <c r="CV51" s="1235">
        <v>74</v>
      </c>
      <c r="CW51" s="1235"/>
      <c r="CX51" s="1235"/>
      <c r="CY51" s="1235"/>
      <c r="CZ51" s="1235"/>
      <c r="DA51" s="1235"/>
      <c r="DB51" s="1235"/>
      <c r="DC51" s="1235"/>
    </row>
    <row r="52" spans="1:109" ht="13.2" x14ac:dyDescent="0.2">
      <c r="B52" s="249"/>
      <c r="G52" s="1236"/>
      <c r="H52" s="1236"/>
      <c r="I52" s="1238"/>
      <c r="J52" s="1238"/>
      <c r="K52" s="1237"/>
      <c r="L52" s="1237"/>
      <c r="M52" s="1237"/>
      <c r="N52" s="1237"/>
      <c r="AM52" s="349"/>
      <c r="AN52" s="1234"/>
      <c r="AO52" s="1234"/>
      <c r="AP52" s="1234"/>
      <c r="AQ52" s="1234"/>
      <c r="AR52" s="1234"/>
      <c r="AS52" s="1234"/>
      <c r="AT52" s="1234"/>
      <c r="AU52" s="1234"/>
      <c r="AV52" s="1234"/>
      <c r="AW52" s="1234"/>
      <c r="AX52" s="1234"/>
      <c r="AY52" s="1234"/>
      <c r="AZ52" s="1234"/>
      <c r="BA52" s="1234"/>
      <c r="BB52" s="1234"/>
      <c r="BC52" s="1234"/>
      <c r="BD52" s="1234"/>
      <c r="BE52" s="1234"/>
      <c r="BF52" s="1234"/>
      <c r="BG52" s="1234"/>
      <c r="BH52" s="1234"/>
      <c r="BI52" s="1234"/>
      <c r="BJ52" s="1234"/>
      <c r="BK52" s="1234"/>
      <c r="BL52" s="1234"/>
      <c r="BM52" s="1234"/>
      <c r="BN52" s="1234"/>
      <c r="BO52" s="1234"/>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2" x14ac:dyDescent="0.2">
      <c r="A53" s="357"/>
      <c r="B53" s="249"/>
      <c r="G53" s="1236"/>
      <c r="H53" s="1236"/>
      <c r="I53" s="1229"/>
      <c r="J53" s="1229"/>
      <c r="K53" s="1237"/>
      <c r="L53" s="1237"/>
      <c r="M53" s="1237"/>
      <c r="N53" s="1237"/>
      <c r="AM53" s="349"/>
      <c r="AN53" s="1234"/>
      <c r="AO53" s="1234"/>
      <c r="AP53" s="1234"/>
      <c r="AQ53" s="1234"/>
      <c r="AR53" s="1234"/>
      <c r="AS53" s="1234"/>
      <c r="AT53" s="1234"/>
      <c r="AU53" s="1234"/>
      <c r="AV53" s="1234"/>
      <c r="AW53" s="1234"/>
      <c r="AX53" s="1234"/>
      <c r="AY53" s="1234"/>
      <c r="AZ53" s="1234"/>
      <c r="BA53" s="1234"/>
      <c r="BB53" s="1234" t="s">
        <v>622</v>
      </c>
      <c r="BC53" s="1234"/>
      <c r="BD53" s="1234"/>
      <c r="BE53" s="1234"/>
      <c r="BF53" s="1234"/>
      <c r="BG53" s="1234"/>
      <c r="BH53" s="1234"/>
      <c r="BI53" s="1234"/>
      <c r="BJ53" s="1234"/>
      <c r="BK53" s="1234"/>
      <c r="BL53" s="1234"/>
      <c r="BM53" s="1234"/>
      <c r="BN53" s="1234"/>
      <c r="BO53" s="1234"/>
      <c r="BP53" s="1235">
        <v>50</v>
      </c>
      <c r="BQ53" s="1235"/>
      <c r="BR53" s="1235"/>
      <c r="BS53" s="1235"/>
      <c r="BT53" s="1235"/>
      <c r="BU53" s="1235"/>
      <c r="BV53" s="1235"/>
      <c r="BW53" s="1235"/>
      <c r="BX53" s="1235">
        <v>58.8</v>
      </c>
      <c r="BY53" s="1235"/>
      <c r="BZ53" s="1235"/>
      <c r="CA53" s="1235"/>
      <c r="CB53" s="1235"/>
      <c r="CC53" s="1235"/>
      <c r="CD53" s="1235"/>
      <c r="CE53" s="1235"/>
      <c r="CF53" s="1235">
        <v>60.8</v>
      </c>
      <c r="CG53" s="1235"/>
      <c r="CH53" s="1235"/>
      <c r="CI53" s="1235"/>
      <c r="CJ53" s="1235"/>
      <c r="CK53" s="1235"/>
      <c r="CL53" s="1235"/>
      <c r="CM53" s="1235"/>
      <c r="CN53" s="1235">
        <v>60.1</v>
      </c>
      <c r="CO53" s="1235"/>
      <c r="CP53" s="1235"/>
      <c r="CQ53" s="1235"/>
      <c r="CR53" s="1235"/>
      <c r="CS53" s="1235"/>
      <c r="CT53" s="1235"/>
      <c r="CU53" s="1235"/>
      <c r="CV53" s="1235">
        <v>61.7</v>
      </c>
      <c r="CW53" s="1235"/>
      <c r="CX53" s="1235"/>
      <c r="CY53" s="1235"/>
      <c r="CZ53" s="1235"/>
      <c r="DA53" s="1235"/>
      <c r="DB53" s="1235"/>
      <c r="DC53" s="1235"/>
    </row>
    <row r="54" spans="1:109" ht="13.2" x14ac:dyDescent="0.2">
      <c r="A54" s="357"/>
      <c r="B54" s="249"/>
      <c r="G54" s="1236"/>
      <c r="H54" s="1236"/>
      <c r="I54" s="1229"/>
      <c r="J54" s="1229"/>
      <c r="K54" s="1237"/>
      <c r="L54" s="1237"/>
      <c r="M54" s="1237"/>
      <c r="N54" s="1237"/>
      <c r="AM54" s="349"/>
      <c r="AN54" s="1234"/>
      <c r="AO54" s="1234"/>
      <c r="AP54" s="1234"/>
      <c r="AQ54" s="1234"/>
      <c r="AR54" s="1234"/>
      <c r="AS54" s="1234"/>
      <c r="AT54" s="1234"/>
      <c r="AU54" s="1234"/>
      <c r="AV54" s="1234"/>
      <c r="AW54" s="1234"/>
      <c r="AX54" s="1234"/>
      <c r="AY54" s="1234"/>
      <c r="AZ54" s="1234"/>
      <c r="BA54" s="1234"/>
      <c r="BB54" s="1234"/>
      <c r="BC54" s="1234"/>
      <c r="BD54" s="1234"/>
      <c r="BE54" s="1234"/>
      <c r="BF54" s="1234"/>
      <c r="BG54" s="1234"/>
      <c r="BH54" s="1234"/>
      <c r="BI54" s="1234"/>
      <c r="BJ54" s="1234"/>
      <c r="BK54" s="1234"/>
      <c r="BL54" s="1234"/>
      <c r="BM54" s="1234"/>
      <c r="BN54" s="1234"/>
      <c r="BO54" s="1234"/>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2" x14ac:dyDescent="0.2">
      <c r="A55" s="357"/>
      <c r="B55" s="249"/>
      <c r="G55" s="1229"/>
      <c r="H55" s="1229"/>
      <c r="I55" s="1229"/>
      <c r="J55" s="1229"/>
      <c r="K55" s="1237"/>
      <c r="L55" s="1237"/>
      <c r="M55" s="1237"/>
      <c r="N55" s="1237"/>
      <c r="AN55" s="1233" t="s">
        <v>617</v>
      </c>
      <c r="AO55" s="1233"/>
      <c r="AP55" s="1233"/>
      <c r="AQ55" s="1233"/>
      <c r="AR55" s="1233"/>
      <c r="AS55" s="1233"/>
      <c r="AT55" s="1233"/>
      <c r="AU55" s="1233"/>
      <c r="AV55" s="1233"/>
      <c r="AW55" s="1233"/>
      <c r="AX55" s="1233"/>
      <c r="AY55" s="1233"/>
      <c r="AZ55" s="1233"/>
      <c r="BA55" s="1233"/>
      <c r="BB55" s="1234" t="s">
        <v>616</v>
      </c>
      <c r="BC55" s="1234"/>
      <c r="BD55" s="1234"/>
      <c r="BE55" s="1234"/>
      <c r="BF55" s="1234"/>
      <c r="BG55" s="1234"/>
      <c r="BH55" s="1234"/>
      <c r="BI55" s="1234"/>
      <c r="BJ55" s="1234"/>
      <c r="BK55" s="1234"/>
      <c r="BL55" s="1234"/>
      <c r="BM55" s="1234"/>
      <c r="BN55" s="1234"/>
      <c r="BO55" s="1234"/>
      <c r="BP55" s="1235">
        <v>0</v>
      </c>
      <c r="BQ55" s="1235"/>
      <c r="BR55" s="1235"/>
      <c r="BS55" s="1235"/>
      <c r="BT55" s="1235"/>
      <c r="BU55" s="1235"/>
      <c r="BV55" s="1235"/>
      <c r="BW55" s="1235"/>
      <c r="BX55" s="1235">
        <v>0</v>
      </c>
      <c r="BY55" s="1235"/>
      <c r="BZ55" s="1235"/>
      <c r="CA55" s="1235"/>
      <c r="CB55" s="1235"/>
      <c r="CC55" s="1235"/>
      <c r="CD55" s="1235"/>
      <c r="CE55" s="1235"/>
      <c r="CF55" s="1235">
        <v>0</v>
      </c>
      <c r="CG55" s="1235"/>
      <c r="CH55" s="1235"/>
      <c r="CI55" s="1235"/>
      <c r="CJ55" s="1235"/>
      <c r="CK55" s="1235"/>
      <c r="CL55" s="1235"/>
      <c r="CM55" s="1235"/>
      <c r="CN55" s="1235">
        <v>0</v>
      </c>
      <c r="CO55" s="1235"/>
      <c r="CP55" s="1235"/>
      <c r="CQ55" s="1235"/>
      <c r="CR55" s="1235"/>
      <c r="CS55" s="1235"/>
      <c r="CT55" s="1235"/>
      <c r="CU55" s="1235"/>
      <c r="CV55" s="1235">
        <v>0</v>
      </c>
      <c r="CW55" s="1235"/>
      <c r="CX55" s="1235"/>
      <c r="CY55" s="1235"/>
      <c r="CZ55" s="1235"/>
      <c r="DA55" s="1235"/>
      <c r="DB55" s="1235"/>
      <c r="DC55" s="1235"/>
    </row>
    <row r="56" spans="1:109" ht="13.2" x14ac:dyDescent="0.2">
      <c r="A56" s="357"/>
      <c r="B56" s="249"/>
      <c r="G56" s="1229"/>
      <c r="H56" s="1229"/>
      <c r="I56" s="1229"/>
      <c r="J56" s="1229"/>
      <c r="K56" s="1237"/>
      <c r="L56" s="1237"/>
      <c r="M56" s="1237"/>
      <c r="N56" s="1237"/>
      <c r="AN56" s="1233"/>
      <c r="AO56" s="1233"/>
      <c r="AP56" s="1233"/>
      <c r="AQ56" s="1233"/>
      <c r="AR56" s="1233"/>
      <c r="AS56" s="1233"/>
      <c r="AT56" s="1233"/>
      <c r="AU56" s="1233"/>
      <c r="AV56" s="1233"/>
      <c r="AW56" s="1233"/>
      <c r="AX56" s="1233"/>
      <c r="AY56" s="1233"/>
      <c r="AZ56" s="1233"/>
      <c r="BA56" s="1233"/>
      <c r="BB56" s="1234"/>
      <c r="BC56" s="1234"/>
      <c r="BD56" s="1234"/>
      <c r="BE56" s="1234"/>
      <c r="BF56" s="1234"/>
      <c r="BG56" s="1234"/>
      <c r="BH56" s="1234"/>
      <c r="BI56" s="1234"/>
      <c r="BJ56" s="1234"/>
      <c r="BK56" s="1234"/>
      <c r="BL56" s="1234"/>
      <c r="BM56" s="1234"/>
      <c r="BN56" s="1234"/>
      <c r="BO56" s="1234"/>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357" customFormat="1" ht="13.2" x14ac:dyDescent="0.2">
      <c r="B57" s="362"/>
      <c r="G57" s="1229"/>
      <c r="H57" s="1229"/>
      <c r="I57" s="1239"/>
      <c r="J57" s="1239"/>
      <c r="K57" s="1237"/>
      <c r="L57" s="1237"/>
      <c r="M57" s="1237"/>
      <c r="N57" s="1237"/>
      <c r="AM57" s="245"/>
      <c r="AN57" s="1233"/>
      <c r="AO57" s="1233"/>
      <c r="AP57" s="1233"/>
      <c r="AQ57" s="1233"/>
      <c r="AR57" s="1233"/>
      <c r="AS57" s="1233"/>
      <c r="AT57" s="1233"/>
      <c r="AU57" s="1233"/>
      <c r="AV57" s="1233"/>
      <c r="AW57" s="1233"/>
      <c r="AX57" s="1233"/>
      <c r="AY57" s="1233"/>
      <c r="AZ57" s="1233"/>
      <c r="BA57" s="1233"/>
      <c r="BB57" s="1234" t="s">
        <v>622</v>
      </c>
      <c r="BC57" s="1234"/>
      <c r="BD57" s="1234"/>
      <c r="BE57" s="1234"/>
      <c r="BF57" s="1234"/>
      <c r="BG57" s="1234"/>
      <c r="BH57" s="1234"/>
      <c r="BI57" s="1234"/>
      <c r="BJ57" s="1234"/>
      <c r="BK57" s="1234"/>
      <c r="BL57" s="1234"/>
      <c r="BM57" s="1234"/>
      <c r="BN57" s="1234"/>
      <c r="BO57" s="1234"/>
      <c r="BP57" s="1235">
        <v>59.1</v>
      </c>
      <c r="BQ57" s="1235"/>
      <c r="BR57" s="1235"/>
      <c r="BS57" s="1235"/>
      <c r="BT57" s="1235"/>
      <c r="BU57" s="1235"/>
      <c r="BV57" s="1235"/>
      <c r="BW57" s="1235"/>
      <c r="BX57" s="1235">
        <v>61.2</v>
      </c>
      <c r="BY57" s="1235"/>
      <c r="BZ57" s="1235"/>
      <c r="CA57" s="1235"/>
      <c r="CB57" s="1235"/>
      <c r="CC57" s="1235"/>
      <c r="CD57" s="1235"/>
      <c r="CE57" s="1235"/>
      <c r="CF57" s="1235">
        <v>62.8</v>
      </c>
      <c r="CG57" s="1235"/>
      <c r="CH57" s="1235"/>
      <c r="CI57" s="1235"/>
      <c r="CJ57" s="1235"/>
      <c r="CK57" s="1235"/>
      <c r="CL57" s="1235"/>
      <c r="CM57" s="1235"/>
      <c r="CN57" s="1235">
        <v>64.099999999999994</v>
      </c>
      <c r="CO57" s="1235"/>
      <c r="CP57" s="1235"/>
      <c r="CQ57" s="1235"/>
      <c r="CR57" s="1235"/>
      <c r="CS57" s="1235"/>
      <c r="CT57" s="1235"/>
      <c r="CU57" s="1235"/>
      <c r="CV57" s="1235">
        <v>66.3</v>
      </c>
      <c r="CW57" s="1235"/>
      <c r="CX57" s="1235"/>
      <c r="CY57" s="1235"/>
      <c r="CZ57" s="1235"/>
      <c r="DA57" s="1235"/>
      <c r="DB57" s="1235"/>
      <c r="DC57" s="1235"/>
      <c r="DD57" s="367"/>
      <c r="DE57" s="362"/>
    </row>
    <row r="58" spans="1:109" s="357" customFormat="1" ht="13.2" x14ac:dyDescent="0.2">
      <c r="A58" s="245"/>
      <c r="B58" s="362"/>
      <c r="G58" s="1229"/>
      <c r="H58" s="1229"/>
      <c r="I58" s="1239"/>
      <c r="J58" s="1239"/>
      <c r="K58" s="1237"/>
      <c r="L58" s="1237"/>
      <c r="M58" s="1237"/>
      <c r="N58" s="1237"/>
      <c r="AM58" s="245"/>
      <c r="AN58" s="1233"/>
      <c r="AO58" s="1233"/>
      <c r="AP58" s="1233"/>
      <c r="AQ58" s="1233"/>
      <c r="AR58" s="1233"/>
      <c r="AS58" s="1233"/>
      <c r="AT58" s="1233"/>
      <c r="AU58" s="1233"/>
      <c r="AV58" s="1233"/>
      <c r="AW58" s="1233"/>
      <c r="AX58" s="1233"/>
      <c r="AY58" s="1233"/>
      <c r="AZ58" s="1233"/>
      <c r="BA58" s="1233"/>
      <c r="BB58" s="1234"/>
      <c r="BC58" s="1234"/>
      <c r="BD58" s="1234"/>
      <c r="BE58" s="1234"/>
      <c r="BF58" s="1234"/>
      <c r="BG58" s="1234"/>
      <c r="BH58" s="1234"/>
      <c r="BI58" s="1234"/>
      <c r="BJ58" s="1234"/>
      <c r="BK58" s="1234"/>
      <c r="BL58" s="1234"/>
      <c r="BM58" s="1234"/>
      <c r="BN58" s="1234"/>
      <c r="BO58" s="1234"/>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367"/>
      <c r="DE58" s="362"/>
    </row>
    <row r="59" spans="1:109" s="357" customFormat="1" ht="13.2" x14ac:dyDescent="0.2">
      <c r="A59" s="245"/>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2" x14ac:dyDescent="0.2">
      <c r="A60" s="245"/>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2" x14ac:dyDescent="0.2">
      <c r="A61" s="245"/>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2" x14ac:dyDescent="0.2">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45"/>
    </row>
    <row r="63" spans="1:109" ht="16.2" x14ac:dyDescent="0.2">
      <c r="B63" s="302" t="s">
        <v>621</v>
      </c>
    </row>
    <row r="64" spans="1:109" ht="13.2" x14ac:dyDescent="0.2">
      <c r="B64" s="249"/>
      <c r="G64" s="358"/>
      <c r="I64" s="360"/>
      <c r="J64" s="360"/>
      <c r="K64" s="360"/>
      <c r="L64" s="360"/>
      <c r="M64" s="360"/>
      <c r="N64" s="359"/>
      <c r="AM64" s="358"/>
      <c r="AN64" s="358" t="s">
        <v>620</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2" x14ac:dyDescent="0.2">
      <c r="B65" s="249"/>
      <c r="AN65" s="1220" t="s">
        <v>624</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2" x14ac:dyDescent="0.2">
      <c r="B66" s="249"/>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2" x14ac:dyDescent="0.2">
      <c r="B67" s="249"/>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2" x14ac:dyDescent="0.2">
      <c r="B68" s="249"/>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2" x14ac:dyDescent="0.2">
      <c r="B69" s="249"/>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2" x14ac:dyDescent="0.2">
      <c r="B70" s="249"/>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2" x14ac:dyDescent="0.2">
      <c r="B71" s="249"/>
      <c r="G71" s="352"/>
      <c r="I71" s="355"/>
      <c r="J71" s="354"/>
      <c r="K71" s="354"/>
      <c r="L71" s="353"/>
      <c r="M71" s="354"/>
      <c r="N71" s="353"/>
      <c r="AM71" s="352"/>
      <c r="AN71" s="245" t="s">
        <v>619</v>
      </c>
    </row>
    <row r="72" spans="2:107" ht="13.2" x14ac:dyDescent="0.2">
      <c r="B72" s="249"/>
      <c r="G72" s="1229"/>
      <c r="H72" s="1229"/>
      <c r="I72" s="1229"/>
      <c r="J72" s="1229"/>
      <c r="K72" s="351"/>
      <c r="L72" s="351"/>
      <c r="M72" s="350"/>
      <c r="N72" s="350"/>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574</v>
      </c>
      <c r="BQ72" s="1233"/>
      <c r="BR72" s="1233"/>
      <c r="BS72" s="1233"/>
      <c r="BT72" s="1233"/>
      <c r="BU72" s="1233"/>
      <c r="BV72" s="1233"/>
      <c r="BW72" s="1233"/>
      <c r="BX72" s="1233" t="s">
        <v>575</v>
      </c>
      <c r="BY72" s="1233"/>
      <c r="BZ72" s="1233"/>
      <c r="CA72" s="1233"/>
      <c r="CB72" s="1233"/>
      <c r="CC72" s="1233"/>
      <c r="CD72" s="1233"/>
      <c r="CE72" s="1233"/>
      <c r="CF72" s="1233" t="s">
        <v>576</v>
      </c>
      <c r="CG72" s="1233"/>
      <c r="CH72" s="1233"/>
      <c r="CI72" s="1233"/>
      <c r="CJ72" s="1233"/>
      <c r="CK72" s="1233"/>
      <c r="CL72" s="1233"/>
      <c r="CM72" s="1233"/>
      <c r="CN72" s="1233" t="s">
        <v>577</v>
      </c>
      <c r="CO72" s="1233"/>
      <c r="CP72" s="1233"/>
      <c r="CQ72" s="1233"/>
      <c r="CR72" s="1233"/>
      <c r="CS72" s="1233"/>
      <c r="CT72" s="1233"/>
      <c r="CU72" s="1233"/>
      <c r="CV72" s="1233" t="s">
        <v>578</v>
      </c>
      <c r="CW72" s="1233"/>
      <c r="CX72" s="1233"/>
      <c r="CY72" s="1233"/>
      <c r="CZ72" s="1233"/>
      <c r="DA72" s="1233"/>
      <c r="DB72" s="1233"/>
      <c r="DC72" s="1233"/>
    </row>
    <row r="73" spans="2:107" ht="13.2" x14ac:dyDescent="0.2">
      <c r="B73" s="249"/>
      <c r="G73" s="1236"/>
      <c r="H73" s="1236"/>
      <c r="I73" s="1236"/>
      <c r="J73" s="1236"/>
      <c r="K73" s="1240"/>
      <c r="L73" s="1240"/>
      <c r="M73" s="1240"/>
      <c r="N73" s="1240"/>
      <c r="AM73" s="349"/>
      <c r="AN73" s="1234" t="s">
        <v>618</v>
      </c>
      <c r="AO73" s="1234"/>
      <c r="AP73" s="1234"/>
      <c r="AQ73" s="1234"/>
      <c r="AR73" s="1234"/>
      <c r="AS73" s="1234"/>
      <c r="AT73" s="1234"/>
      <c r="AU73" s="1234"/>
      <c r="AV73" s="1234"/>
      <c r="AW73" s="1234"/>
      <c r="AX73" s="1234"/>
      <c r="AY73" s="1234"/>
      <c r="AZ73" s="1234"/>
      <c r="BA73" s="1234"/>
      <c r="BB73" s="1234" t="s">
        <v>616</v>
      </c>
      <c r="BC73" s="1234"/>
      <c r="BD73" s="1234"/>
      <c r="BE73" s="1234"/>
      <c r="BF73" s="1234"/>
      <c r="BG73" s="1234"/>
      <c r="BH73" s="1234"/>
      <c r="BI73" s="1234"/>
      <c r="BJ73" s="1234"/>
      <c r="BK73" s="1234"/>
      <c r="BL73" s="1234"/>
      <c r="BM73" s="1234"/>
      <c r="BN73" s="1234"/>
      <c r="BO73" s="1234"/>
      <c r="BP73" s="1235">
        <v>93.7</v>
      </c>
      <c r="BQ73" s="1235"/>
      <c r="BR73" s="1235"/>
      <c r="BS73" s="1235"/>
      <c r="BT73" s="1235"/>
      <c r="BU73" s="1235"/>
      <c r="BV73" s="1235"/>
      <c r="BW73" s="1235"/>
      <c r="BX73" s="1235">
        <v>107.1</v>
      </c>
      <c r="BY73" s="1235"/>
      <c r="BZ73" s="1235"/>
      <c r="CA73" s="1235"/>
      <c r="CB73" s="1235"/>
      <c r="CC73" s="1235"/>
      <c r="CD73" s="1235"/>
      <c r="CE73" s="1235"/>
      <c r="CF73" s="1235">
        <v>88.8</v>
      </c>
      <c r="CG73" s="1235"/>
      <c r="CH73" s="1235"/>
      <c r="CI73" s="1235"/>
      <c r="CJ73" s="1235"/>
      <c r="CK73" s="1235"/>
      <c r="CL73" s="1235"/>
      <c r="CM73" s="1235"/>
      <c r="CN73" s="1235">
        <v>70.2</v>
      </c>
      <c r="CO73" s="1235"/>
      <c r="CP73" s="1235"/>
      <c r="CQ73" s="1235"/>
      <c r="CR73" s="1235"/>
      <c r="CS73" s="1235"/>
      <c r="CT73" s="1235"/>
      <c r="CU73" s="1235"/>
      <c r="CV73" s="1235">
        <v>74</v>
      </c>
      <c r="CW73" s="1235"/>
      <c r="CX73" s="1235"/>
      <c r="CY73" s="1235"/>
      <c r="CZ73" s="1235"/>
      <c r="DA73" s="1235"/>
      <c r="DB73" s="1235"/>
      <c r="DC73" s="1235"/>
    </row>
    <row r="74" spans="2:107" ht="13.2" x14ac:dyDescent="0.2">
      <c r="B74" s="249"/>
      <c r="G74" s="1236"/>
      <c r="H74" s="1236"/>
      <c r="I74" s="1236"/>
      <c r="J74" s="1236"/>
      <c r="K74" s="1240"/>
      <c r="L74" s="1240"/>
      <c r="M74" s="1240"/>
      <c r="N74" s="1240"/>
      <c r="AM74" s="349"/>
      <c r="AN74" s="1234"/>
      <c r="AO74" s="1234"/>
      <c r="AP74" s="1234"/>
      <c r="AQ74" s="1234"/>
      <c r="AR74" s="1234"/>
      <c r="AS74" s="1234"/>
      <c r="AT74" s="1234"/>
      <c r="AU74" s="1234"/>
      <c r="AV74" s="1234"/>
      <c r="AW74" s="1234"/>
      <c r="AX74" s="1234"/>
      <c r="AY74" s="1234"/>
      <c r="AZ74" s="1234"/>
      <c r="BA74" s="1234"/>
      <c r="BB74" s="1234"/>
      <c r="BC74" s="1234"/>
      <c r="BD74" s="1234"/>
      <c r="BE74" s="1234"/>
      <c r="BF74" s="1234"/>
      <c r="BG74" s="1234"/>
      <c r="BH74" s="1234"/>
      <c r="BI74" s="1234"/>
      <c r="BJ74" s="1234"/>
      <c r="BK74" s="1234"/>
      <c r="BL74" s="1234"/>
      <c r="BM74" s="1234"/>
      <c r="BN74" s="1234"/>
      <c r="BO74" s="1234"/>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2" x14ac:dyDescent="0.2">
      <c r="B75" s="249"/>
      <c r="G75" s="1236"/>
      <c r="H75" s="1236"/>
      <c r="I75" s="1229"/>
      <c r="J75" s="1229"/>
      <c r="K75" s="1237"/>
      <c r="L75" s="1237"/>
      <c r="M75" s="1237"/>
      <c r="N75" s="1237"/>
      <c r="AM75" s="349"/>
      <c r="AN75" s="1234"/>
      <c r="AO75" s="1234"/>
      <c r="AP75" s="1234"/>
      <c r="AQ75" s="1234"/>
      <c r="AR75" s="1234"/>
      <c r="AS75" s="1234"/>
      <c r="AT75" s="1234"/>
      <c r="AU75" s="1234"/>
      <c r="AV75" s="1234"/>
      <c r="AW75" s="1234"/>
      <c r="AX75" s="1234"/>
      <c r="AY75" s="1234"/>
      <c r="AZ75" s="1234"/>
      <c r="BA75" s="1234"/>
      <c r="BB75" s="1234" t="s">
        <v>615</v>
      </c>
      <c r="BC75" s="1234"/>
      <c r="BD75" s="1234"/>
      <c r="BE75" s="1234"/>
      <c r="BF75" s="1234"/>
      <c r="BG75" s="1234"/>
      <c r="BH75" s="1234"/>
      <c r="BI75" s="1234"/>
      <c r="BJ75" s="1234"/>
      <c r="BK75" s="1234"/>
      <c r="BL75" s="1234"/>
      <c r="BM75" s="1234"/>
      <c r="BN75" s="1234"/>
      <c r="BO75" s="1234"/>
      <c r="BP75" s="1235">
        <v>10.5</v>
      </c>
      <c r="BQ75" s="1235"/>
      <c r="BR75" s="1235"/>
      <c r="BS75" s="1235"/>
      <c r="BT75" s="1235"/>
      <c r="BU75" s="1235"/>
      <c r="BV75" s="1235"/>
      <c r="BW75" s="1235"/>
      <c r="BX75" s="1235">
        <v>10</v>
      </c>
      <c r="BY75" s="1235"/>
      <c r="BZ75" s="1235"/>
      <c r="CA75" s="1235"/>
      <c r="CB75" s="1235"/>
      <c r="CC75" s="1235"/>
      <c r="CD75" s="1235"/>
      <c r="CE75" s="1235"/>
      <c r="CF75" s="1235">
        <v>10.1</v>
      </c>
      <c r="CG75" s="1235"/>
      <c r="CH75" s="1235"/>
      <c r="CI75" s="1235"/>
      <c r="CJ75" s="1235"/>
      <c r="CK75" s="1235"/>
      <c r="CL75" s="1235"/>
      <c r="CM75" s="1235"/>
      <c r="CN75" s="1235">
        <v>10.5</v>
      </c>
      <c r="CO75" s="1235"/>
      <c r="CP75" s="1235"/>
      <c r="CQ75" s="1235"/>
      <c r="CR75" s="1235"/>
      <c r="CS75" s="1235"/>
      <c r="CT75" s="1235"/>
      <c r="CU75" s="1235"/>
      <c r="CV75" s="1235">
        <v>11.3</v>
      </c>
      <c r="CW75" s="1235"/>
      <c r="CX75" s="1235"/>
      <c r="CY75" s="1235"/>
      <c r="CZ75" s="1235"/>
      <c r="DA75" s="1235"/>
      <c r="DB75" s="1235"/>
      <c r="DC75" s="1235"/>
    </row>
    <row r="76" spans="2:107" ht="13.2" x14ac:dyDescent="0.2">
      <c r="B76" s="249"/>
      <c r="G76" s="1236"/>
      <c r="H76" s="1236"/>
      <c r="I76" s="1229"/>
      <c r="J76" s="1229"/>
      <c r="K76" s="1237"/>
      <c r="L76" s="1237"/>
      <c r="M76" s="1237"/>
      <c r="N76" s="1237"/>
      <c r="AM76" s="349"/>
      <c r="AN76" s="1234"/>
      <c r="AO76" s="1234"/>
      <c r="AP76" s="1234"/>
      <c r="AQ76" s="1234"/>
      <c r="AR76" s="1234"/>
      <c r="AS76" s="1234"/>
      <c r="AT76" s="1234"/>
      <c r="AU76" s="1234"/>
      <c r="AV76" s="1234"/>
      <c r="AW76" s="1234"/>
      <c r="AX76" s="1234"/>
      <c r="AY76" s="1234"/>
      <c r="AZ76" s="1234"/>
      <c r="BA76" s="1234"/>
      <c r="BB76" s="1234"/>
      <c r="BC76" s="1234"/>
      <c r="BD76" s="1234"/>
      <c r="BE76" s="1234"/>
      <c r="BF76" s="1234"/>
      <c r="BG76" s="1234"/>
      <c r="BH76" s="1234"/>
      <c r="BI76" s="1234"/>
      <c r="BJ76" s="1234"/>
      <c r="BK76" s="1234"/>
      <c r="BL76" s="1234"/>
      <c r="BM76" s="1234"/>
      <c r="BN76" s="1234"/>
      <c r="BO76" s="1234"/>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2" x14ac:dyDescent="0.2">
      <c r="B77" s="249"/>
      <c r="G77" s="1229"/>
      <c r="H77" s="1229"/>
      <c r="I77" s="1229"/>
      <c r="J77" s="1229"/>
      <c r="K77" s="1240"/>
      <c r="L77" s="1240"/>
      <c r="M77" s="1240"/>
      <c r="N77" s="1240"/>
      <c r="AN77" s="1233" t="s">
        <v>617</v>
      </c>
      <c r="AO77" s="1233"/>
      <c r="AP77" s="1233"/>
      <c r="AQ77" s="1233"/>
      <c r="AR77" s="1233"/>
      <c r="AS77" s="1233"/>
      <c r="AT77" s="1233"/>
      <c r="AU77" s="1233"/>
      <c r="AV77" s="1233"/>
      <c r="AW77" s="1233"/>
      <c r="AX77" s="1233"/>
      <c r="AY77" s="1233"/>
      <c r="AZ77" s="1233"/>
      <c r="BA77" s="1233"/>
      <c r="BB77" s="1234" t="s">
        <v>616</v>
      </c>
      <c r="BC77" s="1234"/>
      <c r="BD77" s="1234"/>
      <c r="BE77" s="1234"/>
      <c r="BF77" s="1234"/>
      <c r="BG77" s="1234"/>
      <c r="BH77" s="1234"/>
      <c r="BI77" s="1234"/>
      <c r="BJ77" s="1234"/>
      <c r="BK77" s="1234"/>
      <c r="BL77" s="1234"/>
      <c r="BM77" s="1234"/>
      <c r="BN77" s="1234"/>
      <c r="BO77" s="1234"/>
      <c r="BP77" s="1235">
        <v>0</v>
      </c>
      <c r="BQ77" s="1235"/>
      <c r="BR77" s="1235"/>
      <c r="BS77" s="1235"/>
      <c r="BT77" s="1235"/>
      <c r="BU77" s="1235"/>
      <c r="BV77" s="1235"/>
      <c r="BW77" s="1235"/>
      <c r="BX77" s="1235">
        <v>0</v>
      </c>
      <c r="BY77" s="1235"/>
      <c r="BZ77" s="1235"/>
      <c r="CA77" s="1235"/>
      <c r="CB77" s="1235"/>
      <c r="CC77" s="1235"/>
      <c r="CD77" s="1235"/>
      <c r="CE77" s="1235"/>
      <c r="CF77" s="1235">
        <v>0</v>
      </c>
      <c r="CG77" s="1235"/>
      <c r="CH77" s="1235"/>
      <c r="CI77" s="1235"/>
      <c r="CJ77" s="1235"/>
      <c r="CK77" s="1235"/>
      <c r="CL77" s="1235"/>
      <c r="CM77" s="1235"/>
      <c r="CN77" s="1235">
        <v>0</v>
      </c>
      <c r="CO77" s="1235"/>
      <c r="CP77" s="1235"/>
      <c r="CQ77" s="1235"/>
      <c r="CR77" s="1235"/>
      <c r="CS77" s="1235"/>
      <c r="CT77" s="1235"/>
      <c r="CU77" s="1235"/>
      <c r="CV77" s="1235">
        <v>0</v>
      </c>
      <c r="CW77" s="1235"/>
      <c r="CX77" s="1235"/>
      <c r="CY77" s="1235"/>
      <c r="CZ77" s="1235"/>
      <c r="DA77" s="1235"/>
      <c r="DB77" s="1235"/>
      <c r="DC77" s="1235"/>
    </row>
    <row r="78" spans="2:107" ht="13.2" x14ac:dyDescent="0.2">
      <c r="B78" s="249"/>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4"/>
      <c r="BC78" s="1234"/>
      <c r="BD78" s="1234"/>
      <c r="BE78" s="1234"/>
      <c r="BF78" s="1234"/>
      <c r="BG78" s="1234"/>
      <c r="BH78" s="1234"/>
      <c r="BI78" s="1234"/>
      <c r="BJ78" s="1234"/>
      <c r="BK78" s="1234"/>
      <c r="BL78" s="1234"/>
      <c r="BM78" s="1234"/>
      <c r="BN78" s="1234"/>
      <c r="BO78" s="1234"/>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2" x14ac:dyDescent="0.2">
      <c r="B79" s="249"/>
      <c r="G79" s="1229"/>
      <c r="H79" s="1229"/>
      <c r="I79" s="1239"/>
      <c r="J79" s="1239"/>
      <c r="K79" s="1241"/>
      <c r="L79" s="1241"/>
      <c r="M79" s="1241"/>
      <c r="N79" s="1241"/>
      <c r="AN79" s="1233"/>
      <c r="AO79" s="1233"/>
      <c r="AP79" s="1233"/>
      <c r="AQ79" s="1233"/>
      <c r="AR79" s="1233"/>
      <c r="AS79" s="1233"/>
      <c r="AT79" s="1233"/>
      <c r="AU79" s="1233"/>
      <c r="AV79" s="1233"/>
      <c r="AW79" s="1233"/>
      <c r="AX79" s="1233"/>
      <c r="AY79" s="1233"/>
      <c r="AZ79" s="1233"/>
      <c r="BA79" s="1233"/>
      <c r="BB79" s="1234" t="s">
        <v>615</v>
      </c>
      <c r="BC79" s="1234"/>
      <c r="BD79" s="1234"/>
      <c r="BE79" s="1234"/>
      <c r="BF79" s="1234"/>
      <c r="BG79" s="1234"/>
      <c r="BH79" s="1234"/>
      <c r="BI79" s="1234"/>
      <c r="BJ79" s="1234"/>
      <c r="BK79" s="1234"/>
      <c r="BL79" s="1234"/>
      <c r="BM79" s="1234"/>
      <c r="BN79" s="1234"/>
      <c r="BO79" s="1234"/>
      <c r="BP79" s="1235">
        <v>7.2</v>
      </c>
      <c r="BQ79" s="1235"/>
      <c r="BR79" s="1235"/>
      <c r="BS79" s="1235"/>
      <c r="BT79" s="1235"/>
      <c r="BU79" s="1235"/>
      <c r="BV79" s="1235"/>
      <c r="BW79" s="1235"/>
      <c r="BX79" s="1235">
        <v>7.2</v>
      </c>
      <c r="BY79" s="1235"/>
      <c r="BZ79" s="1235"/>
      <c r="CA79" s="1235"/>
      <c r="CB79" s="1235"/>
      <c r="CC79" s="1235"/>
      <c r="CD79" s="1235"/>
      <c r="CE79" s="1235"/>
      <c r="CF79" s="1235">
        <v>7.7</v>
      </c>
      <c r="CG79" s="1235"/>
      <c r="CH79" s="1235"/>
      <c r="CI79" s="1235"/>
      <c r="CJ79" s="1235"/>
      <c r="CK79" s="1235"/>
      <c r="CL79" s="1235"/>
      <c r="CM79" s="1235"/>
      <c r="CN79" s="1235">
        <v>8</v>
      </c>
      <c r="CO79" s="1235"/>
      <c r="CP79" s="1235"/>
      <c r="CQ79" s="1235"/>
      <c r="CR79" s="1235"/>
      <c r="CS79" s="1235"/>
      <c r="CT79" s="1235"/>
      <c r="CU79" s="1235"/>
      <c r="CV79" s="1235">
        <v>8</v>
      </c>
      <c r="CW79" s="1235"/>
      <c r="CX79" s="1235"/>
      <c r="CY79" s="1235"/>
      <c r="CZ79" s="1235"/>
      <c r="DA79" s="1235"/>
      <c r="DB79" s="1235"/>
      <c r="DC79" s="1235"/>
    </row>
    <row r="80" spans="2:107" ht="13.2" x14ac:dyDescent="0.2">
      <c r="B80" s="249"/>
      <c r="G80" s="1229"/>
      <c r="H80" s="1229"/>
      <c r="I80" s="1239"/>
      <c r="J80" s="1239"/>
      <c r="K80" s="1241"/>
      <c r="L80" s="1241"/>
      <c r="M80" s="1241"/>
      <c r="N80" s="1241"/>
      <c r="AN80" s="1233"/>
      <c r="AO80" s="1233"/>
      <c r="AP80" s="1233"/>
      <c r="AQ80" s="1233"/>
      <c r="AR80" s="1233"/>
      <c r="AS80" s="1233"/>
      <c r="AT80" s="1233"/>
      <c r="AU80" s="1233"/>
      <c r="AV80" s="1233"/>
      <c r="AW80" s="1233"/>
      <c r="AX80" s="1233"/>
      <c r="AY80" s="1233"/>
      <c r="AZ80" s="1233"/>
      <c r="BA80" s="1233"/>
      <c r="BB80" s="1234"/>
      <c r="BC80" s="1234"/>
      <c r="BD80" s="1234"/>
      <c r="BE80" s="1234"/>
      <c r="BF80" s="1234"/>
      <c r="BG80" s="1234"/>
      <c r="BH80" s="1234"/>
      <c r="BI80" s="1234"/>
      <c r="BJ80" s="1234"/>
      <c r="BK80" s="1234"/>
      <c r="BL80" s="1234"/>
      <c r="BM80" s="1234"/>
      <c r="BN80" s="1234"/>
      <c r="BO80" s="1234"/>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2" x14ac:dyDescent="0.2">
      <c r="B81" s="249"/>
    </row>
    <row r="82" spans="2:109" ht="16.2" x14ac:dyDescent="0.2">
      <c r="B82" s="249"/>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VyGB88G+TsB8WaIR0Ou4wlMuu1b0MYO8qDHWX1ptjj0DxJL2nBAuoEBsZ3pA39R1fr2RgsWxdULgvcLMPLk73g==" saltValue="84aPcW5hNCzH5EEIBX+TH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521</v>
      </c>
    </row>
  </sheetData>
  <sheetProtection algorithmName="SHA-512" hashValue="v5VQyD6XFwWeoIW0dZDZiYy+uvoQcO2XDeBgSbXrHk2CpfRo41D/m10u1Op6Tp98uJnfQ9fcge0tVy/SYSo8yw==" saltValue="XFYuIVyKi5YBO2opyzFn6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521</v>
      </c>
    </row>
  </sheetData>
  <sheetProtection algorithmName="SHA-512" hashValue="uv6Zq3yokGfx8TS+e1nNWgvaLjVkxm6PM0Kj7z5Cz/SbeB+ey2dcIoRZG/BrCxrFt8AOLIyi3lhYd3t3VMWe7g==" saltValue="KAOAwMZwv6HbVslaUg6XT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571</v>
      </c>
      <c r="G2" s="146"/>
      <c r="H2" s="147"/>
    </row>
    <row r="3" spans="1:8" x14ac:dyDescent="0.2">
      <c r="A3" s="143" t="s">
        <v>564</v>
      </c>
      <c r="B3" s="148"/>
      <c r="C3" s="149"/>
      <c r="D3" s="150">
        <v>103990</v>
      </c>
      <c r="E3" s="151"/>
      <c r="F3" s="152">
        <v>122882</v>
      </c>
      <c r="G3" s="153"/>
      <c r="H3" s="154"/>
    </row>
    <row r="4" spans="1:8" x14ac:dyDescent="0.2">
      <c r="A4" s="155"/>
      <c r="B4" s="156"/>
      <c r="C4" s="157"/>
      <c r="D4" s="158">
        <v>31782</v>
      </c>
      <c r="E4" s="159"/>
      <c r="F4" s="160">
        <v>65785</v>
      </c>
      <c r="G4" s="161"/>
      <c r="H4" s="162"/>
    </row>
    <row r="5" spans="1:8" x14ac:dyDescent="0.2">
      <c r="A5" s="143" t="s">
        <v>566</v>
      </c>
      <c r="B5" s="148"/>
      <c r="C5" s="149"/>
      <c r="D5" s="150">
        <v>100267</v>
      </c>
      <c r="E5" s="151"/>
      <c r="F5" s="152">
        <v>114790</v>
      </c>
      <c r="G5" s="153"/>
      <c r="H5" s="154"/>
    </row>
    <row r="6" spans="1:8" x14ac:dyDescent="0.2">
      <c r="A6" s="155"/>
      <c r="B6" s="156"/>
      <c r="C6" s="157"/>
      <c r="D6" s="158">
        <v>41826</v>
      </c>
      <c r="E6" s="159"/>
      <c r="F6" s="160">
        <v>55601</v>
      </c>
      <c r="G6" s="161"/>
      <c r="H6" s="162"/>
    </row>
    <row r="7" spans="1:8" x14ac:dyDescent="0.2">
      <c r="A7" s="143" t="s">
        <v>567</v>
      </c>
      <c r="B7" s="148"/>
      <c r="C7" s="149"/>
      <c r="D7" s="150">
        <v>140613</v>
      </c>
      <c r="E7" s="151"/>
      <c r="F7" s="152">
        <v>126262</v>
      </c>
      <c r="G7" s="153"/>
      <c r="H7" s="154"/>
    </row>
    <row r="8" spans="1:8" x14ac:dyDescent="0.2">
      <c r="A8" s="155"/>
      <c r="B8" s="156"/>
      <c r="C8" s="157"/>
      <c r="D8" s="158">
        <v>58054</v>
      </c>
      <c r="E8" s="159"/>
      <c r="F8" s="160">
        <v>56769</v>
      </c>
      <c r="G8" s="161"/>
      <c r="H8" s="162"/>
    </row>
    <row r="9" spans="1:8" x14ac:dyDescent="0.2">
      <c r="A9" s="143" t="s">
        <v>568</v>
      </c>
      <c r="B9" s="148"/>
      <c r="C9" s="149"/>
      <c r="D9" s="150">
        <v>182294</v>
      </c>
      <c r="E9" s="151"/>
      <c r="F9" s="152">
        <v>126525</v>
      </c>
      <c r="G9" s="153"/>
      <c r="H9" s="154"/>
    </row>
    <row r="10" spans="1:8" x14ac:dyDescent="0.2">
      <c r="A10" s="155"/>
      <c r="B10" s="156"/>
      <c r="C10" s="157"/>
      <c r="D10" s="158">
        <v>75255</v>
      </c>
      <c r="E10" s="159"/>
      <c r="F10" s="160">
        <v>67052</v>
      </c>
      <c r="G10" s="161"/>
      <c r="H10" s="162"/>
    </row>
    <row r="11" spans="1:8" x14ac:dyDescent="0.2">
      <c r="A11" s="143" t="s">
        <v>569</v>
      </c>
      <c r="B11" s="148"/>
      <c r="C11" s="149"/>
      <c r="D11" s="150">
        <v>113075</v>
      </c>
      <c r="E11" s="151"/>
      <c r="F11" s="152">
        <v>122054</v>
      </c>
      <c r="G11" s="153"/>
      <c r="H11" s="154"/>
    </row>
    <row r="12" spans="1:8" x14ac:dyDescent="0.2">
      <c r="A12" s="155"/>
      <c r="B12" s="156"/>
      <c r="C12" s="163"/>
      <c r="D12" s="158">
        <v>43676</v>
      </c>
      <c r="E12" s="159"/>
      <c r="F12" s="160">
        <v>68298</v>
      </c>
      <c r="G12" s="161"/>
      <c r="H12" s="162"/>
    </row>
    <row r="13" spans="1:8" x14ac:dyDescent="0.2">
      <c r="A13" s="143"/>
      <c r="B13" s="148"/>
      <c r="C13" s="149"/>
      <c r="D13" s="150">
        <v>128048</v>
      </c>
      <c r="E13" s="151"/>
      <c r="F13" s="152">
        <v>122503</v>
      </c>
      <c r="G13" s="164"/>
      <c r="H13" s="154"/>
    </row>
    <row r="14" spans="1:8" x14ac:dyDescent="0.2">
      <c r="A14" s="155"/>
      <c r="B14" s="156"/>
      <c r="C14" s="157"/>
      <c r="D14" s="158">
        <v>50119</v>
      </c>
      <c r="E14" s="159"/>
      <c r="F14" s="160">
        <v>62701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5.68</v>
      </c>
      <c r="C19" s="165">
        <f>ROUND(VALUE(SUBSTITUTE(実質収支比率等に係る経年分析!G$48,"▲","-")),2)</f>
        <v>3.72</v>
      </c>
      <c r="D19" s="165">
        <f>ROUND(VALUE(SUBSTITUTE(実質収支比率等に係る経年分析!H$48,"▲","-")),2)</f>
        <v>4.47</v>
      </c>
      <c r="E19" s="165">
        <f>ROUND(VALUE(SUBSTITUTE(実質収支比率等に係る経年分析!I$48,"▲","-")),2)</f>
        <v>4.63</v>
      </c>
      <c r="F19" s="165">
        <f>ROUND(VALUE(SUBSTITUTE(実質収支比率等に係る経年分析!J$48,"▲","-")),2)</f>
        <v>3.24</v>
      </c>
    </row>
    <row r="20" spans="1:11" x14ac:dyDescent="0.2">
      <c r="A20" s="165" t="s">
        <v>55</v>
      </c>
      <c r="B20" s="165">
        <f>ROUND(VALUE(SUBSTITUTE(実質収支比率等に係る経年分析!F$47,"▲","-")),2)</f>
        <v>44.35</v>
      </c>
      <c r="C20" s="165">
        <f>ROUND(VALUE(SUBSTITUTE(実質収支比率等に係る経年分析!G$47,"▲","-")),2)</f>
        <v>43.83</v>
      </c>
      <c r="D20" s="165">
        <f>ROUND(VALUE(SUBSTITUTE(実質収支比率等に係る経年分析!H$47,"▲","-")),2)</f>
        <v>39.520000000000003</v>
      </c>
      <c r="E20" s="165">
        <f>ROUND(VALUE(SUBSTITUTE(実質収支比率等に係る経年分析!I$47,"▲","-")),2)</f>
        <v>37.35</v>
      </c>
      <c r="F20" s="165">
        <f>ROUND(VALUE(SUBSTITUTE(実質収支比率等に係る経年分析!J$47,"▲","-")),2)</f>
        <v>43.37</v>
      </c>
    </row>
    <row r="21" spans="1:11" x14ac:dyDescent="0.2">
      <c r="A21" s="165" t="s">
        <v>56</v>
      </c>
      <c r="B21" s="165">
        <f>IF(ISNUMBER(VALUE(SUBSTITUTE(実質収支比率等に係る経年分析!F$49,"▲","-"))),ROUND(VALUE(SUBSTITUTE(実質収支比率等に係る経年分析!F$49,"▲","-")),2),NA())</f>
        <v>-0.83</v>
      </c>
      <c r="C21" s="165">
        <f>IF(ISNUMBER(VALUE(SUBSTITUTE(実質収支比率等に係る経年分析!G$49,"▲","-"))),ROUND(VALUE(SUBSTITUTE(実質収支比率等に係る経年分析!G$49,"▲","-")),2),NA())</f>
        <v>-1.86</v>
      </c>
      <c r="D21" s="165">
        <f>IF(ISNUMBER(VALUE(SUBSTITUTE(実質収支比率等に係る経年分析!H$49,"▲","-"))),ROUND(VALUE(SUBSTITUTE(実質収支比率等に係る経年分析!H$49,"▲","-")),2),NA())</f>
        <v>-3.43</v>
      </c>
      <c r="E21" s="165">
        <f>IF(ISNUMBER(VALUE(SUBSTITUTE(実質収支比率等に係る経年分析!I$49,"▲","-"))),ROUND(VALUE(SUBSTITUTE(実質収支比率等に係る経年分析!I$49,"▲","-")),2),NA())</f>
        <v>0.75</v>
      </c>
      <c r="F21" s="165">
        <f>IF(ISNUMBER(VALUE(SUBSTITUTE(実質収支比率等に係る経年分析!J$49,"▲","-"))),ROUND(VALUE(SUBSTITUTE(実質収支比率等に係る経年分析!J$49,"▲","-")),2),NA())</f>
        <v>7.52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智頭町住宅新築資金等貸付事業特別会計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智頭町農業集落排水事業特別会計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智頭町公共下水道事業特別会計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v>
      </c>
    </row>
    <row r="32" spans="1:11" x14ac:dyDescent="0.2">
      <c r="A32" s="166" t="str">
        <f>IF(連結実質赤字比率に係る赤字・黒字の構成分析!C$38="",NA(),連結実質赤字比率に係る赤字・黒字の構成分析!C$38)</f>
        <v>智頭町国民健康保険事業特別会計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1.05</v>
      </c>
    </row>
    <row r="33" spans="1:16" x14ac:dyDescent="0.2">
      <c r="A33" s="166" t="str">
        <f>IF(連結実質赤字比率に係る赤字・黒字の構成分析!C$37="",NA(),連結実質赤字比率に係る赤字・黒字の構成分析!C$37)</f>
        <v>智頭町介護保険事業特別会計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2.66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2.2599999999999998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1.63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2.19</v>
      </c>
    </row>
    <row r="34" spans="1:16" x14ac:dyDescent="0.2">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5.67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3.71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4.46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4.62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3.22</v>
      </c>
    </row>
    <row r="35" spans="1:16" x14ac:dyDescent="0.2">
      <c r="A35" s="166" t="str">
        <f>IF(連結実質赤字比率に係る赤字・黒字の構成分析!C$35="",NA(),連結実質赤字比率に係る赤字・黒字の構成分析!C$35)</f>
        <v>智頭町水道事業会計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6.32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6.86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6.9</v>
      </c>
    </row>
    <row r="36" spans="1:16" x14ac:dyDescent="0.2">
      <c r="A36" s="166" t="str">
        <f>IF(連結実質赤字比率に係る赤字・黒字の構成分析!C$34="",NA(),連結実質赤字比率に係る赤字・黒字の構成分析!C$34)</f>
        <v>智頭町病院事業会計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10.87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13.77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15.34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713</v>
      </c>
      <c r="E42" s="167"/>
      <c r="F42" s="167"/>
      <c r="G42" s="167">
        <f>'実質公債費比率（分子）の構造'!L$52</f>
        <v>748</v>
      </c>
      <c r="H42" s="167"/>
      <c r="I42" s="167"/>
      <c r="J42" s="167">
        <f>'実質公債費比率（分子）の構造'!M$52</f>
        <v>788</v>
      </c>
      <c r="K42" s="167"/>
      <c r="L42" s="167"/>
      <c r="M42" s="167">
        <f>'実質公債費比率（分子）の構造'!N$52</f>
        <v>812</v>
      </c>
      <c r="N42" s="167"/>
      <c r="O42" s="167"/>
      <c r="P42" s="167">
        <f>'実質公債費比率（分子）の構造'!O$52</f>
        <v>879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7</v>
      </c>
      <c r="C45" s="167"/>
      <c r="D45" s="167"/>
      <c r="E45" s="167">
        <f>'実質公債費比率（分子）の構造'!L$49</f>
        <v>8</v>
      </c>
      <c r="F45" s="167"/>
      <c r="G45" s="167"/>
      <c r="H45" s="167">
        <f>'実質公債費比率（分子）の構造'!M$49</f>
        <v>12</v>
      </c>
      <c r="I45" s="167"/>
      <c r="J45" s="167"/>
      <c r="K45" s="167">
        <f>'実質公債費比率（分子）の構造'!N$49</f>
        <v>15</v>
      </c>
      <c r="L45" s="167"/>
      <c r="M45" s="167"/>
      <c r="N45" s="167">
        <f>'実質公債費比率（分子）の構造'!O$49</f>
        <v>15</v>
      </c>
      <c r="O45" s="167"/>
      <c r="P45" s="167"/>
    </row>
    <row r="46" spans="1:16" x14ac:dyDescent="0.2">
      <c r="A46" s="167" t="s">
        <v>67</v>
      </c>
      <c r="B46" s="167">
        <f>'実質公債費比率（分子）の構造'!K$48</f>
        <v>516</v>
      </c>
      <c r="C46" s="167"/>
      <c r="D46" s="167"/>
      <c r="E46" s="167">
        <f>'実質公債費比率（分子）の構造'!L$48</f>
        <v>497</v>
      </c>
      <c r="F46" s="167"/>
      <c r="G46" s="167"/>
      <c r="H46" s="167">
        <f>'実質公債費比率（分子）の構造'!M$48</f>
        <v>482</v>
      </c>
      <c r="I46" s="167"/>
      <c r="J46" s="167"/>
      <c r="K46" s="167">
        <f>'実質公債費比率（分子）の構造'!N$48</f>
        <v>471</v>
      </c>
      <c r="L46" s="167"/>
      <c r="M46" s="167"/>
      <c r="N46" s="167">
        <f>'実質公債費比率（分子）の構造'!O$48</f>
        <v>485</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468</v>
      </c>
      <c r="C49" s="167"/>
      <c r="D49" s="167"/>
      <c r="E49" s="167">
        <f>'実質公債費比率（分子）の構造'!L$45</f>
        <v>519</v>
      </c>
      <c r="F49" s="167"/>
      <c r="G49" s="167"/>
      <c r="H49" s="167">
        <f>'実質公債費比率（分子）の構造'!M$45</f>
        <v>595</v>
      </c>
      <c r="I49" s="167"/>
      <c r="J49" s="167"/>
      <c r="K49" s="167">
        <f>'実質公債費比率（分子）の構造'!N$45</f>
        <v>657</v>
      </c>
      <c r="L49" s="167"/>
      <c r="M49" s="167"/>
      <c r="N49" s="167">
        <f>'実質公債費比率（分子）の構造'!O$45</f>
        <v>772</v>
      </c>
      <c r="O49" s="167"/>
      <c r="P49" s="167"/>
    </row>
    <row r="50" spans="1:16" x14ac:dyDescent="0.2">
      <c r="A50" s="167" t="s">
        <v>71</v>
      </c>
      <c r="B50" s="167" t="e">
        <f>NA()</f>
        <v>#N/A</v>
      </c>
      <c r="C50" s="167">
        <f>IF(ISNUMBER('実質公債費比率（分子）の構造'!K$53),'実質公債費比率（分子）の構造'!K$53,NA())</f>
        <v>278</v>
      </c>
      <c r="D50" s="167" t="e">
        <f>NA()</f>
        <v>#N/A</v>
      </c>
      <c r="E50" s="167" t="e">
        <f>NA()</f>
        <v>#N/A</v>
      </c>
      <c r="F50" s="167">
        <f>IF(ISNUMBER('実質公債費比率（分子）の構造'!L$53),'実質公債費比率（分子）の構造'!L$53,NA())</f>
        <v>276</v>
      </c>
      <c r="G50" s="167" t="e">
        <f>NA()</f>
        <v>#N/A</v>
      </c>
      <c r="H50" s="167" t="e">
        <f>NA()</f>
        <v>#N/A</v>
      </c>
      <c r="I50" s="167">
        <f>IF(ISNUMBER('実質公債費比率（分子）の構造'!M$53),'実質公債費比率（分子）の構造'!M$53,NA())</f>
        <v>301</v>
      </c>
      <c r="J50" s="167" t="e">
        <f>NA()</f>
        <v>#N/A</v>
      </c>
      <c r="K50" s="167" t="e">
        <f>NA()</f>
        <v>#N/A</v>
      </c>
      <c r="L50" s="167">
        <f>IF(ISNUMBER('実質公債費比率（分子）の構造'!N$53),'実質公債費比率（分子）の構造'!N$53,NA())</f>
        <v>331</v>
      </c>
      <c r="M50" s="167" t="e">
        <f>NA()</f>
        <v>#N/A</v>
      </c>
      <c r="N50" s="167" t="e">
        <f>NA()</f>
        <v>#N/A</v>
      </c>
      <c r="O50" s="167">
        <f>IF(ISNUMBER('実質公債費比率（分子）の構造'!O$53),'実質公債費比率（分子）の構造'!O$53,NA())</f>
        <v>393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9442</v>
      </c>
      <c r="E56" s="166"/>
      <c r="F56" s="166"/>
      <c r="G56" s="166">
        <f>'将来負担比率（分子）の構造'!J$52</f>
        <v>9232</v>
      </c>
      <c r="H56" s="166"/>
      <c r="I56" s="166"/>
      <c r="J56" s="166">
        <f>'将来負担比率（分子）の構造'!K$52</f>
        <v>9011</v>
      </c>
      <c r="K56" s="166"/>
      <c r="L56" s="166"/>
      <c r="M56" s="166">
        <f>'将来負担比率（分子）の構造'!L$52</f>
        <v>9300</v>
      </c>
      <c r="N56" s="166"/>
      <c r="O56" s="166"/>
      <c r="P56" s="166">
        <f>'将来負担比率（分子）の構造'!M$52</f>
        <v>8681</v>
      </c>
    </row>
    <row r="57" spans="1:16" x14ac:dyDescent="0.2">
      <c r="A57" s="166" t="s">
        <v>42</v>
      </c>
      <c r="B57" s="166"/>
      <c r="C57" s="166"/>
      <c r="D57" s="166">
        <f>'将来負担比率（分子）の構造'!I$51</f>
        <v>44</v>
      </c>
      <c r="E57" s="166"/>
      <c r="F57" s="166"/>
      <c r="G57" s="166">
        <f>'将来負担比率（分子）の構造'!J$51</f>
        <v>29</v>
      </c>
      <c r="H57" s="166"/>
      <c r="I57" s="166"/>
      <c r="J57" s="166">
        <f>'将来負担比率（分子）の構造'!K$51</f>
        <v>17</v>
      </c>
      <c r="K57" s="166"/>
      <c r="L57" s="166"/>
      <c r="M57" s="166">
        <f>'将来負担比率（分子）の構造'!L$51</f>
        <v>2</v>
      </c>
      <c r="N57" s="166"/>
      <c r="O57" s="166"/>
      <c r="P57" s="166" t="str">
        <f>'将来負担比率（分子）の構造'!M$51</f>
        <v>-</v>
      </c>
    </row>
    <row r="58" spans="1:16" x14ac:dyDescent="0.2">
      <c r="A58" s="166" t="s">
        <v>41</v>
      </c>
      <c r="B58" s="166"/>
      <c r="C58" s="166"/>
      <c r="D58" s="166">
        <f>'将来負担比率（分子）の構造'!I$50</f>
        <v>3012</v>
      </c>
      <c r="E58" s="166"/>
      <c r="F58" s="166"/>
      <c r="G58" s="166">
        <f>'将来負担比率（分子）の構造'!J$50</f>
        <v>3017</v>
      </c>
      <c r="H58" s="166"/>
      <c r="I58" s="166"/>
      <c r="J58" s="166">
        <f>'将来負担比率（分子）の構造'!K$50</f>
        <v>2817</v>
      </c>
      <c r="K58" s="166"/>
      <c r="L58" s="166"/>
      <c r="M58" s="166">
        <f>'将来負担比率（分子）の構造'!L$50</f>
        <v>2846</v>
      </c>
      <c r="N58" s="166"/>
      <c r="O58" s="166"/>
      <c r="P58" s="166">
        <f>'将来負担比率（分子）の構造'!M$50</f>
        <v>3155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409</v>
      </c>
      <c r="C62" s="166"/>
      <c r="D62" s="166"/>
      <c r="E62" s="166">
        <f>'将来負担比率（分子）の構造'!J$45</f>
        <v>410</v>
      </c>
      <c r="F62" s="166"/>
      <c r="G62" s="166"/>
      <c r="H62" s="166">
        <f>'将来負担比率（分子）の構造'!K$45</f>
        <v>413</v>
      </c>
      <c r="I62" s="166"/>
      <c r="J62" s="166"/>
      <c r="K62" s="166">
        <f>'将来負担比率（分子）の構造'!L$45</f>
        <v>338</v>
      </c>
      <c r="L62" s="166"/>
      <c r="M62" s="166"/>
      <c r="N62" s="166">
        <f>'将来負担比率（分子）の構造'!M$45</f>
        <v>308</v>
      </c>
      <c r="O62" s="166"/>
      <c r="P62" s="166"/>
    </row>
    <row r="63" spans="1:16" x14ac:dyDescent="0.2">
      <c r="A63" s="166" t="s">
        <v>34</v>
      </c>
      <c r="B63" s="166">
        <f>'将来負担比率（分子）の構造'!I$44</f>
        <v>72</v>
      </c>
      <c r="C63" s="166"/>
      <c r="D63" s="166"/>
      <c r="E63" s="166">
        <f>'将来負担比率（分子）の構造'!J$44</f>
        <v>70</v>
      </c>
      <c r="F63" s="166"/>
      <c r="G63" s="166"/>
      <c r="H63" s="166">
        <f>'将来負担比率（分子）の構造'!K$44</f>
        <v>83</v>
      </c>
      <c r="I63" s="166"/>
      <c r="J63" s="166"/>
      <c r="K63" s="166">
        <f>'将来負担比率（分子）の構造'!L$44</f>
        <v>81</v>
      </c>
      <c r="L63" s="166"/>
      <c r="M63" s="166"/>
      <c r="N63" s="166">
        <f>'将来負担比率（分子）の構造'!M$44</f>
        <v>78</v>
      </c>
      <c r="O63" s="166"/>
      <c r="P63" s="166"/>
    </row>
    <row r="64" spans="1:16" x14ac:dyDescent="0.2">
      <c r="A64" s="166" t="s">
        <v>33</v>
      </c>
      <c r="B64" s="166">
        <f>'将来負担比率（分子）の構造'!I$43</f>
        <v>6974</v>
      </c>
      <c r="C64" s="166"/>
      <c r="D64" s="166"/>
      <c r="E64" s="166">
        <f>'将来負担比率（分子）の構造'!J$43</f>
        <v>7038</v>
      </c>
      <c r="F64" s="166"/>
      <c r="G64" s="166"/>
      <c r="H64" s="166">
        <f>'将来負担比率（分子）の構造'!K$43</f>
        <v>5910</v>
      </c>
      <c r="I64" s="166"/>
      <c r="J64" s="166"/>
      <c r="K64" s="166">
        <f>'将来負担比率（分子）の構造'!L$43</f>
        <v>5606</v>
      </c>
      <c r="L64" s="166"/>
      <c r="M64" s="166"/>
      <c r="N64" s="166">
        <f>'将来負担比率（分子）の構造'!M$43</f>
        <v>5242</v>
      </c>
      <c r="O64" s="166"/>
      <c r="P64" s="166"/>
    </row>
    <row r="65" spans="1:16" x14ac:dyDescent="0.2">
      <c r="A65" s="166" t="s">
        <v>32</v>
      </c>
      <c r="B65" s="166">
        <f>'将来負担比率（分子）の構造'!I$42</f>
        <v>110</v>
      </c>
      <c r="C65" s="166"/>
      <c r="D65" s="166"/>
      <c r="E65" s="166">
        <f>'将来負担比率（分子）の構造'!J$42</f>
        <v>40</v>
      </c>
      <c r="F65" s="166"/>
      <c r="G65" s="166"/>
      <c r="H65" s="166">
        <f>'将来負担比率（分子）の構造'!K$42</f>
        <v>40</v>
      </c>
      <c r="I65" s="166"/>
      <c r="J65" s="166"/>
      <c r="K65" s="166">
        <f>'将来負担比率（分子）の構造'!L$42</f>
        <v>40</v>
      </c>
      <c r="L65" s="166"/>
      <c r="M65" s="166"/>
      <c r="N65" s="166">
        <f>'将来負担比率（分子）の構造'!M$42</f>
        <v>20</v>
      </c>
      <c r="O65" s="166"/>
      <c r="P65" s="166"/>
    </row>
    <row r="66" spans="1:16" x14ac:dyDescent="0.2">
      <c r="A66" s="166" t="s">
        <v>31</v>
      </c>
      <c r="B66" s="166">
        <f>'将来負担比率（分子）の構造'!I$41</f>
        <v>7557</v>
      </c>
      <c r="C66" s="166"/>
      <c r="D66" s="166"/>
      <c r="E66" s="166">
        <f>'将来負担比率（分子）の構造'!J$41</f>
        <v>7726</v>
      </c>
      <c r="F66" s="166"/>
      <c r="G66" s="166"/>
      <c r="H66" s="166">
        <f>'将来負担比率（分子）の構造'!K$41</f>
        <v>7865</v>
      </c>
      <c r="I66" s="166"/>
      <c r="J66" s="166"/>
      <c r="K66" s="166">
        <f>'将来負担比率（分子）の構造'!L$41</f>
        <v>8184</v>
      </c>
      <c r="L66" s="166"/>
      <c r="M66" s="166"/>
      <c r="N66" s="166">
        <f>'将来負担比率（分子）の構造'!M$41</f>
        <v>8558</v>
      </c>
      <c r="O66" s="166"/>
      <c r="P66" s="166"/>
    </row>
    <row r="67" spans="1:16" x14ac:dyDescent="0.2">
      <c r="A67" s="166" t="s">
        <v>75</v>
      </c>
      <c r="B67" s="166" t="e">
        <f>NA()</f>
        <v>#N/A</v>
      </c>
      <c r="C67" s="166">
        <f>IF(ISNUMBER('将来負担比率（分子）の構造'!I$53), IF('将来負担比率（分子）の構造'!I$53 &lt; 0, 0, '将来負担比率（分子）の構造'!I$53), NA())</f>
        <v>2624</v>
      </c>
      <c r="D67" s="166" t="e">
        <f>NA()</f>
        <v>#N/A</v>
      </c>
      <c r="E67" s="166" t="e">
        <f>NA()</f>
        <v>#N/A</v>
      </c>
      <c r="F67" s="166">
        <f>IF(ISNUMBER('将来負担比率（分子）の構造'!J$53), IF('将来負担比率（分子）の構造'!J$53 &lt; 0, 0, '将来負担比率（分子）の構造'!J$53), NA())</f>
        <v>3007</v>
      </c>
      <c r="G67" s="166" t="e">
        <f>NA()</f>
        <v>#N/A</v>
      </c>
      <c r="H67" s="166" t="e">
        <f>NA()</f>
        <v>#N/A</v>
      </c>
      <c r="I67" s="166">
        <f>IF(ISNUMBER('将来負担比率（分子）の構造'!K$53), IF('将来負担比率（分子）の構造'!K$53 &lt; 0, 0, '将来負担比率（分子）の構造'!K$53), NA())</f>
        <v>2466</v>
      </c>
      <c r="J67" s="166" t="e">
        <f>NA()</f>
        <v>#N/A</v>
      </c>
      <c r="K67" s="166" t="e">
        <f>NA()</f>
        <v>#N/A</v>
      </c>
      <c r="L67" s="166">
        <f>IF(ISNUMBER('将来負担比率（分子）の構造'!L$53), IF('将来負担比率（分子）の構造'!L$53 &lt; 0, 0, '将来負担比率（分子）の構造'!L$53), NA())</f>
        <v>2102</v>
      </c>
      <c r="M67" s="166" t="e">
        <f>NA()</f>
        <v>#N/A</v>
      </c>
      <c r="N67" s="166" t="e">
        <f>NA()</f>
        <v>#N/A</v>
      </c>
      <c r="O67" s="166">
        <f>IF(ISNUMBER('将来負担比率（分子）の構造'!M$53), IF('将来負担比率（分子）の構造'!M$53 &lt; 0, 0, '将来負担比率（分子）の構造'!M$53), NA())</f>
        <v>2370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1407</v>
      </c>
      <c r="C72" s="170">
        <f>基金残高に係る経年分析!G55</f>
        <v>1418</v>
      </c>
      <c r="D72" s="170">
        <f>基金残高に係る経年分析!H55</f>
        <v>1769</v>
      </c>
    </row>
    <row r="73" spans="1:16" x14ac:dyDescent="0.2">
      <c r="A73" s="169" t="s">
        <v>78</v>
      </c>
      <c r="B73" s="170">
        <f>基金残高に係る経年分析!F56</f>
        <v>15</v>
      </c>
      <c r="C73" s="170">
        <f>基金残高に係る経年分析!G56</f>
        <v>15</v>
      </c>
      <c r="D73" s="170">
        <f>基金残高に係る経年分析!H56</f>
        <v>15</v>
      </c>
    </row>
    <row r="74" spans="1:16" x14ac:dyDescent="0.2">
      <c r="A74" s="169" t="s">
        <v>79</v>
      </c>
      <c r="B74" s="170">
        <f>基金残高に係る経年分析!F57</f>
        <v>1038</v>
      </c>
      <c r="C74" s="170">
        <f>基金残高に係る経年分析!G57</f>
        <v>1064</v>
      </c>
      <c r="D74" s="170">
        <f>基金残高に係る経年分析!H57</f>
        <v>1061</v>
      </c>
    </row>
  </sheetData>
  <sheetProtection algorithmName="SHA-512" hashValue="lbpzJ7By34J5qlh6d7KtY7U4M13wIOWiW642r4qeFiAQPeAvEDeMjeNAarto+WwBZHFWw7ZrS9ER+0uKGDCvDA==" saltValue="m2oaDxkjFLVWYRkyCEr9D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213</v>
      </c>
      <c r="DI1" s="613"/>
      <c r="DJ1" s="613"/>
      <c r="DK1" s="613"/>
      <c r="DL1" s="613"/>
      <c r="DM1" s="613"/>
      <c r="DN1" s="614"/>
      <c r="DO1" s="342"/>
      <c r="DP1" s="612" t="s">
        <v>214</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5" t="s">
        <v>215</v>
      </c>
      <c r="R2" s="206"/>
      <c r="S2" s="206"/>
      <c r="T2" s="206"/>
      <c r="U2" s="206"/>
      <c r="V2" s="206"/>
      <c r="W2" s="206"/>
      <c r="X2" s="206"/>
      <c r="Y2" s="206"/>
      <c r="Z2" s="206"/>
      <c r="AA2" s="206"/>
      <c r="AB2" s="206"/>
      <c r="AC2" s="206"/>
      <c r="AE2" s="344"/>
      <c r="AF2" s="344"/>
      <c r="AG2" s="344"/>
      <c r="AH2" s="344"/>
      <c r="AI2" s="344"/>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216</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217</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218</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219</v>
      </c>
      <c r="S4" s="616"/>
      <c r="T4" s="616"/>
      <c r="U4" s="616"/>
      <c r="V4" s="616"/>
      <c r="W4" s="616"/>
      <c r="X4" s="616"/>
      <c r="Y4" s="617"/>
      <c r="Z4" s="615" t="s">
        <v>220</v>
      </c>
      <c r="AA4" s="616"/>
      <c r="AB4" s="616"/>
      <c r="AC4" s="617"/>
      <c r="AD4" s="615" t="s">
        <v>221</v>
      </c>
      <c r="AE4" s="616"/>
      <c r="AF4" s="616"/>
      <c r="AG4" s="616"/>
      <c r="AH4" s="616"/>
      <c r="AI4" s="616"/>
      <c r="AJ4" s="616"/>
      <c r="AK4" s="617"/>
      <c r="AL4" s="615" t="s">
        <v>220</v>
      </c>
      <c r="AM4" s="616"/>
      <c r="AN4" s="616"/>
      <c r="AO4" s="617"/>
      <c r="AP4" s="618" t="s">
        <v>222</v>
      </c>
      <c r="AQ4" s="618"/>
      <c r="AR4" s="618"/>
      <c r="AS4" s="618"/>
      <c r="AT4" s="618"/>
      <c r="AU4" s="618"/>
      <c r="AV4" s="618"/>
      <c r="AW4" s="618"/>
      <c r="AX4" s="618"/>
      <c r="AY4" s="618"/>
      <c r="AZ4" s="618"/>
      <c r="BA4" s="618"/>
      <c r="BB4" s="618"/>
      <c r="BC4" s="618"/>
      <c r="BD4" s="618"/>
      <c r="BE4" s="618"/>
      <c r="BF4" s="618"/>
      <c r="BG4" s="618" t="s">
        <v>223</v>
      </c>
      <c r="BH4" s="618"/>
      <c r="BI4" s="618"/>
      <c r="BJ4" s="618"/>
      <c r="BK4" s="618"/>
      <c r="BL4" s="618"/>
      <c r="BM4" s="618"/>
      <c r="BN4" s="618"/>
      <c r="BO4" s="618" t="s">
        <v>220</v>
      </c>
      <c r="BP4" s="618"/>
      <c r="BQ4" s="618"/>
      <c r="BR4" s="618"/>
      <c r="BS4" s="618" t="s">
        <v>224</v>
      </c>
      <c r="BT4" s="618"/>
      <c r="BU4" s="618"/>
      <c r="BV4" s="618"/>
      <c r="BW4" s="618"/>
      <c r="BX4" s="618"/>
      <c r="BY4" s="618"/>
      <c r="BZ4" s="618"/>
      <c r="CA4" s="618"/>
      <c r="CB4" s="618"/>
      <c r="CD4" s="615" t="s">
        <v>225</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226</v>
      </c>
      <c r="C5" s="620"/>
      <c r="D5" s="620"/>
      <c r="E5" s="620"/>
      <c r="F5" s="620"/>
      <c r="G5" s="620"/>
      <c r="H5" s="620"/>
      <c r="I5" s="620"/>
      <c r="J5" s="620"/>
      <c r="K5" s="620"/>
      <c r="L5" s="620"/>
      <c r="M5" s="620"/>
      <c r="N5" s="620"/>
      <c r="O5" s="620"/>
      <c r="P5" s="620"/>
      <c r="Q5" s="621"/>
      <c r="R5" s="622">
        <v>668293</v>
      </c>
      <c r="S5" s="623"/>
      <c r="T5" s="623"/>
      <c r="U5" s="623"/>
      <c r="V5" s="623"/>
      <c r="W5" s="623"/>
      <c r="X5" s="623"/>
      <c r="Y5" s="624"/>
      <c r="Z5" s="625">
        <v>9.1</v>
      </c>
      <c r="AA5" s="625"/>
      <c r="AB5" s="625"/>
      <c r="AC5" s="625"/>
      <c r="AD5" s="626">
        <v>668293</v>
      </c>
      <c r="AE5" s="626"/>
      <c r="AF5" s="626"/>
      <c r="AG5" s="626"/>
      <c r="AH5" s="626"/>
      <c r="AI5" s="626"/>
      <c r="AJ5" s="626"/>
      <c r="AK5" s="626"/>
      <c r="AL5" s="627">
        <v>16.7</v>
      </c>
      <c r="AM5" s="628"/>
      <c r="AN5" s="628"/>
      <c r="AO5" s="629"/>
      <c r="AP5" s="619" t="s">
        <v>227</v>
      </c>
      <c r="AQ5" s="620"/>
      <c r="AR5" s="620"/>
      <c r="AS5" s="620"/>
      <c r="AT5" s="620"/>
      <c r="AU5" s="620"/>
      <c r="AV5" s="620"/>
      <c r="AW5" s="620"/>
      <c r="AX5" s="620"/>
      <c r="AY5" s="620"/>
      <c r="AZ5" s="620"/>
      <c r="BA5" s="620"/>
      <c r="BB5" s="620"/>
      <c r="BC5" s="620"/>
      <c r="BD5" s="620"/>
      <c r="BE5" s="620"/>
      <c r="BF5" s="621"/>
      <c r="BG5" s="633">
        <v>668293</v>
      </c>
      <c r="BH5" s="634"/>
      <c r="BI5" s="634"/>
      <c r="BJ5" s="634"/>
      <c r="BK5" s="634"/>
      <c r="BL5" s="634"/>
      <c r="BM5" s="634"/>
      <c r="BN5" s="635"/>
      <c r="BO5" s="636">
        <v>100</v>
      </c>
      <c r="BP5" s="636"/>
      <c r="BQ5" s="636"/>
      <c r="BR5" s="636"/>
      <c r="BS5" s="637">
        <v>24752</v>
      </c>
      <c r="BT5" s="637"/>
      <c r="BU5" s="637"/>
      <c r="BV5" s="637"/>
      <c r="BW5" s="637"/>
      <c r="BX5" s="637"/>
      <c r="BY5" s="637"/>
      <c r="BZ5" s="637"/>
      <c r="CA5" s="637"/>
      <c r="CB5" s="641"/>
      <c r="CD5" s="615" t="s">
        <v>222</v>
      </c>
      <c r="CE5" s="616"/>
      <c r="CF5" s="616"/>
      <c r="CG5" s="616"/>
      <c r="CH5" s="616"/>
      <c r="CI5" s="616"/>
      <c r="CJ5" s="616"/>
      <c r="CK5" s="616"/>
      <c r="CL5" s="616"/>
      <c r="CM5" s="616"/>
      <c r="CN5" s="616"/>
      <c r="CO5" s="616"/>
      <c r="CP5" s="616"/>
      <c r="CQ5" s="617"/>
      <c r="CR5" s="615" t="s">
        <v>228</v>
      </c>
      <c r="CS5" s="616"/>
      <c r="CT5" s="616"/>
      <c r="CU5" s="616"/>
      <c r="CV5" s="616"/>
      <c r="CW5" s="616"/>
      <c r="CX5" s="616"/>
      <c r="CY5" s="617"/>
      <c r="CZ5" s="615" t="s">
        <v>220</v>
      </c>
      <c r="DA5" s="616"/>
      <c r="DB5" s="616"/>
      <c r="DC5" s="617"/>
      <c r="DD5" s="615" t="s">
        <v>229</v>
      </c>
      <c r="DE5" s="616"/>
      <c r="DF5" s="616"/>
      <c r="DG5" s="616"/>
      <c r="DH5" s="616"/>
      <c r="DI5" s="616"/>
      <c r="DJ5" s="616"/>
      <c r="DK5" s="616"/>
      <c r="DL5" s="616"/>
      <c r="DM5" s="616"/>
      <c r="DN5" s="616"/>
      <c r="DO5" s="616"/>
      <c r="DP5" s="617"/>
      <c r="DQ5" s="615" t="s">
        <v>230</v>
      </c>
      <c r="DR5" s="616"/>
      <c r="DS5" s="616"/>
      <c r="DT5" s="616"/>
      <c r="DU5" s="616"/>
      <c r="DV5" s="616"/>
      <c r="DW5" s="616"/>
      <c r="DX5" s="616"/>
      <c r="DY5" s="616"/>
      <c r="DZ5" s="616"/>
      <c r="EA5" s="616"/>
      <c r="EB5" s="616"/>
      <c r="EC5" s="617"/>
    </row>
    <row r="6" spans="2:143" ht="11.25" customHeight="1" x14ac:dyDescent="0.2">
      <c r="B6" s="630" t="s">
        <v>231</v>
      </c>
      <c r="C6" s="631"/>
      <c r="D6" s="631"/>
      <c r="E6" s="631"/>
      <c r="F6" s="631"/>
      <c r="G6" s="631"/>
      <c r="H6" s="631"/>
      <c r="I6" s="631"/>
      <c r="J6" s="631"/>
      <c r="K6" s="631"/>
      <c r="L6" s="631"/>
      <c r="M6" s="631"/>
      <c r="N6" s="631"/>
      <c r="O6" s="631"/>
      <c r="P6" s="631"/>
      <c r="Q6" s="632"/>
      <c r="R6" s="633">
        <v>78613</v>
      </c>
      <c r="S6" s="634"/>
      <c r="T6" s="634"/>
      <c r="U6" s="634"/>
      <c r="V6" s="634"/>
      <c r="W6" s="634"/>
      <c r="X6" s="634"/>
      <c r="Y6" s="635"/>
      <c r="Z6" s="636">
        <v>1.1000000000000001</v>
      </c>
      <c r="AA6" s="636"/>
      <c r="AB6" s="636"/>
      <c r="AC6" s="636"/>
      <c r="AD6" s="637">
        <v>78613</v>
      </c>
      <c r="AE6" s="637"/>
      <c r="AF6" s="637"/>
      <c r="AG6" s="637"/>
      <c r="AH6" s="637"/>
      <c r="AI6" s="637"/>
      <c r="AJ6" s="637"/>
      <c r="AK6" s="637"/>
      <c r="AL6" s="638">
        <v>2</v>
      </c>
      <c r="AM6" s="639"/>
      <c r="AN6" s="639"/>
      <c r="AO6" s="640"/>
      <c r="AP6" s="630" t="s">
        <v>232</v>
      </c>
      <c r="AQ6" s="631"/>
      <c r="AR6" s="631"/>
      <c r="AS6" s="631"/>
      <c r="AT6" s="631"/>
      <c r="AU6" s="631"/>
      <c r="AV6" s="631"/>
      <c r="AW6" s="631"/>
      <c r="AX6" s="631"/>
      <c r="AY6" s="631"/>
      <c r="AZ6" s="631"/>
      <c r="BA6" s="631"/>
      <c r="BB6" s="631"/>
      <c r="BC6" s="631"/>
      <c r="BD6" s="631"/>
      <c r="BE6" s="631"/>
      <c r="BF6" s="632"/>
      <c r="BG6" s="633">
        <v>668293</v>
      </c>
      <c r="BH6" s="634"/>
      <c r="BI6" s="634"/>
      <c r="BJ6" s="634"/>
      <c r="BK6" s="634"/>
      <c r="BL6" s="634"/>
      <c r="BM6" s="634"/>
      <c r="BN6" s="635"/>
      <c r="BO6" s="636">
        <v>100</v>
      </c>
      <c r="BP6" s="636"/>
      <c r="BQ6" s="636"/>
      <c r="BR6" s="636"/>
      <c r="BS6" s="637">
        <v>24752</v>
      </c>
      <c r="BT6" s="637"/>
      <c r="BU6" s="637"/>
      <c r="BV6" s="637"/>
      <c r="BW6" s="637"/>
      <c r="BX6" s="637"/>
      <c r="BY6" s="637"/>
      <c r="BZ6" s="637"/>
      <c r="CA6" s="637"/>
      <c r="CB6" s="641"/>
      <c r="CD6" s="619" t="s">
        <v>233</v>
      </c>
      <c r="CE6" s="620"/>
      <c r="CF6" s="620"/>
      <c r="CG6" s="620"/>
      <c r="CH6" s="620"/>
      <c r="CI6" s="620"/>
      <c r="CJ6" s="620"/>
      <c r="CK6" s="620"/>
      <c r="CL6" s="620"/>
      <c r="CM6" s="620"/>
      <c r="CN6" s="620"/>
      <c r="CO6" s="620"/>
      <c r="CP6" s="620"/>
      <c r="CQ6" s="621"/>
      <c r="CR6" s="633">
        <v>77044</v>
      </c>
      <c r="CS6" s="634"/>
      <c r="CT6" s="634"/>
      <c r="CU6" s="634"/>
      <c r="CV6" s="634"/>
      <c r="CW6" s="634"/>
      <c r="CX6" s="634"/>
      <c r="CY6" s="635"/>
      <c r="CZ6" s="627">
        <v>1.1000000000000001</v>
      </c>
      <c r="DA6" s="628"/>
      <c r="DB6" s="628"/>
      <c r="DC6" s="644"/>
      <c r="DD6" s="642" t="s">
        <v>127</v>
      </c>
      <c r="DE6" s="634"/>
      <c r="DF6" s="634"/>
      <c r="DG6" s="634"/>
      <c r="DH6" s="634"/>
      <c r="DI6" s="634"/>
      <c r="DJ6" s="634"/>
      <c r="DK6" s="634"/>
      <c r="DL6" s="634"/>
      <c r="DM6" s="634"/>
      <c r="DN6" s="634"/>
      <c r="DO6" s="634"/>
      <c r="DP6" s="635"/>
      <c r="DQ6" s="642">
        <v>77044</v>
      </c>
      <c r="DR6" s="634"/>
      <c r="DS6" s="634"/>
      <c r="DT6" s="634"/>
      <c r="DU6" s="634"/>
      <c r="DV6" s="634"/>
      <c r="DW6" s="634"/>
      <c r="DX6" s="634"/>
      <c r="DY6" s="634"/>
      <c r="DZ6" s="634"/>
      <c r="EA6" s="634"/>
      <c r="EB6" s="634"/>
      <c r="EC6" s="643"/>
    </row>
    <row r="7" spans="2:143" ht="11.25" customHeight="1" x14ac:dyDescent="0.2">
      <c r="B7" s="630" t="s">
        <v>234</v>
      </c>
      <c r="C7" s="631"/>
      <c r="D7" s="631"/>
      <c r="E7" s="631"/>
      <c r="F7" s="631"/>
      <c r="G7" s="631"/>
      <c r="H7" s="631"/>
      <c r="I7" s="631"/>
      <c r="J7" s="631"/>
      <c r="K7" s="631"/>
      <c r="L7" s="631"/>
      <c r="M7" s="631"/>
      <c r="N7" s="631"/>
      <c r="O7" s="631"/>
      <c r="P7" s="631"/>
      <c r="Q7" s="632"/>
      <c r="R7" s="633">
        <v>521</v>
      </c>
      <c r="S7" s="634"/>
      <c r="T7" s="634"/>
      <c r="U7" s="634"/>
      <c r="V7" s="634"/>
      <c r="W7" s="634"/>
      <c r="X7" s="634"/>
      <c r="Y7" s="635"/>
      <c r="Z7" s="636">
        <v>0</v>
      </c>
      <c r="AA7" s="636"/>
      <c r="AB7" s="636"/>
      <c r="AC7" s="636"/>
      <c r="AD7" s="637">
        <v>521</v>
      </c>
      <c r="AE7" s="637"/>
      <c r="AF7" s="637"/>
      <c r="AG7" s="637"/>
      <c r="AH7" s="637"/>
      <c r="AI7" s="637"/>
      <c r="AJ7" s="637"/>
      <c r="AK7" s="637"/>
      <c r="AL7" s="638">
        <v>0</v>
      </c>
      <c r="AM7" s="639"/>
      <c r="AN7" s="639"/>
      <c r="AO7" s="640"/>
      <c r="AP7" s="630" t="s">
        <v>235</v>
      </c>
      <c r="AQ7" s="631"/>
      <c r="AR7" s="631"/>
      <c r="AS7" s="631"/>
      <c r="AT7" s="631"/>
      <c r="AU7" s="631"/>
      <c r="AV7" s="631"/>
      <c r="AW7" s="631"/>
      <c r="AX7" s="631"/>
      <c r="AY7" s="631"/>
      <c r="AZ7" s="631"/>
      <c r="BA7" s="631"/>
      <c r="BB7" s="631"/>
      <c r="BC7" s="631"/>
      <c r="BD7" s="631"/>
      <c r="BE7" s="631"/>
      <c r="BF7" s="632"/>
      <c r="BG7" s="633">
        <v>215448</v>
      </c>
      <c r="BH7" s="634"/>
      <c r="BI7" s="634"/>
      <c r="BJ7" s="634"/>
      <c r="BK7" s="634"/>
      <c r="BL7" s="634"/>
      <c r="BM7" s="634"/>
      <c r="BN7" s="635"/>
      <c r="BO7" s="636">
        <v>32.200000000000003</v>
      </c>
      <c r="BP7" s="636"/>
      <c r="BQ7" s="636"/>
      <c r="BR7" s="636"/>
      <c r="BS7" s="637" t="s">
        <v>127</v>
      </c>
      <c r="BT7" s="637"/>
      <c r="BU7" s="637"/>
      <c r="BV7" s="637"/>
      <c r="BW7" s="637"/>
      <c r="BX7" s="637"/>
      <c r="BY7" s="637"/>
      <c r="BZ7" s="637"/>
      <c r="CA7" s="637"/>
      <c r="CB7" s="641"/>
      <c r="CD7" s="630" t="s">
        <v>236</v>
      </c>
      <c r="CE7" s="631"/>
      <c r="CF7" s="631"/>
      <c r="CG7" s="631"/>
      <c r="CH7" s="631"/>
      <c r="CI7" s="631"/>
      <c r="CJ7" s="631"/>
      <c r="CK7" s="631"/>
      <c r="CL7" s="631"/>
      <c r="CM7" s="631"/>
      <c r="CN7" s="631"/>
      <c r="CO7" s="631"/>
      <c r="CP7" s="631"/>
      <c r="CQ7" s="632"/>
      <c r="CR7" s="633">
        <v>1686670</v>
      </c>
      <c r="CS7" s="634"/>
      <c r="CT7" s="634"/>
      <c r="CU7" s="634"/>
      <c r="CV7" s="634"/>
      <c r="CW7" s="634"/>
      <c r="CX7" s="634"/>
      <c r="CY7" s="635"/>
      <c r="CZ7" s="636">
        <v>23.4</v>
      </c>
      <c r="DA7" s="636"/>
      <c r="DB7" s="636"/>
      <c r="DC7" s="636"/>
      <c r="DD7" s="642">
        <v>198079</v>
      </c>
      <c r="DE7" s="634"/>
      <c r="DF7" s="634"/>
      <c r="DG7" s="634"/>
      <c r="DH7" s="634"/>
      <c r="DI7" s="634"/>
      <c r="DJ7" s="634"/>
      <c r="DK7" s="634"/>
      <c r="DL7" s="634"/>
      <c r="DM7" s="634"/>
      <c r="DN7" s="634"/>
      <c r="DO7" s="634"/>
      <c r="DP7" s="635"/>
      <c r="DQ7" s="642">
        <v>981200</v>
      </c>
      <c r="DR7" s="634"/>
      <c r="DS7" s="634"/>
      <c r="DT7" s="634"/>
      <c r="DU7" s="634"/>
      <c r="DV7" s="634"/>
      <c r="DW7" s="634"/>
      <c r="DX7" s="634"/>
      <c r="DY7" s="634"/>
      <c r="DZ7" s="634"/>
      <c r="EA7" s="634"/>
      <c r="EB7" s="634"/>
      <c r="EC7" s="643"/>
    </row>
    <row r="8" spans="2:143" ht="11.25" customHeight="1" x14ac:dyDescent="0.2">
      <c r="B8" s="630" t="s">
        <v>237</v>
      </c>
      <c r="C8" s="631"/>
      <c r="D8" s="631"/>
      <c r="E8" s="631"/>
      <c r="F8" s="631"/>
      <c r="G8" s="631"/>
      <c r="H8" s="631"/>
      <c r="I8" s="631"/>
      <c r="J8" s="631"/>
      <c r="K8" s="631"/>
      <c r="L8" s="631"/>
      <c r="M8" s="631"/>
      <c r="N8" s="631"/>
      <c r="O8" s="631"/>
      <c r="P8" s="631"/>
      <c r="Q8" s="632"/>
      <c r="R8" s="633">
        <v>3146</v>
      </c>
      <c r="S8" s="634"/>
      <c r="T8" s="634"/>
      <c r="U8" s="634"/>
      <c r="V8" s="634"/>
      <c r="W8" s="634"/>
      <c r="X8" s="634"/>
      <c r="Y8" s="635"/>
      <c r="Z8" s="636">
        <v>0</v>
      </c>
      <c r="AA8" s="636"/>
      <c r="AB8" s="636"/>
      <c r="AC8" s="636"/>
      <c r="AD8" s="637">
        <v>3146</v>
      </c>
      <c r="AE8" s="637"/>
      <c r="AF8" s="637"/>
      <c r="AG8" s="637"/>
      <c r="AH8" s="637"/>
      <c r="AI8" s="637"/>
      <c r="AJ8" s="637"/>
      <c r="AK8" s="637"/>
      <c r="AL8" s="638">
        <v>0.1</v>
      </c>
      <c r="AM8" s="639"/>
      <c r="AN8" s="639"/>
      <c r="AO8" s="640"/>
      <c r="AP8" s="630" t="s">
        <v>238</v>
      </c>
      <c r="AQ8" s="631"/>
      <c r="AR8" s="631"/>
      <c r="AS8" s="631"/>
      <c r="AT8" s="631"/>
      <c r="AU8" s="631"/>
      <c r="AV8" s="631"/>
      <c r="AW8" s="631"/>
      <c r="AX8" s="631"/>
      <c r="AY8" s="631"/>
      <c r="AZ8" s="631"/>
      <c r="BA8" s="631"/>
      <c r="BB8" s="631"/>
      <c r="BC8" s="631"/>
      <c r="BD8" s="631"/>
      <c r="BE8" s="631"/>
      <c r="BF8" s="632"/>
      <c r="BG8" s="633">
        <v>11107</v>
      </c>
      <c r="BH8" s="634"/>
      <c r="BI8" s="634"/>
      <c r="BJ8" s="634"/>
      <c r="BK8" s="634"/>
      <c r="BL8" s="634"/>
      <c r="BM8" s="634"/>
      <c r="BN8" s="635"/>
      <c r="BO8" s="636">
        <v>1.7</v>
      </c>
      <c r="BP8" s="636"/>
      <c r="BQ8" s="636"/>
      <c r="BR8" s="636"/>
      <c r="BS8" s="637" t="s">
        <v>127</v>
      </c>
      <c r="BT8" s="637"/>
      <c r="BU8" s="637"/>
      <c r="BV8" s="637"/>
      <c r="BW8" s="637"/>
      <c r="BX8" s="637"/>
      <c r="BY8" s="637"/>
      <c r="BZ8" s="637"/>
      <c r="CA8" s="637"/>
      <c r="CB8" s="641"/>
      <c r="CD8" s="630" t="s">
        <v>239</v>
      </c>
      <c r="CE8" s="631"/>
      <c r="CF8" s="631"/>
      <c r="CG8" s="631"/>
      <c r="CH8" s="631"/>
      <c r="CI8" s="631"/>
      <c r="CJ8" s="631"/>
      <c r="CK8" s="631"/>
      <c r="CL8" s="631"/>
      <c r="CM8" s="631"/>
      <c r="CN8" s="631"/>
      <c r="CO8" s="631"/>
      <c r="CP8" s="631"/>
      <c r="CQ8" s="632"/>
      <c r="CR8" s="633">
        <v>1522855</v>
      </c>
      <c r="CS8" s="634"/>
      <c r="CT8" s="634"/>
      <c r="CU8" s="634"/>
      <c r="CV8" s="634"/>
      <c r="CW8" s="634"/>
      <c r="CX8" s="634"/>
      <c r="CY8" s="635"/>
      <c r="CZ8" s="636">
        <v>21.1</v>
      </c>
      <c r="DA8" s="636"/>
      <c r="DB8" s="636"/>
      <c r="DC8" s="636"/>
      <c r="DD8" s="642">
        <v>2574</v>
      </c>
      <c r="DE8" s="634"/>
      <c r="DF8" s="634"/>
      <c r="DG8" s="634"/>
      <c r="DH8" s="634"/>
      <c r="DI8" s="634"/>
      <c r="DJ8" s="634"/>
      <c r="DK8" s="634"/>
      <c r="DL8" s="634"/>
      <c r="DM8" s="634"/>
      <c r="DN8" s="634"/>
      <c r="DO8" s="634"/>
      <c r="DP8" s="635"/>
      <c r="DQ8" s="642">
        <v>872118</v>
      </c>
      <c r="DR8" s="634"/>
      <c r="DS8" s="634"/>
      <c r="DT8" s="634"/>
      <c r="DU8" s="634"/>
      <c r="DV8" s="634"/>
      <c r="DW8" s="634"/>
      <c r="DX8" s="634"/>
      <c r="DY8" s="634"/>
      <c r="DZ8" s="634"/>
      <c r="EA8" s="634"/>
      <c r="EB8" s="634"/>
      <c r="EC8" s="643"/>
    </row>
    <row r="9" spans="2:143" ht="11.25" customHeight="1" x14ac:dyDescent="0.2">
      <c r="B9" s="630" t="s">
        <v>240</v>
      </c>
      <c r="C9" s="631"/>
      <c r="D9" s="631"/>
      <c r="E9" s="631"/>
      <c r="F9" s="631"/>
      <c r="G9" s="631"/>
      <c r="H9" s="631"/>
      <c r="I9" s="631"/>
      <c r="J9" s="631"/>
      <c r="K9" s="631"/>
      <c r="L9" s="631"/>
      <c r="M9" s="631"/>
      <c r="N9" s="631"/>
      <c r="O9" s="631"/>
      <c r="P9" s="631"/>
      <c r="Q9" s="632"/>
      <c r="R9" s="633">
        <v>3280</v>
      </c>
      <c r="S9" s="634"/>
      <c r="T9" s="634"/>
      <c r="U9" s="634"/>
      <c r="V9" s="634"/>
      <c r="W9" s="634"/>
      <c r="X9" s="634"/>
      <c r="Y9" s="635"/>
      <c r="Z9" s="636">
        <v>0</v>
      </c>
      <c r="AA9" s="636"/>
      <c r="AB9" s="636"/>
      <c r="AC9" s="636"/>
      <c r="AD9" s="637">
        <v>3280</v>
      </c>
      <c r="AE9" s="637"/>
      <c r="AF9" s="637"/>
      <c r="AG9" s="637"/>
      <c r="AH9" s="637"/>
      <c r="AI9" s="637"/>
      <c r="AJ9" s="637"/>
      <c r="AK9" s="637"/>
      <c r="AL9" s="638">
        <v>0.1</v>
      </c>
      <c r="AM9" s="639"/>
      <c r="AN9" s="639"/>
      <c r="AO9" s="640"/>
      <c r="AP9" s="630" t="s">
        <v>241</v>
      </c>
      <c r="AQ9" s="631"/>
      <c r="AR9" s="631"/>
      <c r="AS9" s="631"/>
      <c r="AT9" s="631"/>
      <c r="AU9" s="631"/>
      <c r="AV9" s="631"/>
      <c r="AW9" s="631"/>
      <c r="AX9" s="631"/>
      <c r="AY9" s="631"/>
      <c r="AZ9" s="631"/>
      <c r="BA9" s="631"/>
      <c r="BB9" s="631"/>
      <c r="BC9" s="631"/>
      <c r="BD9" s="631"/>
      <c r="BE9" s="631"/>
      <c r="BF9" s="632"/>
      <c r="BG9" s="633">
        <v>180414</v>
      </c>
      <c r="BH9" s="634"/>
      <c r="BI9" s="634"/>
      <c r="BJ9" s="634"/>
      <c r="BK9" s="634"/>
      <c r="BL9" s="634"/>
      <c r="BM9" s="634"/>
      <c r="BN9" s="635"/>
      <c r="BO9" s="636">
        <v>27</v>
      </c>
      <c r="BP9" s="636"/>
      <c r="BQ9" s="636"/>
      <c r="BR9" s="636"/>
      <c r="BS9" s="637" t="s">
        <v>127</v>
      </c>
      <c r="BT9" s="637"/>
      <c r="BU9" s="637"/>
      <c r="BV9" s="637"/>
      <c r="BW9" s="637"/>
      <c r="BX9" s="637"/>
      <c r="BY9" s="637"/>
      <c r="BZ9" s="637"/>
      <c r="CA9" s="637"/>
      <c r="CB9" s="641"/>
      <c r="CD9" s="630" t="s">
        <v>242</v>
      </c>
      <c r="CE9" s="631"/>
      <c r="CF9" s="631"/>
      <c r="CG9" s="631"/>
      <c r="CH9" s="631"/>
      <c r="CI9" s="631"/>
      <c r="CJ9" s="631"/>
      <c r="CK9" s="631"/>
      <c r="CL9" s="631"/>
      <c r="CM9" s="631"/>
      <c r="CN9" s="631"/>
      <c r="CO9" s="631"/>
      <c r="CP9" s="631"/>
      <c r="CQ9" s="632"/>
      <c r="CR9" s="633">
        <v>971825</v>
      </c>
      <c r="CS9" s="634"/>
      <c r="CT9" s="634"/>
      <c r="CU9" s="634"/>
      <c r="CV9" s="634"/>
      <c r="CW9" s="634"/>
      <c r="CX9" s="634"/>
      <c r="CY9" s="635"/>
      <c r="CZ9" s="636">
        <v>13.5</v>
      </c>
      <c r="DA9" s="636"/>
      <c r="DB9" s="636"/>
      <c r="DC9" s="636"/>
      <c r="DD9" s="642" t="s">
        <v>127</v>
      </c>
      <c r="DE9" s="634"/>
      <c r="DF9" s="634"/>
      <c r="DG9" s="634"/>
      <c r="DH9" s="634"/>
      <c r="DI9" s="634"/>
      <c r="DJ9" s="634"/>
      <c r="DK9" s="634"/>
      <c r="DL9" s="634"/>
      <c r="DM9" s="634"/>
      <c r="DN9" s="634"/>
      <c r="DO9" s="634"/>
      <c r="DP9" s="635"/>
      <c r="DQ9" s="642">
        <v>714892</v>
      </c>
      <c r="DR9" s="634"/>
      <c r="DS9" s="634"/>
      <c r="DT9" s="634"/>
      <c r="DU9" s="634"/>
      <c r="DV9" s="634"/>
      <c r="DW9" s="634"/>
      <c r="DX9" s="634"/>
      <c r="DY9" s="634"/>
      <c r="DZ9" s="634"/>
      <c r="EA9" s="634"/>
      <c r="EB9" s="634"/>
      <c r="EC9" s="643"/>
    </row>
    <row r="10" spans="2:143" ht="11.25" customHeight="1" x14ac:dyDescent="0.2">
      <c r="B10" s="630" t="s">
        <v>243</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244</v>
      </c>
      <c r="AQ10" s="631"/>
      <c r="AR10" s="631"/>
      <c r="AS10" s="631"/>
      <c r="AT10" s="631"/>
      <c r="AU10" s="631"/>
      <c r="AV10" s="631"/>
      <c r="AW10" s="631"/>
      <c r="AX10" s="631"/>
      <c r="AY10" s="631"/>
      <c r="AZ10" s="631"/>
      <c r="BA10" s="631"/>
      <c r="BB10" s="631"/>
      <c r="BC10" s="631"/>
      <c r="BD10" s="631"/>
      <c r="BE10" s="631"/>
      <c r="BF10" s="632"/>
      <c r="BG10" s="633">
        <v>13756</v>
      </c>
      <c r="BH10" s="634"/>
      <c r="BI10" s="634"/>
      <c r="BJ10" s="634"/>
      <c r="BK10" s="634"/>
      <c r="BL10" s="634"/>
      <c r="BM10" s="634"/>
      <c r="BN10" s="635"/>
      <c r="BO10" s="636">
        <v>2.1</v>
      </c>
      <c r="BP10" s="636"/>
      <c r="BQ10" s="636"/>
      <c r="BR10" s="636"/>
      <c r="BS10" s="637" t="s">
        <v>127</v>
      </c>
      <c r="BT10" s="637"/>
      <c r="BU10" s="637"/>
      <c r="BV10" s="637"/>
      <c r="BW10" s="637"/>
      <c r="BX10" s="637"/>
      <c r="BY10" s="637"/>
      <c r="BZ10" s="637"/>
      <c r="CA10" s="637"/>
      <c r="CB10" s="641"/>
      <c r="CD10" s="630" t="s">
        <v>245</v>
      </c>
      <c r="CE10" s="631"/>
      <c r="CF10" s="631"/>
      <c r="CG10" s="631"/>
      <c r="CH10" s="631"/>
      <c r="CI10" s="631"/>
      <c r="CJ10" s="631"/>
      <c r="CK10" s="631"/>
      <c r="CL10" s="631"/>
      <c r="CM10" s="631"/>
      <c r="CN10" s="631"/>
      <c r="CO10" s="631"/>
      <c r="CP10" s="631"/>
      <c r="CQ10" s="632"/>
      <c r="CR10" s="633" t="s">
        <v>127</v>
      </c>
      <c r="CS10" s="634"/>
      <c r="CT10" s="634"/>
      <c r="CU10" s="634"/>
      <c r="CV10" s="634"/>
      <c r="CW10" s="634"/>
      <c r="CX10" s="634"/>
      <c r="CY10" s="635"/>
      <c r="CZ10" s="636" t="s">
        <v>127</v>
      </c>
      <c r="DA10" s="636"/>
      <c r="DB10" s="636"/>
      <c r="DC10" s="636"/>
      <c r="DD10" s="642" t="s">
        <v>127</v>
      </c>
      <c r="DE10" s="634"/>
      <c r="DF10" s="634"/>
      <c r="DG10" s="634"/>
      <c r="DH10" s="634"/>
      <c r="DI10" s="634"/>
      <c r="DJ10" s="634"/>
      <c r="DK10" s="634"/>
      <c r="DL10" s="634"/>
      <c r="DM10" s="634"/>
      <c r="DN10" s="634"/>
      <c r="DO10" s="634"/>
      <c r="DP10" s="635"/>
      <c r="DQ10" s="642" t="s">
        <v>127</v>
      </c>
      <c r="DR10" s="634"/>
      <c r="DS10" s="634"/>
      <c r="DT10" s="634"/>
      <c r="DU10" s="634"/>
      <c r="DV10" s="634"/>
      <c r="DW10" s="634"/>
      <c r="DX10" s="634"/>
      <c r="DY10" s="634"/>
      <c r="DZ10" s="634"/>
      <c r="EA10" s="634"/>
      <c r="EB10" s="634"/>
      <c r="EC10" s="643"/>
    </row>
    <row r="11" spans="2:143" ht="11.25" customHeight="1" x14ac:dyDescent="0.2">
      <c r="B11" s="630" t="s">
        <v>246</v>
      </c>
      <c r="C11" s="631"/>
      <c r="D11" s="631"/>
      <c r="E11" s="631"/>
      <c r="F11" s="631"/>
      <c r="G11" s="631"/>
      <c r="H11" s="631"/>
      <c r="I11" s="631"/>
      <c r="J11" s="631"/>
      <c r="K11" s="631"/>
      <c r="L11" s="631"/>
      <c r="M11" s="631"/>
      <c r="N11" s="631"/>
      <c r="O11" s="631"/>
      <c r="P11" s="631"/>
      <c r="Q11" s="632"/>
      <c r="R11" s="633">
        <v>156943</v>
      </c>
      <c r="S11" s="634"/>
      <c r="T11" s="634"/>
      <c r="U11" s="634"/>
      <c r="V11" s="634"/>
      <c r="W11" s="634"/>
      <c r="X11" s="634"/>
      <c r="Y11" s="635"/>
      <c r="Z11" s="638">
        <v>2.1</v>
      </c>
      <c r="AA11" s="639"/>
      <c r="AB11" s="639"/>
      <c r="AC11" s="645"/>
      <c r="AD11" s="642">
        <v>156943</v>
      </c>
      <c r="AE11" s="634"/>
      <c r="AF11" s="634"/>
      <c r="AG11" s="634"/>
      <c r="AH11" s="634"/>
      <c r="AI11" s="634"/>
      <c r="AJ11" s="634"/>
      <c r="AK11" s="635"/>
      <c r="AL11" s="638">
        <v>3.9</v>
      </c>
      <c r="AM11" s="639"/>
      <c r="AN11" s="639"/>
      <c r="AO11" s="640"/>
      <c r="AP11" s="630" t="s">
        <v>247</v>
      </c>
      <c r="AQ11" s="631"/>
      <c r="AR11" s="631"/>
      <c r="AS11" s="631"/>
      <c r="AT11" s="631"/>
      <c r="AU11" s="631"/>
      <c r="AV11" s="631"/>
      <c r="AW11" s="631"/>
      <c r="AX11" s="631"/>
      <c r="AY11" s="631"/>
      <c r="AZ11" s="631"/>
      <c r="BA11" s="631"/>
      <c r="BB11" s="631"/>
      <c r="BC11" s="631"/>
      <c r="BD11" s="631"/>
      <c r="BE11" s="631"/>
      <c r="BF11" s="632"/>
      <c r="BG11" s="633">
        <v>10171</v>
      </c>
      <c r="BH11" s="634"/>
      <c r="BI11" s="634"/>
      <c r="BJ11" s="634"/>
      <c r="BK11" s="634"/>
      <c r="BL11" s="634"/>
      <c r="BM11" s="634"/>
      <c r="BN11" s="635"/>
      <c r="BO11" s="636">
        <v>1.5</v>
      </c>
      <c r="BP11" s="636"/>
      <c r="BQ11" s="636"/>
      <c r="BR11" s="636"/>
      <c r="BS11" s="637" t="s">
        <v>127</v>
      </c>
      <c r="BT11" s="637"/>
      <c r="BU11" s="637"/>
      <c r="BV11" s="637"/>
      <c r="BW11" s="637"/>
      <c r="BX11" s="637"/>
      <c r="BY11" s="637"/>
      <c r="BZ11" s="637"/>
      <c r="CA11" s="637"/>
      <c r="CB11" s="641"/>
      <c r="CD11" s="630" t="s">
        <v>248</v>
      </c>
      <c r="CE11" s="631"/>
      <c r="CF11" s="631"/>
      <c r="CG11" s="631"/>
      <c r="CH11" s="631"/>
      <c r="CI11" s="631"/>
      <c r="CJ11" s="631"/>
      <c r="CK11" s="631"/>
      <c r="CL11" s="631"/>
      <c r="CM11" s="631"/>
      <c r="CN11" s="631"/>
      <c r="CO11" s="631"/>
      <c r="CP11" s="631"/>
      <c r="CQ11" s="632"/>
      <c r="CR11" s="633">
        <v>899444</v>
      </c>
      <c r="CS11" s="634"/>
      <c r="CT11" s="634"/>
      <c r="CU11" s="634"/>
      <c r="CV11" s="634"/>
      <c r="CW11" s="634"/>
      <c r="CX11" s="634"/>
      <c r="CY11" s="635"/>
      <c r="CZ11" s="636">
        <v>12.5</v>
      </c>
      <c r="DA11" s="636"/>
      <c r="DB11" s="636"/>
      <c r="DC11" s="636"/>
      <c r="DD11" s="642">
        <v>266963</v>
      </c>
      <c r="DE11" s="634"/>
      <c r="DF11" s="634"/>
      <c r="DG11" s="634"/>
      <c r="DH11" s="634"/>
      <c r="DI11" s="634"/>
      <c r="DJ11" s="634"/>
      <c r="DK11" s="634"/>
      <c r="DL11" s="634"/>
      <c r="DM11" s="634"/>
      <c r="DN11" s="634"/>
      <c r="DO11" s="634"/>
      <c r="DP11" s="635"/>
      <c r="DQ11" s="642">
        <v>593901</v>
      </c>
      <c r="DR11" s="634"/>
      <c r="DS11" s="634"/>
      <c r="DT11" s="634"/>
      <c r="DU11" s="634"/>
      <c r="DV11" s="634"/>
      <c r="DW11" s="634"/>
      <c r="DX11" s="634"/>
      <c r="DY11" s="634"/>
      <c r="DZ11" s="634"/>
      <c r="EA11" s="634"/>
      <c r="EB11" s="634"/>
      <c r="EC11" s="643"/>
    </row>
    <row r="12" spans="2:143" ht="11.25" customHeight="1" x14ac:dyDescent="0.2">
      <c r="B12" s="630" t="s">
        <v>249</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250</v>
      </c>
      <c r="AQ12" s="631"/>
      <c r="AR12" s="631"/>
      <c r="AS12" s="631"/>
      <c r="AT12" s="631"/>
      <c r="AU12" s="631"/>
      <c r="AV12" s="631"/>
      <c r="AW12" s="631"/>
      <c r="AX12" s="631"/>
      <c r="AY12" s="631"/>
      <c r="AZ12" s="631"/>
      <c r="BA12" s="631"/>
      <c r="BB12" s="631"/>
      <c r="BC12" s="631"/>
      <c r="BD12" s="631"/>
      <c r="BE12" s="631"/>
      <c r="BF12" s="632"/>
      <c r="BG12" s="633">
        <v>388045</v>
      </c>
      <c r="BH12" s="634"/>
      <c r="BI12" s="634"/>
      <c r="BJ12" s="634"/>
      <c r="BK12" s="634"/>
      <c r="BL12" s="634"/>
      <c r="BM12" s="634"/>
      <c r="BN12" s="635"/>
      <c r="BO12" s="636">
        <v>58.1</v>
      </c>
      <c r="BP12" s="636"/>
      <c r="BQ12" s="636"/>
      <c r="BR12" s="636"/>
      <c r="BS12" s="637">
        <v>24752</v>
      </c>
      <c r="BT12" s="637"/>
      <c r="BU12" s="637"/>
      <c r="BV12" s="637"/>
      <c r="BW12" s="637"/>
      <c r="BX12" s="637"/>
      <c r="BY12" s="637"/>
      <c r="BZ12" s="637"/>
      <c r="CA12" s="637"/>
      <c r="CB12" s="641"/>
      <c r="CD12" s="630" t="s">
        <v>251</v>
      </c>
      <c r="CE12" s="631"/>
      <c r="CF12" s="631"/>
      <c r="CG12" s="631"/>
      <c r="CH12" s="631"/>
      <c r="CI12" s="631"/>
      <c r="CJ12" s="631"/>
      <c r="CK12" s="631"/>
      <c r="CL12" s="631"/>
      <c r="CM12" s="631"/>
      <c r="CN12" s="631"/>
      <c r="CO12" s="631"/>
      <c r="CP12" s="631"/>
      <c r="CQ12" s="632"/>
      <c r="CR12" s="633">
        <v>71114</v>
      </c>
      <c r="CS12" s="634"/>
      <c r="CT12" s="634"/>
      <c r="CU12" s="634"/>
      <c r="CV12" s="634"/>
      <c r="CW12" s="634"/>
      <c r="CX12" s="634"/>
      <c r="CY12" s="635"/>
      <c r="CZ12" s="636">
        <v>1</v>
      </c>
      <c r="DA12" s="636"/>
      <c r="DB12" s="636"/>
      <c r="DC12" s="636"/>
      <c r="DD12" s="642" t="s">
        <v>127</v>
      </c>
      <c r="DE12" s="634"/>
      <c r="DF12" s="634"/>
      <c r="DG12" s="634"/>
      <c r="DH12" s="634"/>
      <c r="DI12" s="634"/>
      <c r="DJ12" s="634"/>
      <c r="DK12" s="634"/>
      <c r="DL12" s="634"/>
      <c r="DM12" s="634"/>
      <c r="DN12" s="634"/>
      <c r="DO12" s="634"/>
      <c r="DP12" s="635"/>
      <c r="DQ12" s="642">
        <v>39015</v>
      </c>
      <c r="DR12" s="634"/>
      <c r="DS12" s="634"/>
      <c r="DT12" s="634"/>
      <c r="DU12" s="634"/>
      <c r="DV12" s="634"/>
      <c r="DW12" s="634"/>
      <c r="DX12" s="634"/>
      <c r="DY12" s="634"/>
      <c r="DZ12" s="634"/>
      <c r="EA12" s="634"/>
      <c r="EB12" s="634"/>
      <c r="EC12" s="643"/>
    </row>
    <row r="13" spans="2:143" ht="11.25" customHeight="1" x14ac:dyDescent="0.2">
      <c r="B13" s="630" t="s">
        <v>252</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253</v>
      </c>
      <c r="AQ13" s="631"/>
      <c r="AR13" s="631"/>
      <c r="AS13" s="631"/>
      <c r="AT13" s="631"/>
      <c r="AU13" s="631"/>
      <c r="AV13" s="631"/>
      <c r="AW13" s="631"/>
      <c r="AX13" s="631"/>
      <c r="AY13" s="631"/>
      <c r="AZ13" s="631"/>
      <c r="BA13" s="631"/>
      <c r="BB13" s="631"/>
      <c r="BC13" s="631"/>
      <c r="BD13" s="631"/>
      <c r="BE13" s="631"/>
      <c r="BF13" s="632"/>
      <c r="BG13" s="633">
        <v>368872</v>
      </c>
      <c r="BH13" s="634"/>
      <c r="BI13" s="634"/>
      <c r="BJ13" s="634"/>
      <c r="BK13" s="634"/>
      <c r="BL13" s="634"/>
      <c r="BM13" s="634"/>
      <c r="BN13" s="635"/>
      <c r="BO13" s="636">
        <v>55.2</v>
      </c>
      <c r="BP13" s="636"/>
      <c r="BQ13" s="636"/>
      <c r="BR13" s="636"/>
      <c r="BS13" s="637">
        <v>24752</v>
      </c>
      <c r="BT13" s="637"/>
      <c r="BU13" s="637"/>
      <c r="BV13" s="637"/>
      <c r="BW13" s="637"/>
      <c r="BX13" s="637"/>
      <c r="BY13" s="637"/>
      <c r="BZ13" s="637"/>
      <c r="CA13" s="637"/>
      <c r="CB13" s="641"/>
      <c r="CD13" s="630" t="s">
        <v>254</v>
      </c>
      <c r="CE13" s="631"/>
      <c r="CF13" s="631"/>
      <c r="CG13" s="631"/>
      <c r="CH13" s="631"/>
      <c r="CI13" s="631"/>
      <c r="CJ13" s="631"/>
      <c r="CK13" s="631"/>
      <c r="CL13" s="631"/>
      <c r="CM13" s="631"/>
      <c r="CN13" s="631"/>
      <c r="CO13" s="631"/>
      <c r="CP13" s="631"/>
      <c r="CQ13" s="632"/>
      <c r="CR13" s="633">
        <v>568240</v>
      </c>
      <c r="CS13" s="634"/>
      <c r="CT13" s="634"/>
      <c r="CU13" s="634"/>
      <c r="CV13" s="634"/>
      <c r="CW13" s="634"/>
      <c r="CX13" s="634"/>
      <c r="CY13" s="635"/>
      <c r="CZ13" s="636">
        <v>7.9</v>
      </c>
      <c r="DA13" s="636"/>
      <c r="DB13" s="636"/>
      <c r="DC13" s="636"/>
      <c r="DD13" s="642">
        <v>248238</v>
      </c>
      <c r="DE13" s="634"/>
      <c r="DF13" s="634"/>
      <c r="DG13" s="634"/>
      <c r="DH13" s="634"/>
      <c r="DI13" s="634"/>
      <c r="DJ13" s="634"/>
      <c r="DK13" s="634"/>
      <c r="DL13" s="634"/>
      <c r="DM13" s="634"/>
      <c r="DN13" s="634"/>
      <c r="DO13" s="634"/>
      <c r="DP13" s="635"/>
      <c r="DQ13" s="642">
        <v>287255</v>
      </c>
      <c r="DR13" s="634"/>
      <c r="DS13" s="634"/>
      <c r="DT13" s="634"/>
      <c r="DU13" s="634"/>
      <c r="DV13" s="634"/>
      <c r="DW13" s="634"/>
      <c r="DX13" s="634"/>
      <c r="DY13" s="634"/>
      <c r="DZ13" s="634"/>
      <c r="EA13" s="634"/>
      <c r="EB13" s="634"/>
      <c r="EC13" s="643"/>
    </row>
    <row r="14" spans="2:143" ht="11.25" customHeight="1" x14ac:dyDescent="0.2">
      <c r="B14" s="630" t="s">
        <v>255</v>
      </c>
      <c r="C14" s="631"/>
      <c r="D14" s="631"/>
      <c r="E14" s="631"/>
      <c r="F14" s="631"/>
      <c r="G14" s="631"/>
      <c r="H14" s="631"/>
      <c r="I14" s="631"/>
      <c r="J14" s="631"/>
      <c r="K14" s="631"/>
      <c r="L14" s="631"/>
      <c r="M14" s="631"/>
      <c r="N14" s="631"/>
      <c r="O14" s="631"/>
      <c r="P14" s="631"/>
      <c r="Q14" s="632"/>
      <c r="R14" s="633">
        <v>7</v>
      </c>
      <c r="S14" s="634"/>
      <c r="T14" s="634"/>
      <c r="U14" s="634"/>
      <c r="V14" s="634"/>
      <c r="W14" s="634"/>
      <c r="X14" s="634"/>
      <c r="Y14" s="635"/>
      <c r="Z14" s="636">
        <v>0</v>
      </c>
      <c r="AA14" s="636"/>
      <c r="AB14" s="636"/>
      <c r="AC14" s="636"/>
      <c r="AD14" s="637">
        <v>7</v>
      </c>
      <c r="AE14" s="637"/>
      <c r="AF14" s="637"/>
      <c r="AG14" s="637"/>
      <c r="AH14" s="637"/>
      <c r="AI14" s="637"/>
      <c r="AJ14" s="637"/>
      <c r="AK14" s="637"/>
      <c r="AL14" s="638">
        <v>0</v>
      </c>
      <c r="AM14" s="639"/>
      <c r="AN14" s="639"/>
      <c r="AO14" s="640"/>
      <c r="AP14" s="630" t="s">
        <v>256</v>
      </c>
      <c r="AQ14" s="631"/>
      <c r="AR14" s="631"/>
      <c r="AS14" s="631"/>
      <c r="AT14" s="631"/>
      <c r="AU14" s="631"/>
      <c r="AV14" s="631"/>
      <c r="AW14" s="631"/>
      <c r="AX14" s="631"/>
      <c r="AY14" s="631"/>
      <c r="AZ14" s="631"/>
      <c r="BA14" s="631"/>
      <c r="BB14" s="631"/>
      <c r="BC14" s="631"/>
      <c r="BD14" s="631"/>
      <c r="BE14" s="631"/>
      <c r="BF14" s="632"/>
      <c r="BG14" s="633">
        <v>27869</v>
      </c>
      <c r="BH14" s="634"/>
      <c r="BI14" s="634"/>
      <c r="BJ14" s="634"/>
      <c r="BK14" s="634"/>
      <c r="BL14" s="634"/>
      <c r="BM14" s="634"/>
      <c r="BN14" s="635"/>
      <c r="BO14" s="636">
        <v>4.2</v>
      </c>
      <c r="BP14" s="636"/>
      <c r="BQ14" s="636"/>
      <c r="BR14" s="636"/>
      <c r="BS14" s="637" t="s">
        <v>127</v>
      </c>
      <c r="BT14" s="637"/>
      <c r="BU14" s="637"/>
      <c r="BV14" s="637"/>
      <c r="BW14" s="637"/>
      <c r="BX14" s="637"/>
      <c r="BY14" s="637"/>
      <c r="BZ14" s="637"/>
      <c r="CA14" s="637"/>
      <c r="CB14" s="641"/>
      <c r="CD14" s="630" t="s">
        <v>257</v>
      </c>
      <c r="CE14" s="631"/>
      <c r="CF14" s="631"/>
      <c r="CG14" s="631"/>
      <c r="CH14" s="631"/>
      <c r="CI14" s="631"/>
      <c r="CJ14" s="631"/>
      <c r="CK14" s="631"/>
      <c r="CL14" s="631"/>
      <c r="CM14" s="631"/>
      <c r="CN14" s="631"/>
      <c r="CO14" s="631"/>
      <c r="CP14" s="631"/>
      <c r="CQ14" s="632"/>
      <c r="CR14" s="633">
        <v>183459</v>
      </c>
      <c r="CS14" s="634"/>
      <c r="CT14" s="634"/>
      <c r="CU14" s="634"/>
      <c r="CV14" s="634"/>
      <c r="CW14" s="634"/>
      <c r="CX14" s="634"/>
      <c r="CY14" s="635"/>
      <c r="CZ14" s="636">
        <v>2.5</v>
      </c>
      <c r="DA14" s="636"/>
      <c r="DB14" s="636"/>
      <c r="DC14" s="636"/>
      <c r="DD14" s="642">
        <v>23769</v>
      </c>
      <c r="DE14" s="634"/>
      <c r="DF14" s="634"/>
      <c r="DG14" s="634"/>
      <c r="DH14" s="634"/>
      <c r="DI14" s="634"/>
      <c r="DJ14" s="634"/>
      <c r="DK14" s="634"/>
      <c r="DL14" s="634"/>
      <c r="DM14" s="634"/>
      <c r="DN14" s="634"/>
      <c r="DO14" s="634"/>
      <c r="DP14" s="635"/>
      <c r="DQ14" s="642">
        <v>164543</v>
      </c>
      <c r="DR14" s="634"/>
      <c r="DS14" s="634"/>
      <c r="DT14" s="634"/>
      <c r="DU14" s="634"/>
      <c r="DV14" s="634"/>
      <c r="DW14" s="634"/>
      <c r="DX14" s="634"/>
      <c r="DY14" s="634"/>
      <c r="DZ14" s="634"/>
      <c r="EA14" s="634"/>
      <c r="EB14" s="634"/>
      <c r="EC14" s="643"/>
    </row>
    <row r="15" spans="2:143" ht="11.25" customHeight="1" x14ac:dyDescent="0.2">
      <c r="B15" s="630" t="s">
        <v>258</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259</v>
      </c>
      <c r="AQ15" s="631"/>
      <c r="AR15" s="631"/>
      <c r="AS15" s="631"/>
      <c r="AT15" s="631"/>
      <c r="AU15" s="631"/>
      <c r="AV15" s="631"/>
      <c r="AW15" s="631"/>
      <c r="AX15" s="631"/>
      <c r="AY15" s="631"/>
      <c r="AZ15" s="631"/>
      <c r="BA15" s="631"/>
      <c r="BB15" s="631"/>
      <c r="BC15" s="631"/>
      <c r="BD15" s="631"/>
      <c r="BE15" s="631"/>
      <c r="BF15" s="632"/>
      <c r="BG15" s="633">
        <v>36931</v>
      </c>
      <c r="BH15" s="634"/>
      <c r="BI15" s="634"/>
      <c r="BJ15" s="634"/>
      <c r="BK15" s="634"/>
      <c r="BL15" s="634"/>
      <c r="BM15" s="634"/>
      <c r="BN15" s="635"/>
      <c r="BO15" s="636">
        <v>5.5</v>
      </c>
      <c r="BP15" s="636"/>
      <c r="BQ15" s="636"/>
      <c r="BR15" s="636"/>
      <c r="BS15" s="637" t="s">
        <v>127</v>
      </c>
      <c r="BT15" s="637"/>
      <c r="BU15" s="637"/>
      <c r="BV15" s="637"/>
      <c r="BW15" s="637"/>
      <c r="BX15" s="637"/>
      <c r="BY15" s="637"/>
      <c r="BZ15" s="637"/>
      <c r="CA15" s="637"/>
      <c r="CB15" s="641"/>
      <c r="CD15" s="630" t="s">
        <v>260</v>
      </c>
      <c r="CE15" s="631"/>
      <c r="CF15" s="631"/>
      <c r="CG15" s="631"/>
      <c r="CH15" s="631"/>
      <c r="CI15" s="631"/>
      <c r="CJ15" s="631"/>
      <c r="CK15" s="631"/>
      <c r="CL15" s="631"/>
      <c r="CM15" s="631"/>
      <c r="CN15" s="631"/>
      <c r="CO15" s="631"/>
      <c r="CP15" s="631"/>
      <c r="CQ15" s="632"/>
      <c r="CR15" s="633">
        <v>442601</v>
      </c>
      <c r="CS15" s="634"/>
      <c r="CT15" s="634"/>
      <c r="CU15" s="634"/>
      <c r="CV15" s="634"/>
      <c r="CW15" s="634"/>
      <c r="CX15" s="634"/>
      <c r="CY15" s="635"/>
      <c r="CZ15" s="636">
        <v>6.1</v>
      </c>
      <c r="DA15" s="636"/>
      <c r="DB15" s="636"/>
      <c r="DC15" s="636"/>
      <c r="DD15" s="642">
        <v>3503</v>
      </c>
      <c r="DE15" s="634"/>
      <c r="DF15" s="634"/>
      <c r="DG15" s="634"/>
      <c r="DH15" s="634"/>
      <c r="DI15" s="634"/>
      <c r="DJ15" s="634"/>
      <c r="DK15" s="634"/>
      <c r="DL15" s="634"/>
      <c r="DM15" s="634"/>
      <c r="DN15" s="634"/>
      <c r="DO15" s="634"/>
      <c r="DP15" s="635"/>
      <c r="DQ15" s="642">
        <v>402958</v>
      </c>
      <c r="DR15" s="634"/>
      <c r="DS15" s="634"/>
      <c r="DT15" s="634"/>
      <c r="DU15" s="634"/>
      <c r="DV15" s="634"/>
      <c r="DW15" s="634"/>
      <c r="DX15" s="634"/>
      <c r="DY15" s="634"/>
      <c r="DZ15" s="634"/>
      <c r="EA15" s="634"/>
      <c r="EB15" s="634"/>
      <c r="EC15" s="643"/>
    </row>
    <row r="16" spans="2:143" ht="11.25" customHeight="1" x14ac:dyDescent="0.2">
      <c r="B16" s="630" t="s">
        <v>261</v>
      </c>
      <c r="C16" s="631"/>
      <c r="D16" s="631"/>
      <c r="E16" s="631"/>
      <c r="F16" s="631"/>
      <c r="G16" s="631"/>
      <c r="H16" s="631"/>
      <c r="I16" s="631"/>
      <c r="J16" s="631"/>
      <c r="K16" s="631"/>
      <c r="L16" s="631"/>
      <c r="M16" s="631"/>
      <c r="N16" s="631"/>
      <c r="O16" s="631"/>
      <c r="P16" s="631"/>
      <c r="Q16" s="632"/>
      <c r="R16" s="633">
        <v>2201</v>
      </c>
      <c r="S16" s="634"/>
      <c r="T16" s="634"/>
      <c r="U16" s="634"/>
      <c r="V16" s="634"/>
      <c r="W16" s="634"/>
      <c r="X16" s="634"/>
      <c r="Y16" s="635"/>
      <c r="Z16" s="636">
        <v>0</v>
      </c>
      <c r="AA16" s="636"/>
      <c r="AB16" s="636"/>
      <c r="AC16" s="636"/>
      <c r="AD16" s="637">
        <v>2201</v>
      </c>
      <c r="AE16" s="637"/>
      <c r="AF16" s="637"/>
      <c r="AG16" s="637"/>
      <c r="AH16" s="637"/>
      <c r="AI16" s="637"/>
      <c r="AJ16" s="637"/>
      <c r="AK16" s="637"/>
      <c r="AL16" s="638">
        <v>0.1</v>
      </c>
      <c r="AM16" s="639"/>
      <c r="AN16" s="639"/>
      <c r="AO16" s="640"/>
      <c r="AP16" s="630" t="s">
        <v>262</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263</v>
      </c>
      <c r="CE16" s="631"/>
      <c r="CF16" s="631"/>
      <c r="CG16" s="631"/>
      <c r="CH16" s="631"/>
      <c r="CI16" s="631"/>
      <c r="CJ16" s="631"/>
      <c r="CK16" s="631"/>
      <c r="CL16" s="631"/>
      <c r="CM16" s="631"/>
      <c r="CN16" s="631"/>
      <c r="CO16" s="631"/>
      <c r="CP16" s="631"/>
      <c r="CQ16" s="632"/>
      <c r="CR16" s="633">
        <v>4476</v>
      </c>
      <c r="CS16" s="634"/>
      <c r="CT16" s="634"/>
      <c r="CU16" s="634"/>
      <c r="CV16" s="634"/>
      <c r="CW16" s="634"/>
      <c r="CX16" s="634"/>
      <c r="CY16" s="635"/>
      <c r="CZ16" s="636">
        <v>0.1</v>
      </c>
      <c r="DA16" s="636"/>
      <c r="DB16" s="636"/>
      <c r="DC16" s="636"/>
      <c r="DD16" s="642" t="s">
        <v>127</v>
      </c>
      <c r="DE16" s="634"/>
      <c r="DF16" s="634"/>
      <c r="DG16" s="634"/>
      <c r="DH16" s="634"/>
      <c r="DI16" s="634"/>
      <c r="DJ16" s="634"/>
      <c r="DK16" s="634"/>
      <c r="DL16" s="634"/>
      <c r="DM16" s="634"/>
      <c r="DN16" s="634"/>
      <c r="DO16" s="634"/>
      <c r="DP16" s="635"/>
      <c r="DQ16" s="642">
        <v>708</v>
      </c>
      <c r="DR16" s="634"/>
      <c r="DS16" s="634"/>
      <c r="DT16" s="634"/>
      <c r="DU16" s="634"/>
      <c r="DV16" s="634"/>
      <c r="DW16" s="634"/>
      <c r="DX16" s="634"/>
      <c r="DY16" s="634"/>
      <c r="DZ16" s="634"/>
      <c r="EA16" s="634"/>
      <c r="EB16" s="634"/>
      <c r="EC16" s="643"/>
    </row>
    <row r="17" spans="2:133" ht="11.25" customHeight="1" x14ac:dyDescent="0.2">
      <c r="B17" s="630" t="s">
        <v>264</v>
      </c>
      <c r="C17" s="631"/>
      <c r="D17" s="631"/>
      <c r="E17" s="631"/>
      <c r="F17" s="631"/>
      <c r="G17" s="631"/>
      <c r="H17" s="631"/>
      <c r="I17" s="631"/>
      <c r="J17" s="631"/>
      <c r="K17" s="631"/>
      <c r="L17" s="631"/>
      <c r="M17" s="631"/>
      <c r="N17" s="631"/>
      <c r="O17" s="631"/>
      <c r="P17" s="631"/>
      <c r="Q17" s="632"/>
      <c r="R17" s="633">
        <v>7366</v>
      </c>
      <c r="S17" s="634"/>
      <c r="T17" s="634"/>
      <c r="U17" s="634"/>
      <c r="V17" s="634"/>
      <c r="W17" s="634"/>
      <c r="X17" s="634"/>
      <c r="Y17" s="635"/>
      <c r="Z17" s="636">
        <v>0.1</v>
      </c>
      <c r="AA17" s="636"/>
      <c r="AB17" s="636"/>
      <c r="AC17" s="636"/>
      <c r="AD17" s="637">
        <v>7366</v>
      </c>
      <c r="AE17" s="637"/>
      <c r="AF17" s="637"/>
      <c r="AG17" s="637"/>
      <c r="AH17" s="637"/>
      <c r="AI17" s="637"/>
      <c r="AJ17" s="637"/>
      <c r="AK17" s="637"/>
      <c r="AL17" s="638">
        <v>0.2</v>
      </c>
      <c r="AM17" s="639"/>
      <c r="AN17" s="639"/>
      <c r="AO17" s="640"/>
      <c r="AP17" s="630" t="s">
        <v>265</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266</v>
      </c>
      <c r="CE17" s="631"/>
      <c r="CF17" s="631"/>
      <c r="CG17" s="631"/>
      <c r="CH17" s="631"/>
      <c r="CI17" s="631"/>
      <c r="CJ17" s="631"/>
      <c r="CK17" s="631"/>
      <c r="CL17" s="631"/>
      <c r="CM17" s="631"/>
      <c r="CN17" s="631"/>
      <c r="CO17" s="631"/>
      <c r="CP17" s="631"/>
      <c r="CQ17" s="632"/>
      <c r="CR17" s="633">
        <v>772781</v>
      </c>
      <c r="CS17" s="634"/>
      <c r="CT17" s="634"/>
      <c r="CU17" s="634"/>
      <c r="CV17" s="634"/>
      <c r="CW17" s="634"/>
      <c r="CX17" s="634"/>
      <c r="CY17" s="635"/>
      <c r="CZ17" s="636">
        <v>10.7</v>
      </c>
      <c r="DA17" s="636"/>
      <c r="DB17" s="636"/>
      <c r="DC17" s="636"/>
      <c r="DD17" s="642" t="s">
        <v>127</v>
      </c>
      <c r="DE17" s="634"/>
      <c r="DF17" s="634"/>
      <c r="DG17" s="634"/>
      <c r="DH17" s="634"/>
      <c r="DI17" s="634"/>
      <c r="DJ17" s="634"/>
      <c r="DK17" s="634"/>
      <c r="DL17" s="634"/>
      <c r="DM17" s="634"/>
      <c r="DN17" s="634"/>
      <c r="DO17" s="634"/>
      <c r="DP17" s="635"/>
      <c r="DQ17" s="642">
        <v>722148</v>
      </c>
      <c r="DR17" s="634"/>
      <c r="DS17" s="634"/>
      <c r="DT17" s="634"/>
      <c r="DU17" s="634"/>
      <c r="DV17" s="634"/>
      <c r="DW17" s="634"/>
      <c r="DX17" s="634"/>
      <c r="DY17" s="634"/>
      <c r="DZ17" s="634"/>
      <c r="EA17" s="634"/>
      <c r="EB17" s="634"/>
      <c r="EC17" s="643"/>
    </row>
    <row r="18" spans="2:133" ht="11.25" customHeight="1" x14ac:dyDescent="0.2">
      <c r="B18" s="630" t="s">
        <v>267</v>
      </c>
      <c r="C18" s="631"/>
      <c r="D18" s="631"/>
      <c r="E18" s="631"/>
      <c r="F18" s="631"/>
      <c r="G18" s="631"/>
      <c r="H18" s="631"/>
      <c r="I18" s="631"/>
      <c r="J18" s="631"/>
      <c r="K18" s="631"/>
      <c r="L18" s="631"/>
      <c r="M18" s="631"/>
      <c r="N18" s="631"/>
      <c r="O18" s="631"/>
      <c r="P18" s="631"/>
      <c r="Q18" s="632"/>
      <c r="R18" s="633">
        <v>5768</v>
      </c>
      <c r="S18" s="634"/>
      <c r="T18" s="634"/>
      <c r="U18" s="634"/>
      <c r="V18" s="634"/>
      <c r="W18" s="634"/>
      <c r="X18" s="634"/>
      <c r="Y18" s="635"/>
      <c r="Z18" s="636">
        <v>0.1</v>
      </c>
      <c r="AA18" s="636"/>
      <c r="AB18" s="636"/>
      <c r="AC18" s="636"/>
      <c r="AD18" s="637">
        <v>5768</v>
      </c>
      <c r="AE18" s="637"/>
      <c r="AF18" s="637"/>
      <c r="AG18" s="637"/>
      <c r="AH18" s="637"/>
      <c r="AI18" s="637"/>
      <c r="AJ18" s="637"/>
      <c r="AK18" s="637"/>
      <c r="AL18" s="638">
        <v>0.10000000149011612</v>
      </c>
      <c r="AM18" s="639"/>
      <c r="AN18" s="639"/>
      <c r="AO18" s="640"/>
      <c r="AP18" s="630" t="s">
        <v>268</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269</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2">
      <c r="B19" s="630" t="s">
        <v>270</v>
      </c>
      <c r="C19" s="631"/>
      <c r="D19" s="631"/>
      <c r="E19" s="631"/>
      <c r="F19" s="631"/>
      <c r="G19" s="631"/>
      <c r="H19" s="631"/>
      <c r="I19" s="631"/>
      <c r="J19" s="631"/>
      <c r="K19" s="631"/>
      <c r="L19" s="631"/>
      <c r="M19" s="631"/>
      <c r="N19" s="631"/>
      <c r="O19" s="631"/>
      <c r="P19" s="631"/>
      <c r="Q19" s="632"/>
      <c r="R19" s="633">
        <v>1181</v>
      </c>
      <c r="S19" s="634"/>
      <c r="T19" s="634"/>
      <c r="U19" s="634"/>
      <c r="V19" s="634"/>
      <c r="W19" s="634"/>
      <c r="X19" s="634"/>
      <c r="Y19" s="635"/>
      <c r="Z19" s="636">
        <v>0</v>
      </c>
      <c r="AA19" s="636"/>
      <c r="AB19" s="636"/>
      <c r="AC19" s="636"/>
      <c r="AD19" s="637">
        <v>1181</v>
      </c>
      <c r="AE19" s="637"/>
      <c r="AF19" s="637"/>
      <c r="AG19" s="637"/>
      <c r="AH19" s="637"/>
      <c r="AI19" s="637"/>
      <c r="AJ19" s="637"/>
      <c r="AK19" s="637"/>
      <c r="AL19" s="638">
        <v>0</v>
      </c>
      <c r="AM19" s="639"/>
      <c r="AN19" s="639"/>
      <c r="AO19" s="640"/>
      <c r="AP19" s="630" t="s">
        <v>271</v>
      </c>
      <c r="AQ19" s="631"/>
      <c r="AR19" s="631"/>
      <c r="AS19" s="631"/>
      <c r="AT19" s="631"/>
      <c r="AU19" s="631"/>
      <c r="AV19" s="631"/>
      <c r="AW19" s="631"/>
      <c r="AX19" s="631"/>
      <c r="AY19" s="631"/>
      <c r="AZ19" s="631"/>
      <c r="BA19" s="631"/>
      <c r="BB19" s="631"/>
      <c r="BC19" s="631"/>
      <c r="BD19" s="631"/>
      <c r="BE19" s="631"/>
      <c r="BF19" s="632"/>
      <c r="BG19" s="633" t="s">
        <v>127</v>
      </c>
      <c r="BH19" s="634"/>
      <c r="BI19" s="634"/>
      <c r="BJ19" s="634"/>
      <c r="BK19" s="634"/>
      <c r="BL19" s="634"/>
      <c r="BM19" s="634"/>
      <c r="BN19" s="635"/>
      <c r="BO19" s="636" t="s">
        <v>127</v>
      </c>
      <c r="BP19" s="636"/>
      <c r="BQ19" s="636"/>
      <c r="BR19" s="636"/>
      <c r="BS19" s="637" t="s">
        <v>127</v>
      </c>
      <c r="BT19" s="637"/>
      <c r="BU19" s="637"/>
      <c r="BV19" s="637"/>
      <c r="BW19" s="637"/>
      <c r="BX19" s="637"/>
      <c r="BY19" s="637"/>
      <c r="BZ19" s="637"/>
      <c r="CA19" s="637"/>
      <c r="CB19" s="641"/>
      <c r="CD19" s="630" t="s">
        <v>272</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2">
      <c r="B20" s="630" t="s">
        <v>273</v>
      </c>
      <c r="C20" s="631"/>
      <c r="D20" s="631"/>
      <c r="E20" s="631"/>
      <c r="F20" s="631"/>
      <c r="G20" s="631"/>
      <c r="H20" s="631"/>
      <c r="I20" s="631"/>
      <c r="J20" s="631"/>
      <c r="K20" s="631"/>
      <c r="L20" s="631"/>
      <c r="M20" s="631"/>
      <c r="N20" s="631"/>
      <c r="O20" s="631"/>
      <c r="P20" s="631"/>
      <c r="Q20" s="632"/>
      <c r="R20" s="633">
        <v>669</v>
      </c>
      <c r="S20" s="634"/>
      <c r="T20" s="634"/>
      <c r="U20" s="634"/>
      <c r="V20" s="634"/>
      <c r="W20" s="634"/>
      <c r="X20" s="634"/>
      <c r="Y20" s="635"/>
      <c r="Z20" s="636">
        <v>0</v>
      </c>
      <c r="AA20" s="636"/>
      <c r="AB20" s="636"/>
      <c r="AC20" s="636"/>
      <c r="AD20" s="637">
        <v>669</v>
      </c>
      <c r="AE20" s="637"/>
      <c r="AF20" s="637"/>
      <c r="AG20" s="637"/>
      <c r="AH20" s="637"/>
      <c r="AI20" s="637"/>
      <c r="AJ20" s="637"/>
      <c r="AK20" s="637"/>
      <c r="AL20" s="638">
        <v>0</v>
      </c>
      <c r="AM20" s="639"/>
      <c r="AN20" s="639"/>
      <c r="AO20" s="640"/>
      <c r="AP20" s="630" t="s">
        <v>274</v>
      </c>
      <c r="AQ20" s="631"/>
      <c r="AR20" s="631"/>
      <c r="AS20" s="631"/>
      <c r="AT20" s="631"/>
      <c r="AU20" s="631"/>
      <c r="AV20" s="631"/>
      <c r="AW20" s="631"/>
      <c r="AX20" s="631"/>
      <c r="AY20" s="631"/>
      <c r="AZ20" s="631"/>
      <c r="BA20" s="631"/>
      <c r="BB20" s="631"/>
      <c r="BC20" s="631"/>
      <c r="BD20" s="631"/>
      <c r="BE20" s="631"/>
      <c r="BF20" s="632"/>
      <c r="BG20" s="633" t="s">
        <v>127</v>
      </c>
      <c r="BH20" s="634"/>
      <c r="BI20" s="634"/>
      <c r="BJ20" s="634"/>
      <c r="BK20" s="634"/>
      <c r="BL20" s="634"/>
      <c r="BM20" s="634"/>
      <c r="BN20" s="635"/>
      <c r="BO20" s="636" t="s">
        <v>127</v>
      </c>
      <c r="BP20" s="636"/>
      <c r="BQ20" s="636"/>
      <c r="BR20" s="636"/>
      <c r="BS20" s="637" t="s">
        <v>127</v>
      </c>
      <c r="BT20" s="637"/>
      <c r="BU20" s="637"/>
      <c r="BV20" s="637"/>
      <c r="BW20" s="637"/>
      <c r="BX20" s="637"/>
      <c r="BY20" s="637"/>
      <c r="BZ20" s="637"/>
      <c r="CA20" s="637"/>
      <c r="CB20" s="641"/>
      <c r="CD20" s="630" t="s">
        <v>275</v>
      </c>
      <c r="CE20" s="631"/>
      <c r="CF20" s="631"/>
      <c r="CG20" s="631"/>
      <c r="CH20" s="631"/>
      <c r="CI20" s="631"/>
      <c r="CJ20" s="631"/>
      <c r="CK20" s="631"/>
      <c r="CL20" s="631"/>
      <c r="CM20" s="631"/>
      <c r="CN20" s="631"/>
      <c r="CO20" s="631"/>
      <c r="CP20" s="631"/>
      <c r="CQ20" s="632"/>
      <c r="CR20" s="633">
        <v>7200509</v>
      </c>
      <c r="CS20" s="634"/>
      <c r="CT20" s="634"/>
      <c r="CU20" s="634"/>
      <c r="CV20" s="634"/>
      <c r="CW20" s="634"/>
      <c r="CX20" s="634"/>
      <c r="CY20" s="635"/>
      <c r="CZ20" s="636">
        <v>100</v>
      </c>
      <c r="DA20" s="636"/>
      <c r="DB20" s="636"/>
      <c r="DC20" s="636"/>
      <c r="DD20" s="642">
        <v>743126</v>
      </c>
      <c r="DE20" s="634"/>
      <c r="DF20" s="634"/>
      <c r="DG20" s="634"/>
      <c r="DH20" s="634"/>
      <c r="DI20" s="634"/>
      <c r="DJ20" s="634"/>
      <c r="DK20" s="634"/>
      <c r="DL20" s="634"/>
      <c r="DM20" s="634"/>
      <c r="DN20" s="634"/>
      <c r="DO20" s="634"/>
      <c r="DP20" s="635"/>
      <c r="DQ20" s="642">
        <v>4855782</v>
      </c>
      <c r="DR20" s="634"/>
      <c r="DS20" s="634"/>
      <c r="DT20" s="634"/>
      <c r="DU20" s="634"/>
      <c r="DV20" s="634"/>
      <c r="DW20" s="634"/>
      <c r="DX20" s="634"/>
      <c r="DY20" s="634"/>
      <c r="DZ20" s="634"/>
      <c r="EA20" s="634"/>
      <c r="EB20" s="634"/>
      <c r="EC20" s="643"/>
    </row>
    <row r="21" spans="2:133" ht="11.25" customHeight="1" x14ac:dyDescent="0.2">
      <c r="B21" s="630" t="s">
        <v>276</v>
      </c>
      <c r="C21" s="631"/>
      <c r="D21" s="631"/>
      <c r="E21" s="631"/>
      <c r="F21" s="631"/>
      <c r="G21" s="631"/>
      <c r="H21" s="631"/>
      <c r="I21" s="631"/>
      <c r="J21" s="631"/>
      <c r="K21" s="631"/>
      <c r="L21" s="631"/>
      <c r="M21" s="631"/>
      <c r="N21" s="631"/>
      <c r="O21" s="631"/>
      <c r="P21" s="631"/>
      <c r="Q21" s="632"/>
      <c r="R21" s="633">
        <v>480</v>
      </c>
      <c r="S21" s="634"/>
      <c r="T21" s="634"/>
      <c r="U21" s="634"/>
      <c r="V21" s="634"/>
      <c r="W21" s="634"/>
      <c r="X21" s="634"/>
      <c r="Y21" s="635"/>
      <c r="Z21" s="636">
        <v>0</v>
      </c>
      <c r="AA21" s="636"/>
      <c r="AB21" s="636"/>
      <c r="AC21" s="636"/>
      <c r="AD21" s="637">
        <v>480</v>
      </c>
      <c r="AE21" s="637"/>
      <c r="AF21" s="637"/>
      <c r="AG21" s="637"/>
      <c r="AH21" s="637"/>
      <c r="AI21" s="637"/>
      <c r="AJ21" s="637"/>
      <c r="AK21" s="637"/>
      <c r="AL21" s="638">
        <v>0</v>
      </c>
      <c r="AM21" s="639"/>
      <c r="AN21" s="639"/>
      <c r="AO21" s="640"/>
      <c r="AP21" s="630" t="s">
        <v>277</v>
      </c>
      <c r="AQ21" s="646"/>
      <c r="AR21" s="646"/>
      <c r="AS21" s="646"/>
      <c r="AT21" s="646"/>
      <c r="AU21" s="646"/>
      <c r="AV21" s="646"/>
      <c r="AW21" s="646"/>
      <c r="AX21" s="646"/>
      <c r="AY21" s="646"/>
      <c r="AZ21" s="646"/>
      <c r="BA21" s="646"/>
      <c r="BB21" s="646"/>
      <c r="BC21" s="646"/>
      <c r="BD21" s="646"/>
      <c r="BE21" s="646"/>
      <c r="BF21" s="647"/>
      <c r="BG21" s="633" t="s">
        <v>127</v>
      </c>
      <c r="BH21" s="634"/>
      <c r="BI21" s="634"/>
      <c r="BJ21" s="634"/>
      <c r="BK21" s="634"/>
      <c r="BL21" s="634"/>
      <c r="BM21" s="634"/>
      <c r="BN21" s="635"/>
      <c r="BO21" s="636" t="s">
        <v>127</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278</v>
      </c>
      <c r="C22" s="663"/>
      <c r="D22" s="663"/>
      <c r="E22" s="663"/>
      <c r="F22" s="663"/>
      <c r="G22" s="663"/>
      <c r="H22" s="663"/>
      <c r="I22" s="663"/>
      <c r="J22" s="663"/>
      <c r="K22" s="663"/>
      <c r="L22" s="663"/>
      <c r="M22" s="663"/>
      <c r="N22" s="663"/>
      <c r="O22" s="663"/>
      <c r="P22" s="663"/>
      <c r="Q22" s="664"/>
      <c r="R22" s="633">
        <v>3438</v>
      </c>
      <c r="S22" s="634"/>
      <c r="T22" s="634"/>
      <c r="U22" s="634"/>
      <c r="V22" s="634"/>
      <c r="W22" s="634"/>
      <c r="X22" s="634"/>
      <c r="Y22" s="635"/>
      <c r="Z22" s="636">
        <v>0</v>
      </c>
      <c r="AA22" s="636"/>
      <c r="AB22" s="636"/>
      <c r="AC22" s="636"/>
      <c r="AD22" s="637">
        <v>3438</v>
      </c>
      <c r="AE22" s="637"/>
      <c r="AF22" s="637"/>
      <c r="AG22" s="637"/>
      <c r="AH22" s="637"/>
      <c r="AI22" s="637"/>
      <c r="AJ22" s="637"/>
      <c r="AK22" s="637"/>
      <c r="AL22" s="638">
        <v>0.10000000149011612</v>
      </c>
      <c r="AM22" s="639"/>
      <c r="AN22" s="639"/>
      <c r="AO22" s="640"/>
      <c r="AP22" s="630" t="s">
        <v>279</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280</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281</v>
      </c>
      <c r="C23" s="631"/>
      <c r="D23" s="631"/>
      <c r="E23" s="631"/>
      <c r="F23" s="631"/>
      <c r="G23" s="631"/>
      <c r="H23" s="631"/>
      <c r="I23" s="631"/>
      <c r="J23" s="631"/>
      <c r="K23" s="631"/>
      <c r="L23" s="631"/>
      <c r="M23" s="631"/>
      <c r="N23" s="631"/>
      <c r="O23" s="631"/>
      <c r="P23" s="631"/>
      <c r="Q23" s="632"/>
      <c r="R23" s="633">
        <v>3573321</v>
      </c>
      <c r="S23" s="634"/>
      <c r="T23" s="634"/>
      <c r="U23" s="634"/>
      <c r="V23" s="634"/>
      <c r="W23" s="634"/>
      <c r="X23" s="634"/>
      <c r="Y23" s="635"/>
      <c r="Z23" s="636">
        <v>48.5</v>
      </c>
      <c r="AA23" s="636"/>
      <c r="AB23" s="636"/>
      <c r="AC23" s="636"/>
      <c r="AD23" s="637">
        <v>3071532</v>
      </c>
      <c r="AE23" s="637"/>
      <c r="AF23" s="637"/>
      <c r="AG23" s="637"/>
      <c r="AH23" s="637"/>
      <c r="AI23" s="637"/>
      <c r="AJ23" s="637"/>
      <c r="AK23" s="637"/>
      <c r="AL23" s="638">
        <v>76.8</v>
      </c>
      <c r="AM23" s="639"/>
      <c r="AN23" s="639"/>
      <c r="AO23" s="640"/>
      <c r="AP23" s="630" t="s">
        <v>282</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222</v>
      </c>
      <c r="CE23" s="616"/>
      <c r="CF23" s="616"/>
      <c r="CG23" s="616"/>
      <c r="CH23" s="616"/>
      <c r="CI23" s="616"/>
      <c r="CJ23" s="616"/>
      <c r="CK23" s="616"/>
      <c r="CL23" s="616"/>
      <c r="CM23" s="616"/>
      <c r="CN23" s="616"/>
      <c r="CO23" s="616"/>
      <c r="CP23" s="616"/>
      <c r="CQ23" s="617"/>
      <c r="CR23" s="615" t="s">
        <v>283</v>
      </c>
      <c r="CS23" s="616"/>
      <c r="CT23" s="616"/>
      <c r="CU23" s="616"/>
      <c r="CV23" s="616"/>
      <c r="CW23" s="616"/>
      <c r="CX23" s="616"/>
      <c r="CY23" s="617"/>
      <c r="CZ23" s="615" t="s">
        <v>284</v>
      </c>
      <c r="DA23" s="616"/>
      <c r="DB23" s="616"/>
      <c r="DC23" s="617"/>
      <c r="DD23" s="615" t="s">
        <v>285</v>
      </c>
      <c r="DE23" s="616"/>
      <c r="DF23" s="616"/>
      <c r="DG23" s="616"/>
      <c r="DH23" s="616"/>
      <c r="DI23" s="616"/>
      <c r="DJ23" s="616"/>
      <c r="DK23" s="617"/>
      <c r="DL23" s="657" t="s">
        <v>286</v>
      </c>
      <c r="DM23" s="658"/>
      <c r="DN23" s="658"/>
      <c r="DO23" s="658"/>
      <c r="DP23" s="658"/>
      <c r="DQ23" s="658"/>
      <c r="DR23" s="658"/>
      <c r="DS23" s="658"/>
      <c r="DT23" s="658"/>
      <c r="DU23" s="658"/>
      <c r="DV23" s="659"/>
      <c r="DW23" s="615" t="s">
        <v>287</v>
      </c>
      <c r="DX23" s="616"/>
      <c r="DY23" s="616"/>
      <c r="DZ23" s="616"/>
      <c r="EA23" s="616"/>
      <c r="EB23" s="616"/>
      <c r="EC23" s="617"/>
    </row>
    <row r="24" spans="2:133" ht="11.25" customHeight="1" x14ac:dyDescent="0.2">
      <c r="B24" s="630" t="s">
        <v>288</v>
      </c>
      <c r="C24" s="631"/>
      <c r="D24" s="631"/>
      <c r="E24" s="631"/>
      <c r="F24" s="631"/>
      <c r="G24" s="631"/>
      <c r="H24" s="631"/>
      <c r="I24" s="631"/>
      <c r="J24" s="631"/>
      <c r="K24" s="631"/>
      <c r="L24" s="631"/>
      <c r="M24" s="631"/>
      <c r="N24" s="631"/>
      <c r="O24" s="631"/>
      <c r="P24" s="631"/>
      <c r="Q24" s="632"/>
      <c r="R24" s="633">
        <v>3071532</v>
      </c>
      <c r="S24" s="634"/>
      <c r="T24" s="634"/>
      <c r="U24" s="634"/>
      <c r="V24" s="634"/>
      <c r="W24" s="634"/>
      <c r="X24" s="634"/>
      <c r="Y24" s="635"/>
      <c r="Z24" s="636">
        <v>41.7</v>
      </c>
      <c r="AA24" s="636"/>
      <c r="AB24" s="636"/>
      <c r="AC24" s="636"/>
      <c r="AD24" s="637">
        <v>3071532</v>
      </c>
      <c r="AE24" s="637"/>
      <c r="AF24" s="637"/>
      <c r="AG24" s="637"/>
      <c r="AH24" s="637"/>
      <c r="AI24" s="637"/>
      <c r="AJ24" s="637"/>
      <c r="AK24" s="637"/>
      <c r="AL24" s="638">
        <v>76.8</v>
      </c>
      <c r="AM24" s="639"/>
      <c r="AN24" s="639"/>
      <c r="AO24" s="640"/>
      <c r="AP24" s="630" t="s">
        <v>289</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290</v>
      </c>
      <c r="CE24" s="620"/>
      <c r="CF24" s="620"/>
      <c r="CG24" s="620"/>
      <c r="CH24" s="620"/>
      <c r="CI24" s="620"/>
      <c r="CJ24" s="620"/>
      <c r="CK24" s="620"/>
      <c r="CL24" s="620"/>
      <c r="CM24" s="620"/>
      <c r="CN24" s="620"/>
      <c r="CO24" s="620"/>
      <c r="CP24" s="620"/>
      <c r="CQ24" s="621"/>
      <c r="CR24" s="622">
        <v>2580674</v>
      </c>
      <c r="CS24" s="623"/>
      <c r="CT24" s="623"/>
      <c r="CU24" s="623"/>
      <c r="CV24" s="623"/>
      <c r="CW24" s="623"/>
      <c r="CX24" s="623"/>
      <c r="CY24" s="624"/>
      <c r="CZ24" s="627">
        <v>35.799999999999997</v>
      </c>
      <c r="DA24" s="628"/>
      <c r="DB24" s="628"/>
      <c r="DC24" s="644"/>
      <c r="DD24" s="665">
        <v>1917893</v>
      </c>
      <c r="DE24" s="623"/>
      <c r="DF24" s="623"/>
      <c r="DG24" s="623"/>
      <c r="DH24" s="623"/>
      <c r="DI24" s="623"/>
      <c r="DJ24" s="623"/>
      <c r="DK24" s="624"/>
      <c r="DL24" s="665">
        <v>1866762</v>
      </c>
      <c r="DM24" s="623"/>
      <c r="DN24" s="623"/>
      <c r="DO24" s="623"/>
      <c r="DP24" s="623"/>
      <c r="DQ24" s="623"/>
      <c r="DR24" s="623"/>
      <c r="DS24" s="623"/>
      <c r="DT24" s="623"/>
      <c r="DU24" s="623"/>
      <c r="DV24" s="624"/>
      <c r="DW24" s="627">
        <v>45.2</v>
      </c>
      <c r="DX24" s="628"/>
      <c r="DY24" s="628"/>
      <c r="DZ24" s="628"/>
      <c r="EA24" s="628"/>
      <c r="EB24" s="628"/>
      <c r="EC24" s="629"/>
    </row>
    <row r="25" spans="2:133" ht="11.25" customHeight="1" x14ac:dyDescent="0.2">
      <c r="B25" s="630" t="s">
        <v>291</v>
      </c>
      <c r="C25" s="631"/>
      <c r="D25" s="631"/>
      <c r="E25" s="631"/>
      <c r="F25" s="631"/>
      <c r="G25" s="631"/>
      <c r="H25" s="631"/>
      <c r="I25" s="631"/>
      <c r="J25" s="631"/>
      <c r="K25" s="631"/>
      <c r="L25" s="631"/>
      <c r="M25" s="631"/>
      <c r="N25" s="631"/>
      <c r="O25" s="631"/>
      <c r="P25" s="631"/>
      <c r="Q25" s="632"/>
      <c r="R25" s="633">
        <v>501789</v>
      </c>
      <c r="S25" s="634"/>
      <c r="T25" s="634"/>
      <c r="U25" s="634"/>
      <c r="V25" s="634"/>
      <c r="W25" s="634"/>
      <c r="X25" s="634"/>
      <c r="Y25" s="635"/>
      <c r="Z25" s="636">
        <v>6.8</v>
      </c>
      <c r="AA25" s="636"/>
      <c r="AB25" s="636"/>
      <c r="AC25" s="636"/>
      <c r="AD25" s="637" t="s">
        <v>127</v>
      </c>
      <c r="AE25" s="637"/>
      <c r="AF25" s="637"/>
      <c r="AG25" s="637"/>
      <c r="AH25" s="637"/>
      <c r="AI25" s="637"/>
      <c r="AJ25" s="637"/>
      <c r="AK25" s="637"/>
      <c r="AL25" s="638" t="s">
        <v>127</v>
      </c>
      <c r="AM25" s="639"/>
      <c r="AN25" s="639"/>
      <c r="AO25" s="640"/>
      <c r="AP25" s="630" t="s">
        <v>292</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293</v>
      </c>
      <c r="CE25" s="631"/>
      <c r="CF25" s="631"/>
      <c r="CG25" s="631"/>
      <c r="CH25" s="631"/>
      <c r="CI25" s="631"/>
      <c r="CJ25" s="631"/>
      <c r="CK25" s="631"/>
      <c r="CL25" s="631"/>
      <c r="CM25" s="631"/>
      <c r="CN25" s="631"/>
      <c r="CO25" s="631"/>
      <c r="CP25" s="631"/>
      <c r="CQ25" s="632"/>
      <c r="CR25" s="633">
        <v>1097153</v>
      </c>
      <c r="CS25" s="666"/>
      <c r="CT25" s="666"/>
      <c r="CU25" s="666"/>
      <c r="CV25" s="666"/>
      <c r="CW25" s="666"/>
      <c r="CX25" s="666"/>
      <c r="CY25" s="667"/>
      <c r="CZ25" s="638">
        <v>15.2</v>
      </c>
      <c r="DA25" s="660"/>
      <c r="DB25" s="660"/>
      <c r="DC25" s="668"/>
      <c r="DD25" s="642">
        <v>1028176</v>
      </c>
      <c r="DE25" s="666"/>
      <c r="DF25" s="666"/>
      <c r="DG25" s="666"/>
      <c r="DH25" s="666"/>
      <c r="DI25" s="666"/>
      <c r="DJ25" s="666"/>
      <c r="DK25" s="667"/>
      <c r="DL25" s="642">
        <v>980577</v>
      </c>
      <c r="DM25" s="666"/>
      <c r="DN25" s="666"/>
      <c r="DO25" s="666"/>
      <c r="DP25" s="666"/>
      <c r="DQ25" s="666"/>
      <c r="DR25" s="666"/>
      <c r="DS25" s="666"/>
      <c r="DT25" s="666"/>
      <c r="DU25" s="666"/>
      <c r="DV25" s="667"/>
      <c r="DW25" s="638">
        <v>23.7</v>
      </c>
      <c r="DX25" s="660"/>
      <c r="DY25" s="660"/>
      <c r="DZ25" s="660"/>
      <c r="EA25" s="660"/>
      <c r="EB25" s="660"/>
      <c r="EC25" s="661"/>
    </row>
    <row r="26" spans="2:133" ht="11.25" customHeight="1" x14ac:dyDescent="0.2">
      <c r="B26" s="630" t="s">
        <v>294</v>
      </c>
      <c r="C26" s="631"/>
      <c r="D26" s="631"/>
      <c r="E26" s="631"/>
      <c r="F26" s="631"/>
      <c r="G26" s="631"/>
      <c r="H26" s="631"/>
      <c r="I26" s="631"/>
      <c r="J26" s="631"/>
      <c r="K26" s="631"/>
      <c r="L26" s="631"/>
      <c r="M26" s="631"/>
      <c r="N26" s="631"/>
      <c r="O26" s="631"/>
      <c r="P26" s="631"/>
      <c r="Q26" s="632"/>
      <c r="R26" s="633" t="s">
        <v>127</v>
      </c>
      <c r="S26" s="634"/>
      <c r="T26" s="634"/>
      <c r="U26" s="634"/>
      <c r="V26" s="634"/>
      <c r="W26" s="634"/>
      <c r="X26" s="634"/>
      <c r="Y26" s="635"/>
      <c r="Z26" s="636" t="s">
        <v>127</v>
      </c>
      <c r="AA26" s="636"/>
      <c r="AB26" s="636"/>
      <c r="AC26" s="636"/>
      <c r="AD26" s="637" t="s">
        <v>127</v>
      </c>
      <c r="AE26" s="637"/>
      <c r="AF26" s="637"/>
      <c r="AG26" s="637"/>
      <c r="AH26" s="637"/>
      <c r="AI26" s="637"/>
      <c r="AJ26" s="637"/>
      <c r="AK26" s="637"/>
      <c r="AL26" s="638" t="s">
        <v>127</v>
      </c>
      <c r="AM26" s="639"/>
      <c r="AN26" s="639"/>
      <c r="AO26" s="640"/>
      <c r="AP26" s="630" t="s">
        <v>295</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296</v>
      </c>
      <c r="CE26" s="631"/>
      <c r="CF26" s="631"/>
      <c r="CG26" s="631"/>
      <c r="CH26" s="631"/>
      <c r="CI26" s="631"/>
      <c r="CJ26" s="631"/>
      <c r="CK26" s="631"/>
      <c r="CL26" s="631"/>
      <c r="CM26" s="631"/>
      <c r="CN26" s="631"/>
      <c r="CO26" s="631"/>
      <c r="CP26" s="631"/>
      <c r="CQ26" s="632"/>
      <c r="CR26" s="633">
        <v>580374</v>
      </c>
      <c r="CS26" s="634"/>
      <c r="CT26" s="634"/>
      <c r="CU26" s="634"/>
      <c r="CV26" s="634"/>
      <c r="CW26" s="634"/>
      <c r="CX26" s="634"/>
      <c r="CY26" s="635"/>
      <c r="CZ26" s="638">
        <v>8.1</v>
      </c>
      <c r="DA26" s="660"/>
      <c r="DB26" s="660"/>
      <c r="DC26" s="668"/>
      <c r="DD26" s="642">
        <v>542633</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0"/>
      <c r="DY26" s="660"/>
      <c r="DZ26" s="660"/>
      <c r="EA26" s="660"/>
      <c r="EB26" s="660"/>
      <c r="EC26" s="661"/>
    </row>
    <row r="27" spans="2:133" ht="11.25" customHeight="1" x14ac:dyDescent="0.2">
      <c r="B27" s="630" t="s">
        <v>297</v>
      </c>
      <c r="C27" s="631"/>
      <c r="D27" s="631"/>
      <c r="E27" s="631"/>
      <c r="F27" s="631"/>
      <c r="G27" s="631"/>
      <c r="H27" s="631"/>
      <c r="I27" s="631"/>
      <c r="J27" s="631"/>
      <c r="K27" s="631"/>
      <c r="L27" s="631"/>
      <c r="M27" s="631"/>
      <c r="N27" s="631"/>
      <c r="O27" s="631"/>
      <c r="P27" s="631"/>
      <c r="Q27" s="632"/>
      <c r="R27" s="633">
        <v>4499459</v>
      </c>
      <c r="S27" s="634"/>
      <c r="T27" s="634"/>
      <c r="U27" s="634"/>
      <c r="V27" s="634"/>
      <c r="W27" s="634"/>
      <c r="X27" s="634"/>
      <c r="Y27" s="635"/>
      <c r="Z27" s="636">
        <v>61</v>
      </c>
      <c r="AA27" s="636"/>
      <c r="AB27" s="636"/>
      <c r="AC27" s="636"/>
      <c r="AD27" s="637">
        <v>3997670</v>
      </c>
      <c r="AE27" s="637"/>
      <c r="AF27" s="637"/>
      <c r="AG27" s="637"/>
      <c r="AH27" s="637"/>
      <c r="AI27" s="637"/>
      <c r="AJ27" s="637"/>
      <c r="AK27" s="637"/>
      <c r="AL27" s="638">
        <v>100</v>
      </c>
      <c r="AM27" s="639"/>
      <c r="AN27" s="639"/>
      <c r="AO27" s="640"/>
      <c r="AP27" s="630" t="s">
        <v>298</v>
      </c>
      <c r="AQ27" s="631"/>
      <c r="AR27" s="631"/>
      <c r="AS27" s="631"/>
      <c r="AT27" s="631"/>
      <c r="AU27" s="631"/>
      <c r="AV27" s="631"/>
      <c r="AW27" s="631"/>
      <c r="AX27" s="631"/>
      <c r="AY27" s="631"/>
      <c r="AZ27" s="631"/>
      <c r="BA27" s="631"/>
      <c r="BB27" s="631"/>
      <c r="BC27" s="631"/>
      <c r="BD27" s="631"/>
      <c r="BE27" s="631"/>
      <c r="BF27" s="632"/>
      <c r="BG27" s="633">
        <v>668293</v>
      </c>
      <c r="BH27" s="634"/>
      <c r="BI27" s="634"/>
      <c r="BJ27" s="634"/>
      <c r="BK27" s="634"/>
      <c r="BL27" s="634"/>
      <c r="BM27" s="634"/>
      <c r="BN27" s="635"/>
      <c r="BO27" s="636">
        <v>100</v>
      </c>
      <c r="BP27" s="636"/>
      <c r="BQ27" s="636"/>
      <c r="BR27" s="636"/>
      <c r="BS27" s="637">
        <v>24752</v>
      </c>
      <c r="BT27" s="637"/>
      <c r="BU27" s="637"/>
      <c r="BV27" s="637"/>
      <c r="BW27" s="637"/>
      <c r="BX27" s="637"/>
      <c r="BY27" s="637"/>
      <c r="BZ27" s="637"/>
      <c r="CA27" s="637"/>
      <c r="CB27" s="641"/>
      <c r="CD27" s="630" t="s">
        <v>299</v>
      </c>
      <c r="CE27" s="631"/>
      <c r="CF27" s="631"/>
      <c r="CG27" s="631"/>
      <c r="CH27" s="631"/>
      <c r="CI27" s="631"/>
      <c r="CJ27" s="631"/>
      <c r="CK27" s="631"/>
      <c r="CL27" s="631"/>
      <c r="CM27" s="631"/>
      <c r="CN27" s="631"/>
      <c r="CO27" s="631"/>
      <c r="CP27" s="631"/>
      <c r="CQ27" s="632"/>
      <c r="CR27" s="633">
        <v>710740</v>
      </c>
      <c r="CS27" s="666"/>
      <c r="CT27" s="666"/>
      <c r="CU27" s="666"/>
      <c r="CV27" s="666"/>
      <c r="CW27" s="666"/>
      <c r="CX27" s="666"/>
      <c r="CY27" s="667"/>
      <c r="CZ27" s="638">
        <v>9.9</v>
      </c>
      <c r="DA27" s="660"/>
      <c r="DB27" s="660"/>
      <c r="DC27" s="668"/>
      <c r="DD27" s="642">
        <v>167569</v>
      </c>
      <c r="DE27" s="666"/>
      <c r="DF27" s="666"/>
      <c r="DG27" s="666"/>
      <c r="DH27" s="666"/>
      <c r="DI27" s="666"/>
      <c r="DJ27" s="666"/>
      <c r="DK27" s="667"/>
      <c r="DL27" s="642">
        <v>164037</v>
      </c>
      <c r="DM27" s="666"/>
      <c r="DN27" s="666"/>
      <c r="DO27" s="666"/>
      <c r="DP27" s="666"/>
      <c r="DQ27" s="666"/>
      <c r="DR27" s="666"/>
      <c r="DS27" s="666"/>
      <c r="DT27" s="666"/>
      <c r="DU27" s="666"/>
      <c r="DV27" s="667"/>
      <c r="DW27" s="638">
        <v>4</v>
      </c>
      <c r="DX27" s="660"/>
      <c r="DY27" s="660"/>
      <c r="DZ27" s="660"/>
      <c r="EA27" s="660"/>
      <c r="EB27" s="660"/>
      <c r="EC27" s="661"/>
    </row>
    <row r="28" spans="2:133" ht="11.25" customHeight="1" x14ac:dyDescent="0.2">
      <c r="B28" s="630" t="s">
        <v>300</v>
      </c>
      <c r="C28" s="631"/>
      <c r="D28" s="631"/>
      <c r="E28" s="631"/>
      <c r="F28" s="631"/>
      <c r="G28" s="631"/>
      <c r="H28" s="631"/>
      <c r="I28" s="631"/>
      <c r="J28" s="631"/>
      <c r="K28" s="631"/>
      <c r="L28" s="631"/>
      <c r="M28" s="631"/>
      <c r="N28" s="631"/>
      <c r="O28" s="631"/>
      <c r="P28" s="631"/>
      <c r="Q28" s="632"/>
      <c r="R28" s="633" t="s">
        <v>127</v>
      </c>
      <c r="S28" s="634"/>
      <c r="T28" s="634"/>
      <c r="U28" s="634"/>
      <c r="V28" s="634"/>
      <c r="W28" s="634"/>
      <c r="X28" s="634"/>
      <c r="Y28" s="635"/>
      <c r="Z28" s="636" t="s">
        <v>127</v>
      </c>
      <c r="AA28" s="636"/>
      <c r="AB28" s="636"/>
      <c r="AC28" s="636"/>
      <c r="AD28" s="637" t="s">
        <v>127</v>
      </c>
      <c r="AE28" s="637"/>
      <c r="AF28" s="637"/>
      <c r="AG28" s="637"/>
      <c r="AH28" s="637"/>
      <c r="AI28" s="637"/>
      <c r="AJ28" s="637"/>
      <c r="AK28" s="637"/>
      <c r="AL28" s="638" t="s">
        <v>127</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301</v>
      </c>
      <c r="CE28" s="631"/>
      <c r="CF28" s="631"/>
      <c r="CG28" s="631"/>
      <c r="CH28" s="631"/>
      <c r="CI28" s="631"/>
      <c r="CJ28" s="631"/>
      <c r="CK28" s="631"/>
      <c r="CL28" s="631"/>
      <c r="CM28" s="631"/>
      <c r="CN28" s="631"/>
      <c r="CO28" s="631"/>
      <c r="CP28" s="631"/>
      <c r="CQ28" s="632"/>
      <c r="CR28" s="633">
        <v>772781</v>
      </c>
      <c r="CS28" s="634"/>
      <c r="CT28" s="634"/>
      <c r="CU28" s="634"/>
      <c r="CV28" s="634"/>
      <c r="CW28" s="634"/>
      <c r="CX28" s="634"/>
      <c r="CY28" s="635"/>
      <c r="CZ28" s="638">
        <v>10.7</v>
      </c>
      <c r="DA28" s="660"/>
      <c r="DB28" s="660"/>
      <c r="DC28" s="668"/>
      <c r="DD28" s="642">
        <v>722148</v>
      </c>
      <c r="DE28" s="634"/>
      <c r="DF28" s="634"/>
      <c r="DG28" s="634"/>
      <c r="DH28" s="634"/>
      <c r="DI28" s="634"/>
      <c r="DJ28" s="634"/>
      <c r="DK28" s="635"/>
      <c r="DL28" s="642">
        <v>722148</v>
      </c>
      <c r="DM28" s="634"/>
      <c r="DN28" s="634"/>
      <c r="DO28" s="634"/>
      <c r="DP28" s="634"/>
      <c r="DQ28" s="634"/>
      <c r="DR28" s="634"/>
      <c r="DS28" s="634"/>
      <c r="DT28" s="634"/>
      <c r="DU28" s="634"/>
      <c r="DV28" s="635"/>
      <c r="DW28" s="638">
        <v>17.5</v>
      </c>
      <c r="DX28" s="660"/>
      <c r="DY28" s="660"/>
      <c r="DZ28" s="660"/>
      <c r="EA28" s="660"/>
      <c r="EB28" s="660"/>
      <c r="EC28" s="661"/>
    </row>
    <row r="29" spans="2:133" ht="11.25" customHeight="1" x14ac:dyDescent="0.2">
      <c r="B29" s="630" t="s">
        <v>302</v>
      </c>
      <c r="C29" s="631"/>
      <c r="D29" s="631"/>
      <c r="E29" s="631"/>
      <c r="F29" s="631"/>
      <c r="G29" s="631"/>
      <c r="H29" s="631"/>
      <c r="I29" s="631"/>
      <c r="J29" s="631"/>
      <c r="K29" s="631"/>
      <c r="L29" s="631"/>
      <c r="M29" s="631"/>
      <c r="N29" s="631"/>
      <c r="O29" s="631"/>
      <c r="P29" s="631"/>
      <c r="Q29" s="632"/>
      <c r="R29" s="633">
        <v>13913</v>
      </c>
      <c r="S29" s="634"/>
      <c r="T29" s="634"/>
      <c r="U29" s="634"/>
      <c r="V29" s="634"/>
      <c r="W29" s="634"/>
      <c r="X29" s="634"/>
      <c r="Y29" s="635"/>
      <c r="Z29" s="636">
        <v>0.2</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303</v>
      </c>
      <c r="CE29" s="672"/>
      <c r="CF29" s="630" t="s">
        <v>70</v>
      </c>
      <c r="CG29" s="631"/>
      <c r="CH29" s="631"/>
      <c r="CI29" s="631"/>
      <c r="CJ29" s="631"/>
      <c r="CK29" s="631"/>
      <c r="CL29" s="631"/>
      <c r="CM29" s="631"/>
      <c r="CN29" s="631"/>
      <c r="CO29" s="631"/>
      <c r="CP29" s="631"/>
      <c r="CQ29" s="632"/>
      <c r="CR29" s="633">
        <v>772781</v>
      </c>
      <c r="CS29" s="666"/>
      <c r="CT29" s="666"/>
      <c r="CU29" s="666"/>
      <c r="CV29" s="666"/>
      <c r="CW29" s="666"/>
      <c r="CX29" s="666"/>
      <c r="CY29" s="667"/>
      <c r="CZ29" s="638">
        <v>10.7</v>
      </c>
      <c r="DA29" s="660"/>
      <c r="DB29" s="660"/>
      <c r="DC29" s="668"/>
      <c r="DD29" s="642">
        <v>722148</v>
      </c>
      <c r="DE29" s="666"/>
      <c r="DF29" s="666"/>
      <c r="DG29" s="666"/>
      <c r="DH29" s="666"/>
      <c r="DI29" s="666"/>
      <c r="DJ29" s="666"/>
      <c r="DK29" s="667"/>
      <c r="DL29" s="642">
        <v>722148</v>
      </c>
      <c r="DM29" s="666"/>
      <c r="DN29" s="666"/>
      <c r="DO29" s="666"/>
      <c r="DP29" s="666"/>
      <c r="DQ29" s="666"/>
      <c r="DR29" s="666"/>
      <c r="DS29" s="666"/>
      <c r="DT29" s="666"/>
      <c r="DU29" s="666"/>
      <c r="DV29" s="667"/>
      <c r="DW29" s="638">
        <v>17.5</v>
      </c>
      <c r="DX29" s="660"/>
      <c r="DY29" s="660"/>
      <c r="DZ29" s="660"/>
      <c r="EA29" s="660"/>
      <c r="EB29" s="660"/>
      <c r="EC29" s="661"/>
    </row>
    <row r="30" spans="2:133" ht="11.25" customHeight="1" x14ac:dyDescent="0.2">
      <c r="B30" s="630" t="s">
        <v>304</v>
      </c>
      <c r="C30" s="631"/>
      <c r="D30" s="631"/>
      <c r="E30" s="631"/>
      <c r="F30" s="631"/>
      <c r="G30" s="631"/>
      <c r="H30" s="631"/>
      <c r="I30" s="631"/>
      <c r="J30" s="631"/>
      <c r="K30" s="631"/>
      <c r="L30" s="631"/>
      <c r="M30" s="631"/>
      <c r="N30" s="631"/>
      <c r="O30" s="631"/>
      <c r="P30" s="631"/>
      <c r="Q30" s="632"/>
      <c r="R30" s="633">
        <v>23152</v>
      </c>
      <c r="S30" s="634"/>
      <c r="T30" s="634"/>
      <c r="U30" s="634"/>
      <c r="V30" s="634"/>
      <c r="W30" s="634"/>
      <c r="X30" s="634"/>
      <c r="Y30" s="635"/>
      <c r="Z30" s="636">
        <v>0.3</v>
      </c>
      <c r="AA30" s="636"/>
      <c r="AB30" s="636"/>
      <c r="AC30" s="636"/>
      <c r="AD30" s="637" t="s">
        <v>127</v>
      </c>
      <c r="AE30" s="637"/>
      <c r="AF30" s="637"/>
      <c r="AG30" s="637"/>
      <c r="AH30" s="637"/>
      <c r="AI30" s="637"/>
      <c r="AJ30" s="637"/>
      <c r="AK30" s="637"/>
      <c r="AL30" s="638" t="s">
        <v>127</v>
      </c>
      <c r="AM30" s="639"/>
      <c r="AN30" s="639"/>
      <c r="AO30" s="640"/>
      <c r="AP30" s="615" t="s">
        <v>222</v>
      </c>
      <c r="AQ30" s="616"/>
      <c r="AR30" s="616"/>
      <c r="AS30" s="616"/>
      <c r="AT30" s="616"/>
      <c r="AU30" s="616"/>
      <c r="AV30" s="616"/>
      <c r="AW30" s="616"/>
      <c r="AX30" s="616"/>
      <c r="AY30" s="616"/>
      <c r="AZ30" s="616"/>
      <c r="BA30" s="616"/>
      <c r="BB30" s="616"/>
      <c r="BC30" s="616"/>
      <c r="BD30" s="616"/>
      <c r="BE30" s="616"/>
      <c r="BF30" s="617"/>
      <c r="BG30" s="615" t="s">
        <v>305</v>
      </c>
      <c r="BH30" s="669"/>
      <c r="BI30" s="669"/>
      <c r="BJ30" s="669"/>
      <c r="BK30" s="669"/>
      <c r="BL30" s="669"/>
      <c r="BM30" s="669"/>
      <c r="BN30" s="669"/>
      <c r="BO30" s="669"/>
      <c r="BP30" s="669"/>
      <c r="BQ30" s="670"/>
      <c r="BR30" s="615" t="s">
        <v>306</v>
      </c>
      <c r="BS30" s="669"/>
      <c r="BT30" s="669"/>
      <c r="BU30" s="669"/>
      <c r="BV30" s="669"/>
      <c r="BW30" s="669"/>
      <c r="BX30" s="669"/>
      <c r="BY30" s="669"/>
      <c r="BZ30" s="669"/>
      <c r="CA30" s="669"/>
      <c r="CB30" s="670"/>
      <c r="CD30" s="673"/>
      <c r="CE30" s="674"/>
      <c r="CF30" s="630" t="s">
        <v>307</v>
      </c>
      <c r="CG30" s="631"/>
      <c r="CH30" s="631"/>
      <c r="CI30" s="631"/>
      <c r="CJ30" s="631"/>
      <c r="CK30" s="631"/>
      <c r="CL30" s="631"/>
      <c r="CM30" s="631"/>
      <c r="CN30" s="631"/>
      <c r="CO30" s="631"/>
      <c r="CP30" s="631"/>
      <c r="CQ30" s="632"/>
      <c r="CR30" s="633">
        <v>749156</v>
      </c>
      <c r="CS30" s="634"/>
      <c r="CT30" s="634"/>
      <c r="CU30" s="634"/>
      <c r="CV30" s="634"/>
      <c r="CW30" s="634"/>
      <c r="CX30" s="634"/>
      <c r="CY30" s="635"/>
      <c r="CZ30" s="638">
        <v>10.4</v>
      </c>
      <c r="DA30" s="660"/>
      <c r="DB30" s="660"/>
      <c r="DC30" s="668"/>
      <c r="DD30" s="642">
        <v>700065</v>
      </c>
      <c r="DE30" s="634"/>
      <c r="DF30" s="634"/>
      <c r="DG30" s="634"/>
      <c r="DH30" s="634"/>
      <c r="DI30" s="634"/>
      <c r="DJ30" s="634"/>
      <c r="DK30" s="635"/>
      <c r="DL30" s="642">
        <v>700065</v>
      </c>
      <c r="DM30" s="634"/>
      <c r="DN30" s="634"/>
      <c r="DO30" s="634"/>
      <c r="DP30" s="634"/>
      <c r="DQ30" s="634"/>
      <c r="DR30" s="634"/>
      <c r="DS30" s="634"/>
      <c r="DT30" s="634"/>
      <c r="DU30" s="634"/>
      <c r="DV30" s="635"/>
      <c r="DW30" s="638">
        <v>16.899999999999999</v>
      </c>
      <c r="DX30" s="660"/>
      <c r="DY30" s="660"/>
      <c r="DZ30" s="660"/>
      <c r="EA30" s="660"/>
      <c r="EB30" s="660"/>
      <c r="EC30" s="661"/>
    </row>
    <row r="31" spans="2:133" ht="11.25" customHeight="1" x14ac:dyDescent="0.2">
      <c r="B31" s="630" t="s">
        <v>308</v>
      </c>
      <c r="C31" s="631"/>
      <c r="D31" s="631"/>
      <c r="E31" s="631"/>
      <c r="F31" s="631"/>
      <c r="G31" s="631"/>
      <c r="H31" s="631"/>
      <c r="I31" s="631"/>
      <c r="J31" s="631"/>
      <c r="K31" s="631"/>
      <c r="L31" s="631"/>
      <c r="M31" s="631"/>
      <c r="N31" s="631"/>
      <c r="O31" s="631"/>
      <c r="P31" s="631"/>
      <c r="Q31" s="632"/>
      <c r="R31" s="633">
        <v>16004</v>
      </c>
      <c r="S31" s="634"/>
      <c r="T31" s="634"/>
      <c r="U31" s="634"/>
      <c r="V31" s="634"/>
      <c r="W31" s="634"/>
      <c r="X31" s="634"/>
      <c r="Y31" s="635"/>
      <c r="Z31" s="636">
        <v>0.2</v>
      </c>
      <c r="AA31" s="636"/>
      <c r="AB31" s="636"/>
      <c r="AC31" s="636"/>
      <c r="AD31" s="637" t="s">
        <v>127</v>
      </c>
      <c r="AE31" s="637"/>
      <c r="AF31" s="637"/>
      <c r="AG31" s="637"/>
      <c r="AH31" s="637"/>
      <c r="AI31" s="637"/>
      <c r="AJ31" s="637"/>
      <c r="AK31" s="637"/>
      <c r="AL31" s="638" t="s">
        <v>127</v>
      </c>
      <c r="AM31" s="639"/>
      <c r="AN31" s="639"/>
      <c r="AO31" s="640"/>
      <c r="AP31" s="681" t="s">
        <v>309</v>
      </c>
      <c r="AQ31" s="682"/>
      <c r="AR31" s="682"/>
      <c r="AS31" s="682"/>
      <c r="AT31" s="687" t="s">
        <v>310</v>
      </c>
      <c r="AU31" s="341"/>
      <c r="AV31" s="341"/>
      <c r="AW31" s="341"/>
      <c r="AX31" s="619" t="s">
        <v>188</v>
      </c>
      <c r="AY31" s="620"/>
      <c r="AZ31" s="620"/>
      <c r="BA31" s="620"/>
      <c r="BB31" s="620"/>
      <c r="BC31" s="620"/>
      <c r="BD31" s="620"/>
      <c r="BE31" s="620"/>
      <c r="BF31" s="621"/>
      <c r="BG31" s="680">
        <v>99.6</v>
      </c>
      <c r="BH31" s="677"/>
      <c r="BI31" s="677"/>
      <c r="BJ31" s="677"/>
      <c r="BK31" s="677"/>
      <c r="BL31" s="677"/>
      <c r="BM31" s="628">
        <v>99</v>
      </c>
      <c r="BN31" s="677"/>
      <c r="BO31" s="677"/>
      <c r="BP31" s="677"/>
      <c r="BQ31" s="678"/>
      <c r="BR31" s="680">
        <v>98.3</v>
      </c>
      <c r="BS31" s="677"/>
      <c r="BT31" s="677"/>
      <c r="BU31" s="677"/>
      <c r="BV31" s="677"/>
      <c r="BW31" s="677"/>
      <c r="BX31" s="628">
        <v>97.7</v>
      </c>
      <c r="BY31" s="677"/>
      <c r="BZ31" s="677"/>
      <c r="CA31" s="677"/>
      <c r="CB31" s="678"/>
      <c r="CD31" s="673"/>
      <c r="CE31" s="674"/>
      <c r="CF31" s="630" t="s">
        <v>311</v>
      </c>
      <c r="CG31" s="631"/>
      <c r="CH31" s="631"/>
      <c r="CI31" s="631"/>
      <c r="CJ31" s="631"/>
      <c r="CK31" s="631"/>
      <c r="CL31" s="631"/>
      <c r="CM31" s="631"/>
      <c r="CN31" s="631"/>
      <c r="CO31" s="631"/>
      <c r="CP31" s="631"/>
      <c r="CQ31" s="632"/>
      <c r="CR31" s="633">
        <v>23625</v>
      </c>
      <c r="CS31" s="666"/>
      <c r="CT31" s="666"/>
      <c r="CU31" s="666"/>
      <c r="CV31" s="666"/>
      <c r="CW31" s="666"/>
      <c r="CX31" s="666"/>
      <c r="CY31" s="667"/>
      <c r="CZ31" s="638">
        <v>0.3</v>
      </c>
      <c r="DA31" s="660"/>
      <c r="DB31" s="660"/>
      <c r="DC31" s="668"/>
      <c r="DD31" s="642">
        <v>22083</v>
      </c>
      <c r="DE31" s="666"/>
      <c r="DF31" s="666"/>
      <c r="DG31" s="666"/>
      <c r="DH31" s="666"/>
      <c r="DI31" s="666"/>
      <c r="DJ31" s="666"/>
      <c r="DK31" s="667"/>
      <c r="DL31" s="642">
        <v>22083</v>
      </c>
      <c r="DM31" s="666"/>
      <c r="DN31" s="666"/>
      <c r="DO31" s="666"/>
      <c r="DP31" s="666"/>
      <c r="DQ31" s="666"/>
      <c r="DR31" s="666"/>
      <c r="DS31" s="666"/>
      <c r="DT31" s="666"/>
      <c r="DU31" s="666"/>
      <c r="DV31" s="667"/>
      <c r="DW31" s="638">
        <v>0.5</v>
      </c>
      <c r="DX31" s="660"/>
      <c r="DY31" s="660"/>
      <c r="DZ31" s="660"/>
      <c r="EA31" s="660"/>
      <c r="EB31" s="660"/>
      <c r="EC31" s="661"/>
    </row>
    <row r="32" spans="2:133" ht="11.25" customHeight="1" x14ac:dyDescent="0.2">
      <c r="B32" s="630" t="s">
        <v>312</v>
      </c>
      <c r="C32" s="631"/>
      <c r="D32" s="631"/>
      <c r="E32" s="631"/>
      <c r="F32" s="631"/>
      <c r="G32" s="631"/>
      <c r="H32" s="631"/>
      <c r="I32" s="631"/>
      <c r="J32" s="631"/>
      <c r="K32" s="631"/>
      <c r="L32" s="631"/>
      <c r="M32" s="631"/>
      <c r="N32" s="631"/>
      <c r="O32" s="631"/>
      <c r="P32" s="631"/>
      <c r="Q32" s="632"/>
      <c r="R32" s="633">
        <v>882757</v>
      </c>
      <c r="S32" s="634"/>
      <c r="T32" s="634"/>
      <c r="U32" s="634"/>
      <c r="V32" s="634"/>
      <c r="W32" s="634"/>
      <c r="X32" s="634"/>
      <c r="Y32" s="635"/>
      <c r="Z32" s="636">
        <v>12</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342" t="s">
        <v>313</v>
      </c>
      <c r="AX32" s="630" t="s">
        <v>314</v>
      </c>
      <c r="AY32" s="631"/>
      <c r="AZ32" s="631"/>
      <c r="BA32" s="631"/>
      <c r="BB32" s="631"/>
      <c r="BC32" s="631"/>
      <c r="BD32" s="631"/>
      <c r="BE32" s="631"/>
      <c r="BF32" s="632"/>
      <c r="BG32" s="690">
        <v>99.5</v>
      </c>
      <c r="BH32" s="666"/>
      <c r="BI32" s="666"/>
      <c r="BJ32" s="666"/>
      <c r="BK32" s="666"/>
      <c r="BL32" s="666"/>
      <c r="BM32" s="639">
        <v>99</v>
      </c>
      <c r="BN32" s="666"/>
      <c r="BO32" s="666"/>
      <c r="BP32" s="666"/>
      <c r="BQ32" s="679"/>
      <c r="BR32" s="690">
        <v>99.2</v>
      </c>
      <c r="BS32" s="666"/>
      <c r="BT32" s="666"/>
      <c r="BU32" s="666"/>
      <c r="BV32" s="666"/>
      <c r="BW32" s="666"/>
      <c r="BX32" s="639">
        <v>98.7</v>
      </c>
      <c r="BY32" s="666"/>
      <c r="BZ32" s="666"/>
      <c r="CA32" s="666"/>
      <c r="CB32" s="679"/>
      <c r="CD32" s="675"/>
      <c r="CE32" s="676"/>
      <c r="CF32" s="630" t="s">
        <v>315</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0"/>
      <c r="DB32" s="660"/>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0"/>
      <c r="DY32" s="660"/>
      <c r="DZ32" s="660"/>
      <c r="EA32" s="660"/>
      <c r="EB32" s="660"/>
      <c r="EC32" s="661"/>
    </row>
    <row r="33" spans="2:133" ht="11.25" customHeight="1" x14ac:dyDescent="0.2">
      <c r="B33" s="662" t="s">
        <v>316</v>
      </c>
      <c r="C33" s="663"/>
      <c r="D33" s="663"/>
      <c r="E33" s="663"/>
      <c r="F33" s="663"/>
      <c r="G33" s="663"/>
      <c r="H33" s="663"/>
      <c r="I33" s="663"/>
      <c r="J33" s="663"/>
      <c r="K33" s="663"/>
      <c r="L33" s="663"/>
      <c r="M33" s="663"/>
      <c r="N33" s="663"/>
      <c r="O33" s="663"/>
      <c r="P33" s="663"/>
      <c r="Q33" s="664"/>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343"/>
      <c r="AV33" s="343"/>
      <c r="AW33" s="343"/>
      <c r="AX33" s="651" t="s">
        <v>317</v>
      </c>
      <c r="AY33" s="652"/>
      <c r="AZ33" s="652"/>
      <c r="BA33" s="652"/>
      <c r="BB33" s="652"/>
      <c r="BC33" s="652"/>
      <c r="BD33" s="652"/>
      <c r="BE33" s="652"/>
      <c r="BF33" s="653"/>
      <c r="BG33" s="691">
        <v>99.5</v>
      </c>
      <c r="BH33" s="692"/>
      <c r="BI33" s="692"/>
      <c r="BJ33" s="692"/>
      <c r="BK33" s="692"/>
      <c r="BL33" s="692"/>
      <c r="BM33" s="693">
        <v>98.9</v>
      </c>
      <c r="BN33" s="692"/>
      <c r="BO33" s="692"/>
      <c r="BP33" s="692"/>
      <c r="BQ33" s="694"/>
      <c r="BR33" s="691">
        <v>97.4</v>
      </c>
      <c r="BS33" s="692"/>
      <c r="BT33" s="692"/>
      <c r="BU33" s="692"/>
      <c r="BV33" s="692"/>
      <c r="BW33" s="692"/>
      <c r="BX33" s="693">
        <v>96.7</v>
      </c>
      <c r="BY33" s="692"/>
      <c r="BZ33" s="692"/>
      <c r="CA33" s="692"/>
      <c r="CB33" s="694"/>
      <c r="CD33" s="630" t="s">
        <v>318</v>
      </c>
      <c r="CE33" s="631"/>
      <c r="CF33" s="631"/>
      <c r="CG33" s="631"/>
      <c r="CH33" s="631"/>
      <c r="CI33" s="631"/>
      <c r="CJ33" s="631"/>
      <c r="CK33" s="631"/>
      <c r="CL33" s="631"/>
      <c r="CM33" s="631"/>
      <c r="CN33" s="631"/>
      <c r="CO33" s="631"/>
      <c r="CP33" s="631"/>
      <c r="CQ33" s="632"/>
      <c r="CR33" s="633">
        <v>3872233</v>
      </c>
      <c r="CS33" s="666"/>
      <c r="CT33" s="666"/>
      <c r="CU33" s="666"/>
      <c r="CV33" s="666"/>
      <c r="CW33" s="666"/>
      <c r="CX33" s="666"/>
      <c r="CY33" s="667"/>
      <c r="CZ33" s="638">
        <v>53.8</v>
      </c>
      <c r="DA33" s="660"/>
      <c r="DB33" s="660"/>
      <c r="DC33" s="668"/>
      <c r="DD33" s="642">
        <v>2768552</v>
      </c>
      <c r="DE33" s="666"/>
      <c r="DF33" s="666"/>
      <c r="DG33" s="666"/>
      <c r="DH33" s="666"/>
      <c r="DI33" s="666"/>
      <c r="DJ33" s="666"/>
      <c r="DK33" s="667"/>
      <c r="DL33" s="642">
        <v>1904656</v>
      </c>
      <c r="DM33" s="666"/>
      <c r="DN33" s="666"/>
      <c r="DO33" s="666"/>
      <c r="DP33" s="666"/>
      <c r="DQ33" s="666"/>
      <c r="DR33" s="666"/>
      <c r="DS33" s="666"/>
      <c r="DT33" s="666"/>
      <c r="DU33" s="666"/>
      <c r="DV33" s="667"/>
      <c r="DW33" s="638">
        <v>46.1</v>
      </c>
      <c r="DX33" s="660"/>
      <c r="DY33" s="660"/>
      <c r="DZ33" s="660"/>
      <c r="EA33" s="660"/>
      <c r="EB33" s="660"/>
      <c r="EC33" s="661"/>
    </row>
    <row r="34" spans="2:133" ht="11.25" customHeight="1" x14ac:dyDescent="0.2">
      <c r="B34" s="630" t="s">
        <v>319</v>
      </c>
      <c r="C34" s="631"/>
      <c r="D34" s="631"/>
      <c r="E34" s="631"/>
      <c r="F34" s="631"/>
      <c r="G34" s="631"/>
      <c r="H34" s="631"/>
      <c r="I34" s="631"/>
      <c r="J34" s="631"/>
      <c r="K34" s="631"/>
      <c r="L34" s="631"/>
      <c r="M34" s="631"/>
      <c r="N34" s="631"/>
      <c r="O34" s="631"/>
      <c r="P34" s="631"/>
      <c r="Q34" s="632"/>
      <c r="R34" s="633">
        <v>478207</v>
      </c>
      <c r="S34" s="634"/>
      <c r="T34" s="634"/>
      <c r="U34" s="634"/>
      <c r="V34" s="634"/>
      <c r="W34" s="634"/>
      <c r="X34" s="634"/>
      <c r="Y34" s="635"/>
      <c r="Z34" s="636">
        <v>6.5</v>
      </c>
      <c r="AA34" s="636"/>
      <c r="AB34" s="636"/>
      <c r="AC34" s="636"/>
      <c r="AD34" s="637" t="s">
        <v>127</v>
      </c>
      <c r="AE34" s="637"/>
      <c r="AF34" s="637"/>
      <c r="AG34" s="637"/>
      <c r="AH34" s="637"/>
      <c r="AI34" s="637"/>
      <c r="AJ34" s="637"/>
      <c r="AK34" s="637"/>
      <c r="AL34" s="638" t="s">
        <v>127</v>
      </c>
      <c r="AM34" s="639"/>
      <c r="AN34" s="639"/>
      <c r="AO34" s="640"/>
      <c r="AP34" s="207"/>
      <c r="AQ34" s="208"/>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0" t="s">
        <v>320</v>
      </c>
      <c r="CE34" s="631"/>
      <c r="CF34" s="631"/>
      <c r="CG34" s="631"/>
      <c r="CH34" s="631"/>
      <c r="CI34" s="631"/>
      <c r="CJ34" s="631"/>
      <c r="CK34" s="631"/>
      <c r="CL34" s="631"/>
      <c r="CM34" s="631"/>
      <c r="CN34" s="631"/>
      <c r="CO34" s="631"/>
      <c r="CP34" s="631"/>
      <c r="CQ34" s="632"/>
      <c r="CR34" s="633">
        <v>1307146</v>
      </c>
      <c r="CS34" s="634"/>
      <c r="CT34" s="634"/>
      <c r="CU34" s="634"/>
      <c r="CV34" s="634"/>
      <c r="CW34" s="634"/>
      <c r="CX34" s="634"/>
      <c r="CY34" s="635"/>
      <c r="CZ34" s="638">
        <v>18.2</v>
      </c>
      <c r="DA34" s="660"/>
      <c r="DB34" s="660"/>
      <c r="DC34" s="668"/>
      <c r="DD34" s="642">
        <v>671492</v>
      </c>
      <c r="DE34" s="634"/>
      <c r="DF34" s="634"/>
      <c r="DG34" s="634"/>
      <c r="DH34" s="634"/>
      <c r="DI34" s="634"/>
      <c r="DJ34" s="634"/>
      <c r="DK34" s="635"/>
      <c r="DL34" s="642">
        <v>535537</v>
      </c>
      <c r="DM34" s="634"/>
      <c r="DN34" s="634"/>
      <c r="DO34" s="634"/>
      <c r="DP34" s="634"/>
      <c r="DQ34" s="634"/>
      <c r="DR34" s="634"/>
      <c r="DS34" s="634"/>
      <c r="DT34" s="634"/>
      <c r="DU34" s="634"/>
      <c r="DV34" s="635"/>
      <c r="DW34" s="638">
        <v>13</v>
      </c>
      <c r="DX34" s="660"/>
      <c r="DY34" s="660"/>
      <c r="DZ34" s="660"/>
      <c r="EA34" s="660"/>
      <c r="EB34" s="660"/>
      <c r="EC34" s="661"/>
    </row>
    <row r="35" spans="2:133" ht="11.25" customHeight="1" x14ac:dyDescent="0.2">
      <c r="B35" s="630" t="s">
        <v>321</v>
      </c>
      <c r="C35" s="631"/>
      <c r="D35" s="631"/>
      <c r="E35" s="631"/>
      <c r="F35" s="631"/>
      <c r="G35" s="631"/>
      <c r="H35" s="631"/>
      <c r="I35" s="631"/>
      <c r="J35" s="631"/>
      <c r="K35" s="631"/>
      <c r="L35" s="631"/>
      <c r="M35" s="631"/>
      <c r="N35" s="631"/>
      <c r="O35" s="631"/>
      <c r="P35" s="631"/>
      <c r="Q35" s="632"/>
      <c r="R35" s="633">
        <v>20325</v>
      </c>
      <c r="S35" s="634"/>
      <c r="T35" s="634"/>
      <c r="U35" s="634"/>
      <c r="V35" s="634"/>
      <c r="W35" s="634"/>
      <c r="X35" s="634"/>
      <c r="Y35" s="635"/>
      <c r="Z35" s="636">
        <v>0.3</v>
      </c>
      <c r="AA35" s="636"/>
      <c r="AB35" s="636"/>
      <c r="AC35" s="636"/>
      <c r="AD35" s="637">
        <v>920</v>
      </c>
      <c r="AE35" s="637"/>
      <c r="AF35" s="637"/>
      <c r="AG35" s="637"/>
      <c r="AH35" s="637"/>
      <c r="AI35" s="637"/>
      <c r="AJ35" s="637"/>
      <c r="AK35" s="637"/>
      <c r="AL35" s="638">
        <v>0</v>
      </c>
      <c r="AM35" s="639"/>
      <c r="AN35" s="639"/>
      <c r="AO35" s="640"/>
      <c r="AP35" s="209"/>
      <c r="AQ35" s="615" t="s">
        <v>322</v>
      </c>
      <c r="AR35" s="616"/>
      <c r="AS35" s="616"/>
      <c r="AT35" s="616"/>
      <c r="AU35" s="616"/>
      <c r="AV35" s="616"/>
      <c r="AW35" s="616"/>
      <c r="AX35" s="616"/>
      <c r="AY35" s="616"/>
      <c r="AZ35" s="616"/>
      <c r="BA35" s="616"/>
      <c r="BB35" s="616"/>
      <c r="BC35" s="616"/>
      <c r="BD35" s="616"/>
      <c r="BE35" s="616"/>
      <c r="BF35" s="617"/>
      <c r="BG35" s="615" t="s">
        <v>323</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324</v>
      </c>
      <c r="CE35" s="631"/>
      <c r="CF35" s="631"/>
      <c r="CG35" s="631"/>
      <c r="CH35" s="631"/>
      <c r="CI35" s="631"/>
      <c r="CJ35" s="631"/>
      <c r="CK35" s="631"/>
      <c r="CL35" s="631"/>
      <c r="CM35" s="631"/>
      <c r="CN35" s="631"/>
      <c r="CO35" s="631"/>
      <c r="CP35" s="631"/>
      <c r="CQ35" s="632"/>
      <c r="CR35" s="633">
        <v>43994</v>
      </c>
      <c r="CS35" s="666"/>
      <c r="CT35" s="666"/>
      <c r="CU35" s="666"/>
      <c r="CV35" s="666"/>
      <c r="CW35" s="666"/>
      <c r="CX35" s="666"/>
      <c r="CY35" s="667"/>
      <c r="CZ35" s="638">
        <v>0.6</v>
      </c>
      <c r="DA35" s="660"/>
      <c r="DB35" s="660"/>
      <c r="DC35" s="668"/>
      <c r="DD35" s="642">
        <v>22436</v>
      </c>
      <c r="DE35" s="666"/>
      <c r="DF35" s="666"/>
      <c r="DG35" s="666"/>
      <c r="DH35" s="666"/>
      <c r="DI35" s="666"/>
      <c r="DJ35" s="666"/>
      <c r="DK35" s="667"/>
      <c r="DL35" s="642">
        <v>15730</v>
      </c>
      <c r="DM35" s="666"/>
      <c r="DN35" s="666"/>
      <c r="DO35" s="666"/>
      <c r="DP35" s="666"/>
      <c r="DQ35" s="666"/>
      <c r="DR35" s="666"/>
      <c r="DS35" s="666"/>
      <c r="DT35" s="666"/>
      <c r="DU35" s="666"/>
      <c r="DV35" s="667"/>
      <c r="DW35" s="638">
        <v>0.4</v>
      </c>
      <c r="DX35" s="660"/>
      <c r="DY35" s="660"/>
      <c r="DZ35" s="660"/>
      <c r="EA35" s="660"/>
      <c r="EB35" s="660"/>
      <c r="EC35" s="661"/>
    </row>
    <row r="36" spans="2:133" ht="11.25" customHeight="1" x14ac:dyDescent="0.2">
      <c r="B36" s="630" t="s">
        <v>325</v>
      </c>
      <c r="C36" s="631"/>
      <c r="D36" s="631"/>
      <c r="E36" s="631"/>
      <c r="F36" s="631"/>
      <c r="G36" s="631"/>
      <c r="H36" s="631"/>
      <c r="I36" s="631"/>
      <c r="J36" s="631"/>
      <c r="K36" s="631"/>
      <c r="L36" s="631"/>
      <c r="M36" s="631"/>
      <c r="N36" s="631"/>
      <c r="O36" s="631"/>
      <c r="P36" s="631"/>
      <c r="Q36" s="632"/>
      <c r="R36" s="633">
        <v>9220</v>
      </c>
      <c r="S36" s="634"/>
      <c r="T36" s="634"/>
      <c r="U36" s="634"/>
      <c r="V36" s="634"/>
      <c r="W36" s="634"/>
      <c r="X36" s="634"/>
      <c r="Y36" s="635"/>
      <c r="Z36" s="636">
        <v>0.1</v>
      </c>
      <c r="AA36" s="636"/>
      <c r="AB36" s="636"/>
      <c r="AC36" s="636"/>
      <c r="AD36" s="637" t="s">
        <v>127</v>
      </c>
      <c r="AE36" s="637"/>
      <c r="AF36" s="637"/>
      <c r="AG36" s="637"/>
      <c r="AH36" s="637"/>
      <c r="AI36" s="637"/>
      <c r="AJ36" s="637"/>
      <c r="AK36" s="637"/>
      <c r="AL36" s="638" t="s">
        <v>127</v>
      </c>
      <c r="AM36" s="639"/>
      <c r="AN36" s="639"/>
      <c r="AO36" s="640"/>
      <c r="AP36" s="209"/>
      <c r="AQ36" s="695" t="s">
        <v>326</v>
      </c>
      <c r="AR36" s="696"/>
      <c r="AS36" s="696"/>
      <c r="AT36" s="696"/>
      <c r="AU36" s="696"/>
      <c r="AV36" s="696"/>
      <c r="AW36" s="696"/>
      <c r="AX36" s="696"/>
      <c r="AY36" s="697"/>
      <c r="AZ36" s="622">
        <v>1280046</v>
      </c>
      <c r="BA36" s="623"/>
      <c r="BB36" s="623"/>
      <c r="BC36" s="623"/>
      <c r="BD36" s="623"/>
      <c r="BE36" s="623"/>
      <c r="BF36" s="698"/>
      <c r="BG36" s="619" t="s">
        <v>327</v>
      </c>
      <c r="BH36" s="620"/>
      <c r="BI36" s="620"/>
      <c r="BJ36" s="620"/>
      <c r="BK36" s="620"/>
      <c r="BL36" s="620"/>
      <c r="BM36" s="620"/>
      <c r="BN36" s="620"/>
      <c r="BO36" s="620"/>
      <c r="BP36" s="620"/>
      <c r="BQ36" s="620"/>
      <c r="BR36" s="620"/>
      <c r="BS36" s="620"/>
      <c r="BT36" s="620"/>
      <c r="BU36" s="621"/>
      <c r="BV36" s="622">
        <v>42844</v>
      </c>
      <c r="BW36" s="623"/>
      <c r="BX36" s="623"/>
      <c r="BY36" s="623"/>
      <c r="BZ36" s="623"/>
      <c r="CA36" s="623"/>
      <c r="CB36" s="698"/>
      <c r="CD36" s="630" t="s">
        <v>328</v>
      </c>
      <c r="CE36" s="631"/>
      <c r="CF36" s="631"/>
      <c r="CG36" s="631"/>
      <c r="CH36" s="631"/>
      <c r="CI36" s="631"/>
      <c r="CJ36" s="631"/>
      <c r="CK36" s="631"/>
      <c r="CL36" s="631"/>
      <c r="CM36" s="631"/>
      <c r="CN36" s="631"/>
      <c r="CO36" s="631"/>
      <c r="CP36" s="631"/>
      <c r="CQ36" s="632"/>
      <c r="CR36" s="633">
        <v>1134626</v>
      </c>
      <c r="CS36" s="634"/>
      <c r="CT36" s="634"/>
      <c r="CU36" s="634"/>
      <c r="CV36" s="634"/>
      <c r="CW36" s="634"/>
      <c r="CX36" s="634"/>
      <c r="CY36" s="635"/>
      <c r="CZ36" s="638">
        <v>15.8</v>
      </c>
      <c r="DA36" s="660"/>
      <c r="DB36" s="660"/>
      <c r="DC36" s="668"/>
      <c r="DD36" s="642">
        <v>765667</v>
      </c>
      <c r="DE36" s="634"/>
      <c r="DF36" s="634"/>
      <c r="DG36" s="634"/>
      <c r="DH36" s="634"/>
      <c r="DI36" s="634"/>
      <c r="DJ36" s="634"/>
      <c r="DK36" s="635"/>
      <c r="DL36" s="642">
        <v>548239</v>
      </c>
      <c r="DM36" s="634"/>
      <c r="DN36" s="634"/>
      <c r="DO36" s="634"/>
      <c r="DP36" s="634"/>
      <c r="DQ36" s="634"/>
      <c r="DR36" s="634"/>
      <c r="DS36" s="634"/>
      <c r="DT36" s="634"/>
      <c r="DU36" s="634"/>
      <c r="DV36" s="635"/>
      <c r="DW36" s="638">
        <v>13.3</v>
      </c>
      <c r="DX36" s="660"/>
      <c r="DY36" s="660"/>
      <c r="DZ36" s="660"/>
      <c r="EA36" s="660"/>
      <c r="EB36" s="660"/>
      <c r="EC36" s="661"/>
    </row>
    <row r="37" spans="2:133" ht="11.25" customHeight="1" x14ac:dyDescent="0.2">
      <c r="B37" s="630" t="s">
        <v>329</v>
      </c>
      <c r="C37" s="631"/>
      <c r="D37" s="631"/>
      <c r="E37" s="631"/>
      <c r="F37" s="631"/>
      <c r="G37" s="631"/>
      <c r="H37" s="631"/>
      <c r="I37" s="631"/>
      <c r="J37" s="631"/>
      <c r="K37" s="631"/>
      <c r="L37" s="631"/>
      <c r="M37" s="631"/>
      <c r="N37" s="631"/>
      <c r="O37" s="631"/>
      <c r="P37" s="631"/>
      <c r="Q37" s="632"/>
      <c r="R37" s="633">
        <v>75776</v>
      </c>
      <c r="S37" s="634"/>
      <c r="T37" s="634"/>
      <c r="U37" s="634"/>
      <c r="V37" s="634"/>
      <c r="W37" s="634"/>
      <c r="X37" s="634"/>
      <c r="Y37" s="635"/>
      <c r="Z37" s="636">
        <v>1</v>
      </c>
      <c r="AA37" s="636"/>
      <c r="AB37" s="636"/>
      <c r="AC37" s="636"/>
      <c r="AD37" s="637" t="s">
        <v>127</v>
      </c>
      <c r="AE37" s="637"/>
      <c r="AF37" s="637"/>
      <c r="AG37" s="637"/>
      <c r="AH37" s="637"/>
      <c r="AI37" s="637"/>
      <c r="AJ37" s="637"/>
      <c r="AK37" s="637"/>
      <c r="AL37" s="638" t="s">
        <v>127</v>
      </c>
      <c r="AM37" s="639"/>
      <c r="AN37" s="639"/>
      <c r="AO37" s="640"/>
      <c r="AQ37" s="699" t="s">
        <v>330</v>
      </c>
      <c r="AR37" s="700"/>
      <c r="AS37" s="700"/>
      <c r="AT37" s="700"/>
      <c r="AU37" s="700"/>
      <c r="AV37" s="700"/>
      <c r="AW37" s="700"/>
      <c r="AX37" s="700"/>
      <c r="AY37" s="701"/>
      <c r="AZ37" s="633">
        <v>472292</v>
      </c>
      <c r="BA37" s="634"/>
      <c r="BB37" s="634"/>
      <c r="BC37" s="634"/>
      <c r="BD37" s="666"/>
      <c r="BE37" s="666"/>
      <c r="BF37" s="679"/>
      <c r="BG37" s="630" t="s">
        <v>331</v>
      </c>
      <c r="BH37" s="631"/>
      <c r="BI37" s="631"/>
      <c r="BJ37" s="631"/>
      <c r="BK37" s="631"/>
      <c r="BL37" s="631"/>
      <c r="BM37" s="631"/>
      <c r="BN37" s="631"/>
      <c r="BO37" s="631"/>
      <c r="BP37" s="631"/>
      <c r="BQ37" s="631"/>
      <c r="BR37" s="631"/>
      <c r="BS37" s="631"/>
      <c r="BT37" s="631"/>
      <c r="BU37" s="632"/>
      <c r="BV37" s="633">
        <v>26730</v>
      </c>
      <c r="BW37" s="634"/>
      <c r="BX37" s="634"/>
      <c r="BY37" s="634"/>
      <c r="BZ37" s="634"/>
      <c r="CA37" s="634"/>
      <c r="CB37" s="643"/>
      <c r="CD37" s="630" t="s">
        <v>332</v>
      </c>
      <c r="CE37" s="631"/>
      <c r="CF37" s="631"/>
      <c r="CG37" s="631"/>
      <c r="CH37" s="631"/>
      <c r="CI37" s="631"/>
      <c r="CJ37" s="631"/>
      <c r="CK37" s="631"/>
      <c r="CL37" s="631"/>
      <c r="CM37" s="631"/>
      <c r="CN37" s="631"/>
      <c r="CO37" s="631"/>
      <c r="CP37" s="631"/>
      <c r="CQ37" s="632"/>
      <c r="CR37" s="633">
        <v>352925</v>
      </c>
      <c r="CS37" s="666"/>
      <c r="CT37" s="666"/>
      <c r="CU37" s="666"/>
      <c r="CV37" s="666"/>
      <c r="CW37" s="666"/>
      <c r="CX37" s="666"/>
      <c r="CY37" s="667"/>
      <c r="CZ37" s="638">
        <v>4.9000000000000004</v>
      </c>
      <c r="DA37" s="660"/>
      <c r="DB37" s="660"/>
      <c r="DC37" s="668"/>
      <c r="DD37" s="642">
        <v>172973</v>
      </c>
      <c r="DE37" s="666"/>
      <c r="DF37" s="666"/>
      <c r="DG37" s="666"/>
      <c r="DH37" s="666"/>
      <c r="DI37" s="666"/>
      <c r="DJ37" s="666"/>
      <c r="DK37" s="667"/>
      <c r="DL37" s="642">
        <v>147556</v>
      </c>
      <c r="DM37" s="666"/>
      <c r="DN37" s="666"/>
      <c r="DO37" s="666"/>
      <c r="DP37" s="666"/>
      <c r="DQ37" s="666"/>
      <c r="DR37" s="666"/>
      <c r="DS37" s="666"/>
      <c r="DT37" s="666"/>
      <c r="DU37" s="666"/>
      <c r="DV37" s="667"/>
      <c r="DW37" s="638">
        <v>3.6</v>
      </c>
      <c r="DX37" s="660"/>
      <c r="DY37" s="660"/>
      <c r="DZ37" s="660"/>
      <c r="EA37" s="660"/>
      <c r="EB37" s="660"/>
      <c r="EC37" s="661"/>
    </row>
    <row r="38" spans="2:133" ht="11.25" customHeight="1" x14ac:dyDescent="0.2">
      <c r="B38" s="630" t="s">
        <v>333</v>
      </c>
      <c r="C38" s="631"/>
      <c r="D38" s="631"/>
      <c r="E38" s="631"/>
      <c r="F38" s="631"/>
      <c r="G38" s="631"/>
      <c r="H38" s="631"/>
      <c r="I38" s="631"/>
      <c r="J38" s="631"/>
      <c r="K38" s="631"/>
      <c r="L38" s="631"/>
      <c r="M38" s="631"/>
      <c r="N38" s="631"/>
      <c r="O38" s="631"/>
      <c r="P38" s="631"/>
      <c r="Q38" s="632"/>
      <c r="R38" s="633">
        <v>200234</v>
      </c>
      <c r="S38" s="634"/>
      <c r="T38" s="634"/>
      <c r="U38" s="634"/>
      <c r="V38" s="634"/>
      <c r="W38" s="634"/>
      <c r="X38" s="634"/>
      <c r="Y38" s="635"/>
      <c r="Z38" s="636">
        <v>2.7</v>
      </c>
      <c r="AA38" s="636"/>
      <c r="AB38" s="636"/>
      <c r="AC38" s="636"/>
      <c r="AD38" s="637" t="s">
        <v>127</v>
      </c>
      <c r="AE38" s="637"/>
      <c r="AF38" s="637"/>
      <c r="AG38" s="637"/>
      <c r="AH38" s="637"/>
      <c r="AI38" s="637"/>
      <c r="AJ38" s="637"/>
      <c r="AK38" s="637"/>
      <c r="AL38" s="638" t="s">
        <v>127</v>
      </c>
      <c r="AM38" s="639"/>
      <c r="AN38" s="639"/>
      <c r="AO38" s="640"/>
      <c r="AQ38" s="699" t="s">
        <v>334</v>
      </c>
      <c r="AR38" s="700"/>
      <c r="AS38" s="700"/>
      <c r="AT38" s="700"/>
      <c r="AU38" s="700"/>
      <c r="AV38" s="700"/>
      <c r="AW38" s="700"/>
      <c r="AX38" s="700"/>
      <c r="AY38" s="701"/>
      <c r="AZ38" s="633">
        <v>414893</v>
      </c>
      <c r="BA38" s="634"/>
      <c r="BB38" s="634"/>
      <c r="BC38" s="634"/>
      <c r="BD38" s="666"/>
      <c r="BE38" s="666"/>
      <c r="BF38" s="679"/>
      <c r="BG38" s="630" t="s">
        <v>335</v>
      </c>
      <c r="BH38" s="631"/>
      <c r="BI38" s="631"/>
      <c r="BJ38" s="631"/>
      <c r="BK38" s="631"/>
      <c r="BL38" s="631"/>
      <c r="BM38" s="631"/>
      <c r="BN38" s="631"/>
      <c r="BO38" s="631"/>
      <c r="BP38" s="631"/>
      <c r="BQ38" s="631"/>
      <c r="BR38" s="631"/>
      <c r="BS38" s="631"/>
      <c r="BT38" s="631"/>
      <c r="BU38" s="632"/>
      <c r="BV38" s="633">
        <v>1051</v>
      </c>
      <c r="BW38" s="634"/>
      <c r="BX38" s="634"/>
      <c r="BY38" s="634"/>
      <c r="BZ38" s="634"/>
      <c r="CA38" s="634"/>
      <c r="CB38" s="643"/>
      <c r="CD38" s="630" t="s">
        <v>336</v>
      </c>
      <c r="CE38" s="631"/>
      <c r="CF38" s="631"/>
      <c r="CG38" s="631"/>
      <c r="CH38" s="631"/>
      <c r="CI38" s="631"/>
      <c r="CJ38" s="631"/>
      <c r="CK38" s="631"/>
      <c r="CL38" s="631"/>
      <c r="CM38" s="631"/>
      <c r="CN38" s="631"/>
      <c r="CO38" s="631"/>
      <c r="CP38" s="631"/>
      <c r="CQ38" s="632"/>
      <c r="CR38" s="633">
        <v>807754</v>
      </c>
      <c r="CS38" s="634"/>
      <c r="CT38" s="634"/>
      <c r="CU38" s="634"/>
      <c r="CV38" s="634"/>
      <c r="CW38" s="634"/>
      <c r="CX38" s="634"/>
      <c r="CY38" s="635"/>
      <c r="CZ38" s="638">
        <v>11.2</v>
      </c>
      <c r="DA38" s="660"/>
      <c r="DB38" s="660"/>
      <c r="DC38" s="668"/>
      <c r="DD38" s="642">
        <v>765201</v>
      </c>
      <c r="DE38" s="634"/>
      <c r="DF38" s="634"/>
      <c r="DG38" s="634"/>
      <c r="DH38" s="634"/>
      <c r="DI38" s="634"/>
      <c r="DJ38" s="634"/>
      <c r="DK38" s="635"/>
      <c r="DL38" s="642">
        <v>649046</v>
      </c>
      <c r="DM38" s="634"/>
      <c r="DN38" s="634"/>
      <c r="DO38" s="634"/>
      <c r="DP38" s="634"/>
      <c r="DQ38" s="634"/>
      <c r="DR38" s="634"/>
      <c r="DS38" s="634"/>
      <c r="DT38" s="634"/>
      <c r="DU38" s="634"/>
      <c r="DV38" s="635"/>
      <c r="DW38" s="638">
        <v>15.7</v>
      </c>
      <c r="DX38" s="660"/>
      <c r="DY38" s="660"/>
      <c r="DZ38" s="660"/>
      <c r="EA38" s="660"/>
      <c r="EB38" s="660"/>
      <c r="EC38" s="661"/>
    </row>
    <row r="39" spans="2:133" ht="11.25" customHeight="1" x14ac:dyDescent="0.2">
      <c r="B39" s="630" t="s">
        <v>337</v>
      </c>
      <c r="C39" s="631"/>
      <c r="D39" s="631"/>
      <c r="E39" s="631"/>
      <c r="F39" s="631"/>
      <c r="G39" s="631"/>
      <c r="H39" s="631"/>
      <c r="I39" s="631"/>
      <c r="J39" s="631"/>
      <c r="K39" s="631"/>
      <c r="L39" s="631"/>
      <c r="M39" s="631"/>
      <c r="N39" s="631"/>
      <c r="O39" s="631"/>
      <c r="P39" s="631"/>
      <c r="Q39" s="632"/>
      <c r="R39" s="633">
        <v>32062</v>
      </c>
      <c r="S39" s="634"/>
      <c r="T39" s="634"/>
      <c r="U39" s="634"/>
      <c r="V39" s="634"/>
      <c r="W39" s="634"/>
      <c r="X39" s="634"/>
      <c r="Y39" s="635"/>
      <c r="Z39" s="636">
        <v>0.4</v>
      </c>
      <c r="AA39" s="636"/>
      <c r="AB39" s="636"/>
      <c r="AC39" s="636"/>
      <c r="AD39" s="637">
        <v>9</v>
      </c>
      <c r="AE39" s="637"/>
      <c r="AF39" s="637"/>
      <c r="AG39" s="637"/>
      <c r="AH39" s="637"/>
      <c r="AI39" s="637"/>
      <c r="AJ39" s="637"/>
      <c r="AK39" s="637"/>
      <c r="AL39" s="638">
        <v>0</v>
      </c>
      <c r="AM39" s="639"/>
      <c r="AN39" s="639"/>
      <c r="AO39" s="640"/>
      <c r="AQ39" s="699" t="s">
        <v>338</v>
      </c>
      <c r="AR39" s="700"/>
      <c r="AS39" s="700"/>
      <c r="AT39" s="700"/>
      <c r="AU39" s="700"/>
      <c r="AV39" s="700"/>
      <c r="AW39" s="700"/>
      <c r="AX39" s="700"/>
      <c r="AY39" s="701"/>
      <c r="AZ39" s="633">
        <v>3162</v>
      </c>
      <c r="BA39" s="634"/>
      <c r="BB39" s="634"/>
      <c r="BC39" s="634"/>
      <c r="BD39" s="666"/>
      <c r="BE39" s="666"/>
      <c r="BF39" s="679"/>
      <c r="BG39" s="630" t="s">
        <v>339</v>
      </c>
      <c r="BH39" s="631"/>
      <c r="BI39" s="631"/>
      <c r="BJ39" s="631"/>
      <c r="BK39" s="631"/>
      <c r="BL39" s="631"/>
      <c r="BM39" s="631"/>
      <c r="BN39" s="631"/>
      <c r="BO39" s="631"/>
      <c r="BP39" s="631"/>
      <c r="BQ39" s="631"/>
      <c r="BR39" s="631"/>
      <c r="BS39" s="631"/>
      <c r="BT39" s="631"/>
      <c r="BU39" s="632"/>
      <c r="BV39" s="633">
        <v>1574</v>
      </c>
      <c r="BW39" s="634"/>
      <c r="BX39" s="634"/>
      <c r="BY39" s="634"/>
      <c r="BZ39" s="634"/>
      <c r="CA39" s="634"/>
      <c r="CB39" s="643"/>
      <c r="CD39" s="630" t="s">
        <v>340</v>
      </c>
      <c r="CE39" s="631"/>
      <c r="CF39" s="631"/>
      <c r="CG39" s="631"/>
      <c r="CH39" s="631"/>
      <c r="CI39" s="631"/>
      <c r="CJ39" s="631"/>
      <c r="CK39" s="631"/>
      <c r="CL39" s="631"/>
      <c r="CM39" s="631"/>
      <c r="CN39" s="631"/>
      <c r="CO39" s="631"/>
      <c r="CP39" s="631"/>
      <c r="CQ39" s="632"/>
      <c r="CR39" s="633">
        <v>422609</v>
      </c>
      <c r="CS39" s="666"/>
      <c r="CT39" s="666"/>
      <c r="CU39" s="666"/>
      <c r="CV39" s="666"/>
      <c r="CW39" s="666"/>
      <c r="CX39" s="666"/>
      <c r="CY39" s="667"/>
      <c r="CZ39" s="638">
        <v>5.9</v>
      </c>
      <c r="DA39" s="660"/>
      <c r="DB39" s="660"/>
      <c r="DC39" s="668"/>
      <c r="DD39" s="642">
        <v>387652</v>
      </c>
      <c r="DE39" s="666"/>
      <c r="DF39" s="666"/>
      <c r="DG39" s="666"/>
      <c r="DH39" s="666"/>
      <c r="DI39" s="666"/>
      <c r="DJ39" s="666"/>
      <c r="DK39" s="667"/>
      <c r="DL39" s="642" t="s">
        <v>127</v>
      </c>
      <c r="DM39" s="666"/>
      <c r="DN39" s="666"/>
      <c r="DO39" s="666"/>
      <c r="DP39" s="666"/>
      <c r="DQ39" s="666"/>
      <c r="DR39" s="666"/>
      <c r="DS39" s="666"/>
      <c r="DT39" s="666"/>
      <c r="DU39" s="666"/>
      <c r="DV39" s="667"/>
      <c r="DW39" s="638" t="s">
        <v>127</v>
      </c>
      <c r="DX39" s="660"/>
      <c r="DY39" s="660"/>
      <c r="DZ39" s="660"/>
      <c r="EA39" s="660"/>
      <c r="EB39" s="660"/>
      <c r="EC39" s="661"/>
    </row>
    <row r="40" spans="2:133" ht="11.25" customHeight="1" x14ac:dyDescent="0.2">
      <c r="B40" s="630" t="s">
        <v>341</v>
      </c>
      <c r="C40" s="631"/>
      <c r="D40" s="631"/>
      <c r="E40" s="631"/>
      <c r="F40" s="631"/>
      <c r="G40" s="631"/>
      <c r="H40" s="631"/>
      <c r="I40" s="631"/>
      <c r="J40" s="631"/>
      <c r="K40" s="631"/>
      <c r="L40" s="631"/>
      <c r="M40" s="631"/>
      <c r="N40" s="631"/>
      <c r="O40" s="631"/>
      <c r="P40" s="631"/>
      <c r="Q40" s="632"/>
      <c r="R40" s="633">
        <v>1123100</v>
      </c>
      <c r="S40" s="634"/>
      <c r="T40" s="634"/>
      <c r="U40" s="634"/>
      <c r="V40" s="634"/>
      <c r="W40" s="634"/>
      <c r="X40" s="634"/>
      <c r="Y40" s="635"/>
      <c r="Z40" s="636">
        <v>15.2</v>
      </c>
      <c r="AA40" s="636"/>
      <c r="AB40" s="636"/>
      <c r="AC40" s="636"/>
      <c r="AD40" s="637" t="s">
        <v>127</v>
      </c>
      <c r="AE40" s="637"/>
      <c r="AF40" s="637"/>
      <c r="AG40" s="637"/>
      <c r="AH40" s="637"/>
      <c r="AI40" s="637"/>
      <c r="AJ40" s="637"/>
      <c r="AK40" s="637"/>
      <c r="AL40" s="638" t="s">
        <v>127</v>
      </c>
      <c r="AM40" s="639"/>
      <c r="AN40" s="639"/>
      <c r="AO40" s="640"/>
      <c r="AQ40" s="699" t="s">
        <v>342</v>
      </c>
      <c r="AR40" s="700"/>
      <c r="AS40" s="700"/>
      <c r="AT40" s="700"/>
      <c r="AU40" s="700"/>
      <c r="AV40" s="700"/>
      <c r="AW40" s="700"/>
      <c r="AX40" s="700"/>
      <c r="AY40" s="701"/>
      <c r="AZ40" s="633" t="s">
        <v>127</v>
      </c>
      <c r="BA40" s="634"/>
      <c r="BB40" s="634"/>
      <c r="BC40" s="634"/>
      <c r="BD40" s="666"/>
      <c r="BE40" s="666"/>
      <c r="BF40" s="679"/>
      <c r="BG40" s="683" t="s">
        <v>343</v>
      </c>
      <c r="BH40" s="684"/>
      <c r="BI40" s="684"/>
      <c r="BJ40" s="684"/>
      <c r="BK40" s="684"/>
      <c r="BL40" s="345"/>
      <c r="BM40" s="631" t="s">
        <v>344</v>
      </c>
      <c r="BN40" s="631"/>
      <c r="BO40" s="631"/>
      <c r="BP40" s="631"/>
      <c r="BQ40" s="631"/>
      <c r="BR40" s="631"/>
      <c r="BS40" s="631"/>
      <c r="BT40" s="631"/>
      <c r="BU40" s="632"/>
      <c r="BV40" s="633">
        <v>73</v>
      </c>
      <c r="BW40" s="634"/>
      <c r="BX40" s="634"/>
      <c r="BY40" s="634"/>
      <c r="BZ40" s="634"/>
      <c r="CA40" s="634"/>
      <c r="CB40" s="643"/>
      <c r="CD40" s="630" t="s">
        <v>345</v>
      </c>
      <c r="CE40" s="631"/>
      <c r="CF40" s="631"/>
      <c r="CG40" s="631"/>
      <c r="CH40" s="631"/>
      <c r="CI40" s="631"/>
      <c r="CJ40" s="631"/>
      <c r="CK40" s="631"/>
      <c r="CL40" s="631"/>
      <c r="CM40" s="631"/>
      <c r="CN40" s="631"/>
      <c r="CO40" s="631"/>
      <c r="CP40" s="631"/>
      <c r="CQ40" s="632"/>
      <c r="CR40" s="633">
        <v>156104</v>
      </c>
      <c r="CS40" s="634"/>
      <c r="CT40" s="634"/>
      <c r="CU40" s="634"/>
      <c r="CV40" s="634"/>
      <c r="CW40" s="634"/>
      <c r="CX40" s="634"/>
      <c r="CY40" s="635"/>
      <c r="CZ40" s="638">
        <v>2.2000000000000002</v>
      </c>
      <c r="DA40" s="660"/>
      <c r="DB40" s="660"/>
      <c r="DC40" s="668"/>
      <c r="DD40" s="642">
        <v>156104</v>
      </c>
      <c r="DE40" s="634"/>
      <c r="DF40" s="634"/>
      <c r="DG40" s="634"/>
      <c r="DH40" s="634"/>
      <c r="DI40" s="634"/>
      <c r="DJ40" s="634"/>
      <c r="DK40" s="635"/>
      <c r="DL40" s="642">
        <v>156104</v>
      </c>
      <c r="DM40" s="634"/>
      <c r="DN40" s="634"/>
      <c r="DO40" s="634"/>
      <c r="DP40" s="634"/>
      <c r="DQ40" s="634"/>
      <c r="DR40" s="634"/>
      <c r="DS40" s="634"/>
      <c r="DT40" s="634"/>
      <c r="DU40" s="634"/>
      <c r="DV40" s="635"/>
      <c r="DW40" s="638">
        <v>3.8</v>
      </c>
      <c r="DX40" s="660"/>
      <c r="DY40" s="660"/>
      <c r="DZ40" s="660"/>
      <c r="EA40" s="660"/>
      <c r="EB40" s="660"/>
      <c r="EC40" s="661"/>
    </row>
    <row r="41" spans="2:133" ht="11.25" customHeight="1" x14ac:dyDescent="0.2">
      <c r="B41" s="630" t="s">
        <v>346</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347</v>
      </c>
      <c r="AR41" s="700"/>
      <c r="AS41" s="700"/>
      <c r="AT41" s="700"/>
      <c r="AU41" s="700"/>
      <c r="AV41" s="700"/>
      <c r="AW41" s="700"/>
      <c r="AX41" s="700"/>
      <c r="AY41" s="701"/>
      <c r="AZ41" s="633">
        <v>82944</v>
      </c>
      <c r="BA41" s="634"/>
      <c r="BB41" s="634"/>
      <c r="BC41" s="634"/>
      <c r="BD41" s="666"/>
      <c r="BE41" s="666"/>
      <c r="BF41" s="679"/>
      <c r="BG41" s="683"/>
      <c r="BH41" s="684"/>
      <c r="BI41" s="684"/>
      <c r="BJ41" s="684"/>
      <c r="BK41" s="684"/>
      <c r="BL41" s="345"/>
      <c r="BM41" s="631" t="s">
        <v>348</v>
      </c>
      <c r="BN41" s="631"/>
      <c r="BO41" s="631"/>
      <c r="BP41" s="631"/>
      <c r="BQ41" s="631"/>
      <c r="BR41" s="631"/>
      <c r="BS41" s="631"/>
      <c r="BT41" s="631"/>
      <c r="BU41" s="632"/>
      <c r="BV41" s="633" t="s">
        <v>127</v>
      </c>
      <c r="BW41" s="634"/>
      <c r="BX41" s="634"/>
      <c r="BY41" s="634"/>
      <c r="BZ41" s="634"/>
      <c r="CA41" s="634"/>
      <c r="CB41" s="643"/>
      <c r="CD41" s="630" t="s">
        <v>349</v>
      </c>
      <c r="CE41" s="631"/>
      <c r="CF41" s="631"/>
      <c r="CG41" s="631"/>
      <c r="CH41" s="631"/>
      <c r="CI41" s="631"/>
      <c r="CJ41" s="631"/>
      <c r="CK41" s="631"/>
      <c r="CL41" s="631"/>
      <c r="CM41" s="631"/>
      <c r="CN41" s="631"/>
      <c r="CO41" s="631"/>
      <c r="CP41" s="631"/>
      <c r="CQ41" s="632"/>
      <c r="CR41" s="633" t="s">
        <v>127</v>
      </c>
      <c r="CS41" s="666"/>
      <c r="CT41" s="666"/>
      <c r="CU41" s="666"/>
      <c r="CV41" s="666"/>
      <c r="CW41" s="666"/>
      <c r="CX41" s="666"/>
      <c r="CY41" s="667"/>
      <c r="CZ41" s="638" t="s">
        <v>127</v>
      </c>
      <c r="DA41" s="660"/>
      <c r="DB41" s="660"/>
      <c r="DC41" s="668"/>
      <c r="DD41" s="642" t="s">
        <v>127</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350</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2" t="s">
        <v>351</v>
      </c>
      <c r="AR42" s="703"/>
      <c r="AS42" s="703"/>
      <c r="AT42" s="703"/>
      <c r="AU42" s="703"/>
      <c r="AV42" s="703"/>
      <c r="AW42" s="703"/>
      <c r="AX42" s="703"/>
      <c r="AY42" s="704"/>
      <c r="AZ42" s="711">
        <v>306755</v>
      </c>
      <c r="BA42" s="712"/>
      <c r="BB42" s="712"/>
      <c r="BC42" s="712"/>
      <c r="BD42" s="692"/>
      <c r="BE42" s="692"/>
      <c r="BF42" s="694"/>
      <c r="BG42" s="685"/>
      <c r="BH42" s="686"/>
      <c r="BI42" s="686"/>
      <c r="BJ42" s="686"/>
      <c r="BK42" s="686"/>
      <c r="BL42" s="346"/>
      <c r="BM42" s="652" t="s">
        <v>352</v>
      </c>
      <c r="BN42" s="652"/>
      <c r="BO42" s="652"/>
      <c r="BP42" s="652"/>
      <c r="BQ42" s="652"/>
      <c r="BR42" s="652"/>
      <c r="BS42" s="652"/>
      <c r="BT42" s="652"/>
      <c r="BU42" s="653"/>
      <c r="BV42" s="711">
        <v>344</v>
      </c>
      <c r="BW42" s="712"/>
      <c r="BX42" s="712"/>
      <c r="BY42" s="712"/>
      <c r="BZ42" s="712"/>
      <c r="CA42" s="712"/>
      <c r="CB42" s="718"/>
      <c r="CD42" s="630" t="s">
        <v>353</v>
      </c>
      <c r="CE42" s="631"/>
      <c r="CF42" s="631"/>
      <c r="CG42" s="631"/>
      <c r="CH42" s="631"/>
      <c r="CI42" s="631"/>
      <c r="CJ42" s="631"/>
      <c r="CK42" s="631"/>
      <c r="CL42" s="631"/>
      <c r="CM42" s="631"/>
      <c r="CN42" s="631"/>
      <c r="CO42" s="631"/>
      <c r="CP42" s="631"/>
      <c r="CQ42" s="632"/>
      <c r="CR42" s="633">
        <v>747602</v>
      </c>
      <c r="CS42" s="666"/>
      <c r="CT42" s="666"/>
      <c r="CU42" s="666"/>
      <c r="CV42" s="666"/>
      <c r="CW42" s="666"/>
      <c r="CX42" s="666"/>
      <c r="CY42" s="667"/>
      <c r="CZ42" s="638">
        <v>10.4</v>
      </c>
      <c r="DA42" s="660"/>
      <c r="DB42" s="660"/>
      <c r="DC42" s="668"/>
      <c r="DD42" s="642">
        <v>169337</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354</v>
      </c>
      <c r="C43" s="631"/>
      <c r="D43" s="631"/>
      <c r="E43" s="631"/>
      <c r="F43" s="631"/>
      <c r="G43" s="631"/>
      <c r="H43" s="631"/>
      <c r="I43" s="631"/>
      <c r="J43" s="631"/>
      <c r="K43" s="631"/>
      <c r="L43" s="631"/>
      <c r="M43" s="631"/>
      <c r="N43" s="631"/>
      <c r="O43" s="631"/>
      <c r="P43" s="631"/>
      <c r="Q43" s="632"/>
      <c r="R43" s="633">
        <v>134300</v>
      </c>
      <c r="S43" s="634"/>
      <c r="T43" s="634"/>
      <c r="U43" s="634"/>
      <c r="V43" s="634"/>
      <c r="W43" s="634"/>
      <c r="X43" s="634"/>
      <c r="Y43" s="635"/>
      <c r="Z43" s="636">
        <v>1.8</v>
      </c>
      <c r="AA43" s="636"/>
      <c r="AB43" s="636"/>
      <c r="AC43" s="636"/>
      <c r="AD43" s="637" t="s">
        <v>127</v>
      </c>
      <c r="AE43" s="637"/>
      <c r="AF43" s="637"/>
      <c r="AG43" s="637"/>
      <c r="AH43" s="637"/>
      <c r="AI43" s="637"/>
      <c r="AJ43" s="637"/>
      <c r="AK43" s="637"/>
      <c r="AL43" s="638" t="s">
        <v>127</v>
      </c>
      <c r="AM43" s="639"/>
      <c r="AN43" s="639"/>
      <c r="AO43" s="640"/>
      <c r="CD43" s="630" t="s">
        <v>355</v>
      </c>
      <c r="CE43" s="631"/>
      <c r="CF43" s="631"/>
      <c r="CG43" s="631"/>
      <c r="CH43" s="631"/>
      <c r="CI43" s="631"/>
      <c r="CJ43" s="631"/>
      <c r="CK43" s="631"/>
      <c r="CL43" s="631"/>
      <c r="CM43" s="631"/>
      <c r="CN43" s="631"/>
      <c r="CO43" s="631"/>
      <c r="CP43" s="631"/>
      <c r="CQ43" s="632"/>
      <c r="CR43" s="633">
        <v>57777</v>
      </c>
      <c r="CS43" s="666"/>
      <c r="CT43" s="666"/>
      <c r="CU43" s="666"/>
      <c r="CV43" s="666"/>
      <c r="CW43" s="666"/>
      <c r="CX43" s="666"/>
      <c r="CY43" s="667"/>
      <c r="CZ43" s="638">
        <v>0.8</v>
      </c>
      <c r="DA43" s="660"/>
      <c r="DB43" s="660"/>
      <c r="DC43" s="668"/>
      <c r="DD43" s="642">
        <v>53037</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356</v>
      </c>
      <c r="C44" s="652"/>
      <c r="D44" s="652"/>
      <c r="E44" s="652"/>
      <c r="F44" s="652"/>
      <c r="G44" s="652"/>
      <c r="H44" s="652"/>
      <c r="I44" s="652"/>
      <c r="J44" s="652"/>
      <c r="K44" s="652"/>
      <c r="L44" s="652"/>
      <c r="M44" s="652"/>
      <c r="N44" s="652"/>
      <c r="O44" s="652"/>
      <c r="P44" s="652"/>
      <c r="Q44" s="653"/>
      <c r="R44" s="711">
        <v>7374209</v>
      </c>
      <c r="S44" s="712"/>
      <c r="T44" s="712"/>
      <c r="U44" s="712"/>
      <c r="V44" s="712"/>
      <c r="W44" s="712"/>
      <c r="X44" s="712"/>
      <c r="Y44" s="713"/>
      <c r="Z44" s="714">
        <v>100</v>
      </c>
      <c r="AA44" s="714"/>
      <c r="AB44" s="714"/>
      <c r="AC44" s="714"/>
      <c r="AD44" s="715">
        <v>3998599</v>
      </c>
      <c r="AE44" s="715"/>
      <c r="AF44" s="715"/>
      <c r="AG44" s="715"/>
      <c r="AH44" s="715"/>
      <c r="AI44" s="715"/>
      <c r="AJ44" s="715"/>
      <c r="AK44" s="715"/>
      <c r="AL44" s="716">
        <v>100</v>
      </c>
      <c r="AM44" s="693"/>
      <c r="AN44" s="693"/>
      <c r="AO44" s="717"/>
      <c r="CD44" s="671" t="s">
        <v>303</v>
      </c>
      <c r="CE44" s="672"/>
      <c r="CF44" s="630" t="s">
        <v>357</v>
      </c>
      <c r="CG44" s="631"/>
      <c r="CH44" s="631"/>
      <c r="CI44" s="631"/>
      <c r="CJ44" s="631"/>
      <c r="CK44" s="631"/>
      <c r="CL44" s="631"/>
      <c r="CM44" s="631"/>
      <c r="CN44" s="631"/>
      <c r="CO44" s="631"/>
      <c r="CP44" s="631"/>
      <c r="CQ44" s="632"/>
      <c r="CR44" s="633">
        <v>743126</v>
      </c>
      <c r="CS44" s="634"/>
      <c r="CT44" s="634"/>
      <c r="CU44" s="634"/>
      <c r="CV44" s="634"/>
      <c r="CW44" s="634"/>
      <c r="CX44" s="634"/>
      <c r="CY44" s="635"/>
      <c r="CZ44" s="638">
        <v>10.3</v>
      </c>
      <c r="DA44" s="639"/>
      <c r="DB44" s="639"/>
      <c r="DC44" s="645"/>
      <c r="DD44" s="642">
        <v>168629</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3"/>
      <c r="CE45" s="674"/>
      <c r="CF45" s="630" t="s">
        <v>358</v>
      </c>
      <c r="CG45" s="631"/>
      <c r="CH45" s="631"/>
      <c r="CI45" s="631"/>
      <c r="CJ45" s="631"/>
      <c r="CK45" s="631"/>
      <c r="CL45" s="631"/>
      <c r="CM45" s="631"/>
      <c r="CN45" s="631"/>
      <c r="CO45" s="631"/>
      <c r="CP45" s="631"/>
      <c r="CQ45" s="632"/>
      <c r="CR45" s="633">
        <v>431224</v>
      </c>
      <c r="CS45" s="666"/>
      <c r="CT45" s="666"/>
      <c r="CU45" s="666"/>
      <c r="CV45" s="666"/>
      <c r="CW45" s="666"/>
      <c r="CX45" s="666"/>
      <c r="CY45" s="667"/>
      <c r="CZ45" s="638">
        <v>6</v>
      </c>
      <c r="DA45" s="660"/>
      <c r="DB45" s="660"/>
      <c r="DC45" s="668"/>
      <c r="DD45" s="642">
        <v>80013</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342" t="s">
        <v>359</v>
      </c>
      <c r="CD46" s="673"/>
      <c r="CE46" s="674"/>
      <c r="CF46" s="630" t="s">
        <v>360</v>
      </c>
      <c r="CG46" s="631"/>
      <c r="CH46" s="631"/>
      <c r="CI46" s="631"/>
      <c r="CJ46" s="631"/>
      <c r="CK46" s="631"/>
      <c r="CL46" s="631"/>
      <c r="CM46" s="631"/>
      <c r="CN46" s="631"/>
      <c r="CO46" s="631"/>
      <c r="CP46" s="631"/>
      <c r="CQ46" s="632"/>
      <c r="CR46" s="633">
        <v>287038</v>
      </c>
      <c r="CS46" s="634"/>
      <c r="CT46" s="634"/>
      <c r="CU46" s="634"/>
      <c r="CV46" s="634"/>
      <c r="CW46" s="634"/>
      <c r="CX46" s="634"/>
      <c r="CY46" s="635"/>
      <c r="CZ46" s="638">
        <v>4</v>
      </c>
      <c r="DA46" s="639"/>
      <c r="DB46" s="639"/>
      <c r="DC46" s="645"/>
      <c r="DD46" s="642">
        <v>85989</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361</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362</v>
      </c>
      <c r="CG47" s="631"/>
      <c r="CH47" s="631"/>
      <c r="CI47" s="631"/>
      <c r="CJ47" s="631"/>
      <c r="CK47" s="631"/>
      <c r="CL47" s="631"/>
      <c r="CM47" s="631"/>
      <c r="CN47" s="631"/>
      <c r="CO47" s="631"/>
      <c r="CP47" s="631"/>
      <c r="CQ47" s="632"/>
      <c r="CR47" s="633">
        <v>4476</v>
      </c>
      <c r="CS47" s="666"/>
      <c r="CT47" s="666"/>
      <c r="CU47" s="666"/>
      <c r="CV47" s="666"/>
      <c r="CW47" s="666"/>
      <c r="CX47" s="666"/>
      <c r="CY47" s="667"/>
      <c r="CZ47" s="638">
        <v>0.1</v>
      </c>
      <c r="DA47" s="660"/>
      <c r="DB47" s="660"/>
      <c r="DC47" s="668"/>
      <c r="DD47" s="642">
        <v>708</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363</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364</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347"/>
      <c r="CD49" s="651" t="s">
        <v>365</v>
      </c>
      <c r="CE49" s="652"/>
      <c r="CF49" s="652"/>
      <c r="CG49" s="652"/>
      <c r="CH49" s="652"/>
      <c r="CI49" s="652"/>
      <c r="CJ49" s="652"/>
      <c r="CK49" s="652"/>
      <c r="CL49" s="652"/>
      <c r="CM49" s="652"/>
      <c r="CN49" s="652"/>
      <c r="CO49" s="652"/>
      <c r="CP49" s="652"/>
      <c r="CQ49" s="653"/>
      <c r="CR49" s="711">
        <v>7200509</v>
      </c>
      <c r="CS49" s="692"/>
      <c r="CT49" s="692"/>
      <c r="CU49" s="692"/>
      <c r="CV49" s="692"/>
      <c r="CW49" s="692"/>
      <c r="CX49" s="692"/>
      <c r="CY49" s="719"/>
      <c r="CZ49" s="716">
        <v>100</v>
      </c>
      <c r="DA49" s="720"/>
      <c r="DB49" s="720"/>
      <c r="DC49" s="721"/>
      <c r="DD49" s="722">
        <v>4855782</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347"/>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0" t="s">
        <v>366</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1" t="s">
        <v>367</v>
      </c>
      <c r="DK2" s="1102"/>
      <c r="DL2" s="1102"/>
      <c r="DM2" s="1102"/>
      <c r="DN2" s="1102"/>
      <c r="DO2" s="1103"/>
      <c r="DP2" s="212"/>
      <c r="DQ2" s="1101" t="s">
        <v>368</v>
      </c>
      <c r="DR2" s="1102"/>
      <c r="DS2" s="1102"/>
      <c r="DT2" s="1102"/>
      <c r="DU2" s="1102"/>
      <c r="DV2" s="1102"/>
      <c r="DW2" s="1102"/>
      <c r="DX2" s="1102"/>
      <c r="DY2" s="1102"/>
      <c r="DZ2" s="1103"/>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69" t="s">
        <v>369</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6"/>
      <c r="BA4" s="216"/>
      <c r="BB4" s="216"/>
      <c r="BC4" s="216"/>
      <c r="BD4" s="216"/>
      <c r="BE4" s="217"/>
      <c r="BF4" s="217"/>
      <c r="BG4" s="217"/>
      <c r="BH4" s="217"/>
      <c r="BI4" s="217"/>
      <c r="BJ4" s="217"/>
      <c r="BK4" s="217"/>
      <c r="BL4" s="217"/>
      <c r="BM4" s="217"/>
      <c r="BN4" s="217"/>
      <c r="BO4" s="217"/>
      <c r="BP4" s="217"/>
      <c r="BQ4" s="739" t="s">
        <v>370</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2">
      <c r="A5" s="1005" t="s">
        <v>371</v>
      </c>
      <c r="B5" s="1006"/>
      <c r="C5" s="1006"/>
      <c r="D5" s="1006"/>
      <c r="E5" s="1006"/>
      <c r="F5" s="1006"/>
      <c r="G5" s="1006"/>
      <c r="H5" s="1006"/>
      <c r="I5" s="1006"/>
      <c r="J5" s="1006"/>
      <c r="K5" s="1006"/>
      <c r="L5" s="1006"/>
      <c r="M5" s="1006"/>
      <c r="N5" s="1006"/>
      <c r="O5" s="1006"/>
      <c r="P5" s="1007"/>
      <c r="Q5" s="1011" t="s">
        <v>372</v>
      </c>
      <c r="R5" s="1012"/>
      <c r="S5" s="1012"/>
      <c r="T5" s="1012"/>
      <c r="U5" s="1013"/>
      <c r="V5" s="1011" t="s">
        <v>373</v>
      </c>
      <c r="W5" s="1012"/>
      <c r="X5" s="1012"/>
      <c r="Y5" s="1012"/>
      <c r="Z5" s="1013"/>
      <c r="AA5" s="1011" t="s">
        <v>374</v>
      </c>
      <c r="AB5" s="1012"/>
      <c r="AC5" s="1012"/>
      <c r="AD5" s="1012"/>
      <c r="AE5" s="1012"/>
      <c r="AF5" s="1104" t="s">
        <v>375</v>
      </c>
      <c r="AG5" s="1012"/>
      <c r="AH5" s="1012"/>
      <c r="AI5" s="1012"/>
      <c r="AJ5" s="1025"/>
      <c r="AK5" s="1012" t="s">
        <v>376</v>
      </c>
      <c r="AL5" s="1012"/>
      <c r="AM5" s="1012"/>
      <c r="AN5" s="1012"/>
      <c r="AO5" s="1013"/>
      <c r="AP5" s="1011" t="s">
        <v>377</v>
      </c>
      <c r="AQ5" s="1012"/>
      <c r="AR5" s="1012"/>
      <c r="AS5" s="1012"/>
      <c r="AT5" s="1013"/>
      <c r="AU5" s="1011" t="s">
        <v>378</v>
      </c>
      <c r="AV5" s="1012"/>
      <c r="AW5" s="1012"/>
      <c r="AX5" s="1012"/>
      <c r="AY5" s="1025"/>
      <c r="AZ5" s="216"/>
      <c r="BA5" s="216"/>
      <c r="BB5" s="216"/>
      <c r="BC5" s="216"/>
      <c r="BD5" s="216"/>
      <c r="BE5" s="217"/>
      <c r="BF5" s="217"/>
      <c r="BG5" s="217"/>
      <c r="BH5" s="217"/>
      <c r="BI5" s="217"/>
      <c r="BJ5" s="217"/>
      <c r="BK5" s="217"/>
      <c r="BL5" s="217"/>
      <c r="BM5" s="217"/>
      <c r="BN5" s="217"/>
      <c r="BO5" s="217"/>
      <c r="BP5" s="217"/>
      <c r="BQ5" s="1005" t="s">
        <v>379</v>
      </c>
      <c r="BR5" s="1006"/>
      <c r="BS5" s="1006"/>
      <c r="BT5" s="1006"/>
      <c r="BU5" s="1006"/>
      <c r="BV5" s="1006"/>
      <c r="BW5" s="1006"/>
      <c r="BX5" s="1006"/>
      <c r="BY5" s="1006"/>
      <c r="BZ5" s="1006"/>
      <c r="CA5" s="1006"/>
      <c r="CB5" s="1006"/>
      <c r="CC5" s="1006"/>
      <c r="CD5" s="1006"/>
      <c r="CE5" s="1006"/>
      <c r="CF5" s="1006"/>
      <c r="CG5" s="1007"/>
      <c r="CH5" s="1011" t="s">
        <v>380</v>
      </c>
      <c r="CI5" s="1012"/>
      <c r="CJ5" s="1012"/>
      <c r="CK5" s="1012"/>
      <c r="CL5" s="1013"/>
      <c r="CM5" s="1011" t="s">
        <v>381</v>
      </c>
      <c r="CN5" s="1012"/>
      <c r="CO5" s="1012"/>
      <c r="CP5" s="1012"/>
      <c r="CQ5" s="1013"/>
      <c r="CR5" s="1011" t="s">
        <v>382</v>
      </c>
      <c r="CS5" s="1012"/>
      <c r="CT5" s="1012"/>
      <c r="CU5" s="1012"/>
      <c r="CV5" s="1013"/>
      <c r="CW5" s="1011" t="s">
        <v>383</v>
      </c>
      <c r="CX5" s="1012"/>
      <c r="CY5" s="1012"/>
      <c r="CZ5" s="1012"/>
      <c r="DA5" s="1013"/>
      <c r="DB5" s="1011" t="s">
        <v>384</v>
      </c>
      <c r="DC5" s="1012"/>
      <c r="DD5" s="1012"/>
      <c r="DE5" s="1012"/>
      <c r="DF5" s="1013"/>
      <c r="DG5" s="1094" t="s">
        <v>385</v>
      </c>
      <c r="DH5" s="1095"/>
      <c r="DI5" s="1095"/>
      <c r="DJ5" s="1095"/>
      <c r="DK5" s="1096"/>
      <c r="DL5" s="1094" t="s">
        <v>386</v>
      </c>
      <c r="DM5" s="1095"/>
      <c r="DN5" s="1095"/>
      <c r="DO5" s="1095"/>
      <c r="DP5" s="1096"/>
      <c r="DQ5" s="1011" t="s">
        <v>387</v>
      </c>
      <c r="DR5" s="1012"/>
      <c r="DS5" s="1012"/>
      <c r="DT5" s="1012"/>
      <c r="DU5" s="1013"/>
      <c r="DV5" s="1011" t="s">
        <v>378</v>
      </c>
      <c r="DW5" s="1012"/>
      <c r="DX5" s="1012"/>
      <c r="DY5" s="1012"/>
      <c r="DZ5" s="1025"/>
      <c r="EA5" s="219"/>
    </row>
    <row r="6" spans="1:131" s="220"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6"/>
      <c r="BA6" s="216"/>
      <c r="BB6" s="216"/>
      <c r="BC6" s="216"/>
      <c r="BD6" s="216"/>
      <c r="BE6" s="217"/>
      <c r="BF6" s="217"/>
      <c r="BG6" s="217"/>
      <c r="BH6" s="217"/>
      <c r="BI6" s="217"/>
      <c r="BJ6" s="217"/>
      <c r="BK6" s="217"/>
      <c r="BL6" s="217"/>
      <c r="BM6" s="217"/>
      <c r="BN6" s="217"/>
      <c r="BO6" s="217"/>
      <c r="BP6" s="217"/>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19"/>
    </row>
    <row r="7" spans="1:131" s="220" customFormat="1" ht="26.25" customHeight="1" thickTop="1" x14ac:dyDescent="0.2">
      <c r="A7" s="221">
        <v>1</v>
      </c>
      <c r="B7" s="1057" t="s">
        <v>388</v>
      </c>
      <c r="C7" s="1058"/>
      <c r="D7" s="1058"/>
      <c r="E7" s="1058"/>
      <c r="F7" s="1058"/>
      <c r="G7" s="1058"/>
      <c r="H7" s="1058"/>
      <c r="I7" s="1058"/>
      <c r="J7" s="1058"/>
      <c r="K7" s="1058"/>
      <c r="L7" s="1058"/>
      <c r="M7" s="1058"/>
      <c r="N7" s="1058"/>
      <c r="O7" s="1058"/>
      <c r="P7" s="1059"/>
      <c r="Q7" s="1112">
        <v>7372</v>
      </c>
      <c r="R7" s="1113"/>
      <c r="S7" s="1113"/>
      <c r="T7" s="1113"/>
      <c r="U7" s="1113"/>
      <c r="V7" s="1113">
        <v>7199</v>
      </c>
      <c r="W7" s="1113"/>
      <c r="X7" s="1113"/>
      <c r="Y7" s="1113"/>
      <c r="Z7" s="1113"/>
      <c r="AA7" s="1113">
        <v>173</v>
      </c>
      <c r="AB7" s="1113"/>
      <c r="AC7" s="1113"/>
      <c r="AD7" s="1113"/>
      <c r="AE7" s="1114"/>
      <c r="AF7" s="1115">
        <v>131</v>
      </c>
      <c r="AG7" s="1116"/>
      <c r="AH7" s="1116"/>
      <c r="AI7" s="1116"/>
      <c r="AJ7" s="1117"/>
      <c r="AK7" s="1118">
        <v>76</v>
      </c>
      <c r="AL7" s="1119"/>
      <c r="AM7" s="1119"/>
      <c r="AN7" s="1119"/>
      <c r="AO7" s="1119"/>
      <c r="AP7" s="1119">
        <v>8558</v>
      </c>
      <c r="AQ7" s="1119"/>
      <c r="AR7" s="1119"/>
      <c r="AS7" s="1119"/>
      <c r="AT7" s="1119"/>
      <c r="AU7" s="1120"/>
      <c r="AV7" s="1120"/>
      <c r="AW7" s="1120"/>
      <c r="AX7" s="1120"/>
      <c r="AY7" s="1121"/>
      <c r="AZ7" s="216"/>
      <c r="BA7" s="216"/>
      <c r="BB7" s="216"/>
      <c r="BC7" s="216"/>
      <c r="BD7" s="216"/>
      <c r="BE7" s="217"/>
      <c r="BF7" s="217"/>
      <c r="BG7" s="217"/>
      <c r="BH7" s="217"/>
      <c r="BI7" s="217"/>
      <c r="BJ7" s="217"/>
      <c r="BK7" s="217"/>
      <c r="BL7" s="217"/>
      <c r="BM7" s="217"/>
      <c r="BN7" s="217"/>
      <c r="BO7" s="217"/>
      <c r="BP7" s="217"/>
      <c r="BQ7" s="221">
        <v>1</v>
      </c>
      <c r="BR7" s="222"/>
      <c r="BS7" s="1109" t="s">
        <v>598</v>
      </c>
      <c r="BT7" s="1110"/>
      <c r="BU7" s="1110"/>
      <c r="BV7" s="1110"/>
      <c r="BW7" s="1110"/>
      <c r="BX7" s="1110"/>
      <c r="BY7" s="1110"/>
      <c r="BZ7" s="1110"/>
      <c r="CA7" s="1110"/>
      <c r="CB7" s="1110"/>
      <c r="CC7" s="1110"/>
      <c r="CD7" s="1110"/>
      <c r="CE7" s="1110"/>
      <c r="CF7" s="1110"/>
      <c r="CG7" s="1122"/>
      <c r="CH7" s="1106">
        <v>-2</v>
      </c>
      <c r="CI7" s="1107"/>
      <c r="CJ7" s="1107"/>
      <c r="CK7" s="1107"/>
      <c r="CL7" s="1108"/>
      <c r="CM7" s="1106">
        <v>16</v>
      </c>
      <c r="CN7" s="1107"/>
      <c r="CO7" s="1107"/>
      <c r="CP7" s="1107"/>
      <c r="CQ7" s="1108"/>
      <c r="CR7" s="1106">
        <v>10</v>
      </c>
      <c r="CS7" s="1107"/>
      <c r="CT7" s="1107"/>
      <c r="CU7" s="1107"/>
      <c r="CV7" s="1108"/>
      <c r="CW7" s="1106">
        <v>1</v>
      </c>
      <c r="CX7" s="1107"/>
      <c r="CY7" s="1107"/>
      <c r="CZ7" s="1107"/>
      <c r="DA7" s="1108"/>
      <c r="DB7" s="1106" t="s">
        <v>600</v>
      </c>
      <c r="DC7" s="1107"/>
      <c r="DD7" s="1107"/>
      <c r="DE7" s="1107"/>
      <c r="DF7" s="1108"/>
      <c r="DG7" s="1106" t="s">
        <v>600</v>
      </c>
      <c r="DH7" s="1107"/>
      <c r="DI7" s="1107"/>
      <c r="DJ7" s="1107"/>
      <c r="DK7" s="1108"/>
      <c r="DL7" s="1106" t="s">
        <v>600</v>
      </c>
      <c r="DM7" s="1107"/>
      <c r="DN7" s="1107"/>
      <c r="DO7" s="1107"/>
      <c r="DP7" s="1108"/>
      <c r="DQ7" s="1106" t="s">
        <v>600</v>
      </c>
      <c r="DR7" s="1107"/>
      <c r="DS7" s="1107"/>
      <c r="DT7" s="1107"/>
      <c r="DU7" s="1108"/>
      <c r="DV7" s="1109"/>
      <c r="DW7" s="1110"/>
      <c r="DX7" s="1110"/>
      <c r="DY7" s="1110"/>
      <c r="DZ7" s="1111"/>
      <c r="EA7" s="219"/>
    </row>
    <row r="8" spans="1:131" s="220" customFormat="1" ht="26.25" customHeight="1" x14ac:dyDescent="0.2">
      <c r="A8" s="223">
        <v>2</v>
      </c>
      <c r="B8" s="1040" t="s">
        <v>389</v>
      </c>
      <c r="C8" s="1041"/>
      <c r="D8" s="1041"/>
      <c r="E8" s="1041"/>
      <c r="F8" s="1041"/>
      <c r="G8" s="1041"/>
      <c r="H8" s="1041"/>
      <c r="I8" s="1041"/>
      <c r="J8" s="1041"/>
      <c r="K8" s="1041"/>
      <c r="L8" s="1041"/>
      <c r="M8" s="1041"/>
      <c r="N8" s="1041"/>
      <c r="O8" s="1041"/>
      <c r="P8" s="1042"/>
      <c r="Q8" s="1048">
        <v>2130</v>
      </c>
      <c r="R8" s="1049"/>
      <c r="S8" s="1049"/>
      <c r="T8" s="1049"/>
      <c r="U8" s="1049"/>
      <c r="V8" s="1049">
        <v>1620</v>
      </c>
      <c r="W8" s="1049"/>
      <c r="X8" s="1049"/>
      <c r="Y8" s="1049"/>
      <c r="Z8" s="1049"/>
      <c r="AA8" s="1049">
        <v>510</v>
      </c>
      <c r="AB8" s="1049"/>
      <c r="AC8" s="1049"/>
      <c r="AD8" s="1049"/>
      <c r="AE8" s="1050"/>
      <c r="AF8" s="1045">
        <v>1</v>
      </c>
      <c r="AG8" s="1046"/>
      <c r="AH8" s="1046"/>
      <c r="AI8" s="1046"/>
      <c r="AJ8" s="1047"/>
      <c r="AK8" s="1090" t="s">
        <v>600</v>
      </c>
      <c r="AL8" s="1091"/>
      <c r="AM8" s="1091"/>
      <c r="AN8" s="1091"/>
      <c r="AO8" s="1091"/>
      <c r="AP8" s="1091" t="s">
        <v>600</v>
      </c>
      <c r="AQ8" s="1091"/>
      <c r="AR8" s="1091"/>
      <c r="AS8" s="1091"/>
      <c r="AT8" s="1091"/>
      <c r="AU8" s="1092"/>
      <c r="AV8" s="1092"/>
      <c r="AW8" s="1092"/>
      <c r="AX8" s="1092"/>
      <c r="AY8" s="1093"/>
      <c r="AZ8" s="216"/>
      <c r="BA8" s="216"/>
      <c r="BB8" s="216"/>
      <c r="BC8" s="216"/>
      <c r="BD8" s="216"/>
      <c r="BE8" s="217"/>
      <c r="BF8" s="217"/>
      <c r="BG8" s="217"/>
      <c r="BH8" s="217"/>
      <c r="BI8" s="217"/>
      <c r="BJ8" s="217"/>
      <c r="BK8" s="217"/>
      <c r="BL8" s="217"/>
      <c r="BM8" s="217"/>
      <c r="BN8" s="217"/>
      <c r="BO8" s="217"/>
      <c r="BP8" s="217"/>
      <c r="BQ8" s="223">
        <v>2</v>
      </c>
      <c r="BR8" s="224"/>
      <c r="BS8" s="1002" t="s">
        <v>599</v>
      </c>
      <c r="BT8" s="1003"/>
      <c r="BU8" s="1003"/>
      <c r="BV8" s="1003"/>
      <c r="BW8" s="1003"/>
      <c r="BX8" s="1003"/>
      <c r="BY8" s="1003"/>
      <c r="BZ8" s="1003"/>
      <c r="CA8" s="1003"/>
      <c r="CB8" s="1003"/>
      <c r="CC8" s="1003"/>
      <c r="CD8" s="1003"/>
      <c r="CE8" s="1003"/>
      <c r="CF8" s="1003"/>
      <c r="CG8" s="1024"/>
      <c r="CH8" s="999">
        <v>598</v>
      </c>
      <c r="CI8" s="1000"/>
      <c r="CJ8" s="1000"/>
      <c r="CK8" s="1000"/>
      <c r="CL8" s="1001"/>
      <c r="CM8" s="999">
        <v>10</v>
      </c>
      <c r="CN8" s="1000"/>
      <c r="CO8" s="1000"/>
      <c r="CP8" s="1000"/>
      <c r="CQ8" s="1001"/>
      <c r="CR8" s="999">
        <v>5</v>
      </c>
      <c r="CS8" s="1000"/>
      <c r="CT8" s="1000"/>
      <c r="CU8" s="1000"/>
      <c r="CV8" s="1001"/>
      <c r="CW8" s="999" t="s">
        <v>600</v>
      </c>
      <c r="CX8" s="1000"/>
      <c r="CY8" s="1000"/>
      <c r="CZ8" s="1000"/>
      <c r="DA8" s="1001"/>
      <c r="DB8" s="999" t="s">
        <v>600</v>
      </c>
      <c r="DC8" s="1000"/>
      <c r="DD8" s="1000"/>
      <c r="DE8" s="1000"/>
      <c r="DF8" s="1001"/>
      <c r="DG8" s="999" t="s">
        <v>600</v>
      </c>
      <c r="DH8" s="1000"/>
      <c r="DI8" s="1000"/>
      <c r="DJ8" s="1000"/>
      <c r="DK8" s="1001"/>
      <c r="DL8" s="999" t="s">
        <v>600</v>
      </c>
      <c r="DM8" s="1000"/>
      <c r="DN8" s="1000"/>
      <c r="DO8" s="1000"/>
      <c r="DP8" s="1001"/>
      <c r="DQ8" s="999" t="s">
        <v>600</v>
      </c>
      <c r="DR8" s="1000"/>
      <c r="DS8" s="1000"/>
      <c r="DT8" s="1000"/>
      <c r="DU8" s="1001"/>
      <c r="DV8" s="1002"/>
      <c r="DW8" s="1003"/>
      <c r="DX8" s="1003"/>
      <c r="DY8" s="1003"/>
      <c r="DZ8" s="1004"/>
      <c r="EA8" s="219"/>
    </row>
    <row r="9" spans="1:131" s="220" customFormat="1" ht="26.25" customHeight="1" x14ac:dyDescent="0.2">
      <c r="A9" s="223">
        <v>3</v>
      </c>
      <c r="B9" s="1040" t="s">
        <v>390</v>
      </c>
      <c r="C9" s="1041"/>
      <c r="D9" s="1041"/>
      <c r="E9" s="1041"/>
      <c r="F9" s="1041"/>
      <c r="G9" s="1041"/>
      <c r="H9" s="1041"/>
      <c r="I9" s="1041"/>
      <c r="J9" s="1041"/>
      <c r="K9" s="1041"/>
      <c r="L9" s="1041"/>
      <c r="M9" s="1041"/>
      <c r="N9" s="1041"/>
      <c r="O9" s="1041"/>
      <c r="P9" s="1042"/>
      <c r="Q9" s="1048">
        <v>2</v>
      </c>
      <c r="R9" s="1049"/>
      <c r="S9" s="1049"/>
      <c r="T9" s="1049"/>
      <c r="U9" s="1049"/>
      <c r="V9" s="1049">
        <v>2</v>
      </c>
      <c r="W9" s="1049"/>
      <c r="X9" s="1049"/>
      <c r="Y9" s="1049"/>
      <c r="Z9" s="1049"/>
      <c r="AA9" s="1049">
        <v>0</v>
      </c>
      <c r="AB9" s="1049"/>
      <c r="AC9" s="1049"/>
      <c r="AD9" s="1049"/>
      <c r="AE9" s="1050"/>
      <c r="AF9" s="1045" t="s">
        <v>391</v>
      </c>
      <c r="AG9" s="1046"/>
      <c r="AH9" s="1046"/>
      <c r="AI9" s="1046"/>
      <c r="AJ9" s="1047"/>
      <c r="AK9" s="1090" t="s">
        <v>600</v>
      </c>
      <c r="AL9" s="1091"/>
      <c r="AM9" s="1091"/>
      <c r="AN9" s="1091"/>
      <c r="AO9" s="1091"/>
      <c r="AP9" s="1091" t="s">
        <v>600</v>
      </c>
      <c r="AQ9" s="1091"/>
      <c r="AR9" s="1091"/>
      <c r="AS9" s="1091"/>
      <c r="AT9" s="1091"/>
      <c r="AU9" s="1092"/>
      <c r="AV9" s="1092"/>
      <c r="AW9" s="1092"/>
      <c r="AX9" s="1092"/>
      <c r="AY9" s="1093"/>
      <c r="AZ9" s="216"/>
      <c r="BA9" s="216"/>
      <c r="BB9" s="216"/>
      <c r="BC9" s="216"/>
      <c r="BD9" s="216"/>
      <c r="BE9" s="217"/>
      <c r="BF9" s="217"/>
      <c r="BG9" s="217"/>
      <c r="BH9" s="217"/>
      <c r="BI9" s="217"/>
      <c r="BJ9" s="217"/>
      <c r="BK9" s="217"/>
      <c r="BL9" s="217"/>
      <c r="BM9" s="217"/>
      <c r="BN9" s="217"/>
      <c r="BO9" s="217"/>
      <c r="BP9" s="217"/>
      <c r="BQ9" s="223">
        <v>3</v>
      </c>
      <c r="BR9" s="224"/>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19"/>
    </row>
    <row r="10" spans="1:131" s="220" customFormat="1" ht="26.25" customHeight="1" x14ac:dyDescent="0.2">
      <c r="A10" s="223">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16"/>
      <c r="BA10" s="216"/>
      <c r="BB10" s="216"/>
      <c r="BC10" s="216"/>
      <c r="BD10" s="216"/>
      <c r="BE10" s="217"/>
      <c r="BF10" s="217"/>
      <c r="BG10" s="217"/>
      <c r="BH10" s="217"/>
      <c r="BI10" s="217"/>
      <c r="BJ10" s="217"/>
      <c r="BK10" s="217"/>
      <c r="BL10" s="217"/>
      <c r="BM10" s="217"/>
      <c r="BN10" s="217"/>
      <c r="BO10" s="217"/>
      <c r="BP10" s="217"/>
      <c r="BQ10" s="223">
        <v>4</v>
      </c>
      <c r="BR10" s="224"/>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19"/>
    </row>
    <row r="11" spans="1:131" s="220" customFormat="1" ht="26.25" customHeight="1" x14ac:dyDescent="0.2">
      <c r="A11" s="223">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16"/>
      <c r="BA11" s="216"/>
      <c r="BB11" s="216"/>
      <c r="BC11" s="216"/>
      <c r="BD11" s="216"/>
      <c r="BE11" s="217"/>
      <c r="BF11" s="217"/>
      <c r="BG11" s="217"/>
      <c r="BH11" s="217"/>
      <c r="BI11" s="217"/>
      <c r="BJ11" s="217"/>
      <c r="BK11" s="217"/>
      <c r="BL11" s="217"/>
      <c r="BM11" s="217"/>
      <c r="BN11" s="217"/>
      <c r="BO11" s="217"/>
      <c r="BP11" s="217"/>
      <c r="BQ11" s="223">
        <v>5</v>
      </c>
      <c r="BR11" s="224"/>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19"/>
    </row>
    <row r="12" spans="1:131" s="220" customFormat="1" ht="26.25" customHeight="1" x14ac:dyDescent="0.2">
      <c r="A12" s="223">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16"/>
      <c r="BA12" s="216"/>
      <c r="BB12" s="216"/>
      <c r="BC12" s="216"/>
      <c r="BD12" s="216"/>
      <c r="BE12" s="217"/>
      <c r="BF12" s="217"/>
      <c r="BG12" s="217"/>
      <c r="BH12" s="217"/>
      <c r="BI12" s="217"/>
      <c r="BJ12" s="217"/>
      <c r="BK12" s="217"/>
      <c r="BL12" s="217"/>
      <c r="BM12" s="217"/>
      <c r="BN12" s="217"/>
      <c r="BO12" s="217"/>
      <c r="BP12" s="217"/>
      <c r="BQ12" s="223">
        <v>6</v>
      </c>
      <c r="BR12" s="224"/>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19"/>
    </row>
    <row r="13" spans="1:131" s="220" customFormat="1" ht="26.25" customHeight="1" x14ac:dyDescent="0.2">
      <c r="A13" s="223">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6"/>
      <c r="BA13" s="216"/>
      <c r="BB13" s="216"/>
      <c r="BC13" s="216"/>
      <c r="BD13" s="216"/>
      <c r="BE13" s="217"/>
      <c r="BF13" s="217"/>
      <c r="BG13" s="217"/>
      <c r="BH13" s="217"/>
      <c r="BI13" s="217"/>
      <c r="BJ13" s="217"/>
      <c r="BK13" s="217"/>
      <c r="BL13" s="217"/>
      <c r="BM13" s="217"/>
      <c r="BN13" s="217"/>
      <c r="BO13" s="217"/>
      <c r="BP13" s="217"/>
      <c r="BQ13" s="223">
        <v>7</v>
      </c>
      <c r="BR13" s="224"/>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19"/>
    </row>
    <row r="14" spans="1:131" s="220" customFormat="1" ht="26.25" customHeight="1" x14ac:dyDescent="0.2">
      <c r="A14" s="223">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6"/>
      <c r="BA14" s="216"/>
      <c r="BB14" s="216"/>
      <c r="BC14" s="216"/>
      <c r="BD14" s="216"/>
      <c r="BE14" s="217"/>
      <c r="BF14" s="217"/>
      <c r="BG14" s="217"/>
      <c r="BH14" s="217"/>
      <c r="BI14" s="217"/>
      <c r="BJ14" s="217"/>
      <c r="BK14" s="217"/>
      <c r="BL14" s="217"/>
      <c r="BM14" s="217"/>
      <c r="BN14" s="217"/>
      <c r="BO14" s="217"/>
      <c r="BP14" s="217"/>
      <c r="BQ14" s="223">
        <v>8</v>
      </c>
      <c r="BR14" s="224"/>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19"/>
    </row>
    <row r="15" spans="1:131" s="220" customFormat="1" ht="26.25" customHeight="1" x14ac:dyDescent="0.2">
      <c r="A15" s="223">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6"/>
      <c r="BA15" s="216"/>
      <c r="BB15" s="216"/>
      <c r="BC15" s="216"/>
      <c r="BD15" s="216"/>
      <c r="BE15" s="217"/>
      <c r="BF15" s="217"/>
      <c r="BG15" s="217"/>
      <c r="BH15" s="217"/>
      <c r="BI15" s="217"/>
      <c r="BJ15" s="217"/>
      <c r="BK15" s="217"/>
      <c r="BL15" s="217"/>
      <c r="BM15" s="217"/>
      <c r="BN15" s="217"/>
      <c r="BO15" s="217"/>
      <c r="BP15" s="217"/>
      <c r="BQ15" s="223">
        <v>9</v>
      </c>
      <c r="BR15" s="224"/>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19"/>
    </row>
    <row r="16" spans="1:131" s="220" customFormat="1" ht="26.25" customHeight="1" x14ac:dyDescent="0.2">
      <c r="A16" s="223">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6"/>
      <c r="BA16" s="216"/>
      <c r="BB16" s="216"/>
      <c r="BC16" s="216"/>
      <c r="BD16" s="216"/>
      <c r="BE16" s="217"/>
      <c r="BF16" s="217"/>
      <c r="BG16" s="217"/>
      <c r="BH16" s="217"/>
      <c r="BI16" s="217"/>
      <c r="BJ16" s="217"/>
      <c r="BK16" s="217"/>
      <c r="BL16" s="217"/>
      <c r="BM16" s="217"/>
      <c r="BN16" s="217"/>
      <c r="BO16" s="217"/>
      <c r="BP16" s="217"/>
      <c r="BQ16" s="223">
        <v>10</v>
      </c>
      <c r="BR16" s="224"/>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19"/>
    </row>
    <row r="17" spans="1:131" s="220" customFormat="1" ht="26.25" customHeight="1" x14ac:dyDescent="0.2">
      <c r="A17" s="223">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6"/>
      <c r="BA17" s="216"/>
      <c r="BB17" s="216"/>
      <c r="BC17" s="216"/>
      <c r="BD17" s="216"/>
      <c r="BE17" s="217"/>
      <c r="BF17" s="217"/>
      <c r="BG17" s="217"/>
      <c r="BH17" s="217"/>
      <c r="BI17" s="217"/>
      <c r="BJ17" s="217"/>
      <c r="BK17" s="217"/>
      <c r="BL17" s="217"/>
      <c r="BM17" s="217"/>
      <c r="BN17" s="217"/>
      <c r="BO17" s="217"/>
      <c r="BP17" s="217"/>
      <c r="BQ17" s="223">
        <v>11</v>
      </c>
      <c r="BR17" s="224"/>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19"/>
    </row>
    <row r="18" spans="1:131" s="220" customFormat="1" ht="26.25" customHeight="1" x14ac:dyDescent="0.2">
      <c r="A18" s="223">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6"/>
      <c r="BA18" s="216"/>
      <c r="BB18" s="216"/>
      <c r="BC18" s="216"/>
      <c r="BD18" s="216"/>
      <c r="BE18" s="217"/>
      <c r="BF18" s="217"/>
      <c r="BG18" s="217"/>
      <c r="BH18" s="217"/>
      <c r="BI18" s="217"/>
      <c r="BJ18" s="217"/>
      <c r="BK18" s="217"/>
      <c r="BL18" s="217"/>
      <c r="BM18" s="217"/>
      <c r="BN18" s="217"/>
      <c r="BO18" s="217"/>
      <c r="BP18" s="217"/>
      <c r="BQ18" s="223">
        <v>12</v>
      </c>
      <c r="BR18" s="224"/>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19"/>
    </row>
    <row r="19" spans="1:131" s="220" customFormat="1" ht="26.25" customHeight="1" x14ac:dyDescent="0.2">
      <c r="A19" s="223">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6"/>
      <c r="BA19" s="216"/>
      <c r="BB19" s="216"/>
      <c r="BC19" s="216"/>
      <c r="BD19" s="216"/>
      <c r="BE19" s="217"/>
      <c r="BF19" s="217"/>
      <c r="BG19" s="217"/>
      <c r="BH19" s="217"/>
      <c r="BI19" s="217"/>
      <c r="BJ19" s="217"/>
      <c r="BK19" s="217"/>
      <c r="BL19" s="217"/>
      <c r="BM19" s="217"/>
      <c r="BN19" s="217"/>
      <c r="BO19" s="217"/>
      <c r="BP19" s="217"/>
      <c r="BQ19" s="223">
        <v>13</v>
      </c>
      <c r="BR19" s="224"/>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19"/>
    </row>
    <row r="20" spans="1:131" s="220" customFormat="1" ht="26.25" customHeight="1" x14ac:dyDescent="0.2">
      <c r="A20" s="223">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6"/>
      <c r="BA20" s="216"/>
      <c r="BB20" s="216"/>
      <c r="BC20" s="216"/>
      <c r="BD20" s="216"/>
      <c r="BE20" s="217"/>
      <c r="BF20" s="217"/>
      <c r="BG20" s="217"/>
      <c r="BH20" s="217"/>
      <c r="BI20" s="217"/>
      <c r="BJ20" s="217"/>
      <c r="BK20" s="217"/>
      <c r="BL20" s="217"/>
      <c r="BM20" s="217"/>
      <c r="BN20" s="217"/>
      <c r="BO20" s="217"/>
      <c r="BP20" s="217"/>
      <c r="BQ20" s="223">
        <v>14</v>
      </c>
      <c r="BR20" s="224"/>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9"/>
    </row>
    <row r="21" spans="1:131" s="220" customFormat="1" ht="26.25" customHeight="1" thickBot="1" x14ac:dyDescent="0.25">
      <c r="A21" s="223">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6"/>
      <c r="BA21" s="216"/>
      <c r="BB21" s="216"/>
      <c r="BC21" s="216"/>
      <c r="BD21" s="216"/>
      <c r="BE21" s="217"/>
      <c r="BF21" s="217"/>
      <c r="BG21" s="217"/>
      <c r="BH21" s="217"/>
      <c r="BI21" s="217"/>
      <c r="BJ21" s="217"/>
      <c r="BK21" s="217"/>
      <c r="BL21" s="217"/>
      <c r="BM21" s="217"/>
      <c r="BN21" s="217"/>
      <c r="BO21" s="217"/>
      <c r="BP21" s="217"/>
      <c r="BQ21" s="223">
        <v>15</v>
      </c>
      <c r="BR21" s="224"/>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9"/>
    </row>
    <row r="22" spans="1:131" s="220" customFormat="1" ht="26.25" customHeight="1" x14ac:dyDescent="0.2">
      <c r="A22" s="223">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392</v>
      </c>
      <c r="BA22" s="1038"/>
      <c r="BB22" s="1038"/>
      <c r="BC22" s="1038"/>
      <c r="BD22" s="1039"/>
      <c r="BE22" s="217"/>
      <c r="BF22" s="217"/>
      <c r="BG22" s="217"/>
      <c r="BH22" s="217"/>
      <c r="BI22" s="217"/>
      <c r="BJ22" s="217"/>
      <c r="BK22" s="217"/>
      <c r="BL22" s="217"/>
      <c r="BM22" s="217"/>
      <c r="BN22" s="217"/>
      <c r="BO22" s="217"/>
      <c r="BP22" s="217"/>
      <c r="BQ22" s="223">
        <v>16</v>
      </c>
      <c r="BR22" s="224"/>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9"/>
    </row>
    <row r="23" spans="1:131" s="220" customFormat="1" ht="26.25" customHeight="1" thickBot="1" x14ac:dyDescent="0.25">
      <c r="A23" s="225" t="s">
        <v>393</v>
      </c>
      <c r="B23" s="946" t="s">
        <v>394</v>
      </c>
      <c r="C23" s="947"/>
      <c r="D23" s="947"/>
      <c r="E23" s="947"/>
      <c r="F23" s="947"/>
      <c r="G23" s="947"/>
      <c r="H23" s="947"/>
      <c r="I23" s="947"/>
      <c r="J23" s="947"/>
      <c r="K23" s="947"/>
      <c r="L23" s="947"/>
      <c r="M23" s="947"/>
      <c r="N23" s="947"/>
      <c r="O23" s="947"/>
      <c r="P23" s="957"/>
      <c r="Q23" s="1077"/>
      <c r="R23" s="1071"/>
      <c r="S23" s="1071"/>
      <c r="T23" s="1071"/>
      <c r="U23" s="1071"/>
      <c r="V23" s="1071"/>
      <c r="W23" s="1071"/>
      <c r="X23" s="1071"/>
      <c r="Y23" s="1071"/>
      <c r="Z23" s="1071"/>
      <c r="AA23" s="1071"/>
      <c r="AB23" s="1071"/>
      <c r="AC23" s="1071"/>
      <c r="AD23" s="1071"/>
      <c r="AE23" s="1078"/>
      <c r="AF23" s="1079">
        <v>132</v>
      </c>
      <c r="AG23" s="1071"/>
      <c r="AH23" s="1071"/>
      <c r="AI23" s="1071"/>
      <c r="AJ23" s="1080"/>
      <c r="AK23" s="1081"/>
      <c r="AL23" s="1082"/>
      <c r="AM23" s="1082"/>
      <c r="AN23" s="1082"/>
      <c r="AO23" s="1082"/>
      <c r="AP23" s="1071"/>
      <c r="AQ23" s="1071"/>
      <c r="AR23" s="1071"/>
      <c r="AS23" s="1071"/>
      <c r="AT23" s="1071"/>
      <c r="AU23" s="1072"/>
      <c r="AV23" s="1072"/>
      <c r="AW23" s="1072"/>
      <c r="AX23" s="1072"/>
      <c r="AY23" s="1073"/>
      <c r="AZ23" s="1074" t="s">
        <v>395</v>
      </c>
      <c r="BA23" s="1075"/>
      <c r="BB23" s="1075"/>
      <c r="BC23" s="1075"/>
      <c r="BD23" s="1076"/>
      <c r="BE23" s="217"/>
      <c r="BF23" s="217"/>
      <c r="BG23" s="217"/>
      <c r="BH23" s="217"/>
      <c r="BI23" s="217"/>
      <c r="BJ23" s="217"/>
      <c r="BK23" s="217"/>
      <c r="BL23" s="217"/>
      <c r="BM23" s="217"/>
      <c r="BN23" s="217"/>
      <c r="BO23" s="217"/>
      <c r="BP23" s="217"/>
      <c r="BQ23" s="223">
        <v>17</v>
      </c>
      <c r="BR23" s="224"/>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9"/>
    </row>
    <row r="24" spans="1:131" s="220" customFormat="1" ht="26.25" customHeight="1" x14ac:dyDescent="0.2">
      <c r="A24" s="1070" t="s">
        <v>396</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6"/>
      <c r="BA24" s="216"/>
      <c r="BB24" s="216"/>
      <c r="BC24" s="216"/>
      <c r="BD24" s="216"/>
      <c r="BE24" s="217"/>
      <c r="BF24" s="217"/>
      <c r="BG24" s="217"/>
      <c r="BH24" s="217"/>
      <c r="BI24" s="217"/>
      <c r="BJ24" s="217"/>
      <c r="BK24" s="217"/>
      <c r="BL24" s="217"/>
      <c r="BM24" s="217"/>
      <c r="BN24" s="217"/>
      <c r="BO24" s="217"/>
      <c r="BP24" s="217"/>
      <c r="BQ24" s="223">
        <v>18</v>
      </c>
      <c r="BR24" s="224"/>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9"/>
    </row>
    <row r="25" spans="1:131" ht="26.25" customHeight="1" thickBot="1" x14ac:dyDescent="0.25">
      <c r="A25" s="1069" t="s">
        <v>397</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6"/>
      <c r="BK25" s="216"/>
      <c r="BL25" s="216"/>
      <c r="BM25" s="216"/>
      <c r="BN25" s="216"/>
      <c r="BO25" s="226"/>
      <c r="BP25" s="226"/>
      <c r="BQ25" s="223">
        <v>19</v>
      </c>
      <c r="BR25" s="224"/>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4"/>
    </row>
    <row r="26" spans="1:131" ht="26.25" customHeight="1" x14ac:dyDescent="0.2">
      <c r="A26" s="1005" t="s">
        <v>371</v>
      </c>
      <c r="B26" s="1006"/>
      <c r="C26" s="1006"/>
      <c r="D26" s="1006"/>
      <c r="E26" s="1006"/>
      <c r="F26" s="1006"/>
      <c r="G26" s="1006"/>
      <c r="H26" s="1006"/>
      <c r="I26" s="1006"/>
      <c r="J26" s="1006"/>
      <c r="K26" s="1006"/>
      <c r="L26" s="1006"/>
      <c r="M26" s="1006"/>
      <c r="N26" s="1006"/>
      <c r="O26" s="1006"/>
      <c r="P26" s="1007"/>
      <c r="Q26" s="1011" t="s">
        <v>398</v>
      </c>
      <c r="R26" s="1012"/>
      <c r="S26" s="1012"/>
      <c r="T26" s="1012"/>
      <c r="U26" s="1013"/>
      <c r="V26" s="1011" t="s">
        <v>399</v>
      </c>
      <c r="W26" s="1012"/>
      <c r="X26" s="1012"/>
      <c r="Y26" s="1012"/>
      <c r="Z26" s="1013"/>
      <c r="AA26" s="1011" t="s">
        <v>400</v>
      </c>
      <c r="AB26" s="1012"/>
      <c r="AC26" s="1012"/>
      <c r="AD26" s="1012"/>
      <c r="AE26" s="1012"/>
      <c r="AF26" s="1065" t="s">
        <v>401</v>
      </c>
      <c r="AG26" s="1018"/>
      <c r="AH26" s="1018"/>
      <c r="AI26" s="1018"/>
      <c r="AJ26" s="1066"/>
      <c r="AK26" s="1012" t="s">
        <v>402</v>
      </c>
      <c r="AL26" s="1012"/>
      <c r="AM26" s="1012"/>
      <c r="AN26" s="1012"/>
      <c r="AO26" s="1013"/>
      <c r="AP26" s="1011" t="s">
        <v>403</v>
      </c>
      <c r="AQ26" s="1012"/>
      <c r="AR26" s="1012"/>
      <c r="AS26" s="1012"/>
      <c r="AT26" s="1013"/>
      <c r="AU26" s="1011" t="s">
        <v>404</v>
      </c>
      <c r="AV26" s="1012"/>
      <c r="AW26" s="1012"/>
      <c r="AX26" s="1012"/>
      <c r="AY26" s="1013"/>
      <c r="AZ26" s="1011" t="s">
        <v>405</v>
      </c>
      <c r="BA26" s="1012"/>
      <c r="BB26" s="1012"/>
      <c r="BC26" s="1012"/>
      <c r="BD26" s="1013"/>
      <c r="BE26" s="1011" t="s">
        <v>378</v>
      </c>
      <c r="BF26" s="1012"/>
      <c r="BG26" s="1012"/>
      <c r="BH26" s="1012"/>
      <c r="BI26" s="1025"/>
      <c r="BJ26" s="216"/>
      <c r="BK26" s="216"/>
      <c r="BL26" s="216"/>
      <c r="BM26" s="216"/>
      <c r="BN26" s="216"/>
      <c r="BO26" s="226"/>
      <c r="BP26" s="226"/>
      <c r="BQ26" s="223">
        <v>20</v>
      </c>
      <c r="BR26" s="224"/>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4"/>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6"/>
      <c r="BK27" s="216"/>
      <c r="BL27" s="216"/>
      <c r="BM27" s="216"/>
      <c r="BN27" s="216"/>
      <c r="BO27" s="226"/>
      <c r="BP27" s="226"/>
      <c r="BQ27" s="223">
        <v>21</v>
      </c>
      <c r="BR27" s="224"/>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4"/>
    </row>
    <row r="28" spans="1:131" ht="26.25" customHeight="1" thickTop="1" x14ac:dyDescent="0.2">
      <c r="A28" s="227">
        <v>1</v>
      </c>
      <c r="B28" s="1057" t="s">
        <v>406</v>
      </c>
      <c r="C28" s="1058"/>
      <c r="D28" s="1058"/>
      <c r="E28" s="1058"/>
      <c r="F28" s="1058"/>
      <c r="G28" s="1058"/>
      <c r="H28" s="1058"/>
      <c r="I28" s="1058"/>
      <c r="J28" s="1058"/>
      <c r="K28" s="1058"/>
      <c r="L28" s="1058"/>
      <c r="M28" s="1058"/>
      <c r="N28" s="1058"/>
      <c r="O28" s="1058"/>
      <c r="P28" s="1059"/>
      <c r="Q28" s="1060">
        <v>786</v>
      </c>
      <c r="R28" s="1061"/>
      <c r="S28" s="1061"/>
      <c r="T28" s="1061"/>
      <c r="U28" s="1061"/>
      <c r="V28" s="1061">
        <v>743</v>
      </c>
      <c r="W28" s="1061"/>
      <c r="X28" s="1061"/>
      <c r="Y28" s="1061"/>
      <c r="Z28" s="1061"/>
      <c r="AA28" s="1061">
        <v>43</v>
      </c>
      <c r="AB28" s="1061"/>
      <c r="AC28" s="1061"/>
      <c r="AD28" s="1061"/>
      <c r="AE28" s="1062"/>
      <c r="AF28" s="1063">
        <v>43</v>
      </c>
      <c r="AG28" s="1061"/>
      <c r="AH28" s="1061"/>
      <c r="AI28" s="1061"/>
      <c r="AJ28" s="1064"/>
      <c r="AK28" s="1052">
        <v>83</v>
      </c>
      <c r="AL28" s="1053"/>
      <c r="AM28" s="1053"/>
      <c r="AN28" s="1053"/>
      <c r="AO28" s="1053"/>
      <c r="AP28" s="1053" t="s">
        <v>600</v>
      </c>
      <c r="AQ28" s="1053"/>
      <c r="AR28" s="1053"/>
      <c r="AS28" s="1053"/>
      <c r="AT28" s="1053"/>
      <c r="AU28" s="1053" t="s">
        <v>600</v>
      </c>
      <c r="AV28" s="1053"/>
      <c r="AW28" s="1053"/>
      <c r="AX28" s="1053"/>
      <c r="AY28" s="1053"/>
      <c r="AZ28" s="1054" t="s">
        <v>600</v>
      </c>
      <c r="BA28" s="1054"/>
      <c r="BB28" s="1054"/>
      <c r="BC28" s="1054"/>
      <c r="BD28" s="1054"/>
      <c r="BE28" s="1055"/>
      <c r="BF28" s="1055"/>
      <c r="BG28" s="1055"/>
      <c r="BH28" s="1055"/>
      <c r="BI28" s="1056"/>
      <c r="BJ28" s="216"/>
      <c r="BK28" s="216"/>
      <c r="BL28" s="216"/>
      <c r="BM28" s="216"/>
      <c r="BN28" s="216"/>
      <c r="BO28" s="226"/>
      <c r="BP28" s="226"/>
      <c r="BQ28" s="223">
        <v>22</v>
      </c>
      <c r="BR28" s="224"/>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4"/>
    </row>
    <row r="29" spans="1:131" ht="26.25" customHeight="1" x14ac:dyDescent="0.2">
      <c r="A29" s="227">
        <v>2</v>
      </c>
      <c r="B29" s="1040" t="s">
        <v>407</v>
      </c>
      <c r="C29" s="1041"/>
      <c r="D29" s="1041"/>
      <c r="E29" s="1041"/>
      <c r="F29" s="1041"/>
      <c r="G29" s="1041"/>
      <c r="H29" s="1041"/>
      <c r="I29" s="1041"/>
      <c r="J29" s="1041"/>
      <c r="K29" s="1041"/>
      <c r="L29" s="1041"/>
      <c r="M29" s="1041"/>
      <c r="N29" s="1041"/>
      <c r="O29" s="1041"/>
      <c r="P29" s="1042"/>
      <c r="Q29" s="1048">
        <v>1083</v>
      </c>
      <c r="R29" s="1049"/>
      <c r="S29" s="1049"/>
      <c r="T29" s="1049"/>
      <c r="U29" s="1049"/>
      <c r="V29" s="1049">
        <v>994</v>
      </c>
      <c r="W29" s="1049"/>
      <c r="X29" s="1049"/>
      <c r="Y29" s="1049"/>
      <c r="Z29" s="1049"/>
      <c r="AA29" s="1049">
        <v>89</v>
      </c>
      <c r="AB29" s="1049"/>
      <c r="AC29" s="1049"/>
      <c r="AD29" s="1049"/>
      <c r="AE29" s="1050"/>
      <c r="AF29" s="1045">
        <v>90</v>
      </c>
      <c r="AG29" s="1046"/>
      <c r="AH29" s="1046"/>
      <c r="AI29" s="1046"/>
      <c r="AJ29" s="1047"/>
      <c r="AK29" s="989">
        <v>151</v>
      </c>
      <c r="AL29" s="980"/>
      <c r="AM29" s="980"/>
      <c r="AN29" s="980"/>
      <c r="AO29" s="980"/>
      <c r="AP29" s="980" t="s">
        <v>600</v>
      </c>
      <c r="AQ29" s="980"/>
      <c r="AR29" s="980"/>
      <c r="AS29" s="980"/>
      <c r="AT29" s="980"/>
      <c r="AU29" s="980" t="s">
        <v>600</v>
      </c>
      <c r="AV29" s="980"/>
      <c r="AW29" s="980"/>
      <c r="AX29" s="980"/>
      <c r="AY29" s="980"/>
      <c r="AZ29" s="1051" t="s">
        <v>600</v>
      </c>
      <c r="BA29" s="1051"/>
      <c r="BB29" s="1051"/>
      <c r="BC29" s="1051"/>
      <c r="BD29" s="1051"/>
      <c r="BE29" s="981"/>
      <c r="BF29" s="981"/>
      <c r="BG29" s="981"/>
      <c r="BH29" s="981"/>
      <c r="BI29" s="982"/>
      <c r="BJ29" s="216"/>
      <c r="BK29" s="216"/>
      <c r="BL29" s="216"/>
      <c r="BM29" s="216"/>
      <c r="BN29" s="216"/>
      <c r="BO29" s="226"/>
      <c r="BP29" s="226"/>
      <c r="BQ29" s="223">
        <v>23</v>
      </c>
      <c r="BR29" s="224"/>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4"/>
    </row>
    <row r="30" spans="1:131" ht="26.25" customHeight="1" x14ac:dyDescent="0.2">
      <c r="A30" s="227">
        <v>3</v>
      </c>
      <c r="B30" s="1040" t="s">
        <v>408</v>
      </c>
      <c r="C30" s="1041"/>
      <c r="D30" s="1041"/>
      <c r="E30" s="1041"/>
      <c r="F30" s="1041"/>
      <c r="G30" s="1041"/>
      <c r="H30" s="1041"/>
      <c r="I30" s="1041"/>
      <c r="J30" s="1041"/>
      <c r="K30" s="1041"/>
      <c r="L30" s="1041"/>
      <c r="M30" s="1041"/>
      <c r="N30" s="1041"/>
      <c r="O30" s="1041"/>
      <c r="P30" s="1042"/>
      <c r="Q30" s="1048">
        <v>93</v>
      </c>
      <c r="R30" s="1049"/>
      <c r="S30" s="1049"/>
      <c r="T30" s="1049"/>
      <c r="U30" s="1049"/>
      <c r="V30" s="1049">
        <v>93</v>
      </c>
      <c r="W30" s="1049"/>
      <c r="X30" s="1049"/>
      <c r="Y30" s="1049"/>
      <c r="Z30" s="1049"/>
      <c r="AA30" s="1049">
        <v>0</v>
      </c>
      <c r="AB30" s="1049"/>
      <c r="AC30" s="1049"/>
      <c r="AD30" s="1049"/>
      <c r="AE30" s="1050"/>
      <c r="AF30" s="1045">
        <v>0</v>
      </c>
      <c r="AG30" s="1046"/>
      <c r="AH30" s="1046"/>
      <c r="AI30" s="1046"/>
      <c r="AJ30" s="1047"/>
      <c r="AK30" s="989">
        <v>33</v>
      </c>
      <c r="AL30" s="980"/>
      <c r="AM30" s="980"/>
      <c r="AN30" s="980"/>
      <c r="AO30" s="980"/>
      <c r="AP30" s="980" t="s">
        <v>600</v>
      </c>
      <c r="AQ30" s="980"/>
      <c r="AR30" s="980"/>
      <c r="AS30" s="980"/>
      <c r="AT30" s="980"/>
      <c r="AU30" s="980" t="s">
        <v>600</v>
      </c>
      <c r="AV30" s="980"/>
      <c r="AW30" s="980"/>
      <c r="AX30" s="980"/>
      <c r="AY30" s="980"/>
      <c r="AZ30" s="1051" t="s">
        <v>600</v>
      </c>
      <c r="BA30" s="1051"/>
      <c r="BB30" s="1051"/>
      <c r="BC30" s="1051"/>
      <c r="BD30" s="1051"/>
      <c r="BE30" s="981"/>
      <c r="BF30" s="981"/>
      <c r="BG30" s="981"/>
      <c r="BH30" s="981"/>
      <c r="BI30" s="982"/>
      <c r="BJ30" s="216"/>
      <c r="BK30" s="216"/>
      <c r="BL30" s="216"/>
      <c r="BM30" s="216"/>
      <c r="BN30" s="216"/>
      <c r="BO30" s="226"/>
      <c r="BP30" s="226"/>
      <c r="BQ30" s="223">
        <v>24</v>
      </c>
      <c r="BR30" s="224"/>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4"/>
    </row>
    <row r="31" spans="1:131" ht="26.25" customHeight="1" x14ac:dyDescent="0.2">
      <c r="A31" s="227">
        <v>4</v>
      </c>
      <c r="B31" s="1040" t="s">
        <v>409</v>
      </c>
      <c r="C31" s="1041"/>
      <c r="D31" s="1041"/>
      <c r="E31" s="1041"/>
      <c r="F31" s="1041"/>
      <c r="G31" s="1041"/>
      <c r="H31" s="1041"/>
      <c r="I31" s="1041"/>
      <c r="J31" s="1041"/>
      <c r="K31" s="1041"/>
      <c r="L31" s="1041"/>
      <c r="M31" s="1041"/>
      <c r="N31" s="1041"/>
      <c r="O31" s="1041"/>
      <c r="P31" s="1042"/>
      <c r="Q31" s="1048">
        <v>45</v>
      </c>
      <c r="R31" s="1049"/>
      <c r="S31" s="1049"/>
      <c r="T31" s="1049"/>
      <c r="U31" s="1049"/>
      <c r="V31" s="1049">
        <v>45</v>
      </c>
      <c r="W31" s="1049"/>
      <c r="X31" s="1049"/>
      <c r="Y31" s="1049"/>
      <c r="Z31" s="1049"/>
      <c r="AA31" s="1049" t="s">
        <v>600</v>
      </c>
      <c r="AB31" s="1049"/>
      <c r="AC31" s="1049"/>
      <c r="AD31" s="1049"/>
      <c r="AE31" s="1050"/>
      <c r="AF31" s="1045" t="s">
        <v>391</v>
      </c>
      <c r="AG31" s="1046"/>
      <c r="AH31" s="1046"/>
      <c r="AI31" s="1046"/>
      <c r="AJ31" s="1047"/>
      <c r="AK31" s="989">
        <v>0</v>
      </c>
      <c r="AL31" s="980"/>
      <c r="AM31" s="980"/>
      <c r="AN31" s="980"/>
      <c r="AO31" s="980"/>
      <c r="AP31" s="980">
        <v>37</v>
      </c>
      <c r="AQ31" s="980"/>
      <c r="AR31" s="980"/>
      <c r="AS31" s="980"/>
      <c r="AT31" s="980"/>
      <c r="AU31" s="980" t="s">
        <v>600</v>
      </c>
      <c r="AV31" s="980"/>
      <c r="AW31" s="980"/>
      <c r="AX31" s="980"/>
      <c r="AY31" s="980"/>
      <c r="AZ31" s="1051" t="s">
        <v>600</v>
      </c>
      <c r="BA31" s="1051"/>
      <c r="BB31" s="1051"/>
      <c r="BC31" s="1051"/>
      <c r="BD31" s="1051"/>
      <c r="BE31" s="981"/>
      <c r="BF31" s="981"/>
      <c r="BG31" s="981"/>
      <c r="BH31" s="981"/>
      <c r="BI31" s="982"/>
      <c r="BJ31" s="216"/>
      <c r="BK31" s="216"/>
      <c r="BL31" s="216"/>
      <c r="BM31" s="216"/>
      <c r="BN31" s="216"/>
      <c r="BO31" s="226"/>
      <c r="BP31" s="226"/>
      <c r="BQ31" s="223">
        <v>25</v>
      </c>
      <c r="BR31" s="224"/>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4"/>
    </row>
    <row r="32" spans="1:131" ht="26.25" customHeight="1" x14ac:dyDescent="0.2">
      <c r="A32" s="227">
        <v>5</v>
      </c>
      <c r="B32" s="1040" t="s">
        <v>410</v>
      </c>
      <c r="C32" s="1041"/>
      <c r="D32" s="1041"/>
      <c r="E32" s="1041"/>
      <c r="F32" s="1041"/>
      <c r="G32" s="1041"/>
      <c r="H32" s="1041"/>
      <c r="I32" s="1041"/>
      <c r="J32" s="1041"/>
      <c r="K32" s="1041"/>
      <c r="L32" s="1041"/>
      <c r="M32" s="1041"/>
      <c r="N32" s="1041"/>
      <c r="O32" s="1041"/>
      <c r="P32" s="1042"/>
      <c r="Q32" s="1048">
        <v>77</v>
      </c>
      <c r="R32" s="1049"/>
      <c r="S32" s="1049"/>
      <c r="T32" s="1049"/>
      <c r="U32" s="1049"/>
      <c r="V32" s="1049">
        <v>67</v>
      </c>
      <c r="W32" s="1049"/>
      <c r="X32" s="1049"/>
      <c r="Y32" s="1049"/>
      <c r="Z32" s="1049"/>
      <c r="AA32" s="1049">
        <v>10</v>
      </c>
      <c r="AB32" s="1049"/>
      <c r="AC32" s="1049"/>
      <c r="AD32" s="1049"/>
      <c r="AE32" s="1050"/>
      <c r="AF32" s="1045">
        <v>282</v>
      </c>
      <c r="AG32" s="1046"/>
      <c r="AH32" s="1046"/>
      <c r="AI32" s="1046"/>
      <c r="AJ32" s="1047"/>
      <c r="AK32" s="989" t="s">
        <v>600</v>
      </c>
      <c r="AL32" s="980"/>
      <c r="AM32" s="980"/>
      <c r="AN32" s="980"/>
      <c r="AO32" s="980"/>
      <c r="AP32" s="980">
        <v>10</v>
      </c>
      <c r="AQ32" s="980"/>
      <c r="AR32" s="980"/>
      <c r="AS32" s="980"/>
      <c r="AT32" s="980"/>
      <c r="AU32" s="980" t="s">
        <v>600</v>
      </c>
      <c r="AV32" s="980"/>
      <c r="AW32" s="980"/>
      <c r="AX32" s="980"/>
      <c r="AY32" s="980"/>
      <c r="AZ32" s="1051" t="s">
        <v>600</v>
      </c>
      <c r="BA32" s="1051"/>
      <c r="BB32" s="1051"/>
      <c r="BC32" s="1051"/>
      <c r="BD32" s="1051"/>
      <c r="BE32" s="981" t="s">
        <v>411</v>
      </c>
      <c r="BF32" s="981"/>
      <c r="BG32" s="981"/>
      <c r="BH32" s="981"/>
      <c r="BI32" s="982"/>
      <c r="BJ32" s="216"/>
      <c r="BK32" s="216"/>
      <c r="BL32" s="216"/>
      <c r="BM32" s="216"/>
      <c r="BN32" s="216"/>
      <c r="BO32" s="226"/>
      <c r="BP32" s="226"/>
      <c r="BQ32" s="223">
        <v>26</v>
      </c>
      <c r="BR32" s="224"/>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4"/>
    </row>
    <row r="33" spans="1:131" ht="26.25" customHeight="1" x14ac:dyDescent="0.2">
      <c r="A33" s="227">
        <v>6</v>
      </c>
      <c r="B33" s="1040" t="s">
        <v>412</v>
      </c>
      <c r="C33" s="1041"/>
      <c r="D33" s="1041"/>
      <c r="E33" s="1041"/>
      <c r="F33" s="1041"/>
      <c r="G33" s="1041"/>
      <c r="H33" s="1041"/>
      <c r="I33" s="1041"/>
      <c r="J33" s="1041"/>
      <c r="K33" s="1041"/>
      <c r="L33" s="1041"/>
      <c r="M33" s="1041"/>
      <c r="N33" s="1041"/>
      <c r="O33" s="1041"/>
      <c r="P33" s="1042"/>
      <c r="Q33" s="1048">
        <v>1821</v>
      </c>
      <c r="R33" s="1049"/>
      <c r="S33" s="1049"/>
      <c r="T33" s="1049"/>
      <c r="U33" s="1049"/>
      <c r="V33" s="1049">
        <v>1829</v>
      </c>
      <c r="W33" s="1049"/>
      <c r="X33" s="1049"/>
      <c r="Y33" s="1049"/>
      <c r="Z33" s="1049"/>
      <c r="AA33" s="1049">
        <v>-8</v>
      </c>
      <c r="AB33" s="1049"/>
      <c r="AC33" s="1049"/>
      <c r="AD33" s="1049"/>
      <c r="AE33" s="1050"/>
      <c r="AF33" s="1045">
        <v>604</v>
      </c>
      <c r="AG33" s="1046"/>
      <c r="AH33" s="1046"/>
      <c r="AI33" s="1046"/>
      <c r="AJ33" s="1047"/>
      <c r="AK33" s="989">
        <v>316</v>
      </c>
      <c r="AL33" s="980"/>
      <c r="AM33" s="980"/>
      <c r="AN33" s="980"/>
      <c r="AO33" s="980"/>
      <c r="AP33" s="980">
        <v>2734</v>
      </c>
      <c r="AQ33" s="980"/>
      <c r="AR33" s="980"/>
      <c r="AS33" s="980"/>
      <c r="AT33" s="980"/>
      <c r="AU33" s="980">
        <v>1933</v>
      </c>
      <c r="AV33" s="980"/>
      <c r="AW33" s="980"/>
      <c r="AX33" s="980"/>
      <c r="AY33" s="980"/>
      <c r="AZ33" s="1051" t="s">
        <v>600</v>
      </c>
      <c r="BA33" s="1051"/>
      <c r="BB33" s="1051"/>
      <c r="BC33" s="1051"/>
      <c r="BD33" s="1051"/>
      <c r="BE33" s="981" t="s">
        <v>411</v>
      </c>
      <c r="BF33" s="981"/>
      <c r="BG33" s="981"/>
      <c r="BH33" s="981"/>
      <c r="BI33" s="982"/>
      <c r="BJ33" s="216"/>
      <c r="BK33" s="216"/>
      <c r="BL33" s="216"/>
      <c r="BM33" s="216"/>
      <c r="BN33" s="216"/>
      <c r="BO33" s="226"/>
      <c r="BP33" s="226"/>
      <c r="BQ33" s="223">
        <v>27</v>
      </c>
      <c r="BR33" s="224"/>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4"/>
    </row>
    <row r="34" spans="1:131" ht="26.25" customHeight="1" x14ac:dyDescent="0.2">
      <c r="A34" s="227">
        <v>7</v>
      </c>
      <c r="B34" s="1040" t="s">
        <v>413</v>
      </c>
      <c r="C34" s="1041"/>
      <c r="D34" s="1041"/>
      <c r="E34" s="1041"/>
      <c r="F34" s="1041"/>
      <c r="G34" s="1041"/>
      <c r="H34" s="1041"/>
      <c r="I34" s="1041"/>
      <c r="J34" s="1041"/>
      <c r="K34" s="1041"/>
      <c r="L34" s="1041"/>
      <c r="M34" s="1041"/>
      <c r="N34" s="1041"/>
      <c r="O34" s="1041"/>
      <c r="P34" s="1042"/>
      <c r="Q34" s="1048">
        <v>12</v>
      </c>
      <c r="R34" s="1049"/>
      <c r="S34" s="1049"/>
      <c r="T34" s="1049"/>
      <c r="U34" s="1049"/>
      <c r="V34" s="1049">
        <v>12</v>
      </c>
      <c r="W34" s="1049"/>
      <c r="X34" s="1049"/>
      <c r="Y34" s="1049"/>
      <c r="Z34" s="1049"/>
      <c r="AA34" s="1049" t="s">
        <v>600</v>
      </c>
      <c r="AB34" s="1049"/>
      <c r="AC34" s="1049"/>
      <c r="AD34" s="1049"/>
      <c r="AE34" s="1050"/>
      <c r="AF34" s="1045" t="s">
        <v>391</v>
      </c>
      <c r="AG34" s="1046"/>
      <c r="AH34" s="1046"/>
      <c r="AI34" s="1046"/>
      <c r="AJ34" s="1047"/>
      <c r="AK34" s="989">
        <v>3</v>
      </c>
      <c r="AL34" s="980"/>
      <c r="AM34" s="980"/>
      <c r="AN34" s="980"/>
      <c r="AO34" s="980"/>
      <c r="AP34" s="980">
        <v>5</v>
      </c>
      <c r="AQ34" s="980"/>
      <c r="AR34" s="980"/>
      <c r="AS34" s="980"/>
      <c r="AT34" s="980"/>
      <c r="AU34" s="980">
        <v>1</v>
      </c>
      <c r="AV34" s="980"/>
      <c r="AW34" s="980"/>
      <c r="AX34" s="980"/>
      <c r="AY34" s="980"/>
      <c r="AZ34" s="1051" t="s">
        <v>600</v>
      </c>
      <c r="BA34" s="1051"/>
      <c r="BB34" s="1051"/>
      <c r="BC34" s="1051"/>
      <c r="BD34" s="1051"/>
      <c r="BE34" s="981" t="s">
        <v>414</v>
      </c>
      <c r="BF34" s="981"/>
      <c r="BG34" s="981"/>
      <c r="BH34" s="981"/>
      <c r="BI34" s="982"/>
      <c r="BJ34" s="216"/>
      <c r="BK34" s="216"/>
      <c r="BL34" s="216"/>
      <c r="BM34" s="216"/>
      <c r="BN34" s="216"/>
      <c r="BO34" s="226"/>
      <c r="BP34" s="226"/>
      <c r="BQ34" s="223">
        <v>28</v>
      </c>
      <c r="BR34" s="224"/>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4"/>
    </row>
    <row r="35" spans="1:131" ht="26.25" customHeight="1" x14ac:dyDescent="0.2">
      <c r="A35" s="227">
        <v>8</v>
      </c>
      <c r="B35" s="1040" t="s">
        <v>415</v>
      </c>
      <c r="C35" s="1041"/>
      <c r="D35" s="1041"/>
      <c r="E35" s="1041"/>
      <c r="F35" s="1041"/>
      <c r="G35" s="1041"/>
      <c r="H35" s="1041"/>
      <c r="I35" s="1041"/>
      <c r="J35" s="1041"/>
      <c r="K35" s="1041"/>
      <c r="L35" s="1041"/>
      <c r="M35" s="1041"/>
      <c r="N35" s="1041"/>
      <c r="O35" s="1041"/>
      <c r="P35" s="1042"/>
      <c r="Q35" s="1048">
        <v>294</v>
      </c>
      <c r="R35" s="1049"/>
      <c r="S35" s="1049"/>
      <c r="T35" s="1049"/>
      <c r="U35" s="1049"/>
      <c r="V35" s="1049">
        <v>285</v>
      </c>
      <c r="W35" s="1049"/>
      <c r="X35" s="1049"/>
      <c r="Y35" s="1049"/>
      <c r="Z35" s="1049"/>
      <c r="AA35" s="1049">
        <v>9</v>
      </c>
      <c r="AB35" s="1049"/>
      <c r="AC35" s="1049"/>
      <c r="AD35" s="1049"/>
      <c r="AE35" s="1050"/>
      <c r="AF35" s="1045">
        <v>9</v>
      </c>
      <c r="AG35" s="1046"/>
      <c r="AH35" s="1046"/>
      <c r="AI35" s="1046"/>
      <c r="AJ35" s="1047"/>
      <c r="AK35" s="989">
        <v>167</v>
      </c>
      <c r="AL35" s="980"/>
      <c r="AM35" s="980"/>
      <c r="AN35" s="980"/>
      <c r="AO35" s="980"/>
      <c r="AP35" s="980">
        <v>1453</v>
      </c>
      <c r="AQ35" s="980"/>
      <c r="AR35" s="980"/>
      <c r="AS35" s="980"/>
      <c r="AT35" s="980"/>
      <c r="AU35" s="980">
        <v>1453</v>
      </c>
      <c r="AV35" s="980"/>
      <c r="AW35" s="980"/>
      <c r="AX35" s="980"/>
      <c r="AY35" s="980"/>
      <c r="AZ35" s="1051" t="s">
        <v>600</v>
      </c>
      <c r="BA35" s="1051"/>
      <c r="BB35" s="1051"/>
      <c r="BC35" s="1051"/>
      <c r="BD35" s="1051"/>
      <c r="BE35" s="981" t="s">
        <v>414</v>
      </c>
      <c r="BF35" s="981"/>
      <c r="BG35" s="981"/>
      <c r="BH35" s="981"/>
      <c r="BI35" s="982"/>
      <c r="BJ35" s="216"/>
      <c r="BK35" s="216"/>
      <c r="BL35" s="216"/>
      <c r="BM35" s="216"/>
      <c r="BN35" s="216"/>
      <c r="BO35" s="226"/>
      <c r="BP35" s="226"/>
      <c r="BQ35" s="223">
        <v>29</v>
      </c>
      <c r="BR35" s="224"/>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4"/>
    </row>
    <row r="36" spans="1:131" ht="26.25" customHeight="1" x14ac:dyDescent="0.2">
      <c r="A36" s="227">
        <v>9</v>
      </c>
      <c r="B36" s="1040" t="s">
        <v>416</v>
      </c>
      <c r="C36" s="1041"/>
      <c r="D36" s="1041"/>
      <c r="E36" s="1041"/>
      <c r="F36" s="1041"/>
      <c r="G36" s="1041"/>
      <c r="H36" s="1041"/>
      <c r="I36" s="1041"/>
      <c r="J36" s="1041"/>
      <c r="K36" s="1041"/>
      <c r="L36" s="1041"/>
      <c r="M36" s="1041"/>
      <c r="N36" s="1041"/>
      <c r="O36" s="1041"/>
      <c r="P36" s="1042"/>
      <c r="Q36" s="1048">
        <v>342</v>
      </c>
      <c r="R36" s="1049"/>
      <c r="S36" s="1049"/>
      <c r="T36" s="1049"/>
      <c r="U36" s="1049"/>
      <c r="V36" s="1049">
        <v>341</v>
      </c>
      <c r="W36" s="1049"/>
      <c r="X36" s="1049"/>
      <c r="Y36" s="1049"/>
      <c r="Z36" s="1049"/>
      <c r="AA36" s="1049">
        <v>1</v>
      </c>
      <c r="AB36" s="1049"/>
      <c r="AC36" s="1049"/>
      <c r="AD36" s="1049"/>
      <c r="AE36" s="1050"/>
      <c r="AF36" s="1045">
        <v>1</v>
      </c>
      <c r="AG36" s="1046"/>
      <c r="AH36" s="1046"/>
      <c r="AI36" s="1046"/>
      <c r="AJ36" s="1047"/>
      <c r="AK36" s="989">
        <v>248</v>
      </c>
      <c r="AL36" s="980"/>
      <c r="AM36" s="980"/>
      <c r="AN36" s="980"/>
      <c r="AO36" s="980"/>
      <c r="AP36" s="980">
        <v>1856</v>
      </c>
      <c r="AQ36" s="980"/>
      <c r="AR36" s="980"/>
      <c r="AS36" s="980"/>
      <c r="AT36" s="980"/>
      <c r="AU36" s="980">
        <v>1856</v>
      </c>
      <c r="AV36" s="980"/>
      <c r="AW36" s="980"/>
      <c r="AX36" s="980"/>
      <c r="AY36" s="980"/>
      <c r="AZ36" s="1051" t="s">
        <v>600</v>
      </c>
      <c r="BA36" s="1051"/>
      <c r="BB36" s="1051"/>
      <c r="BC36" s="1051"/>
      <c r="BD36" s="1051"/>
      <c r="BE36" s="981" t="s">
        <v>414</v>
      </c>
      <c r="BF36" s="981"/>
      <c r="BG36" s="981"/>
      <c r="BH36" s="981"/>
      <c r="BI36" s="982"/>
      <c r="BJ36" s="216"/>
      <c r="BK36" s="216"/>
      <c r="BL36" s="216"/>
      <c r="BM36" s="216"/>
      <c r="BN36" s="216"/>
      <c r="BO36" s="226"/>
      <c r="BP36" s="226"/>
      <c r="BQ36" s="223">
        <v>30</v>
      </c>
      <c r="BR36" s="224"/>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4"/>
    </row>
    <row r="37" spans="1:131" ht="26.25" customHeight="1" x14ac:dyDescent="0.2">
      <c r="A37" s="227">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89"/>
      <c r="AL37" s="980"/>
      <c r="AM37" s="980"/>
      <c r="AN37" s="980"/>
      <c r="AO37" s="980"/>
      <c r="AP37" s="980"/>
      <c r="AQ37" s="980"/>
      <c r="AR37" s="980"/>
      <c r="AS37" s="980"/>
      <c r="AT37" s="980"/>
      <c r="AU37" s="980"/>
      <c r="AV37" s="980"/>
      <c r="AW37" s="980"/>
      <c r="AX37" s="980"/>
      <c r="AY37" s="980"/>
      <c r="AZ37" s="1051"/>
      <c r="BA37" s="1051"/>
      <c r="BB37" s="1051"/>
      <c r="BC37" s="1051"/>
      <c r="BD37" s="1051"/>
      <c r="BE37" s="981"/>
      <c r="BF37" s="981"/>
      <c r="BG37" s="981"/>
      <c r="BH37" s="981"/>
      <c r="BI37" s="982"/>
      <c r="BJ37" s="216"/>
      <c r="BK37" s="216"/>
      <c r="BL37" s="216"/>
      <c r="BM37" s="216"/>
      <c r="BN37" s="216"/>
      <c r="BO37" s="226"/>
      <c r="BP37" s="226"/>
      <c r="BQ37" s="223">
        <v>31</v>
      </c>
      <c r="BR37" s="224"/>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4"/>
    </row>
    <row r="38" spans="1:131" ht="26.25" customHeight="1" x14ac:dyDescent="0.2">
      <c r="A38" s="227">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89"/>
      <c r="AL38" s="980"/>
      <c r="AM38" s="980"/>
      <c r="AN38" s="980"/>
      <c r="AO38" s="980"/>
      <c r="AP38" s="980"/>
      <c r="AQ38" s="980"/>
      <c r="AR38" s="980"/>
      <c r="AS38" s="980"/>
      <c r="AT38" s="980"/>
      <c r="AU38" s="980"/>
      <c r="AV38" s="980"/>
      <c r="AW38" s="980"/>
      <c r="AX38" s="980"/>
      <c r="AY38" s="980"/>
      <c r="AZ38" s="1051"/>
      <c r="BA38" s="1051"/>
      <c r="BB38" s="1051"/>
      <c r="BC38" s="1051"/>
      <c r="BD38" s="1051"/>
      <c r="BE38" s="981"/>
      <c r="BF38" s="981"/>
      <c r="BG38" s="981"/>
      <c r="BH38" s="981"/>
      <c r="BI38" s="982"/>
      <c r="BJ38" s="216"/>
      <c r="BK38" s="216"/>
      <c r="BL38" s="216"/>
      <c r="BM38" s="216"/>
      <c r="BN38" s="216"/>
      <c r="BO38" s="226"/>
      <c r="BP38" s="226"/>
      <c r="BQ38" s="223">
        <v>32</v>
      </c>
      <c r="BR38" s="224"/>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4"/>
    </row>
    <row r="39" spans="1:131" ht="26.25" customHeight="1" x14ac:dyDescent="0.2">
      <c r="A39" s="227">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89"/>
      <c r="AL39" s="980"/>
      <c r="AM39" s="980"/>
      <c r="AN39" s="980"/>
      <c r="AO39" s="980"/>
      <c r="AP39" s="980"/>
      <c r="AQ39" s="980"/>
      <c r="AR39" s="980"/>
      <c r="AS39" s="980"/>
      <c r="AT39" s="980"/>
      <c r="AU39" s="980"/>
      <c r="AV39" s="980"/>
      <c r="AW39" s="980"/>
      <c r="AX39" s="980"/>
      <c r="AY39" s="980"/>
      <c r="AZ39" s="1051"/>
      <c r="BA39" s="1051"/>
      <c r="BB39" s="1051"/>
      <c r="BC39" s="1051"/>
      <c r="BD39" s="1051"/>
      <c r="BE39" s="981"/>
      <c r="BF39" s="981"/>
      <c r="BG39" s="981"/>
      <c r="BH39" s="981"/>
      <c r="BI39" s="982"/>
      <c r="BJ39" s="216"/>
      <c r="BK39" s="216"/>
      <c r="BL39" s="216"/>
      <c r="BM39" s="216"/>
      <c r="BN39" s="216"/>
      <c r="BO39" s="226"/>
      <c r="BP39" s="226"/>
      <c r="BQ39" s="223">
        <v>33</v>
      </c>
      <c r="BR39" s="224"/>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4"/>
    </row>
    <row r="40" spans="1:131" ht="26.25" customHeight="1" x14ac:dyDescent="0.2">
      <c r="A40" s="223">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89"/>
      <c r="AL40" s="980"/>
      <c r="AM40" s="980"/>
      <c r="AN40" s="980"/>
      <c r="AO40" s="980"/>
      <c r="AP40" s="980"/>
      <c r="AQ40" s="980"/>
      <c r="AR40" s="980"/>
      <c r="AS40" s="980"/>
      <c r="AT40" s="980"/>
      <c r="AU40" s="980"/>
      <c r="AV40" s="980"/>
      <c r="AW40" s="980"/>
      <c r="AX40" s="980"/>
      <c r="AY40" s="980"/>
      <c r="AZ40" s="1051"/>
      <c r="BA40" s="1051"/>
      <c r="BB40" s="1051"/>
      <c r="BC40" s="1051"/>
      <c r="BD40" s="1051"/>
      <c r="BE40" s="981"/>
      <c r="BF40" s="981"/>
      <c r="BG40" s="981"/>
      <c r="BH40" s="981"/>
      <c r="BI40" s="982"/>
      <c r="BJ40" s="216"/>
      <c r="BK40" s="216"/>
      <c r="BL40" s="216"/>
      <c r="BM40" s="216"/>
      <c r="BN40" s="216"/>
      <c r="BO40" s="226"/>
      <c r="BP40" s="226"/>
      <c r="BQ40" s="223">
        <v>34</v>
      </c>
      <c r="BR40" s="224"/>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4"/>
    </row>
    <row r="41" spans="1:131" ht="26.25" customHeight="1" x14ac:dyDescent="0.2">
      <c r="A41" s="223">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89"/>
      <c r="AL41" s="980"/>
      <c r="AM41" s="980"/>
      <c r="AN41" s="980"/>
      <c r="AO41" s="980"/>
      <c r="AP41" s="980"/>
      <c r="AQ41" s="980"/>
      <c r="AR41" s="980"/>
      <c r="AS41" s="980"/>
      <c r="AT41" s="980"/>
      <c r="AU41" s="980"/>
      <c r="AV41" s="980"/>
      <c r="AW41" s="980"/>
      <c r="AX41" s="980"/>
      <c r="AY41" s="980"/>
      <c r="AZ41" s="1051"/>
      <c r="BA41" s="1051"/>
      <c r="BB41" s="1051"/>
      <c r="BC41" s="1051"/>
      <c r="BD41" s="1051"/>
      <c r="BE41" s="981"/>
      <c r="BF41" s="981"/>
      <c r="BG41" s="981"/>
      <c r="BH41" s="981"/>
      <c r="BI41" s="982"/>
      <c r="BJ41" s="216"/>
      <c r="BK41" s="216"/>
      <c r="BL41" s="216"/>
      <c r="BM41" s="216"/>
      <c r="BN41" s="216"/>
      <c r="BO41" s="226"/>
      <c r="BP41" s="226"/>
      <c r="BQ41" s="223">
        <v>35</v>
      </c>
      <c r="BR41" s="224"/>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4"/>
    </row>
    <row r="42" spans="1:131" ht="26.25" customHeight="1" x14ac:dyDescent="0.2">
      <c r="A42" s="223">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89"/>
      <c r="AL42" s="980"/>
      <c r="AM42" s="980"/>
      <c r="AN42" s="980"/>
      <c r="AO42" s="980"/>
      <c r="AP42" s="980"/>
      <c r="AQ42" s="980"/>
      <c r="AR42" s="980"/>
      <c r="AS42" s="980"/>
      <c r="AT42" s="980"/>
      <c r="AU42" s="980"/>
      <c r="AV42" s="980"/>
      <c r="AW42" s="980"/>
      <c r="AX42" s="980"/>
      <c r="AY42" s="980"/>
      <c r="AZ42" s="1051"/>
      <c r="BA42" s="1051"/>
      <c r="BB42" s="1051"/>
      <c r="BC42" s="1051"/>
      <c r="BD42" s="1051"/>
      <c r="BE42" s="981"/>
      <c r="BF42" s="981"/>
      <c r="BG42" s="981"/>
      <c r="BH42" s="981"/>
      <c r="BI42" s="982"/>
      <c r="BJ42" s="216"/>
      <c r="BK42" s="216"/>
      <c r="BL42" s="216"/>
      <c r="BM42" s="216"/>
      <c r="BN42" s="216"/>
      <c r="BO42" s="226"/>
      <c r="BP42" s="226"/>
      <c r="BQ42" s="223">
        <v>36</v>
      </c>
      <c r="BR42" s="224"/>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4"/>
    </row>
    <row r="43" spans="1:131" ht="26.25" customHeight="1" x14ac:dyDescent="0.2">
      <c r="A43" s="223">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89"/>
      <c r="AL43" s="980"/>
      <c r="AM43" s="980"/>
      <c r="AN43" s="980"/>
      <c r="AO43" s="980"/>
      <c r="AP43" s="980"/>
      <c r="AQ43" s="980"/>
      <c r="AR43" s="980"/>
      <c r="AS43" s="980"/>
      <c r="AT43" s="980"/>
      <c r="AU43" s="980"/>
      <c r="AV43" s="980"/>
      <c r="AW43" s="980"/>
      <c r="AX43" s="980"/>
      <c r="AY43" s="980"/>
      <c r="AZ43" s="1051"/>
      <c r="BA43" s="1051"/>
      <c r="BB43" s="1051"/>
      <c r="BC43" s="1051"/>
      <c r="BD43" s="1051"/>
      <c r="BE43" s="981"/>
      <c r="BF43" s="981"/>
      <c r="BG43" s="981"/>
      <c r="BH43" s="981"/>
      <c r="BI43" s="982"/>
      <c r="BJ43" s="216"/>
      <c r="BK43" s="216"/>
      <c r="BL43" s="216"/>
      <c r="BM43" s="216"/>
      <c r="BN43" s="216"/>
      <c r="BO43" s="226"/>
      <c r="BP43" s="226"/>
      <c r="BQ43" s="223">
        <v>37</v>
      </c>
      <c r="BR43" s="224"/>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4"/>
    </row>
    <row r="44" spans="1:131" ht="26.25" customHeight="1" x14ac:dyDescent="0.2">
      <c r="A44" s="223">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89"/>
      <c r="AL44" s="980"/>
      <c r="AM44" s="980"/>
      <c r="AN44" s="980"/>
      <c r="AO44" s="980"/>
      <c r="AP44" s="980"/>
      <c r="AQ44" s="980"/>
      <c r="AR44" s="980"/>
      <c r="AS44" s="980"/>
      <c r="AT44" s="980"/>
      <c r="AU44" s="980"/>
      <c r="AV44" s="980"/>
      <c r="AW44" s="980"/>
      <c r="AX44" s="980"/>
      <c r="AY44" s="980"/>
      <c r="AZ44" s="1051"/>
      <c r="BA44" s="1051"/>
      <c r="BB44" s="1051"/>
      <c r="BC44" s="1051"/>
      <c r="BD44" s="1051"/>
      <c r="BE44" s="981"/>
      <c r="BF44" s="981"/>
      <c r="BG44" s="981"/>
      <c r="BH44" s="981"/>
      <c r="BI44" s="982"/>
      <c r="BJ44" s="216"/>
      <c r="BK44" s="216"/>
      <c r="BL44" s="216"/>
      <c r="BM44" s="216"/>
      <c r="BN44" s="216"/>
      <c r="BO44" s="226"/>
      <c r="BP44" s="226"/>
      <c r="BQ44" s="223">
        <v>38</v>
      </c>
      <c r="BR44" s="224"/>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4"/>
    </row>
    <row r="45" spans="1:131" ht="26.25" customHeight="1" x14ac:dyDescent="0.2">
      <c r="A45" s="223">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89"/>
      <c r="AL45" s="980"/>
      <c r="AM45" s="980"/>
      <c r="AN45" s="980"/>
      <c r="AO45" s="980"/>
      <c r="AP45" s="980"/>
      <c r="AQ45" s="980"/>
      <c r="AR45" s="980"/>
      <c r="AS45" s="980"/>
      <c r="AT45" s="980"/>
      <c r="AU45" s="980"/>
      <c r="AV45" s="980"/>
      <c r="AW45" s="980"/>
      <c r="AX45" s="980"/>
      <c r="AY45" s="980"/>
      <c r="AZ45" s="1051"/>
      <c r="BA45" s="1051"/>
      <c r="BB45" s="1051"/>
      <c r="BC45" s="1051"/>
      <c r="BD45" s="1051"/>
      <c r="BE45" s="981"/>
      <c r="BF45" s="981"/>
      <c r="BG45" s="981"/>
      <c r="BH45" s="981"/>
      <c r="BI45" s="982"/>
      <c r="BJ45" s="216"/>
      <c r="BK45" s="216"/>
      <c r="BL45" s="216"/>
      <c r="BM45" s="216"/>
      <c r="BN45" s="216"/>
      <c r="BO45" s="226"/>
      <c r="BP45" s="226"/>
      <c r="BQ45" s="223">
        <v>39</v>
      </c>
      <c r="BR45" s="224"/>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4"/>
    </row>
    <row r="46" spans="1:131" ht="26.25" customHeight="1" x14ac:dyDescent="0.2">
      <c r="A46" s="223">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89"/>
      <c r="AL46" s="980"/>
      <c r="AM46" s="980"/>
      <c r="AN46" s="980"/>
      <c r="AO46" s="980"/>
      <c r="AP46" s="980"/>
      <c r="AQ46" s="980"/>
      <c r="AR46" s="980"/>
      <c r="AS46" s="980"/>
      <c r="AT46" s="980"/>
      <c r="AU46" s="980"/>
      <c r="AV46" s="980"/>
      <c r="AW46" s="980"/>
      <c r="AX46" s="980"/>
      <c r="AY46" s="980"/>
      <c r="AZ46" s="1051"/>
      <c r="BA46" s="1051"/>
      <c r="BB46" s="1051"/>
      <c r="BC46" s="1051"/>
      <c r="BD46" s="1051"/>
      <c r="BE46" s="981"/>
      <c r="BF46" s="981"/>
      <c r="BG46" s="981"/>
      <c r="BH46" s="981"/>
      <c r="BI46" s="982"/>
      <c r="BJ46" s="216"/>
      <c r="BK46" s="216"/>
      <c r="BL46" s="216"/>
      <c r="BM46" s="216"/>
      <c r="BN46" s="216"/>
      <c r="BO46" s="226"/>
      <c r="BP46" s="226"/>
      <c r="BQ46" s="223">
        <v>40</v>
      </c>
      <c r="BR46" s="224"/>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4"/>
    </row>
    <row r="47" spans="1:131" ht="26.25" customHeight="1" x14ac:dyDescent="0.2">
      <c r="A47" s="223">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89"/>
      <c r="AL47" s="980"/>
      <c r="AM47" s="980"/>
      <c r="AN47" s="980"/>
      <c r="AO47" s="980"/>
      <c r="AP47" s="980"/>
      <c r="AQ47" s="980"/>
      <c r="AR47" s="980"/>
      <c r="AS47" s="980"/>
      <c r="AT47" s="980"/>
      <c r="AU47" s="980"/>
      <c r="AV47" s="980"/>
      <c r="AW47" s="980"/>
      <c r="AX47" s="980"/>
      <c r="AY47" s="980"/>
      <c r="AZ47" s="1051"/>
      <c r="BA47" s="1051"/>
      <c r="BB47" s="1051"/>
      <c r="BC47" s="1051"/>
      <c r="BD47" s="1051"/>
      <c r="BE47" s="981"/>
      <c r="BF47" s="981"/>
      <c r="BG47" s="981"/>
      <c r="BH47" s="981"/>
      <c r="BI47" s="982"/>
      <c r="BJ47" s="216"/>
      <c r="BK47" s="216"/>
      <c r="BL47" s="216"/>
      <c r="BM47" s="216"/>
      <c r="BN47" s="216"/>
      <c r="BO47" s="226"/>
      <c r="BP47" s="226"/>
      <c r="BQ47" s="223">
        <v>41</v>
      </c>
      <c r="BR47" s="224"/>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4"/>
    </row>
    <row r="48" spans="1:131" ht="26.25" customHeight="1" x14ac:dyDescent="0.2">
      <c r="A48" s="223">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89"/>
      <c r="AL48" s="980"/>
      <c r="AM48" s="980"/>
      <c r="AN48" s="980"/>
      <c r="AO48" s="980"/>
      <c r="AP48" s="980"/>
      <c r="AQ48" s="980"/>
      <c r="AR48" s="980"/>
      <c r="AS48" s="980"/>
      <c r="AT48" s="980"/>
      <c r="AU48" s="980"/>
      <c r="AV48" s="980"/>
      <c r="AW48" s="980"/>
      <c r="AX48" s="980"/>
      <c r="AY48" s="980"/>
      <c r="AZ48" s="1051"/>
      <c r="BA48" s="1051"/>
      <c r="BB48" s="1051"/>
      <c r="BC48" s="1051"/>
      <c r="BD48" s="1051"/>
      <c r="BE48" s="981"/>
      <c r="BF48" s="981"/>
      <c r="BG48" s="981"/>
      <c r="BH48" s="981"/>
      <c r="BI48" s="982"/>
      <c r="BJ48" s="216"/>
      <c r="BK48" s="216"/>
      <c r="BL48" s="216"/>
      <c r="BM48" s="216"/>
      <c r="BN48" s="216"/>
      <c r="BO48" s="226"/>
      <c r="BP48" s="226"/>
      <c r="BQ48" s="223">
        <v>42</v>
      </c>
      <c r="BR48" s="224"/>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4"/>
    </row>
    <row r="49" spans="1:131" ht="26.25" customHeight="1" x14ac:dyDescent="0.2">
      <c r="A49" s="223">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89"/>
      <c r="AL49" s="980"/>
      <c r="AM49" s="980"/>
      <c r="AN49" s="980"/>
      <c r="AO49" s="980"/>
      <c r="AP49" s="980"/>
      <c r="AQ49" s="980"/>
      <c r="AR49" s="980"/>
      <c r="AS49" s="980"/>
      <c r="AT49" s="980"/>
      <c r="AU49" s="980"/>
      <c r="AV49" s="980"/>
      <c r="AW49" s="980"/>
      <c r="AX49" s="980"/>
      <c r="AY49" s="980"/>
      <c r="AZ49" s="1051"/>
      <c r="BA49" s="1051"/>
      <c r="BB49" s="1051"/>
      <c r="BC49" s="1051"/>
      <c r="BD49" s="1051"/>
      <c r="BE49" s="981"/>
      <c r="BF49" s="981"/>
      <c r="BG49" s="981"/>
      <c r="BH49" s="981"/>
      <c r="BI49" s="982"/>
      <c r="BJ49" s="216"/>
      <c r="BK49" s="216"/>
      <c r="BL49" s="216"/>
      <c r="BM49" s="216"/>
      <c r="BN49" s="216"/>
      <c r="BO49" s="226"/>
      <c r="BP49" s="226"/>
      <c r="BQ49" s="223">
        <v>43</v>
      </c>
      <c r="BR49" s="224"/>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4"/>
    </row>
    <row r="50" spans="1:131" ht="26.25" customHeight="1" x14ac:dyDescent="0.2">
      <c r="A50" s="223">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1"/>
      <c r="BF50" s="981"/>
      <c r="BG50" s="981"/>
      <c r="BH50" s="981"/>
      <c r="BI50" s="982"/>
      <c r="BJ50" s="216"/>
      <c r="BK50" s="216"/>
      <c r="BL50" s="216"/>
      <c r="BM50" s="216"/>
      <c r="BN50" s="216"/>
      <c r="BO50" s="226"/>
      <c r="BP50" s="226"/>
      <c r="BQ50" s="223">
        <v>44</v>
      </c>
      <c r="BR50" s="224"/>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4"/>
    </row>
    <row r="51" spans="1:131" ht="26.25" customHeight="1" x14ac:dyDescent="0.2">
      <c r="A51" s="223">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1"/>
      <c r="BF51" s="981"/>
      <c r="BG51" s="981"/>
      <c r="BH51" s="981"/>
      <c r="BI51" s="982"/>
      <c r="BJ51" s="216"/>
      <c r="BK51" s="216"/>
      <c r="BL51" s="216"/>
      <c r="BM51" s="216"/>
      <c r="BN51" s="216"/>
      <c r="BO51" s="226"/>
      <c r="BP51" s="226"/>
      <c r="BQ51" s="223">
        <v>45</v>
      </c>
      <c r="BR51" s="224"/>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4"/>
    </row>
    <row r="52" spans="1:131" ht="26.25" customHeight="1" x14ac:dyDescent="0.2">
      <c r="A52" s="223">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1"/>
      <c r="BF52" s="981"/>
      <c r="BG52" s="981"/>
      <c r="BH52" s="981"/>
      <c r="BI52" s="982"/>
      <c r="BJ52" s="216"/>
      <c r="BK52" s="216"/>
      <c r="BL52" s="216"/>
      <c r="BM52" s="216"/>
      <c r="BN52" s="216"/>
      <c r="BO52" s="226"/>
      <c r="BP52" s="226"/>
      <c r="BQ52" s="223">
        <v>46</v>
      </c>
      <c r="BR52" s="224"/>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4"/>
    </row>
    <row r="53" spans="1:131" ht="26.25" customHeight="1" x14ac:dyDescent="0.2">
      <c r="A53" s="223">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1"/>
      <c r="BF53" s="981"/>
      <c r="BG53" s="981"/>
      <c r="BH53" s="981"/>
      <c r="BI53" s="982"/>
      <c r="BJ53" s="216"/>
      <c r="BK53" s="216"/>
      <c r="BL53" s="216"/>
      <c r="BM53" s="216"/>
      <c r="BN53" s="216"/>
      <c r="BO53" s="226"/>
      <c r="BP53" s="226"/>
      <c r="BQ53" s="223">
        <v>47</v>
      </c>
      <c r="BR53" s="224"/>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4"/>
    </row>
    <row r="54" spans="1:131" ht="26.25" customHeight="1" x14ac:dyDescent="0.2">
      <c r="A54" s="223">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1"/>
      <c r="BF54" s="981"/>
      <c r="BG54" s="981"/>
      <c r="BH54" s="981"/>
      <c r="BI54" s="982"/>
      <c r="BJ54" s="216"/>
      <c r="BK54" s="216"/>
      <c r="BL54" s="216"/>
      <c r="BM54" s="216"/>
      <c r="BN54" s="216"/>
      <c r="BO54" s="226"/>
      <c r="BP54" s="226"/>
      <c r="BQ54" s="223">
        <v>48</v>
      </c>
      <c r="BR54" s="224"/>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4"/>
    </row>
    <row r="55" spans="1:131" ht="26.25" customHeight="1" x14ac:dyDescent="0.2">
      <c r="A55" s="223">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1"/>
      <c r="BF55" s="981"/>
      <c r="BG55" s="981"/>
      <c r="BH55" s="981"/>
      <c r="BI55" s="982"/>
      <c r="BJ55" s="216"/>
      <c r="BK55" s="216"/>
      <c r="BL55" s="216"/>
      <c r="BM55" s="216"/>
      <c r="BN55" s="216"/>
      <c r="BO55" s="226"/>
      <c r="BP55" s="226"/>
      <c r="BQ55" s="223">
        <v>49</v>
      </c>
      <c r="BR55" s="224"/>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4"/>
    </row>
    <row r="56" spans="1:131" ht="26.25" customHeight="1" x14ac:dyDescent="0.2">
      <c r="A56" s="223">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1"/>
      <c r="BF56" s="981"/>
      <c r="BG56" s="981"/>
      <c r="BH56" s="981"/>
      <c r="BI56" s="982"/>
      <c r="BJ56" s="216"/>
      <c r="BK56" s="216"/>
      <c r="BL56" s="216"/>
      <c r="BM56" s="216"/>
      <c r="BN56" s="216"/>
      <c r="BO56" s="226"/>
      <c r="BP56" s="226"/>
      <c r="BQ56" s="223">
        <v>50</v>
      </c>
      <c r="BR56" s="224"/>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4"/>
    </row>
    <row r="57" spans="1:131" ht="26.25" customHeight="1" x14ac:dyDescent="0.2">
      <c r="A57" s="223">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1"/>
      <c r="BF57" s="981"/>
      <c r="BG57" s="981"/>
      <c r="BH57" s="981"/>
      <c r="BI57" s="982"/>
      <c r="BJ57" s="216"/>
      <c r="BK57" s="216"/>
      <c r="BL57" s="216"/>
      <c r="BM57" s="216"/>
      <c r="BN57" s="216"/>
      <c r="BO57" s="226"/>
      <c r="BP57" s="226"/>
      <c r="BQ57" s="223">
        <v>51</v>
      </c>
      <c r="BR57" s="224"/>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4"/>
    </row>
    <row r="58" spans="1:131" ht="26.25" customHeight="1" x14ac:dyDescent="0.2">
      <c r="A58" s="223">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1"/>
      <c r="BF58" s="981"/>
      <c r="BG58" s="981"/>
      <c r="BH58" s="981"/>
      <c r="BI58" s="982"/>
      <c r="BJ58" s="216"/>
      <c r="BK58" s="216"/>
      <c r="BL58" s="216"/>
      <c r="BM58" s="216"/>
      <c r="BN58" s="216"/>
      <c r="BO58" s="226"/>
      <c r="BP58" s="226"/>
      <c r="BQ58" s="223">
        <v>52</v>
      </c>
      <c r="BR58" s="224"/>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4"/>
    </row>
    <row r="59" spans="1:131" ht="26.25" customHeight="1" x14ac:dyDescent="0.2">
      <c r="A59" s="223">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1"/>
      <c r="BF59" s="981"/>
      <c r="BG59" s="981"/>
      <c r="BH59" s="981"/>
      <c r="BI59" s="982"/>
      <c r="BJ59" s="216"/>
      <c r="BK59" s="216"/>
      <c r="BL59" s="216"/>
      <c r="BM59" s="216"/>
      <c r="BN59" s="216"/>
      <c r="BO59" s="226"/>
      <c r="BP59" s="226"/>
      <c r="BQ59" s="223">
        <v>53</v>
      </c>
      <c r="BR59" s="224"/>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4"/>
    </row>
    <row r="60" spans="1:131" ht="26.25" customHeight="1" x14ac:dyDescent="0.2">
      <c r="A60" s="223">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1"/>
      <c r="BF60" s="981"/>
      <c r="BG60" s="981"/>
      <c r="BH60" s="981"/>
      <c r="BI60" s="982"/>
      <c r="BJ60" s="216"/>
      <c r="BK60" s="216"/>
      <c r="BL60" s="216"/>
      <c r="BM60" s="216"/>
      <c r="BN60" s="216"/>
      <c r="BO60" s="226"/>
      <c r="BP60" s="226"/>
      <c r="BQ60" s="223">
        <v>54</v>
      </c>
      <c r="BR60" s="224"/>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4"/>
    </row>
    <row r="61" spans="1:131" ht="26.25" customHeight="1" thickBot="1" x14ac:dyDescent="0.25">
      <c r="A61" s="223">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1"/>
      <c r="BF61" s="981"/>
      <c r="BG61" s="981"/>
      <c r="BH61" s="981"/>
      <c r="BI61" s="982"/>
      <c r="BJ61" s="216"/>
      <c r="BK61" s="216"/>
      <c r="BL61" s="216"/>
      <c r="BM61" s="216"/>
      <c r="BN61" s="216"/>
      <c r="BO61" s="226"/>
      <c r="BP61" s="226"/>
      <c r="BQ61" s="223">
        <v>55</v>
      </c>
      <c r="BR61" s="224"/>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4"/>
    </row>
    <row r="62" spans="1:131" ht="26.25" customHeight="1" x14ac:dyDescent="0.2">
      <c r="A62" s="223">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1"/>
      <c r="BF62" s="981"/>
      <c r="BG62" s="981"/>
      <c r="BH62" s="981"/>
      <c r="BI62" s="982"/>
      <c r="BJ62" s="1037" t="s">
        <v>417</v>
      </c>
      <c r="BK62" s="1038"/>
      <c r="BL62" s="1038"/>
      <c r="BM62" s="1038"/>
      <c r="BN62" s="1039"/>
      <c r="BO62" s="226"/>
      <c r="BP62" s="226"/>
      <c r="BQ62" s="223">
        <v>56</v>
      </c>
      <c r="BR62" s="224"/>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4"/>
    </row>
    <row r="63" spans="1:131" ht="26.25" customHeight="1" thickBot="1" x14ac:dyDescent="0.25">
      <c r="A63" s="225" t="s">
        <v>393</v>
      </c>
      <c r="B63" s="946" t="s">
        <v>418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30"/>
      <c r="AF63" s="1031">
        <v>1027</v>
      </c>
      <c r="AG63" s="968"/>
      <c r="AH63" s="968"/>
      <c r="AI63" s="968"/>
      <c r="AJ63" s="1032"/>
      <c r="AK63" s="1033"/>
      <c r="AL63" s="972"/>
      <c r="AM63" s="972"/>
      <c r="AN63" s="972"/>
      <c r="AO63" s="972"/>
      <c r="AP63" s="968"/>
      <c r="AQ63" s="968"/>
      <c r="AR63" s="968"/>
      <c r="AS63" s="968"/>
      <c r="AT63" s="968"/>
      <c r="AU63" s="968"/>
      <c r="AV63" s="968"/>
      <c r="AW63" s="968"/>
      <c r="AX63" s="968"/>
      <c r="AY63" s="968"/>
      <c r="AZ63" s="1027"/>
      <c r="BA63" s="1027"/>
      <c r="BB63" s="1027"/>
      <c r="BC63" s="1027"/>
      <c r="BD63" s="1027"/>
      <c r="BE63" s="969"/>
      <c r="BF63" s="969"/>
      <c r="BG63" s="969"/>
      <c r="BH63" s="969"/>
      <c r="BI63" s="970"/>
      <c r="BJ63" s="1028" t="s">
        <v>419</v>
      </c>
      <c r="BK63" s="962"/>
      <c r="BL63" s="962"/>
      <c r="BM63" s="962"/>
      <c r="BN63" s="1029"/>
      <c r="BO63" s="226"/>
      <c r="BP63" s="226"/>
      <c r="BQ63" s="223">
        <v>57</v>
      </c>
      <c r="BR63" s="224"/>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4"/>
    </row>
    <row r="65" spans="1:131" ht="26.25" customHeight="1" thickBot="1" x14ac:dyDescent="0.25">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4"/>
    </row>
    <row r="66" spans="1:131" ht="26.25" customHeight="1" x14ac:dyDescent="0.2">
      <c r="A66" s="1005" t="s">
        <v>421</v>
      </c>
      <c r="B66" s="1006"/>
      <c r="C66" s="1006"/>
      <c r="D66" s="1006"/>
      <c r="E66" s="1006"/>
      <c r="F66" s="1006"/>
      <c r="G66" s="1006"/>
      <c r="H66" s="1006"/>
      <c r="I66" s="1006"/>
      <c r="J66" s="1006"/>
      <c r="K66" s="1006"/>
      <c r="L66" s="1006"/>
      <c r="M66" s="1006"/>
      <c r="N66" s="1006"/>
      <c r="O66" s="1006"/>
      <c r="P66" s="1007"/>
      <c r="Q66" s="1011" t="s">
        <v>422</v>
      </c>
      <c r="R66" s="1012"/>
      <c r="S66" s="1012"/>
      <c r="T66" s="1012"/>
      <c r="U66" s="1013"/>
      <c r="V66" s="1011" t="s">
        <v>423</v>
      </c>
      <c r="W66" s="1012"/>
      <c r="X66" s="1012"/>
      <c r="Y66" s="1012"/>
      <c r="Z66" s="1013"/>
      <c r="AA66" s="1011" t="s">
        <v>424</v>
      </c>
      <c r="AB66" s="1012"/>
      <c r="AC66" s="1012"/>
      <c r="AD66" s="1012"/>
      <c r="AE66" s="1013"/>
      <c r="AF66" s="1017" t="s">
        <v>425</v>
      </c>
      <c r="AG66" s="1018"/>
      <c r="AH66" s="1018"/>
      <c r="AI66" s="1018"/>
      <c r="AJ66" s="1019"/>
      <c r="AK66" s="1011" t="s">
        <v>426</v>
      </c>
      <c r="AL66" s="1006"/>
      <c r="AM66" s="1006"/>
      <c r="AN66" s="1006"/>
      <c r="AO66" s="1007"/>
      <c r="AP66" s="1011" t="s">
        <v>427</v>
      </c>
      <c r="AQ66" s="1012"/>
      <c r="AR66" s="1012"/>
      <c r="AS66" s="1012"/>
      <c r="AT66" s="1013"/>
      <c r="AU66" s="1011" t="s">
        <v>428</v>
      </c>
      <c r="AV66" s="1012"/>
      <c r="AW66" s="1012"/>
      <c r="AX66" s="1012"/>
      <c r="AY66" s="1013"/>
      <c r="AZ66" s="1011" t="s">
        <v>378</v>
      </c>
      <c r="BA66" s="1012"/>
      <c r="BB66" s="1012"/>
      <c r="BC66" s="1012"/>
      <c r="BD66" s="1025"/>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4"/>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4"/>
    </row>
    <row r="68" spans="1:131" ht="26.25" customHeight="1" thickTop="1" x14ac:dyDescent="0.2">
      <c r="A68" s="221">
        <v>1</v>
      </c>
      <c r="B68" s="995" t="s">
        <v>602</v>
      </c>
      <c r="C68" s="996"/>
      <c r="D68" s="996"/>
      <c r="E68" s="996"/>
      <c r="F68" s="996"/>
      <c r="G68" s="996"/>
      <c r="H68" s="996"/>
      <c r="I68" s="996"/>
      <c r="J68" s="996"/>
      <c r="K68" s="996"/>
      <c r="L68" s="996"/>
      <c r="M68" s="996"/>
      <c r="N68" s="996"/>
      <c r="O68" s="996"/>
      <c r="P68" s="997"/>
      <c r="Q68" s="998">
        <v>1889</v>
      </c>
      <c r="R68" s="992"/>
      <c r="S68" s="992"/>
      <c r="T68" s="992"/>
      <c r="U68" s="992"/>
      <c r="V68" s="992">
        <v>1869</v>
      </c>
      <c r="W68" s="992"/>
      <c r="X68" s="992"/>
      <c r="Y68" s="992"/>
      <c r="Z68" s="992"/>
      <c r="AA68" s="992">
        <v>20</v>
      </c>
      <c r="AB68" s="992"/>
      <c r="AC68" s="992"/>
      <c r="AD68" s="992"/>
      <c r="AE68" s="992"/>
      <c r="AF68" s="992">
        <v>20</v>
      </c>
      <c r="AG68" s="992"/>
      <c r="AH68" s="992"/>
      <c r="AI68" s="992"/>
      <c r="AJ68" s="992"/>
      <c r="AK68" s="992" t="s">
        <v>606</v>
      </c>
      <c r="AL68" s="992"/>
      <c r="AM68" s="992"/>
      <c r="AN68" s="992"/>
      <c r="AO68" s="992"/>
      <c r="AP68" s="992" t="s">
        <v>532</v>
      </c>
      <c r="AQ68" s="992"/>
      <c r="AR68" s="992"/>
      <c r="AS68" s="992"/>
      <c r="AT68" s="992"/>
      <c r="AU68" s="992" t="s">
        <v>532</v>
      </c>
      <c r="AV68" s="992"/>
      <c r="AW68" s="992"/>
      <c r="AX68" s="992"/>
      <c r="AY68" s="992"/>
      <c r="AZ68" s="993"/>
      <c r="BA68" s="993"/>
      <c r="BB68" s="993"/>
      <c r="BC68" s="993"/>
      <c r="BD68" s="994"/>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4"/>
    </row>
    <row r="69" spans="1:131" ht="26.25" customHeight="1" x14ac:dyDescent="0.2">
      <c r="A69" s="223">
        <v>2</v>
      </c>
      <c r="B69" s="983" t="s">
        <v>601</v>
      </c>
      <c r="C69" s="984"/>
      <c r="D69" s="984"/>
      <c r="E69" s="984"/>
      <c r="F69" s="984"/>
      <c r="G69" s="984"/>
      <c r="H69" s="984"/>
      <c r="I69" s="984"/>
      <c r="J69" s="984"/>
      <c r="K69" s="984"/>
      <c r="L69" s="984"/>
      <c r="M69" s="984"/>
      <c r="N69" s="984"/>
      <c r="O69" s="984"/>
      <c r="P69" s="985"/>
      <c r="Q69" s="986">
        <v>16496</v>
      </c>
      <c r="R69" s="980"/>
      <c r="S69" s="980"/>
      <c r="T69" s="980"/>
      <c r="U69" s="980"/>
      <c r="V69" s="980">
        <v>16421</v>
      </c>
      <c r="W69" s="980"/>
      <c r="X69" s="980"/>
      <c r="Y69" s="980"/>
      <c r="Z69" s="980"/>
      <c r="AA69" s="980">
        <v>75</v>
      </c>
      <c r="AB69" s="980"/>
      <c r="AC69" s="980"/>
      <c r="AD69" s="980"/>
      <c r="AE69" s="980"/>
      <c r="AF69" s="980">
        <v>66</v>
      </c>
      <c r="AG69" s="980"/>
      <c r="AH69" s="980"/>
      <c r="AI69" s="980"/>
      <c r="AJ69" s="980"/>
      <c r="AK69" s="980">
        <v>44</v>
      </c>
      <c r="AL69" s="980"/>
      <c r="AM69" s="980"/>
      <c r="AN69" s="980"/>
      <c r="AO69" s="980"/>
      <c r="AP69" s="980">
        <v>2407</v>
      </c>
      <c r="AQ69" s="980"/>
      <c r="AR69" s="980"/>
      <c r="AS69" s="980"/>
      <c r="AT69" s="980"/>
      <c r="AU69" s="980">
        <v>78</v>
      </c>
      <c r="AV69" s="980"/>
      <c r="AW69" s="980"/>
      <c r="AX69" s="980"/>
      <c r="AY69" s="980"/>
      <c r="AZ69" s="981" t="s">
        <v>605</v>
      </c>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4"/>
    </row>
    <row r="70" spans="1:131" ht="26.25" customHeight="1" x14ac:dyDescent="0.2">
      <c r="A70" s="223">
        <v>3</v>
      </c>
      <c r="B70" s="983" t="s">
        <v>601</v>
      </c>
      <c r="C70" s="984"/>
      <c r="D70" s="984"/>
      <c r="E70" s="984"/>
      <c r="F70" s="984"/>
      <c r="G70" s="984"/>
      <c r="H70" s="984"/>
      <c r="I70" s="984"/>
      <c r="J70" s="984"/>
      <c r="K70" s="984"/>
      <c r="L70" s="984"/>
      <c r="M70" s="984"/>
      <c r="N70" s="984"/>
      <c r="O70" s="984"/>
      <c r="P70" s="985"/>
      <c r="Q70" s="986">
        <v>3</v>
      </c>
      <c r="R70" s="980"/>
      <c r="S70" s="980"/>
      <c r="T70" s="980"/>
      <c r="U70" s="980"/>
      <c r="V70" s="980">
        <v>2</v>
      </c>
      <c r="W70" s="980"/>
      <c r="X70" s="980"/>
      <c r="Y70" s="980"/>
      <c r="Z70" s="980"/>
      <c r="AA70" s="980">
        <v>0</v>
      </c>
      <c r="AB70" s="980"/>
      <c r="AC70" s="980"/>
      <c r="AD70" s="980"/>
      <c r="AE70" s="980"/>
      <c r="AF70" s="980">
        <v>0</v>
      </c>
      <c r="AG70" s="980"/>
      <c r="AH70" s="980"/>
      <c r="AI70" s="980"/>
      <c r="AJ70" s="980"/>
      <c r="AK70" s="980" t="s">
        <v>606</v>
      </c>
      <c r="AL70" s="980"/>
      <c r="AM70" s="980"/>
      <c r="AN70" s="980"/>
      <c r="AO70" s="980"/>
      <c r="AP70" s="980" t="s">
        <v>532</v>
      </c>
      <c r="AQ70" s="980"/>
      <c r="AR70" s="980"/>
      <c r="AS70" s="980"/>
      <c r="AT70" s="980"/>
      <c r="AU70" s="980" t="s">
        <v>532</v>
      </c>
      <c r="AV70" s="980"/>
      <c r="AW70" s="980"/>
      <c r="AX70" s="980"/>
      <c r="AY70" s="980"/>
      <c r="AZ70" s="991" t="s">
        <v>607</v>
      </c>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4"/>
    </row>
    <row r="71" spans="1:131" ht="26.25" customHeight="1" x14ac:dyDescent="0.2">
      <c r="A71" s="223">
        <v>4</v>
      </c>
      <c r="B71" s="983" t="s">
        <v>604</v>
      </c>
      <c r="C71" s="984"/>
      <c r="D71" s="984"/>
      <c r="E71" s="984"/>
      <c r="F71" s="984"/>
      <c r="G71" s="984"/>
      <c r="H71" s="984"/>
      <c r="I71" s="984"/>
      <c r="J71" s="984"/>
      <c r="K71" s="984"/>
      <c r="L71" s="984"/>
      <c r="M71" s="984"/>
      <c r="N71" s="984"/>
      <c r="O71" s="984"/>
      <c r="P71" s="985"/>
      <c r="Q71" s="986">
        <v>121</v>
      </c>
      <c r="R71" s="980"/>
      <c r="S71" s="980"/>
      <c r="T71" s="980"/>
      <c r="U71" s="980"/>
      <c r="V71" s="980">
        <v>119</v>
      </c>
      <c r="W71" s="980"/>
      <c r="X71" s="980"/>
      <c r="Y71" s="980"/>
      <c r="Z71" s="980"/>
      <c r="AA71" s="980">
        <v>2</v>
      </c>
      <c r="AB71" s="980"/>
      <c r="AC71" s="980"/>
      <c r="AD71" s="980"/>
      <c r="AE71" s="980"/>
      <c r="AF71" s="980">
        <v>2</v>
      </c>
      <c r="AG71" s="980"/>
      <c r="AH71" s="980"/>
      <c r="AI71" s="980"/>
      <c r="AJ71" s="980"/>
      <c r="AK71" s="980">
        <v>49</v>
      </c>
      <c r="AL71" s="980"/>
      <c r="AM71" s="980"/>
      <c r="AN71" s="980"/>
      <c r="AO71" s="980"/>
      <c r="AP71" s="980" t="s">
        <v>532</v>
      </c>
      <c r="AQ71" s="980"/>
      <c r="AR71" s="980"/>
      <c r="AS71" s="980"/>
      <c r="AT71" s="980"/>
      <c r="AU71" s="980" t="s">
        <v>532</v>
      </c>
      <c r="AV71" s="980"/>
      <c r="AW71" s="980"/>
      <c r="AX71" s="980"/>
      <c r="AY71" s="980"/>
      <c r="AZ71" s="981" t="s">
        <v>605</v>
      </c>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4"/>
    </row>
    <row r="72" spans="1:131" ht="26.25" customHeight="1" x14ac:dyDescent="0.2">
      <c r="A72" s="223">
        <v>5</v>
      </c>
      <c r="B72" s="983" t="s">
        <v>603</v>
      </c>
      <c r="C72" s="984"/>
      <c r="D72" s="984"/>
      <c r="E72" s="984"/>
      <c r="F72" s="984"/>
      <c r="G72" s="984"/>
      <c r="H72" s="984"/>
      <c r="I72" s="984"/>
      <c r="J72" s="984"/>
      <c r="K72" s="984"/>
      <c r="L72" s="984"/>
      <c r="M72" s="984"/>
      <c r="N72" s="984"/>
      <c r="O72" s="984"/>
      <c r="P72" s="985"/>
      <c r="Q72" s="986">
        <v>86783</v>
      </c>
      <c r="R72" s="980"/>
      <c r="S72" s="980"/>
      <c r="T72" s="980"/>
      <c r="U72" s="980"/>
      <c r="V72" s="980">
        <v>84421</v>
      </c>
      <c r="W72" s="980"/>
      <c r="X72" s="980"/>
      <c r="Y72" s="980"/>
      <c r="Z72" s="980"/>
      <c r="AA72" s="980">
        <v>2362</v>
      </c>
      <c r="AB72" s="980"/>
      <c r="AC72" s="980"/>
      <c r="AD72" s="980"/>
      <c r="AE72" s="980"/>
      <c r="AF72" s="980">
        <v>2362</v>
      </c>
      <c r="AG72" s="980"/>
      <c r="AH72" s="980"/>
      <c r="AI72" s="980"/>
      <c r="AJ72" s="980"/>
      <c r="AK72" s="980">
        <v>754</v>
      </c>
      <c r="AL72" s="980"/>
      <c r="AM72" s="980"/>
      <c r="AN72" s="980"/>
      <c r="AO72" s="980"/>
      <c r="AP72" s="980" t="s">
        <v>532</v>
      </c>
      <c r="AQ72" s="980"/>
      <c r="AR72" s="980"/>
      <c r="AS72" s="980"/>
      <c r="AT72" s="980"/>
      <c r="AU72" s="980" t="s">
        <v>532</v>
      </c>
      <c r="AV72" s="980"/>
      <c r="AW72" s="980"/>
      <c r="AX72" s="980"/>
      <c r="AY72" s="980"/>
      <c r="AZ72" s="991" t="s">
        <v>608</v>
      </c>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4"/>
    </row>
    <row r="73" spans="1:131" ht="26.25" customHeight="1" x14ac:dyDescent="0.2">
      <c r="A73" s="223">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4"/>
    </row>
    <row r="74" spans="1:131" ht="26.25" customHeight="1" x14ac:dyDescent="0.2">
      <c r="A74" s="223">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4"/>
    </row>
    <row r="75" spans="1:131" ht="26.25" customHeight="1" x14ac:dyDescent="0.2">
      <c r="A75" s="223">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4"/>
    </row>
    <row r="76" spans="1:131" ht="26.25" customHeight="1" x14ac:dyDescent="0.2">
      <c r="A76" s="223">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4"/>
    </row>
    <row r="77" spans="1:131" ht="26.25" customHeight="1" x14ac:dyDescent="0.2">
      <c r="A77" s="223">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4"/>
    </row>
    <row r="78" spans="1:131" ht="26.25" customHeight="1" x14ac:dyDescent="0.2">
      <c r="A78" s="223">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6"/>
      <c r="BF78" s="226"/>
      <c r="BG78" s="226"/>
      <c r="BH78" s="226"/>
      <c r="BI78" s="226"/>
      <c r="BJ78" s="214"/>
      <c r="BK78" s="214"/>
      <c r="BL78" s="214"/>
      <c r="BM78" s="214"/>
      <c r="BN78" s="214"/>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4"/>
    </row>
    <row r="79" spans="1:131" ht="26.25" customHeight="1" x14ac:dyDescent="0.2">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4"/>
      <c r="BK79" s="214"/>
      <c r="BL79" s="214"/>
      <c r="BM79" s="214"/>
      <c r="BN79" s="214"/>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4"/>
    </row>
    <row r="80" spans="1:131" ht="26.25" customHeight="1" x14ac:dyDescent="0.2">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4"/>
    </row>
    <row r="81" spans="1:131" ht="26.25" customHeight="1" x14ac:dyDescent="0.2">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4"/>
    </row>
    <row r="82" spans="1:131" ht="26.25" customHeight="1" x14ac:dyDescent="0.2">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4"/>
    </row>
    <row r="83" spans="1:131" ht="26.25" customHeight="1" x14ac:dyDescent="0.2">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4"/>
    </row>
    <row r="84" spans="1:131" ht="26.25" customHeight="1" x14ac:dyDescent="0.2">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4"/>
    </row>
    <row r="85" spans="1:131" ht="26.25" customHeight="1" x14ac:dyDescent="0.2">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4"/>
    </row>
    <row r="86" spans="1:131" ht="26.25" customHeight="1" x14ac:dyDescent="0.2">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4"/>
    </row>
    <row r="87" spans="1:131" ht="26.25" customHeight="1" x14ac:dyDescent="0.2">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4"/>
    </row>
    <row r="88" spans="1:131" ht="26.25" customHeight="1" thickBot="1" x14ac:dyDescent="0.25">
      <c r="A88" s="225" t="s">
        <v>393</v>
      </c>
      <c r="B88" s="946" t="s">
        <v>429</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393</v>
      </c>
      <c r="BR102" s="946" t="s">
        <v>430</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431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432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433</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434</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1" t="s">
        <v>435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4" customFormat="1" ht="26.25" customHeight="1" x14ac:dyDescent="0.2">
      <c r="A109" s="904" t="s">
        <v>437</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438</v>
      </c>
      <c r="AB109" s="905"/>
      <c r="AC109" s="905"/>
      <c r="AD109" s="905"/>
      <c r="AE109" s="906"/>
      <c r="AF109" s="907" t="s">
        <v>439</v>
      </c>
      <c r="AG109" s="905"/>
      <c r="AH109" s="905"/>
      <c r="AI109" s="905"/>
      <c r="AJ109" s="906"/>
      <c r="AK109" s="907" t="s">
        <v>305</v>
      </c>
      <c r="AL109" s="905"/>
      <c r="AM109" s="905"/>
      <c r="AN109" s="905"/>
      <c r="AO109" s="906"/>
      <c r="AP109" s="907" t="s">
        <v>440</v>
      </c>
      <c r="AQ109" s="905"/>
      <c r="AR109" s="905"/>
      <c r="AS109" s="905"/>
      <c r="AT109" s="938"/>
      <c r="AU109" s="904" t="s">
        <v>437</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438</v>
      </c>
      <c r="BR109" s="905"/>
      <c r="BS109" s="905"/>
      <c r="BT109" s="905"/>
      <c r="BU109" s="906"/>
      <c r="BV109" s="907" t="s">
        <v>439</v>
      </c>
      <c r="BW109" s="905"/>
      <c r="BX109" s="905"/>
      <c r="BY109" s="905"/>
      <c r="BZ109" s="906"/>
      <c r="CA109" s="907" t="s">
        <v>305</v>
      </c>
      <c r="CB109" s="905"/>
      <c r="CC109" s="905"/>
      <c r="CD109" s="905"/>
      <c r="CE109" s="906"/>
      <c r="CF109" s="945" t="s">
        <v>440</v>
      </c>
      <c r="CG109" s="945"/>
      <c r="CH109" s="945"/>
      <c r="CI109" s="945"/>
      <c r="CJ109" s="945"/>
      <c r="CK109" s="907" t="s">
        <v>441</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438</v>
      </c>
      <c r="DH109" s="905"/>
      <c r="DI109" s="905"/>
      <c r="DJ109" s="905"/>
      <c r="DK109" s="906"/>
      <c r="DL109" s="907" t="s">
        <v>439</v>
      </c>
      <c r="DM109" s="905"/>
      <c r="DN109" s="905"/>
      <c r="DO109" s="905"/>
      <c r="DP109" s="906"/>
      <c r="DQ109" s="907" t="s">
        <v>305</v>
      </c>
      <c r="DR109" s="905"/>
      <c r="DS109" s="905"/>
      <c r="DT109" s="905"/>
      <c r="DU109" s="906"/>
      <c r="DV109" s="907" t="s">
        <v>440</v>
      </c>
      <c r="DW109" s="905"/>
      <c r="DX109" s="905"/>
      <c r="DY109" s="905"/>
      <c r="DZ109" s="938"/>
    </row>
    <row r="110" spans="1:131" s="214" customFormat="1" ht="26.25" customHeight="1" x14ac:dyDescent="0.2">
      <c r="A110" s="816" t="s">
        <v>442</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594734</v>
      </c>
      <c r="AB110" s="898"/>
      <c r="AC110" s="898"/>
      <c r="AD110" s="898"/>
      <c r="AE110" s="899"/>
      <c r="AF110" s="900">
        <v>657014</v>
      </c>
      <c r="AG110" s="898"/>
      <c r="AH110" s="898"/>
      <c r="AI110" s="898"/>
      <c r="AJ110" s="899"/>
      <c r="AK110" s="900">
        <v>772235</v>
      </c>
      <c r="AL110" s="898"/>
      <c r="AM110" s="898"/>
      <c r="AN110" s="898"/>
      <c r="AO110" s="899"/>
      <c r="AP110" s="901">
        <v>24.1</v>
      </c>
      <c r="AQ110" s="902"/>
      <c r="AR110" s="902"/>
      <c r="AS110" s="902"/>
      <c r="AT110" s="903"/>
      <c r="AU110" s="939" t="s">
        <v>73</v>
      </c>
      <c r="AV110" s="940"/>
      <c r="AW110" s="940"/>
      <c r="AX110" s="940"/>
      <c r="AY110" s="940"/>
      <c r="AZ110" s="869" t="s">
        <v>443</v>
      </c>
      <c r="BA110" s="817"/>
      <c r="BB110" s="817"/>
      <c r="BC110" s="817"/>
      <c r="BD110" s="817"/>
      <c r="BE110" s="817"/>
      <c r="BF110" s="817"/>
      <c r="BG110" s="817"/>
      <c r="BH110" s="817"/>
      <c r="BI110" s="817"/>
      <c r="BJ110" s="817"/>
      <c r="BK110" s="817"/>
      <c r="BL110" s="817"/>
      <c r="BM110" s="817"/>
      <c r="BN110" s="817"/>
      <c r="BO110" s="817"/>
      <c r="BP110" s="818"/>
      <c r="BQ110" s="870">
        <v>7865154</v>
      </c>
      <c r="BR110" s="851"/>
      <c r="BS110" s="851"/>
      <c r="BT110" s="851"/>
      <c r="BU110" s="851"/>
      <c r="BV110" s="851">
        <v>8184059</v>
      </c>
      <c r="BW110" s="851"/>
      <c r="BX110" s="851"/>
      <c r="BY110" s="851"/>
      <c r="BZ110" s="851"/>
      <c r="CA110" s="851">
        <v>8558003</v>
      </c>
      <c r="CB110" s="851"/>
      <c r="CC110" s="851"/>
      <c r="CD110" s="851"/>
      <c r="CE110" s="851"/>
      <c r="CF110" s="875">
        <v>267.3</v>
      </c>
      <c r="CG110" s="876"/>
      <c r="CH110" s="876"/>
      <c r="CI110" s="876"/>
      <c r="CJ110" s="876"/>
      <c r="CK110" s="935" t="s">
        <v>444</v>
      </c>
      <c r="CL110" s="828"/>
      <c r="CM110" s="869" t="s">
        <v>445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446</v>
      </c>
      <c r="DH110" s="851"/>
      <c r="DI110" s="851"/>
      <c r="DJ110" s="851"/>
      <c r="DK110" s="851"/>
      <c r="DL110" s="851" t="s">
        <v>447</v>
      </c>
      <c r="DM110" s="851"/>
      <c r="DN110" s="851"/>
      <c r="DO110" s="851"/>
      <c r="DP110" s="851"/>
      <c r="DQ110" s="851" t="s">
        <v>446</v>
      </c>
      <c r="DR110" s="851"/>
      <c r="DS110" s="851"/>
      <c r="DT110" s="851"/>
      <c r="DU110" s="851"/>
      <c r="DV110" s="852" t="s">
        <v>448</v>
      </c>
      <c r="DW110" s="852"/>
      <c r="DX110" s="852"/>
      <c r="DY110" s="852"/>
      <c r="DZ110" s="853"/>
    </row>
    <row r="111" spans="1:131" s="214" customFormat="1" ht="26.25" customHeight="1" x14ac:dyDescent="0.2">
      <c r="A111" s="783" t="s">
        <v>449</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448</v>
      </c>
      <c r="AB111" s="928"/>
      <c r="AC111" s="928"/>
      <c r="AD111" s="928"/>
      <c r="AE111" s="929"/>
      <c r="AF111" s="930" t="s">
        <v>446</v>
      </c>
      <c r="AG111" s="928"/>
      <c r="AH111" s="928"/>
      <c r="AI111" s="928"/>
      <c r="AJ111" s="929"/>
      <c r="AK111" s="930" t="s">
        <v>447</v>
      </c>
      <c r="AL111" s="928"/>
      <c r="AM111" s="928"/>
      <c r="AN111" s="928"/>
      <c r="AO111" s="929"/>
      <c r="AP111" s="931" t="s">
        <v>446</v>
      </c>
      <c r="AQ111" s="932"/>
      <c r="AR111" s="932"/>
      <c r="AS111" s="932"/>
      <c r="AT111" s="933"/>
      <c r="AU111" s="941"/>
      <c r="AV111" s="942"/>
      <c r="AW111" s="942"/>
      <c r="AX111" s="942"/>
      <c r="AY111" s="942"/>
      <c r="AZ111" s="824" t="s">
        <v>450</v>
      </c>
      <c r="BA111" s="761"/>
      <c r="BB111" s="761"/>
      <c r="BC111" s="761"/>
      <c r="BD111" s="761"/>
      <c r="BE111" s="761"/>
      <c r="BF111" s="761"/>
      <c r="BG111" s="761"/>
      <c r="BH111" s="761"/>
      <c r="BI111" s="761"/>
      <c r="BJ111" s="761"/>
      <c r="BK111" s="761"/>
      <c r="BL111" s="761"/>
      <c r="BM111" s="761"/>
      <c r="BN111" s="761"/>
      <c r="BO111" s="761"/>
      <c r="BP111" s="762"/>
      <c r="BQ111" s="825">
        <v>40002</v>
      </c>
      <c r="BR111" s="826"/>
      <c r="BS111" s="826"/>
      <c r="BT111" s="826"/>
      <c r="BU111" s="826"/>
      <c r="BV111" s="826">
        <v>40002</v>
      </c>
      <c r="BW111" s="826"/>
      <c r="BX111" s="826"/>
      <c r="BY111" s="826"/>
      <c r="BZ111" s="826"/>
      <c r="CA111" s="826">
        <v>20001</v>
      </c>
      <c r="CB111" s="826"/>
      <c r="CC111" s="826"/>
      <c r="CD111" s="826"/>
      <c r="CE111" s="826"/>
      <c r="CF111" s="884">
        <v>0.6</v>
      </c>
      <c r="CG111" s="885"/>
      <c r="CH111" s="885"/>
      <c r="CI111" s="885"/>
      <c r="CJ111" s="885"/>
      <c r="CK111" s="936"/>
      <c r="CL111" s="830"/>
      <c r="CM111" s="824" t="s">
        <v>451</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446</v>
      </c>
      <c r="DH111" s="826"/>
      <c r="DI111" s="826"/>
      <c r="DJ111" s="826"/>
      <c r="DK111" s="826"/>
      <c r="DL111" s="826" t="s">
        <v>446</v>
      </c>
      <c r="DM111" s="826"/>
      <c r="DN111" s="826"/>
      <c r="DO111" s="826"/>
      <c r="DP111" s="826"/>
      <c r="DQ111" s="826" t="s">
        <v>448</v>
      </c>
      <c r="DR111" s="826"/>
      <c r="DS111" s="826"/>
      <c r="DT111" s="826"/>
      <c r="DU111" s="826"/>
      <c r="DV111" s="803" t="s">
        <v>446</v>
      </c>
      <c r="DW111" s="803"/>
      <c r="DX111" s="803"/>
      <c r="DY111" s="803"/>
      <c r="DZ111" s="804"/>
    </row>
    <row r="112" spans="1:131" s="214" customFormat="1" ht="26.25" customHeight="1" x14ac:dyDescent="0.2">
      <c r="A112" s="921" t="s">
        <v>452</v>
      </c>
      <c r="B112" s="922"/>
      <c r="C112" s="761" t="s">
        <v>453</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454</v>
      </c>
      <c r="AB112" s="789"/>
      <c r="AC112" s="789"/>
      <c r="AD112" s="789"/>
      <c r="AE112" s="790"/>
      <c r="AF112" s="791" t="s">
        <v>446</v>
      </c>
      <c r="AG112" s="789"/>
      <c r="AH112" s="789"/>
      <c r="AI112" s="789"/>
      <c r="AJ112" s="790"/>
      <c r="AK112" s="791" t="s">
        <v>448</v>
      </c>
      <c r="AL112" s="789"/>
      <c r="AM112" s="789"/>
      <c r="AN112" s="789"/>
      <c r="AO112" s="790"/>
      <c r="AP112" s="833" t="s">
        <v>454</v>
      </c>
      <c r="AQ112" s="834"/>
      <c r="AR112" s="834"/>
      <c r="AS112" s="834"/>
      <c r="AT112" s="835"/>
      <c r="AU112" s="941"/>
      <c r="AV112" s="942"/>
      <c r="AW112" s="942"/>
      <c r="AX112" s="942"/>
      <c r="AY112" s="942"/>
      <c r="AZ112" s="824" t="s">
        <v>455</v>
      </c>
      <c r="BA112" s="761"/>
      <c r="BB112" s="761"/>
      <c r="BC112" s="761"/>
      <c r="BD112" s="761"/>
      <c r="BE112" s="761"/>
      <c r="BF112" s="761"/>
      <c r="BG112" s="761"/>
      <c r="BH112" s="761"/>
      <c r="BI112" s="761"/>
      <c r="BJ112" s="761"/>
      <c r="BK112" s="761"/>
      <c r="BL112" s="761"/>
      <c r="BM112" s="761"/>
      <c r="BN112" s="761"/>
      <c r="BO112" s="761"/>
      <c r="BP112" s="762"/>
      <c r="BQ112" s="825">
        <v>5910000</v>
      </c>
      <c r="BR112" s="826"/>
      <c r="BS112" s="826"/>
      <c r="BT112" s="826"/>
      <c r="BU112" s="826"/>
      <c r="BV112" s="826">
        <v>5606460</v>
      </c>
      <c r="BW112" s="826"/>
      <c r="BX112" s="826"/>
      <c r="BY112" s="826"/>
      <c r="BZ112" s="826"/>
      <c r="CA112" s="826">
        <v>5242429</v>
      </c>
      <c r="CB112" s="826"/>
      <c r="CC112" s="826"/>
      <c r="CD112" s="826"/>
      <c r="CE112" s="826"/>
      <c r="CF112" s="884">
        <v>163.69999999999999</v>
      </c>
      <c r="CG112" s="885"/>
      <c r="CH112" s="885"/>
      <c r="CI112" s="885"/>
      <c r="CJ112" s="885"/>
      <c r="CK112" s="936"/>
      <c r="CL112" s="830"/>
      <c r="CM112" s="824" t="s">
        <v>456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457</v>
      </c>
      <c r="DH112" s="826"/>
      <c r="DI112" s="826"/>
      <c r="DJ112" s="826"/>
      <c r="DK112" s="826"/>
      <c r="DL112" s="826" t="s">
        <v>446</v>
      </c>
      <c r="DM112" s="826"/>
      <c r="DN112" s="826"/>
      <c r="DO112" s="826"/>
      <c r="DP112" s="826"/>
      <c r="DQ112" s="826" t="s">
        <v>457</v>
      </c>
      <c r="DR112" s="826"/>
      <c r="DS112" s="826"/>
      <c r="DT112" s="826"/>
      <c r="DU112" s="826"/>
      <c r="DV112" s="803" t="s">
        <v>446</v>
      </c>
      <c r="DW112" s="803"/>
      <c r="DX112" s="803"/>
      <c r="DY112" s="803"/>
      <c r="DZ112" s="804"/>
    </row>
    <row r="113" spans="1:130" s="214" customFormat="1" ht="26.25" customHeight="1" x14ac:dyDescent="0.2">
      <c r="A113" s="923"/>
      <c r="B113" s="924"/>
      <c r="C113" s="761" t="s">
        <v>458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481781</v>
      </c>
      <c r="AB113" s="928"/>
      <c r="AC113" s="928"/>
      <c r="AD113" s="928"/>
      <c r="AE113" s="929"/>
      <c r="AF113" s="930">
        <v>470962</v>
      </c>
      <c r="AG113" s="928"/>
      <c r="AH113" s="928"/>
      <c r="AI113" s="928"/>
      <c r="AJ113" s="929"/>
      <c r="AK113" s="930">
        <v>484944</v>
      </c>
      <c r="AL113" s="928"/>
      <c r="AM113" s="928"/>
      <c r="AN113" s="928"/>
      <c r="AO113" s="929"/>
      <c r="AP113" s="931">
        <v>15.1</v>
      </c>
      <c r="AQ113" s="932"/>
      <c r="AR113" s="932"/>
      <c r="AS113" s="932"/>
      <c r="AT113" s="933"/>
      <c r="AU113" s="941"/>
      <c r="AV113" s="942"/>
      <c r="AW113" s="942"/>
      <c r="AX113" s="942"/>
      <c r="AY113" s="942"/>
      <c r="AZ113" s="824" t="s">
        <v>459</v>
      </c>
      <c r="BA113" s="761"/>
      <c r="BB113" s="761"/>
      <c r="BC113" s="761"/>
      <c r="BD113" s="761"/>
      <c r="BE113" s="761"/>
      <c r="BF113" s="761"/>
      <c r="BG113" s="761"/>
      <c r="BH113" s="761"/>
      <c r="BI113" s="761"/>
      <c r="BJ113" s="761"/>
      <c r="BK113" s="761"/>
      <c r="BL113" s="761"/>
      <c r="BM113" s="761"/>
      <c r="BN113" s="761"/>
      <c r="BO113" s="761"/>
      <c r="BP113" s="762"/>
      <c r="BQ113" s="825">
        <v>83008</v>
      </c>
      <c r="BR113" s="826"/>
      <c r="BS113" s="826"/>
      <c r="BT113" s="826"/>
      <c r="BU113" s="826"/>
      <c r="BV113" s="826">
        <v>81186</v>
      </c>
      <c r="BW113" s="826"/>
      <c r="BX113" s="826"/>
      <c r="BY113" s="826"/>
      <c r="BZ113" s="826"/>
      <c r="CA113" s="826">
        <v>77912</v>
      </c>
      <c r="CB113" s="826"/>
      <c r="CC113" s="826"/>
      <c r="CD113" s="826"/>
      <c r="CE113" s="826"/>
      <c r="CF113" s="884">
        <v>2.4</v>
      </c>
      <c r="CG113" s="885"/>
      <c r="CH113" s="885"/>
      <c r="CI113" s="885"/>
      <c r="CJ113" s="885"/>
      <c r="CK113" s="936"/>
      <c r="CL113" s="830"/>
      <c r="CM113" s="824" t="s">
        <v>460</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454</v>
      </c>
      <c r="DH113" s="789"/>
      <c r="DI113" s="789"/>
      <c r="DJ113" s="789"/>
      <c r="DK113" s="790"/>
      <c r="DL113" s="791" t="s">
        <v>461</v>
      </c>
      <c r="DM113" s="789"/>
      <c r="DN113" s="789"/>
      <c r="DO113" s="789"/>
      <c r="DP113" s="790"/>
      <c r="DQ113" s="791" t="s">
        <v>447</v>
      </c>
      <c r="DR113" s="789"/>
      <c r="DS113" s="789"/>
      <c r="DT113" s="789"/>
      <c r="DU113" s="790"/>
      <c r="DV113" s="833" t="s">
        <v>446</v>
      </c>
      <c r="DW113" s="834"/>
      <c r="DX113" s="834"/>
      <c r="DY113" s="834"/>
      <c r="DZ113" s="835"/>
    </row>
    <row r="114" spans="1:130" s="214" customFormat="1" ht="26.25" customHeight="1" x14ac:dyDescent="0.2">
      <c r="A114" s="923"/>
      <c r="B114" s="924"/>
      <c r="C114" s="761" t="s">
        <v>462</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12486</v>
      </c>
      <c r="AB114" s="789"/>
      <c r="AC114" s="789"/>
      <c r="AD114" s="789"/>
      <c r="AE114" s="790"/>
      <c r="AF114" s="791">
        <v>14653</v>
      </c>
      <c r="AG114" s="789"/>
      <c r="AH114" s="789"/>
      <c r="AI114" s="789"/>
      <c r="AJ114" s="790"/>
      <c r="AK114" s="791">
        <v>15472</v>
      </c>
      <c r="AL114" s="789"/>
      <c r="AM114" s="789"/>
      <c r="AN114" s="789"/>
      <c r="AO114" s="790"/>
      <c r="AP114" s="833">
        <v>0.5</v>
      </c>
      <c r="AQ114" s="834"/>
      <c r="AR114" s="834"/>
      <c r="AS114" s="834"/>
      <c r="AT114" s="835"/>
      <c r="AU114" s="941"/>
      <c r="AV114" s="942"/>
      <c r="AW114" s="942"/>
      <c r="AX114" s="942"/>
      <c r="AY114" s="942"/>
      <c r="AZ114" s="824" t="s">
        <v>463</v>
      </c>
      <c r="BA114" s="761"/>
      <c r="BB114" s="761"/>
      <c r="BC114" s="761"/>
      <c r="BD114" s="761"/>
      <c r="BE114" s="761"/>
      <c r="BF114" s="761"/>
      <c r="BG114" s="761"/>
      <c r="BH114" s="761"/>
      <c r="BI114" s="761"/>
      <c r="BJ114" s="761"/>
      <c r="BK114" s="761"/>
      <c r="BL114" s="761"/>
      <c r="BM114" s="761"/>
      <c r="BN114" s="761"/>
      <c r="BO114" s="761"/>
      <c r="BP114" s="762"/>
      <c r="BQ114" s="825">
        <v>412681</v>
      </c>
      <c r="BR114" s="826"/>
      <c r="BS114" s="826"/>
      <c r="BT114" s="826"/>
      <c r="BU114" s="826"/>
      <c r="BV114" s="826">
        <v>338365</v>
      </c>
      <c r="BW114" s="826"/>
      <c r="BX114" s="826"/>
      <c r="BY114" s="826"/>
      <c r="BZ114" s="826"/>
      <c r="CA114" s="826">
        <v>308219</v>
      </c>
      <c r="CB114" s="826"/>
      <c r="CC114" s="826"/>
      <c r="CD114" s="826"/>
      <c r="CE114" s="826"/>
      <c r="CF114" s="884">
        <v>9.6</v>
      </c>
      <c r="CG114" s="885"/>
      <c r="CH114" s="885"/>
      <c r="CI114" s="885"/>
      <c r="CJ114" s="885"/>
      <c r="CK114" s="936"/>
      <c r="CL114" s="830"/>
      <c r="CM114" s="824" t="s">
        <v>464</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448</v>
      </c>
      <c r="DH114" s="789"/>
      <c r="DI114" s="789"/>
      <c r="DJ114" s="789"/>
      <c r="DK114" s="790"/>
      <c r="DL114" s="791" t="s">
        <v>446</v>
      </c>
      <c r="DM114" s="789"/>
      <c r="DN114" s="789"/>
      <c r="DO114" s="789"/>
      <c r="DP114" s="790"/>
      <c r="DQ114" s="791" t="s">
        <v>446</v>
      </c>
      <c r="DR114" s="789"/>
      <c r="DS114" s="789"/>
      <c r="DT114" s="789"/>
      <c r="DU114" s="790"/>
      <c r="DV114" s="833" t="s">
        <v>446</v>
      </c>
      <c r="DW114" s="834"/>
      <c r="DX114" s="834"/>
      <c r="DY114" s="834"/>
      <c r="DZ114" s="835"/>
    </row>
    <row r="115" spans="1:130" s="214" customFormat="1" ht="26.25" customHeight="1" x14ac:dyDescent="0.2">
      <c r="A115" s="923"/>
      <c r="B115" s="924"/>
      <c r="C115" s="761" t="s">
        <v>465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446</v>
      </c>
      <c r="AB115" s="928"/>
      <c r="AC115" s="928"/>
      <c r="AD115" s="928"/>
      <c r="AE115" s="929"/>
      <c r="AF115" s="930" t="s">
        <v>446</v>
      </c>
      <c r="AG115" s="928"/>
      <c r="AH115" s="928"/>
      <c r="AI115" s="928"/>
      <c r="AJ115" s="929"/>
      <c r="AK115" s="930" t="s">
        <v>457</v>
      </c>
      <c r="AL115" s="928"/>
      <c r="AM115" s="928"/>
      <c r="AN115" s="928"/>
      <c r="AO115" s="929"/>
      <c r="AP115" s="931" t="s">
        <v>446</v>
      </c>
      <c r="AQ115" s="932"/>
      <c r="AR115" s="932"/>
      <c r="AS115" s="932"/>
      <c r="AT115" s="933"/>
      <c r="AU115" s="941"/>
      <c r="AV115" s="942"/>
      <c r="AW115" s="942"/>
      <c r="AX115" s="942"/>
      <c r="AY115" s="942"/>
      <c r="AZ115" s="824" t="s">
        <v>466</v>
      </c>
      <c r="BA115" s="761"/>
      <c r="BB115" s="761"/>
      <c r="BC115" s="761"/>
      <c r="BD115" s="761"/>
      <c r="BE115" s="761"/>
      <c r="BF115" s="761"/>
      <c r="BG115" s="761"/>
      <c r="BH115" s="761"/>
      <c r="BI115" s="761"/>
      <c r="BJ115" s="761"/>
      <c r="BK115" s="761"/>
      <c r="BL115" s="761"/>
      <c r="BM115" s="761"/>
      <c r="BN115" s="761"/>
      <c r="BO115" s="761"/>
      <c r="BP115" s="762"/>
      <c r="BQ115" s="825" t="s">
        <v>461</v>
      </c>
      <c r="BR115" s="826"/>
      <c r="BS115" s="826"/>
      <c r="BT115" s="826"/>
      <c r="BU115" s="826"/>
      <c r="BV115" s="826" t="s">
        <v>446</v>
      </c>
      <c r="BW115" s="826"/>
      <c r="BX115" s="826"/>
      <c r="BY115" s="826"/>
      <c r="BZ115" s="826"/>
      <c r="CA115" s="826" t="s">
        <v>454</v>
      </c>
      <c r="CB115" s="826"/>
      <c r="CC115" s="826"/>
      <c r="CD115" s="826"/>
      <c r="CE115" s="826"/>
      <c r="CF115" s="884" t="s">
        <v>446</v>
      </c>
      <c r="CG115" s="885"/>
      <c r="CH115" s="885"/>
      <c r="CI115" s="885"/>
      <c r="CJ115" s="885"/>
      <c r="CK115" s="936"/>
      <c r="CL115" s="830"/>
      <c r="CM115" s="824" t="s">
        <v>467</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v>40002</v>
      </c>
      <c r="DH115" s="789"/>
      <c r="DI115" s="789"/>
      <c r="DJ115" s="789"/>
      <c r="DK115" s="790"/>
      <c r="DL115" s="791">
        <v>40002</v>
      </c>
      <c r="DM115" s="789"/>
      <c r="DN115" s="789"/>
      <c r="DO115" s="789"/>
      <c r="DP115" s="790"/>
      <c r="DQ115" s="791">
        <v>20001</v>
      </c>
      <c r="DR115" s="789"/>
      <c r="DS115" s="789"/>
      <c r="DT115" s="789"/>
      <c r="DU115" s="790"/>
      <c r="DV115" s="833">
        <v>0.6</v>
      </c>
      <c r="DW115" s="834"/>
      <c r="DX115" s="834"/>
      <c r="DY115" s="834"/>
      <c r="DZ115" s="835"/>
    </row>
    <row r="116" spans="1:130" s="214" customFormat="1" ht="26.25" customHeight="1" x14ac:dyDescent="0.2">
      <c r="A116" s="925"/>
      <c r="B116" s="926"/>
      <c r="C116" s="848" t="s">
        <v>468</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457</v>
      </c>
      <c r="AB116" s="789"/>
      <c r="AC116" s="789"/>
      <c r="AD116" s="789"/>
      <c r="AE116" s="790"/>
      <c r="AF116" s="791" t="s">
        <v>446</v>
      </c>
      <c r="AG116" s="789"/>
      <c r="AH116" s="789"/>
      <c r="AI116" s="789"/>
      <c r="AJ116" s="790"/>
      <c r="AK116" s="791" t="s">
        <v>446</v>
      </c>
      <c r="AL116" s="789"/>
      <c r="AM116" s="789"/>
      <c r="AN116" s="789"/>
      <c r="AO116" s="790"/>
      <c r="AP116" s="833" t="s">
        <v>461</v>
      </c>
      <c r="AQ116" s="834"/>
      <c r="AR116" s="834"/>
      <c r="AS116" s="834"/>
      <c r="AT116" s="835"/>
      <c r="AU116" s="941"/>
      <c r="AV116" s="942"/>
      <c r="AW116" s="942"/>
      <c r="AX116" s="942"/>
      <c r="AY116" s="942"/>
      <c r="AZ116" s="918" t="s">
        <v>469</v>
      </c>
      <c r="BA116" s="919"/>
      <c r="BB116" s="919"/>
      <c r="BC116" s="919"/>
      <c r="BD116" s="919"/>
      <c r="BE116" s="919"/>
      <c r="BF116" s="919"/>
      <c r="BG116" s="919"/>
      <c r="BH116" s="919"/>
      <c r="BI116" s="919"/>
      <c r="BJ116" s="919"/>
      <c r="BK116" s="919"/>
      <c r="BL116" s="919"/>
      <c r="BM116" s="919"/>
      <c r="BN116" s="919"/>
      <c r="BO116" s="919"/>
      <c r="BP116" s="920"/>
      <c r="BQ116" s="825" t="s">
        <v>446</v>
      </c>
      <c r="BR116" s="826"/>
      <c r="BS116" s="826"/>
      <c r="BT116" s="826"/>
      <c r="BU116" s="826"/>
      <c r="BV116" s="826" t="s">
        <v>446</v>
      </c>
      <c r="BW116" s="826"/>
      <c r="BX116" s="826"/>
      <c r="BY116" s="826"/>
      <c r="BZ116" s="826"/>
      <c r="CA116" s="826" t="s">
        <v>446</v>
      </c>
      <c r="CB116" s="826"/>
      <c r="CC116" s="826"/>
      <c r="CD116" s="826"/>
      <c r="CE116" s="826"/>
      <c r="CF116" s="884" t="s">
        <v>446</v>
      </c>
      <c r="CG116" s="885"/>
      <c r="CH116" s="885"/>
      <c r="CI116" s="885"/>
      <c r="CJ116" s="885"/>
      <c r="CK116" s="936"/>
      <c r="CL116" s="830"/>
      <c r="CM116" s="824" t="s">
        <v>470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454</v>
      </c>
      <c r="DH116" s="789"/>
      <c r="DI116" s="789"/>
      <c r="DJ116" s="789"/>
      <c r="DK116" s="790"/>
      <c r="DL116" s="791" t="s">
        <v>461</v>
      </c>
      <c r="DM116" s="789"/>
      <c r="DN116" s="789"/>
      <c r="DO116" s="789"/>
      <c r="DP116" s="790"/>
      <c r="DQ116" s="791" t="s">
        <v>454</v>
      </c>
      <c r="DR116" s="789"/>
      <c r="DS116" s="789"/>
      <c r="DT116" s="789"/>
      <c r="DU116" s="790"/>
      <c r="DV116" s="833" t="s">
        <v>448</v>
      </c>
      <c r="DW116" s="834"/>
      <c r="DX116" s="834"/>
      <c r="DY116" s="834"/>
      <c r="DZ116" s="835"/>
    </row>
    <row r="117" spans="1:130" s="214" customFormat="1" ht="26.25" customHeight="1" x14ac:dyDescent="0.2">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471</v>
      </c>
      <c r="Z117" s="906"/>
      <c r="AA117" s="911">
        <v>1089001</v>
      </c>
      <c r="AB117" s="912"/>
      <c r="AC117" s="912"/>
      <c r="AD117" s="912"/>
      <c r="AE117" s="913"/>
      <c r="AF117" s="914">
        <v>1142629</v>
      </c>
      <c r="AG117" s="912"/>
      <c r="AH117" s="912"/>
      <c r="AI117" s="912"/>
      <c r="AJ117" s="913"/>
      <c r="AK117" s="914">
        <v>1272651</v>
      </c>
      <c r="AL117" s="912"/>
      <c r="AM117" s="912"/>
      <c r="AN117" s="912"/>
      <c r="AO117" s="913"/>
      <c r="AP117" s="915"/>
      <c r="AQ117" s="916"/>
      <c r="AR117" s="916"/>
      <c r="AS117" s="916"/>
      <c r="AT117" s="917"/>
      <c r="AU117" s="941"/>
      <c r="AV117" s="942"/>
      <c r="AW117" s="942"/>
      <c r="AX117" s="942"/>
      <c r="AY117" s="942"/>
      <c r="AZ117" s="872" t="s">
        <v>472</v>
      </c>
      <c r="BA117" s="873"/>
      <c r="BB117" s="873"/>
      <c r="BC117" s="873"/>
      <c r="BD117" s="873"/>
      <c r="BE117" s="873"/>
      <c r="BF117" s="873"/>
      <c r="BG117" s="873"/>
      <c r="BH117" s="873"/>
      <c r="BI117" s="873"/>
      <c r="BJ117" s="873"/>
      <c r="BK117" s="873"/>
      <c r="BL117" s="873"/>
      <c r="BM117" s="873"/>
      <c r="BN117" s="873"/>
      <c r="BO117" s="873"/>
      <c r="BP117" s="874"/>
      <c r="BQ117" s="825" t="s">
        <v>461</v>
      </c>
      <c r="BR117" s="826"/>
      <c r="BS117" s="826"/>
      <c r="BT117" s="826"/>
      <c r="BU117" s="826"/>
      <c r="BV117" s="826" t="s">
        <v>447</v>
      </c>
      <c r="BW117" s="826"/>
      <c r="BX117" s="826"/>
      <c r="BY117" s="826"/>
      <c r="BZ117" s="826"/>
      <c r="CA117" s="826" t="s">
        <v>446</v>
      </c>
      <c r="CB117" s="826"/>
      <c r="CC117" s="826"/>
      <c r="CD117" s="826"/>
      <c r="CE117" s="826"/>
      <c r="CF117" s="884" t="s">
        <v>448</v>
      </c>
      <c r="CG117" s="885"/>
      <c r="CH117" s="885"/>
      <c r="CI117" s="885"/>
      <c r="CJ117" s="885"/>
      <c r="CK117" s="936"/>
      <c r="CL117" s="830"/>
      <c r="CM117" s="824" t="s">
        <v>473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448</v>
      </c>
      <c r="DH117" s="789"/>
      <c r="DI117" s="789"/>
      <c r="DJ117" s="789"/>
      <c r="DK117" s="790"/>
      <c r="DL117" s="791" t="s">
        <v>447</v>
      </c>
      <c r="DM117" s="789"/>
      <c r="DN117" s="789"/>
      <c r="DO117" s="789"/>
      <c r="DP117" s="790"/>
      <c r="DQ117" s="791" t="s">
        <v>446</v>
      </c>
      <c r="DR117" s="789"/>
      <c r="DS117" s="789"/>
      <c r="DT117" s="789"/>
      <c r="DU117" s="790"/>
      <c r="DV117" s="833" t="s">
        <v>448</v>
      </c>
      <c r="DW117" s="834"/>
      <c r="DX117" s="834"/>
      <c r="DY117" s="834"/>
      <c r="DZ117" s="835"/>
    </row>
    <row r="118" spans="1:130" s="214" customFormat="1" ht="26.25" customHeight="1" x14ac:dyDescent="0.2">
      <c r="A118" s="904" t="s">
        <v>441</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438</v>
      </c>
      <c r="AB118" s="905"/>
      <c r="AC118" s="905"/>
      <c r="AD118" s="905"/>
      <c r="AE118" s="906"/>
      <c r="AF118" s="907" t="s">
        <v>439</v>
      </c>
      <c r="AG118" s="905"/>
      <c r="AH118" s="905"/>
      <c r="AI118" s="905"/>
      <c r="AJ118" s="906"/>
      <c r="AK118" s="907" t="s">
        <v>305</v>
      </c>
      <c r="AL118" s="905"/>
      <c r="AM118" s="905"/>
      <c r="AN118" s="905"/>
      <c r="AO118" s="906"/>
      <c r="AP118" s="908" t="s">
        <v>440</v>
      </c>
      <c r="AQ118" s="909"/>
      <c r="AR118" s="909"/>
      <c r="AS118" s="909"/>
      <c r="AT118" s="910"/>
      <c r="AU118" s="941"/>
      <c r="AV118" s="942"/>
      <c r="AW118" s="942"/>
      <c r="AX118" s="942"/>
      <c r="AY118" s="942"/>
      <c r="AZ118" s="847" t="s">
        <v>474</v>
      </c>
      <c r="BA118" s="848"/>
      <c r="BB118" s="848"/>
      <c r="BC118" s="848"/>
      <c r="BD118" s="848"/>
      <c r="BE118" s="848"/>
      <c r="BF118" s="848"/>
      <c r="BG118" s="848"/>
      <c r="BH118" s="848"/>
      <c r="BI118" s="848"/>
      <c r="BJ118" s="848"/>
      <c r="BK118" s="848"/>
      <c r="BL118" s="848"/>
      <c r="BM118" s="848"/>
      <c r="BN118" s="848"/>
      <c r="BO118" s="848"/>
      <c r="BP118" s="849"/>
      <c r="BQ118" s="888" t="s">
        <v>447</v>
      </c>
      <c r="BR118" s="854"/>
      <c r="BS118" s="854"/>
      <c r="BT118" s="854"/>
      <c r="BU118" s="854"/>
      <c r="BV118" s="854" t="s">
        <v>446</v>
      </c>
      <c r="BW118" s="854"/>
      <c r="BX118" s="854"/>
      <c r="BY118" s="854"/>
      <c r="BZ118" s="854"/>
      <c r="CA118" s="854" t="s">
        <v>446</v>
      </c>
      <c r="CB118" s="854"/>
      <c r="CC118" s="854"/>
      <c r="CD118" s="854"/>
      <c r="CE118" s="854"/>
      <c r="CF118" s="884" t="s">
        <v>446</v>
      </c>
      <c r="CG118" s="885"/>
      <c r="CH118" s="885"/>
      <c r="CI118" s="885"/>
      <c r="CJ118" s="885"/>
      <c r="CK118" s="936"/>
      <c r="CL118" s="830"/>
      <c r="CM118" s="824" t="s">
        <v>475</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446</v>
      </c>
      <c r="DH118" s="789"/>
      <c r="DI118" s="789"/>
      <c r="DJ118" s="789"/>
      <c r="DK118" s="790"/>
      <c r="DL118" s="791" t="s">
        <v>446</v>
      </c>
      <c r="DM118" s="789"/>
      <c r="DN118" s="789"/>
      <c r="DO118" s="789"/>
      <c r="DP118" s="790"/>
      <c r="DQ118" s="791" t="s">
        <v>446</v>
      </c>
      <c r="DR118" s="789"/>
      <c r="DS118" s="789"/>
      <c r="DT118" s="789"/>
      <c r="DU118" s="790"/>
      <c r="DV118" s="833" t="s">
        <v>446</v>
      </c>
      <c r="DW118" s="834"/>
      <c r="DX118" s="834"/>
      <c r="DY118" s="834"/>
      <c r="DZ118" s="835"/>
    </row>
    <row r="119" spans="1:130" s="214" customFormat="1" ht="26.25" customHeight="1" x14ac:dyDescent="0.2">
      <c r="A119" s="827" t="s">
        <v>444</v>
      </c>
      <c r="B119" s="828"/>
      <c r="C119" s="869" t="s">
        <v>445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447</v>
      </c>
      <c r="AB119" s="898"/>
      <c r="AC119" s="898"/>
      <c r="AD119" s="898"/>
      <c r="AE119" s="899"/>
      <c r="AF119" s="900" t="s">
        <v>461</v>
      </c>
      <c r="AG119" s="898"/>
      <c r="AH119" s="898"/>
      <c r="AI119" s="898"/>
      <c r="AJ119" s="899"/>
      <c r="AK119" s="900" t="s">
        <v>447</v>
      </c>
      <c r="AL119" s="898"/>
      <c r="AM119" s="898"/>
      <c r="AN119" s="898"/>
      <c r="AO119" s="899"/>
      <c r="AP119" s="901" t="s">
        <v>446</v>
      </c>
      <c r="AQ119" s="902"/>
      <c r="AR119" s="902"/>
      <c r="AS119" s="902"/>
      <c r="AT119" s="903"/>
      <c r="AU119" s="943"/>
      <c r="AV119" s="944"/>
      <c r="AW119" s="944"/>
      <c r="AX119" s="944"/>
      <c r="AY119" s="944"/>
      <c r="AZ119" s="237" t="s">
        <v>188</v>
      </c>
      <c r="BA119" s="237"/>
      <c r="BB119" s="237"/>
      <c r="BC119" s="237"/>
      <c r="BD119" s="237"/>
      <c r="BE119" s="237"/>
      <c r="BF119" s="237"/>
      <c r="BG119" s="237"/>
      <c r="BH119" s="237"/>
      <c r="BI119" s="237"/>
      <c r="BJ119" s="237"/>
      <c r="BK119" s="237"/>
      <c r="BL119" s="237"/>
      <c r="BM119" s="237"/>
      <c r="BN119" s="237"/>
      <c r="BO119" s="886" t="s">
        <v>476</v>
      </c>
      <c r="BP119" s="887"/>
      <c r="BQ119" s="888">
        <v>14310845</v>
      </c>
      <c r="BR119" s="854"/>
      <c r="BS119" s="854"/>
      <c r="BT119" s="854"/>
      <c r="BU119" s="854"/>
      <c r="BV119" s="854">
        <v>14250072</v>
      </c>
      <c r="BW119" s="854"/>
      <c r="BX119" s="854"/>
      <c r="BY119" s="854"/>
      <c r="BZ119" s="854"/>
      <c r="CA119" s="854">
        <v>14206564</v>
      </c>
      <c r="CB119" s="854"/>
      <c r="CC119" s="854"/>
      <c r="CD119" s="854"/>
      <c r="CE119" s="854"/>
      <c r="CF119" s="757"/>
      <c r="CG119" s="758"/>
      <c r="CH119" s="758"/>
      <c r="CI119" s="758"/>
      <c r="CJ119" s="843"/>
      <c r="CK119" s="937"/>
      <c r="CL119" s="832"/>
      <c r="CM119" s="847" t="s">
        <v>477</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446</v>
      </c>
      <c r="DH119" s="773"/>
      <c r="DI119" s="773"/>
      <c r="DJ119" s="773"/>
      <c r="DK119" s="774"/>
      <c r="DL119" s="775" t="s">
        <v>446</v>
      </c>
      <c r="DM119" s="773"/>
      <c r="DN119" s="773"/>
      <c r="DO119" s="773"/>
      <c r="DP119" s="774"/>
      <c r="DQ119" s="775" t="s">
        <v>447</v>
      </c>
      <c r="DR119" s="773"/>
      <c r="DS119" s="773"/>
      <c r="DT119" s="773"/>
      <c r="DU119" s="774"/>
      <c r="DV119" s="857" t="s">
        <v>446</v>
      </c>
      <c r="DW119" s="858"/>
      <c r="DX119" s="858"/>
      <c r="DY119" s="858"/>
      <c r="DZ119" s="859"/>
    </row>
    <row r="120" spans="1:130" s="214" customFormat="1" ht="26.25" customHeight="1" x14ac:dyDescent="0.2">
      <c r="A120" s="829"/>
      <c r="B120" s="830"/>
      <c r="C120" s="824" t="s">
        <v>451</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446</v>
      </c>
      <c r="AB120" s="789"/>
      <c r="AC120" s="789"/>
      <c r="AD120" s="789"/>
      <c r="AE120" s="790"/>
      <c r="AF120" s="791" t="s">
        <v>461</v>
      </c>
      <c r="AG120" s="789"/>
      <c r="AH120" s="789"/>
      <c r="AI120" s="789"/>
      <c r="AJ120" s="790"/>
      <c r="AK120" s="791" t="s">
        <v>447</v>
      </c>
      <c r="AL120" s="789"/>
      <c r="AM120" s="789"/>
      <c r="AN120" s="789"/>
      <c r="AO120" s="790"/>
      <c r="AP120" s="833" t="s">
        <v>461</v>
      </c>
      <c r="AQ120" s="834"/>
      <c r="AR120" s="834"/>
      <c r="AS120" s="834"/>
      <c r="AT120" s="835"/>
      <c r="AU120" s="889" t="s">
        <v>478</v>
      </c>
      <c r="AV120" s="890"/>
      <c r="AW120" s="890"/>
      <c r="AX120" s="890"/>
      <c r="AY120" s="891"/>
      <c r="AZ120" s="869" t="s">
        <v>479</v>
      </c>
      <c r="BA120" s="817"/>
      <c r="BB120" s="817"/>
      <c r="BC120" s="817"/>
      <c r="BD120" s="817"/>
      <c r="BE120" s="817"/>
      <c r="BF120" s="817"/>
      <c r="BG120" s="817"/>
      <c r="BH120" s="817"/>
      <c r="BI120" s="817"/>
      <c r="BJ120" s="817"/>
      <c r="BK120" s="817"/>
      <c r="BL120" s="817"/>
      <c r="BM120" s="817"/>
      <c r="BN120" s="817"/>
      <c r="BO120" s="817"/>
      <c r="BP120" s="818"/>
      <c r="BQ120" s="870">
        <v>2817034</v>
      </c>
      <c r="BR120" s="851"/>
      <c r="BS120" s="851"/>
      <c r="BT120" s="851"/>
      <c r="BU120" s="851"/>
      <c r="BV120" s="851">
        <v>2846418</v>
      </c>
      <c r="BW120" s="851"/>
      <c r="BX120" s="851"/>
      <c r="BY120" s="851"/>
      <c r="BZ120" s="851"/>
      <c r="CA120" s="851">
        <v>3154763</v>
      </c>
      <c r="CB120" s="851"/>
      <c r="CC120" s="851"/>
      <c r="CD120" s="851"/>
      <c r="CE120" s="851"/>
      <c r="CF120" s="875">
        <v>98.5</v>
      </c>
      <c r="CG120" s="876"/>
      <c r="CH120" s="876"/>
      <c r="CI120" s="876"/>
      <c r="CJ120" s="876"/>
      <c r="CK120" s="877" t="s">
        <v>480</v>
      </c>
      <c r="CL120" s="861"/>
      <c r="CM120" s="861"/>
      <c r="CN120" s="861"/>
      <c r="CO120" s="862"/>
      <c r="CP120" s="881" t="s">
        <v>481</v>
      </c>
      <c r="CQ120" s="882"/>
      <c r="CR120" s="882"/>
      <c r="CS120" s="882"/>
      <c r="CT120" s="882"/>
      <c r="CU120" s="882"/>
      <c r="CV120" s="882"/>
      <c r="CW120" s="882"/>
      <c r="CX120" s="882"/>
      <c r="CY120" s="882"/>
      <c r="CZ120" s="882"/>
      <c r="DA120" s="882"/>
      <c r="DB120" s="882"/>
      <c r="DC120" s="882"/>
      <c r="DD120" s="882"/>
      <c r="DE120" s="882"/>
      <c r="DF120" s="883"/>
      <c r="DG120" s="870">
        <v>2203480</v>
      </c>
      <c r="DH120" s="851"/>
      <c r="DI120" s="851"/>
      <c r="DJ120" s="851"/>
      <c r="DK120" s="851"/>
      <c r="DL120" s="851">
        <v>2065740</v>
      </c>
      <c r="DM120" s="851"/>
      <c r="DN120" s="851"/>
      <c r="DO120" s="851"/>
      <c r="DP120" s="851"/>
      <c r="DQ120" s="851">
        <v>1932772</v>
      </c>
      <c r="DR120" s="851"/>
      <c r="DS120" s="851"/>
      <c r="DT120" s="851"/>
      <c r="DU120" s="851"/>
      <c r="DV120" s="852">
        <v>60.4</v>
      </c>
      <c r="DW120" s="852"/>
      <c r="DX120" s="852"/>
      <c r="DY120" s="852"/>
      <c r="DZ120" s="853"/>
    </row>
    <row r="121" spans="1:130" s="214" customFormat="1" ht="26.25" customHeight="1" x14ac:dyDescent="0.2">
      <c r="A121" s="829"/>
      <c r="B121" s="830"/>
      <c r="C121" s="872" t="s">
        <v>482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446</v>
      </c>
      <c r="AB121" s="789"/>
      <c r="AC121" s="789"/>
      <c r="AD121" s="789"/>
      <c r="AE121" s="790"/>
      <c r="AF121" s="791" t="s">
        <v>446</v>
      </c>
      <c r="AG121" s="789"/>
      <c r="AH121" s="789"/>
      <c r="AI121" s="789"/>
      <c r="AJ121" s="790"/>
      <c r="AK121" s="791" t="s">
        <v>447</v>
      </c>
      <c r="AL121" s="789"/>
      <c r="AM121" s="789"/>
      <c r="AN121" s="789"/>
      <c r="AO121" s="790"/>
      <c r="AP121" s="833" t="s">
        <v>447</v>
      </c>
      <c r="AQ121" s="834"/>
      <c r="AR121" s="834"/>
      <c r="AS121" s="834"/>
      <c r="AT121" s="835"/>
      <c r="AU121" s="892"/>
      <c r="AV121" s="893"/>
      <c r="AW121" s="893"/>
      <c r="AX121" s="893"/>
      <c r="AY121" s="894"/>
      <c r="AZ121" s="824" t="s">
        <v>483</v>
      </c>
      <c r="BA121" s="761"/>
      <c r="BB121" s="761"/>
      <c r="BC121" s="761"/>
      <c r="BD121" s="761"/>
      <c r="BE121" s="761"/>
      <c r="BF121" s="761"/>
      <c r="BG121" s="761"/>
      <c r="BH121" s="761"/>
      <c r="BI121" s="761"/>
      <c r="BJ121" s="761"/>
      <c r="BK121" s="761"/>
      <c r="BL121" s="761"/>
      <c r="BM121" s="761"/>
      <c r="BN121" s="761"/>
      <c r="BO121" s="761"/>
      <c r="BP121" s="762"/>
      <c r="BQ121" s="825">
        <v>16973</v>
      </c>
      <c r="BR121" s="826"/>
      <c r="BS121" s="826"/>
      <c r="BT121" s="826"/>
      <c r="BU121" s="826"/>
      <c r="BV121" s="826">
        <v>1688</v>
      </c>
      <c r="BW121" s="826"/>
      <c r="BX121" s="826"/>
      <c r="BY121" s="826"/>
      <c r="BZ121" s="826"/>
      <c r="CA121" s="826" t="s">
        <v>446</v>
      </c>
      <c r="CB121" s="826"/>
      <c r="CC121" s="826"/>
      <c r="CD121" s="826"/>
      <c r="CE121" s="826"/>
      <c r="CF121" s="884" t="s">
        <v>461</v>
      </c>
      <c r="CG121" s="885"/>
      <c r="CH121" s="885"/>
      <c r="CI121" s="885"/>
      <c r="CJ121" s="885"/>
      <c r="CK121" s="878"/>
      <c r="CL121" s="864"/>
      <c r="CM121" s="864"/>
      <c r="CN121" s="864"/>
      <c r="CO121" s="865"/>
      <c r="CP121" s="844" t="s">
        <v>484</v>
      </c>
      <c r="CQ121" s="845"/>
      <c r="CR121" s="845"/>
      <c r="CS121" s="845"/>
      <c r="CT121" s="845"/>
      <c r="CU121" s="845"/>
      <c r="CV121" s="845"/>
      <c r="CW121" s="845"/>
      <c r="CX121" s="845"/>
      <c r="CY121" s="845"/>
      <c r="CZ121" s="845"/>
      <c r="DA121" s="845"/>
      <c r="DB121" s="845"/>
      <c r="DC121" s="845"/>
      <c r="DD121" s="845"/>
      <c r="DE121" s="845"/>
      <c r="DF121" s="846"/>
      <c r="DG121" s="825">
        <v>2112763</v>
      </c>
      <c r="DH121" s="826"/>
      <c r="DI121" s="826"/>
      <c r="DJ121" s="826"/>
      <c r="DK121" s="826"/>
      <c r="DL121" s="826">
        <v>2023891</v>
      </c>
      <c r="DM121" s="826"/>
      <c r="DN121" s="826"/>
      <c r="DO121" s="826"/>
      <c r="DP121" s="826"/>
      <c r="DQ121" s="826">
        <v>1855582</v>
      </c>
      <c r="DR121" s="826"/>
      <c r="DS121" s="826"/>
      <c r="DT121" s="826"/>
      <c r="DU121" s="826"/>
      <c r="DV121" s="803">
        <v>58</v>
      </c>
      <c r="DW121" s="803"/>
      <c r="DX121" s="803"/>
      <c r="DY121" s="803"/>
      <c r="DZ121" s="804"/>
    </row>
    <row r="122" spans="1:130" s="214" customFormat="1" ht="26.25" customHeight="1" x14ac:dyDescent="0.2">
      <c r="A122" s="829"/>
      <c r="B122" s="830"/>
      <c r="C122" s="824" t="s">
        <v>464</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461</v>
      </c>
      <c r="AB122" s="789"/>
      <c r="AC122" s="789"/>
      <c r="AD122" s="789"/>
      <c r="AE122" s="790"/>
      <c r="AF122" s="791" t="s">
        <v>446</v>
      </c>
      <c r="AG122" s="789"/>
      <c r="AH122" s="789"/>
      <c r="AI122" s="789"/>
      <c r="AJ122" s="790"/>
      <c r="AK122" s="791" t="s">
        <v>447</v>
      </c>
      <c r="AL122" s="789"/>
      <c r="AM122" s="789"/>
      <c r="AN122" s="789"/>
      <c r="AO122" s="790"/>
      <c r="AP122" s="833" t="s">
        <v>446</v>
      </c>
      <c r="AQ122" s="834"/>
      <c r="AR122" s="834"/>
      <c r="AS122" s="834"/>
      <c r="AT122" s="835"/>
      <c r="AU122" s="892"/>
      <c r="AV122" s="893"/>
      <c r="AW122" s="893"/>
      <c r="AX122" s="893"/>
      <c r="AY122" s="894"/>
      <c r="AZ122" s="847" t="s">
        <v>485</v>
      </c>
      <c r="BA122" s="848"/>
      <c r="BB122" s="848"/>
      <c r="BC122" s="848"/>
      <c r="BD122" s="848"/>
      <c r="BE122" s="848"/>
      <c r="BF122" s="848"/>
      <c r="BG122" s="848"/>
      <c r="BH122" s="848"/>
      <c r="BI122" s="848"/>
      <c r="BJ122" s="848"/>
      <c r="BK122" s="848"/>
      <c r="BL122" s="848"/>
      <c r="BM122" s="848"/>
      <c r="BN122" s="848"/>
      <c r="BO122" s="848"/>
      <c r="BP122" s="849"/>
      <c r="BQ122" s="888">
        <v>9010736</v>
      </c>
      <c r="BR122" s="854"/>
      <c r="BS122" s="854"/>
      <c r="BT122" s="854"/>
      <c r="BU122" s="854"/>
      <c r="BV122" s="854">
        <v>9300038</v>
      </c>
      <c r="BW122" s="854"/>
      <c r="BX122" s="854"/>
      <c r="BY122" s="854"/>
      <c r="BZ122" s="854"/>
      <c r="CA122" s="854">
        <v>8681491</v>
      </c>
      <c r="CB122" s="854"/>
      <c r="CC122" s="854"/>
      <c r="CD122" s="854"/>
      <c r="CE122" s="854"/>
      <c r="CF122" s="855">
        <v>271.10000000000002</v>
      </c>
      <c r="CG122" s="856"/>
      <c r="CH122" s="856"/>
      <c r="CI122" s="856"/>
      <c r="CJ122" s="856"/>
      <c r="CK122" s="878"/>
      <c r="CL122" s="864"/>
      <c r="CM122" s="864"/>
      <c r="CN122" s="864"/>
      <c r="CO122" s="865"/>
      <c r="CP122" s="844" t="s">
        <v>486</v>
      </c>
      <c r="CQ122" s="845"/>
      <c r="CR122" s="845"/>
      <c r="CS122" s="845"/>
      <c r="CT122" s="845"/>
      <c r="CU122" s="845"/>
      <c r="CV122" s="845"/>
      <c r="CW122" s="845"/>
      <c r="CX122" s="845"/>
      <c r="CY122" s="845"/>
      <c r="CZ122" s="845"/>
      <c r="DA122" s="845"/>
      <c r="DB122" s="845"/>
      <c r="DC122" s="845"/>
      <c r="DD122" s="845"/>
      <c r="DE122" s="845"/>
      <c r="DF122" s="846"/>
      <c r="DG122" s="825">
        <v>1592917</v>
      </c>
      <c r="DH122" s="826"/>
      <c r="DI122" s="826"/>
      <c r="DJ122" s="826"/>
      <c r="DK122" s="826"/>
      <c r="DL122" s="826">
        <v>1515357</v>
      </c>
      <c r="DM122" s="826"/>
      <c r="DN122" s="826"/>
      <c r="DO122" s="826"/>
      <c r="DP122" s="826"/>
      <c r="DQ122" s="826">
        <v>1452655</v>
      </c>
      <c r="DR122" s="826"/>
      <c r="DS122" s="826"/>
      <c r="DT122" s="826"/>
      <c r="DU122" s="826"/>
      <c r="DV122" s="803">
        <v>45.4</v>
      </c>
      <c r="DW122" s="803"/>
      <c r="DX122" s="803"/>
      <c r="DY122" s="803"/>
      <c r="DZ122" s="804"/>
    </row>
    <row r="123" spans="1:130" s="214" customFormat="1" ht="26.25" customHeight="1" x14ac:dyDescent="0.2">
      <c r="A123" s="829"/>
      <c r="B123" s="830"/>
      <c r="C123" s="824" t="s">
        <v>470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447</v>
      </c>
      <c r="AB123" s="789"/>
      <c r="AC123" s="789"/>
      <c r="AD123" s="789"/>
      <c r="AE123" s="790"/>
      <c r="AF123" s="791" t="s">
        <v>461</v>
      </c>
      <c r="AG123" s="789"/>
      <c r="AH123" s="789"/>
      <c r="AI123" s="789"/>
      <c r="AJ123" s="790"/>
      <c r="AK123" s="791" t="s">
        <v>447</v>
      </c>
      <c r="AL123" s="789"/>
      <c r="AM123" s="789"/>
      <c r="AN123" s="789"/>
      <c r="AO123" s="790"/>
      <c r="AP123" s="833" t="s">
        <v>461</v>
      </c>
      <c r="AQ123" s="834"/>
      <c r="AR123" s="834"/>
      <c r="AS123" s="834"/>
      <c r="AT123" s="835"/>
      <c r="AU123" s="895"/>
      <c r="AV123" s="896"/>
      <c r="AW123" s="896"/>
      <c r="AX123" s="896"/>
      <c r="AY123" s="896"/>
      <c r="AZ123" s="237" t="s">
        <v>188</v>
      </c>
      <c r="BA123" s="237"/>
      <c r="BB123" s="237"/>
      <c r="BC123" s="237"/>
      <c r="BD123" s="237"/>
      <c r="BE123" s="237"/>
      <c r="BF123" s="237"/>
      <c r="BG123" s="237"/>
      <c r="BH123" s="237"/>
      <c r="BI123" s="237"/>
      <c r="BJ123" s="237"/>
      <c r="BK123" s="237"/>
      <c r="BL123" s="237"/>
      <c r="BM123" s="237"/>
      <c r="BN123" s="237"/>
      <c r="BO123" s="886" t="s">
        <v>487</v>
      </c>
      <c r="BP123" s="887"/>
      <c r="BQ123" s="841">
        <v>11844743</v>
      </c>
      <c r="BR123" s="842"/>
      <c r="BS123" s="842"/>
      <c r="BT123" s="842"/>
      <c r="BU123" s="842"/>
      <c r="BV123" s="842">
        <v>12148144</v>
      </c>
      <c r="BW123" s="842"/>
      <c r="BX123" s="842"/>
      <c r="BY123" s="842"/>
      <c r="BZ123" s="842"/>
      <c r="CA123" s="842">
        <v>11836254</v>
      </c>
      <c r="CB123" s="842"/>
      <c r="CC123" s="842"/>
      <c r="CD123" s="842"/>
      <c r="CE123" s="842"/>
      <c r="CF123" s="757"/>
      <c r="CG123" s="758"/>
      <c r="CH123" s="758"/>
      <c r="CI123" s="758"/>
      <c r="CJ123" s="843"/>
      <c r="CK123" s="878"/>
      <c r="CL123" s="864"/>
      <c r="CM123" s="864"/>
      <c r="CN123" s="864"/>
      <c r="CO123" s="865"/>
      <c r="CP123" s="844" t="s">
        <v>488</v>
      </c>
      <c r="CQ123" s="845"/>
      <c r="CR123" s="845"/>
      <c r="CS123" s="845"/>
      <c r="CT123" s="845"/>
      <c r="CU123" s="845"/>
      <c r="CV123" s="845"/>
      <c r="CW123" s="845"/>
      <c r="CX123" s="845"/>
      <c r="CY123" s="845"/>
      <c r="CZ123" s="845"/>
      <c r="DA123" s="845"/>
      <c r="DB123" s="845"/>
      <c r="DC123" s="845"/>
      <c r="DD123" s="845"/>
      <c r="DE123" s="845"/>
      <c r="DF123" s="846"/>
      <c r="DG123" s="788">
        <v>840</v>
      </c>
      <c r="DH123" s="789"/>
      <c r="DI123" s="789"/>
      <c r="DJ123" s="789"/>
      <c r="DK123" s="790"/>
      <c r="DL123" s="791">
        <v>1472</v>
      </c>
      <c r="DM123" s="789"/>
      <c r="DN123" s="789"/>
      <c r="DO123" s="789"/>
      <c r="DP123" s="790"/>
      <c r="DQ123" s="791">
        <v>1420</v>
      </c>
      <c r="DR123" s="789"/>
      <c r="DS123" s="789"/>
      <c r="DT123" s="789"/>
      <c r="DU123" s="790"/>
      <c r="DV123" s="833">
        <v>0</v>
      </c>
      <c r="DW123" s="834"/>
      <c r="DX123" s="834"/>
      <c r="DY123" s="834"/>
      <c r="DZ123" s="835"/>
    </row>
    <row r="124" spans="1:130" s="214" customFormat="1" ht="26.25" customHeight="1" thickBot="1" x14ac:dyDescent="0.25">
      <c r="A124" s="829"/>
      <c r="B124" s="830"/>
      <c r="C124" s="824" t="s">
        <v>473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489</v>
      </c>
      <c r="AB124" s="789"/>
      <c r="AC124" s="789"/>
      <c r="AD124" s="789"/>
      <c r="AE124" s="790"/>
      <c r="AF124" s="791" t="s">
        <v>457</v>
      </c>
      <c r="AG124" s="789"/>
      <c r="AH124" s="789"/>
      <c r="AI124" s="789"/>
      <c r="AJ124" s="790"/>
      <c r="AK124" s="791" t="s">
        <v>457</v>
      </c>
      <c r="AL124" s="789"/>
      <c r="AM124" s="789"/>
      <c r="AN124" s="789"/>
      <c r="AO124" s="790"/>
      <c r="AP124" s="833" t="s">
        <v>490</v>
      </c>
      <c r="AQ124" s="834"/>
      <c r="AR124" s="834"/>
      <c r="AS124" s="834"/>
      <c r="AT124" s="835"/>
      <c r="AU124" s="836" t="s">
        <v>491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88.8</v>
      </c>
      <c r="BR124" s="840"/>
      <c r="BS124" s="840"/>
      <c r="BT124" s="840"/>
      <c r="BU124" s="840"/>
      <c r="BV124" s="840">
        <v>70.2</v>
      </c>
      <c r="BW124" s="840"/>
      <c r="BX124" s="840"/>
      <c r="BY124" s="840"/>
      <c r="BZ124" s="840"/>
      <c r="CA124" s="840">
        <v>74</v>
      </c>
      <c r="CB124" s="840"/>
      <c r="CC124" s="840"/>
      <c r="CD124" s="840"/>
      <c r="CE124" s="840"/>
      <c r="CF124" s="735"/>
      <c r="CG124" s="736"/>
      <c r="CH124" s="736"/>
      <c r="CI124" s="736"/>
      <c r="CJ124" s="871"/>
      <c r="CK124" s="879"/>
      <c r="CL124" s="879"/>
      <c r="CM124" s="879"/>
      <c r="CN124" s="879"/>
      <c r="CO124" s="880"/>
      <c r="CP124" s="844" t="s">
        <v>492</v>
      </c>
      <c r="CQ124" s="845"/>
      <c r="CR124" s="845"/>
      <c r="CS124" s="845"/>
      <c r="CT124" s="845"/>
      <c r="CU124" s="845"/>
      <c r="CV124" s="845"/>
      <c r="CW124" s="845"/>
      <c r="CX124" s="845"/>
      <c r="CY124" s="845"/>
      <c r="CZ124" s="845"/>
      <c r="DA124" s="845"/>
      <c r="DB124" s="845"/>
      <c r="DC124" s="845"/>
      <c r="DD124" s="845"/>
      <c r="DE124" s="845"/>
      <c r="DF124" s="846"/>
      <c r="DG124" s="772" t="s">
        <v>489</v>
      </c>
      <c r="DH124" s="773"/>
      <c r="DI124" s="773"/>
      <c r="DJ124" s="773"/>
      <c r="DK124" s="774"/>
      <c r="DL124" s="775" t="s">
        <v>457</v>
      </c>
      <c r="DM124" s="773"/>
      <c r="DN124" s="773"/>
      <c r="DO124" s="773"/>
      <c r="DP124" s="774"/>
      <c r="DQ124" s="775" t="s">
        <v>493</v>
      </c>
      <c r="DR124" s="773"/>
      <c r="DS124" s="773"/>
      <c r="DT124" s="773"/>
      <c r="DU124" s="774"/>
      <c r="DV124" s="857" t="s">
        <v>457</v>
      </c>
      <c r="DW124" s="858"/>
      <c r="DX124" s="858"/>
      <c r="DY124" s="858"/>
      <c r="DZ124" s="859"/>
    </row>
    <row r="125" spans="1:130" s="214" customFormat="1" ht="26.25" customHeight="1" x14ac:dyDescent="0.2">
      <c r="A125" s="829"/>
      <c r="B125" s="830"/>
      <c r="C125" s="824" t="s">
        <v>475</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457</v>
      </c>
      <c r="AB125" s="789"/>
      <c r="AC125" s="789"/>
      <c r="AD125" s="789"/>
      <c r="AE125" s="790"/>
      <c r="AF125" s="791" t="s">
        <v>457</v>
      </c>
      <c r="AG125" s="789"/>
      <c r="AH125" s="789"/>
      <c r="AI125" s="789"/>
      <c r="AJ125" s="790"/>
      <c r="AK125" s="791" t="s">
        <v>457</v>
      </c>
      <c r="AL125" s="789"/>
      <c r="AM125" s="789"/>
      <c r="AN125" s="789"/>
      <c r="AO125" s="790"/>
      <c r="AP125" s="833" t="s">
        <v>457</v>
      </c>
      <c r="AQ125" s="834"/>
      <c r="AR125" s="834"/>
      <c r="AS125" s="834"/>
      <c r="AT125" s="83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0" t="s">
        <v>494</v>
      </c>
      <c r="CL125" s="861"/>
      <c r="CM125" s="861"/>
      <c r="CN125" s="861"/>
      <c r="CO125" s="862"/>
      <c r="CP125" s="869" t="s">
        <v>495</v>
      </c>
      <c r="CQ125" s="817"/>
      <c r="CR125" s="817"/>
      <c r="CS125" s="817"/>
      <c r="CT125" s="817"/>
      <c r="CU125" s="817"/>
      <c r="CV125" s="817"/>
      <c r="CW125" s="817"/>
      <c r="CX125" s="817"/>
      <c r="CY125" s="817"/>
      <c r="CZ125" s="817"/>
      <c r="DA125" s="817"/>
      <c r="DB125" s="817"/>
      <c r="DC125" s="817"/>
      <c r="DD125" s="817"/>
      <c r="DE125" s="817"/>
      <c r="DF125" s="818"/>
      <c r="DG125" s="870" t="s">
        <v>457</v>
      </c>
      <c r="DH125" s="851"/>
      <c r="DI125" s="851"/>
      <c r="DJ125" s="851"/>
      <c r="DK125" s="851"/>
      <c r="DL125" s="851" t="s">
        <v>457</v>
      </c>
      <c r="DM125" s="851"/>
      <c r="DN125" s="851"/>
      <c r="DO125" s="851"/>
      <c r="DP125" s="851"/>
      <c r="DQ125" s="851" t="s">
        <v>457</v>
      </c>
      <c r="DR125" s="851"/>
      <c r="DS125" s="851"/>
      <c r="DT125" s="851"/>
      <c r="DU125" s="851"/>
      <c r="DV125" s="852" t="s">
        <v>457</v>
      </c>
      <c r="DW125" s="852"/>
      <c r="DX125" s="852"/>
      <c r="DY125" s="852"/>
      <c r="DZ125" s="853"/>
    </row>
    <row r="126" spans="1:130" s="214" customFormat="1" ht="26.25" customHeight="1" thickBot="1" x14ac:dyDescent="0.25">
      <c r="A126" s="829"/>
      <c r="B126" s="830"/>
      <c r="C126" s="824" t="s">
        <v>477</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489</v>
      </c>
      <c r="AB126" s="789"/>
      <c r="AC126" s="789"/>
      <c r="AD126" s="789"/>
      <c r="AE126" s="790"/>
      <c r="AF126" s="791" t="s">
        <v>457</v>
      </c>
      <c r="AG126" s="789"/>
      <c r="AH126" s="789"/>
      <c r="AI126" s="789"/>
      <c r="AJ126" s="790"/>
      <c r="AK126" s="791" t="s">
        <v>457</v>
      </c>
      <c r="AL126" s="789"/>
      <c r="AM126" s="789"/>
      <c r="AN126" s="789"/>
      <c r="AO126" s="790"/>
      <c r="AP126" s="833" t="s">
        <v>490</v>
      </c>
      <c r="AQ126" s="834"/>
      <c r="AR126" s="834"/>
      <c r="AS126" s="834"/>
      <c r="AT126" s="83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3"/>
      <c r="CL126" s="864"/>
      <c r="CM126" s="864"/>
      <c r="CN126" s="864"/>
      <c r="CO126" s="865"/>
      <c r="CP126" s="824" t="s">
        <v>496</v>
      </c>
      <c r="CQ126" s="761"/>
      <c r="CR126" s="761"/>
      <c r="CS126" s="761"/>
      <c r="CT126" s="761"/>
      <c r="CU126" s="761"/>
      <c r="CV126" s="761"/>
      <c r="CW126" s="761"/>
      <c r="CX126" s="761"/>
      <c r="CY126" s="761"/>
      <c r="CZ126" s="761"/>
      <c r="DA126" s="761"/>
      <c r="DB126" s="761"/>
      <c r="DC126" s="761"/>
      <c r="DD126" s="761"/>
      <c r="DE126" s="761"/>
      <c r="DF126" s="762"/>
      <c r="DG126" s="825" t="s">
        <v>457</v>
      </c>
      <c r="DH126" s="826"/>
      <c r="DI126" s="826"/>
      <c r="DJ126" s="826"/>
      <c r="DK126" s="826"/>
      <c r="DL126" s="826" t="s">
        <v>497</v>
      </c>
      <c r="DM126" s="826"/>
      <c r="DN126" s="826"/>
      <c r="DO126" s="826"/>
      <c r="DP126" s="826"/>
      <c r="DQ126" s="826" t="s">
        <v>498</v>
      </c>
      <c r="DR126" s="826"/>
      <c r="DS126" s="826"/>
      <c r="DT126" s="826"/>
      <c r="DU126" s="826"/>
      <c r="DV126" s="803" t="s">
        <v>490</v>
      </c>
      <c r="DW126" s="803"/>
      <c r="DX126" s="803"/>
      <c r="DY126" s="803"/>
      <c r="DZ126" s="804"/>
    </row>
    <row r="127" spans="1:130" s="214" customFormat="1" ht="26.25" customHeight="1" x14ac:dyDescent="0.2">
      <c r="A127" s="831"/>
      <c r="B127" s="832"/>
      <c r="C127" s="847" t="s">
        <v>499</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457</v>
      </c>
      <c r="AB127" s="789"/>
      <c r="AC127" s="789"/>
      <c r="AD127" s="789"/>
      <c r="AE127" s="790"/>
      <c r="AF127" s="791" t="s">
        <v>457</v>
      </c>
      <c r="AG127" s="789"/>
      <c r="AH127" s="789"/>
      <c r="AI127" s="789"/>
      <c r="AJ127" s="790"/>
      <c r="AK127" s="791" t="s">
        <v>457</v>
      </c>
      <c r="AL127" s="789"/>
      <c r="AM127" s="789"/>
      <c r="AN127" s="789"/>
      <c r="AO127" s="790"/>
      <c r="AP127" s="833" t="s">
        <v>457</v>
      </c>
      <c r="AQ127" s="834"/>
      <c r="AR127" s="834"/>
      <c r="AS127" s="834"/>
      <c r="AT127" s="835"/>
      <c r="AU127" s="216"/>
      <c r="AV127" s="216"/>
      <c r="AW127" s="216"/>
      <c r="AX127" s="850" t="s">
        <v>500</v>
      </c>
      <c r="AY127" s="821"/>
      <c r="AZ127" s="821"/>
      <c r="BA127" s="821"/>
      <c r="BB127" s="821"/>
      <c r="BC127" s="821"/>
      <c r="BD127" s="821"/>
      <c r="BE127" s="822"/>
      <c r="BF127" s="820" t="s">
        <v>501</v>
      </c>
      <c r="BG127" s="821"/>
      <c r="BH127" s="821"/>
      <c r="BI127" s="821"/>
      <c r="BJ127" s="821"/>
      <c r="BK127" s="821"/>
      <c r="BL127" s="822"/>
      <c r="BM127" s="820" t="s">
        <v>502</v>
      </c>
      <c r="BN127" s="821"/>
      <c r="BO127" s="821"/>
      <c r="BP127" s="821"/>
      <c r="BQ127" s="821"/>
      <c r="BR127" s="821"/>
      <c r="BS127" s="822"/>
      <c r="BT127" s="820" t="s">
        <v>503</v>
      </c>
      <c r="BU127" s="821"/>
      <c r="BV127" s="821"/>
      <c r="BW127" s="821"/>
      <c r="BX127" s="821"/>
      <c r="BY127" s="821"/>
      <c r="BZ127" s="823"/>
      <c r="CA127" s="216"/>
      <c r="CB127" s="216"/>
      <c r="CC127" s="216"/>
      <c r="CD127" s="239"/>
      <c r="CE127" s="239"/>
      <c r="CF127" s="239"/>
      <c r="CG127" s="216"/>
      <c r="CH127" s="216"/>
      <c r="CI127" s="216"/>
      <c r="CJ127" s="238"/>
      <c r="CK127" s="863"/>
      <c r="CL127" s="864"/>
      <c r="CM127" s="864"/>
      <c r="CN127" s="864"/>
      <c r="CO127" s="865"/>
      <c r="CP127" s="824" t="s">
        <v>504</v>
      </c>
      <c r="CQ127" s="761"/>
      <c r="CR127" s="761"/>
      <c r="CS127" s="761"/>
      <c r="CT127" s="761"/>
      <c r="CU127" s="761"/>
      <c r="CV127" s="761"/>
      <c r="CW127" s="761"/>
      <c r="CX127" s="761"/>
      <c r="CY127" s="761"/>
      <c r="CZ127" s="761"/>
      <c r="DA127" s="761"/>
      <c r="DB127" s="761"/>
      <c r="DC127" s="761"/>
      <c r="DD127" s="761"/>
      <c r="DE127" s="761"/>
      <c r="DF127" s="762"/>
      <c r="DG127" s="825" t="s">
        <v>505</v>
      </c>
      <c r="DH127" s="826"/>
      <c r="DI127" s="826"/>
      <c r="DJ127" s="826"/>
      <c r="DK127" s="826"/>
      <c r="DL127" s="826" t="s">
        <v>457</v>
      </c>
      <c r="DM127" s="826"/>
      <c r="DN127" s="826"/>
      <c r="DO127" s="826"/>
      <c r="DP127" s="826"/>
      <c r="DQ127" s="826" t="s">
        <v>489</v>
      </c>
      <c r="DR127" s="826"/>
      <c r="DS127" s="826"/>
      <c r="DT127" s="826"/>
      <c r="DU127" s="826"/>
      <c r="DV127" s="803" t="s">
        <v>490</v>
      </c>
      <c r="DW127" s="803"/>
      <c r="DX127" s="803"/>
      <c r="DY127" s="803"/>
      <c r="DZ127" s="804"/>
    </row>
    <row r="128" spans="1:130" s="214" customFormat="1" ht="26.25" customHeight="1" thickBot="1" x14ac:dyDescent="0.25">
      <c r="A128" s="805" t="s">
        <v>506</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507</v>
      </c>
      <c r="X128" s="807"/>
      <c r="Y128" s="807"/>
      <c r="Z128" s="808"/>
      <c r="AA128" s="809">
        <v>4362</v>
      </c>
      <c r="AB128" s="810"/>
      <c r="AC128" s="810"/>
      <c r="AD128" s="810"/>
      <c r="AE128" s="811"/>
      <c r="AF128" s="812">
        <v>6641</v>
      </c>
      <c r="AG128" s="810"/>
      <c r="AH128" s="810"/>
      <c r="AI128" s="810"/>
      <c r="AJ128" s="811"/>
      <c r="AK128" s="812">
        <v>3003</v>
      </c>
      <c r="AL128" s="810"/>
      <c r="AM128" s="810"/>
      <c r="AN128" s="810"/>
      <c r="AO128" s="811"/>
      <c r="AP128" s="813"/>
      <c r="AQ128" s="814"/>
      <c r="AR128" s="814"/>
      <c r="AS128" s="814"/>
      <c r="AT128" s="815"/>
      <c r="AU128" s="216"/>
      <c r="AV128" s="216"/>
      <c r="AW128" s="216"/>
      <c r="AX128" s="816" t="s">
        <v>508</v>
      </c>
      <c r="AY128" s="817"/>
      <c r="AZ128" s="817"/>
      <c r="BA128" s="817"/>
      <c r="BB128" s="817"/>
      <c r="BC128" s="817"/>
      <c r="BD128" s="817"/>
      <c r="BE128" s="818"/>
      <c r="BF128" s="795" t="s">
        <v>497</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39"/>
      <c r="CB128" s="239"/>
      <c r="CC128" s="239"/>
      <c r="CD128" s="239"/>
      <c r="CE128" s="239"/>
      <c r="CF128" s="239"/>
      <c r="CG128" s="216"/>
      <c r="CH128" s="216"/>
      <c r="CI128" s="216"/>
      <c r="CJ128" s="238"/>
      <c r="CK128" s="866"/>
      <c r="CL128" s="867"/>
      <c r="CM128" s="867"/>
      <c r="CN128" s="867"/>
      <c r="CO128" s="868"/>
      <c r="CP128" s="798" t="s">
        <v>509</v>
      </c>
      <c r="CQ128" s="739"/>
      <c r="CR128" s="739"/>
      <c r="CS128" s="739"/>
      <c r="CT128" s="739"/>
      <c r="CU128" s="739"/>
      <c r="CV128" s="739"/>
      <c r="CW128" s="739"/>
      <c r="CX128" s="739"/>
      <c r="CY128" s="739"/>
      <c r="CZ128" s="739"/>
      <c r="DA128" s="739"/>
      <c r="DB128" s="739"/>
      <c r="DC128" s="739"/>
      <c r="DD128" s="739"/>
      <c r="DE128" s="739"/>
      <c r="DF128" s="740"/>
      <c r="DG128" s="799" t="s">
        <v>510</v>
      </c>
      <c r="DH128" s="800"/>
      <c r="DI128" s="800"/>
      <c r="DJ128" s="800"/>
      <c r="DK128" s="800"/>
      <c r="DL128" s="800" t="s">
        <v>457</v>
      </c>
      <c r="DM128" s="800"/>
      <c r="DN128" s="800"/>
      <c r="DO128" s="800"/>
      <c r="DP128" s="800"/>
      <c r="DQ128" s="800" t="s">
        <v>490</v>
      </c>
      <c r="DR128" s="800"/>
      <c r="DS128" s="800"/>
      <c r="DT128" s="800"/>
      <c r="DU128" s="800"/>
      <c r="DV128" s="801" t="s">
        <v>457</v>
      </c>
      <c r="DW128" s="801"/>
      <c r="DX128" s="801"/>
      <c r="DY128" s="801"/>
      <c r="DZ128" s="802"/>
    </row>
    <row r="129" spans="1:131" s="214"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511</v>
      </c>
      <c r="X129" s="786"/>
      <c r="Y129" s="786"/>
      <c r="Z129" s="787"/>
      <c r="AA129" s="788">
        <v>3559330</v>
      </c>
      <c r="AB129" s="789"/>
      <c r="AC129" s="789"/>
      <c r="AD129" s="789"/>
      <c r="AE129" s="790"/>
      <c r="AF129" s="791">
        <v>3796545</v>
      </c>
      <c r="AG129" s="789"/>
      <c r="AH129" s="789"/>
      <c r="AI129" s="789"/>
      <c r="AJ129" s="790"/>
      <c r="AK129" s="791">
        <v>4078590</v>
      </c>
      <c r="AL129" s="789"/>
      <c r="AM129" s="789"/>
      <c r="AN129" s="789"/>
      <c r="AO129" s="790"/>
      <c r="AP129" s="792"/>
      <c r="AQ129" s="793"/>
      <c r="AR129" s="793"/>
      <c r="AS129" s="793"/>
      <c r="AT129" s="794"/>
      <c r="AU129" s="217"/>
      <c r="AV129" s="217"/>
      <c r="AW129" s="217"/>
      <c r="AX129" s="760" t="s">
        <v>512</v>
      </c>
      <c r="AY129" s="761"/>
      <c r="AZ129" s="761"/>
      <c r="BA129" s="761"/>
      <c r="BB129" s="761"/>
      <c r="BC129" s="761"/>
      <c r="BD129" s="761"/>
      <c r="BE129" s="762"/>
      <c r="BF129" s="779" t="s">
        <v>489</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3" t="s">
        <v>513</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514</v>
      </c>
      <c r="X130" s="786"/>
      <c r="Y130" s="786"/>
      <c r="Z130" s="787"/>
      <c r="AA130" s="788">
        <v>784096</v>
      </c>
      <c r="AB130" s="789"/>
      <c r="AC130" s="789"/>
      <c r="AD130" s="789"/>
      <c r="AE130" s="790"/>
      <c r="AF130" s="791">
        <v>804706</v>
      </c>
      <c r="AG130" s="789"/>
      <c r="AH130" s="789"/>
      <c r="AI130" s="789"/>
      <c r="AJ130" s="790"/>
      <c r="AK130" s="791">
        <v>876696</v>
      </c>
      <c r="AL130" s="789"/>
      <c r="AM130" s="789"/>
      <c r="AN130" s="789"/>
      <c r="AO130" s="790"/>
      <c r="AP130" s="792"/>
      <c r="AQ130" s="793"/>
      <c r="AR130" s="793"/>
      <c r="AS130" s="793"/>
      <c r="AT130" s="794"/>
      <c r="AU130" s="217"/>
      <c r="AV130" s="217"/>
      <c r="AW130" s="217"/>
      <c r="AX130" s="760" t="s">
        <v>515</v>
      </c>
      <c r="AY130" s="761"/>
      <c r="AZ130" s="761"/>
      <c r="BA130" s="761"/>
      <c r="BB130" s="761"/>
      <c r="BC130" s="761"/>
      <c r="BD130" s="761"/>
      <c r="BE130" s="762"/>
      <c r="BF130" s="763">
        <v>11.3</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516</v>
      </c>
      <c r="X131" s="770"/>
      <c r="Y131" s="770"/>
      <c r="Z131" s="771"/>
      <c r="AA131" s="772">
        <v>2775234</v>
      </c>
      <c r="AB131" s="773"/>
      <c r="AC131" s="773"/>
      <c r="AD131" s="773"/>
      <c r="AE131" s="774"/>
      <c r="AF131" s="775">
        <v>2991839</v>
      </c>
      <c r="AG131" s="773"/>
      <c r="AH131" s="773"/>
      <c r="AI131" s="773"/>
      <c r="AJ131" s="774"/>
      <c r="AK131" s="775">
        <v>3201894</v>
      </c>
      <c r="AL131" s="773"/>
      <c r="AM131" s="773"/>
      <c r="AN131" s="773"/>
      <c r="AO131" s="774"/>
      <c r="AP131" s="776"/>
      <c r="AQ131" s="777"/>
      <c r="AR131" s="777"/>
      <c r="AS131" s="777"/>
      <c r="AT131" s="778"/>
      <c r="AU131" s="217"/>
      <c r="AV131" s="217"/>
      <c r="AW131" s="217"/>
      <c r="AX131" s="738" t="s">
        <v>517</v>
      </c>
      <c r="AY131" s="739"/>
      <c r="AZ131" s="739"/>
      <c r="BA131" s="739"/>
      <c r="BB131" s="739"/>
      <c r="BC131" s="739"/>
      <c r="BD131" s="739"/>
      <c r="BE131" s="740"/>
      <c r="BF131" s="741">
        <v>74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47" t="s">
        <v>518</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519</v>
      </c>
      <c r="W132" s="751"/>
      <c r="X132" s="751"/>
      <c r="Y132" s="751"/>
      <c r="Z132" s="752"/>
      <c r="AA132" s="753">
        <v>10.829465190000001</v>
      </c>
      <c r="AB132" s="754"/>
      <c r="AC132" s="754"/>
      <c r="AD132" s="754"/>
      <c r="AE132" s="755"/>
      <c r="AF132" s="756">
        <v>11.07285519</v>
      </c>
      <c r="AG132" s="754"/>
      <c r="AH132" s="754"/>
      <c r="AI132" s="754"/>
      <c r="AJ132" s="755"/>
      <c r="AK132" s="756">
        <v>12.272486219999999</v>
      </c>
      <c r="AL132" s="754"/>
      <c r="AM132" s="754"/>
      <c r="AN132" s="754"/>
      <c r="AO132" s="755"/>
      <c r="AP132" s="757"/>
      <c r="AQ132" s="758"/>
      <c r="AR132" s="758"/>
      <c r="AS132" s="758"/>
      <c r="AT132" s="75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520</v>
      </c>
      <c r="W133" s="730"/>
      <c r="X133" s="730"/>
      <c r="Y133" s="730"/>
      <c r="Z133" s="731"/>
      <c r="AA133" s="732">
        <v>10.1</v>
      </c>
      <c r="AB133" s="733"/>
      <c r="AC133" s="733"/>
      <c r="AD133" s="733"/>
      <c r="AE133" s="734"/>
      <c r="AF133" s="732">
        <v>10.5</v>
      </c>
      <c r="AG133" s="733"/>
      <c r="AH133" s="733"/>
      <c r="AI133" s="733"/>
      <c r="AJ133" s="734"/>
      <c r="AK133" s="732">
        <v>11.3</v>
      </c>
      <c r="AL133" s="733"/>
      <c r="AM133" s="733"/>
      <c r="AN133" s="733"/>
      <c r="AO133" s="734"/>
      <c r="AP133" s="735"/>
      <c r="AQ133" s="736"/>
      <c r="AR133" s="736"/>
      <c r="AS133" s="736"/>
      <c r="AT133" s="737"/>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VnjWmsPmKa/ZMuHhOTh4P77XgvcFh95kFKnc7TFW/Dwk5MMENpNrgYPITfOOo5z04Oxlkk+AauywSZT4/kGavg==" saltValue="lHZz3xm83DcctDbK2/7j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521</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sheetProtection algorithmName="SHA-512" hashValue="IZYkuWZ/8Qpp9o1tkk1UQ3G9mF7m42HJejNeC7+OOzLNVkjX1vCWRFJL+a2nNSoIFnTlI55N4RCEL7uuVpZ1vQ==" saltValue="JoOkk70wnb3lz87CMQAZ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YU/f9U6+bwakvqtIqilaFPvl3Oiq1+n17/BliKXt4ibPBps1wDre/F4K+KwOP/5+ouljSThGi51Q+JEuhhiwA==" saltValue="ZgYhpZOGV6vkTlaoLdh/V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522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523</v>
      </c>
      <c r="AL6" s="250"/>
      <c r="AM6" s="250"/>
      <c r="AN6" s="250"/>
    </row>
    <row r="7" spans="1:46" ht="13.5" customHeight="1" x14ac:dyDescent="0.2">
      <c r="A7" s="249"/>
      <c r="AK7" s="252"/>
      <c r="AL7" s="253"/>
      <c r="AM7" s="253"/>
      <c r="AN7" s="254"/>
      <c r="AO7" s="1128" t="s">
        <v>524</v>
      </c>
      <c r="AP7" s="255"/>
      <c r="AQ7" s="256" t="s">
        <v>525</v>
      </c>
      <c r="AR7" s="257"/>
    </row>
    <row r="8" spans="1:46" ht="13.2" x14ac:dyDescent="0.2">
      <c r="A8" s="249"/>
      <c r="AK8" s="258"/>
      <c r="AL8" s="259"/>
      <c r="AM8" s="259"/>
      <c r="AN8" s="260"/>
      <c r="AO8" s="1129"/>
      <c r="AP8" s="261" t="s">
        <v>526</v>
      </c>
      <c r="AQ8" s="262" t="s">
        <v>527</v>
      </c>
      <c r="AR8" s="263" t="s">
        <v>528</v>
      </c>
    </row>
    <row r="9" spans="1:46" ht="13.2" x14ac:dyDescent="0.2">
      <c r="A9" s="249"/>
      <c r="AK9" s="1140" t="s">
        <v>529</v>
      </c>
      <c r="AL9" s="1141"/>
      <c r="AM9" s="1141"/>
      <c r="AN9" s="1142"/>
      <c r="AO9" s="264">
        <v>1097153</v>
      </c>
      <c r="AP9" s="264">
        <v>166944</v>
      </c>
      <c r="AQ9" s="265">
        <v>135698</v>
      </c>
      <c r="AR9" s="266">
        <v>23</v>
      </c>
    </row>
    <row r="10" spans="1:46" ht="13.5" customHeight="1" x14ac:dyDescent="0.2">
      <c r="A10" s="249"/>
      <c r="AK10" s="1140" t="s">
        <v>530</v>
      </c>
      <c r="AL10" s="1141"/>
      <c r="AM10" s="1141"/>
      <c r="AN10" s="1142"/>
      <c r="AO10" s="267">
        <v>89921</v>
      </c>
      <c r="AP10" s="267">
        <v>13682</v>
      </c>
      <c r="AQ10" s="268">
        <v>15070</v>
      </c>
      <c r="AR10" s="269">
        <v>-9.1999999999999993</v>
      </c>
    </row>
    <row r="11" spans="1:46" ht="13.5" customHeight="1" x14ac:dyDescent="0.2">
      <c r="A11" s="249"/>
      <c r="AK11" s="1140" t="s">
        <v>531</v>
      </c>
      <c r="AL11" s="1141"/>
      <c r="AM11" s="1141"/>
      <c r="AN11" s="1142"/>
      <c r="AO11" s="267" t="s">
        <v>532</v>
      </c>
      <c r="AP11" s="267" t="s">
        <v>532</v>
      </c>
      <c r="AQ11" s="268">
        <v>1204</v>
      </c>
      <c r="AR11" s="269" t="s">
        <v>532</v>
      </c>
    </row>
    <row r="12" spans="1:46" ht="13.5" customHeight="1" x14ac:dyDescent="0.2">
      <c r="A12" s="249"/>
      <c r="AK12" s="1140" t="s">
        <v>533</v>
      </c>
      <c r="AL12" s="1141"/>
      <c r="AM12" s="1141"/>
      <c r="AN12" s="1142"/>
      <c r="AO12" s="267" t="s">
        <v>532</v>
      </c>
      <c r="AP12" s="267" t="s">
        <v>532</v>
      </c>
      <c r="AQ12" s="268" t="s">
        <v>532</v>
      </c>
      <c r="AR12" s="269" t="s">
        <v>532</v>
      </c>
    </row>
    <row r="13" spans="1:46" ht="13.5" customHeight="1" x14ac:dyDescent="0.2">
      <c r="A13" s="249"/>
      <c r="AK13" s="1140" t="s">
        <v>534</v>
      </c>
      <c r="AL13" s="1141"/>
      <c r="AM13" s="1141"/>
      <c r="AN13" s="1142"/>
      <c r="AO13" s="267">
        <v>9563</v>
      </c>
      <c r="AP13" s="267">
        <v>1455</v>
      </c>
      <c r="AQ13" s="268">
        <v>5161</v>
      </c>
      <c r="AR13" s="269">
        <v>-71.8</v>
      </c>
    </row>
    <row r="14" spans="1:46" ht="13.5" customHeight="1" x14ac:dyDescent="0.2">
      <c r="A14" s="249"/>
      <c r="AK14" s="1140" t="s">
        <v>535</v>
      </c>
      <c r="AL14" s="1141"/>
      <c r="AM14" s="1141"/>
      <c r="AN14" s="1142"/>
      <c r="AO14" s="267">
        <v>57777</v>
      </c>
      <c r="AP14" s="267">
        <v>8791</v>
      </c>
      <c r="AQ14" s="268">
        <v>2589</v>
      </c>
      <c r="AR14" s="269">
        <v>239.6</v>
      </c>
    </row>
    <row r="15" spans="1:46" ht="13.5" customHeight="1" x14ac:dyDescent="0.2">
      <c r="A15" s="249"/>
      <c r="AK15" s="1143" t="s">
        <v>536</v>
      </c>
      <c r="AL15" s="1144"/>
      <c r="AM15" s="1144"/>
      <c r="AN15" s="1145"/>
      <c r="AO15" s="267">
        <v>-55382</v>
      </c>
      <c r="AP15" s="267">
        <v>-8427</v>
      </c>
      <c r="AQ15" s="268">
        <v>-9993</v>
      </c>
      <c r="AR15" s="269">
        <v>-15.7</v>
      </c>
    </row>
    <row r="16" spans="1:46" ht="13.2" x14ac:dyDescent="0.2">
      <c r="A16" s="249"/>
      <c r="AK16" s="1143" t="s">
        <v>188</v>
      </c>
      <c r="AL16" s="1144"/>
      <c r="AM16" s="1144"/>
      <c r="AN16" s="1145"/>
      <c r="AO16" s="267">
        <v>1199032</v>
      </c>
      <c r="AP16" s="267">
        <v>182446</v>
      </c>
      <c r="AQ16" s="268">
        <v>149729</v>
      </c>
      <c r="AR16" s="269">
        <v>21.9</v>
      </c>
    </row>
    <row r="17" spans="1:46" ht="13.2" x14ac:dyDescent="0.2">
      <c r="A17" s="249"/>
    </row>
    <row r="18" spans="1:46" ht="13.2" x14ac:dyDescent="0.2">
      <c r="A18" s="249"/>
      <c r="AQ18" s="270"/>
      <c r="AR18" s="270"/>
    </row>
    <row r="19" spans="1:46" ht="13.2" x14ac:dyDescent="0.2">
      <c r="A19" s="249"/>
      <c r="AK19" s="245" t="s">
        <v>537</v>
      </c>
    </row>
    <row r="20" spans="1:46" ht="13.2" x14ac:dyDescent="0.2">
      <c r="A20" s="249"/>
      <c r="AK20" s="271"/>
      <c r="AL20" s="272"/>
      <c r="AM20" s="272"/>
      <c r="AN20" s="273"/>
      <c r="AO20" s="274" t="s">
        <v>538</v>
      </c>
      <c r="AP20" s="275" t="s">
        <v>539</v>
      </c>
      <c r="AQ20" s="276" t="s">
        <v>540</v>
      </c>
      <c r="AR20" s="277"/>
    </row>
    <row r="21" spans="1:46" s="250" customFormat="1" ht="13.2" x14ac:dyDescent="0.2">
      <c r="A21" s="278"/>
      <c r="AK21" s="1146" t="s">
        <v>541</v>
      </c>
      <c r="AL21" s="1147"/>
      <c r="AM21" s="1147"/>
      <c r="AN21" s="1148"/>
      <c r="AO21" s="279">
        <v>19.02</v>
      </c>
      <c r="AP21" s="280">
        <v>13.47</v>
      </c>
      <c r="AQ21" s="281">
        <v>5.55</v>
      </c>
      <c r="AS21" s="282"/>
      <c r="AT21" s="278"/>
    </row>
    <row r="22" spans="1:46" s="250" customFormat="1" ht="13.2" x14ac:dyDescent="0.2">
      <c r="A22" s="278"/>
      <c r="AK22" s="1146" t="s">
        <v>542</v>
      </c>
      <c r="AL22" s="1147"/>
      <c r="AM22" s="1147"/>
      <c r="AN22" s="1148"/>
      <c r="AO22" s="283">
        <v>94.6</v>
      </c>
      <c r="AP22" s="284">
        <v>96.1</v>
      </c>
      <c r="AQ22" s="285">
        <v>-1.5</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9" t="s">
        <v>543</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0"/>
      <c r="AS27" s="245"/>
      <c r="AT27" s="245"/>
    </row>
    <row r="28" spans="1:46" ht="16.2" x14ac:dyDescent="0.2">
      <c r="A28" s="246" t="s">
        <v>544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545</v>
      </c>
      <c r="AL29" s="250"/>
      <c r="AM29" s="250"/>
      <c r="AN29" s="250"/>
      <c r="AS29" s="292"/>
    </row>
    <row r="30" spans="1:46" ht="13.5" customHeight="1" x14ac:dyDescent="0.2">
      <c r="A30" s="249"/>
      <c r="AK30" s="252"/>
      <c r="AL30" s="253"/>
      <c r="AM30" s="253"/>
      <c r="AN30" s="254"/>
      <c r="AO30" s="1128" t="s">
        <v>524</v>
      </c>
      <c r="AP30" s="255"/>
      <c r="AQ30" s="256" t="s">
        <v>525</v>
      </c>
      <c r="AR30" s="257"/>
    </row>
    <row r="31" spans="1:46" ht="13.2" x14ac:dyDescent="0.2">
      <c r="A31" s="249"/>
      <c r="AK31" s="258"/>
      <c r="AL31" s="259"/>
      <c r="AM31" s="259"/>
      <c r="AN31" s="260"/>
      <c r="AO31" s="1129"/>
      <c r="AP31" s="261" t="s">
        <v>526</v>
      </c>
      <c r="AQ31" s="262" t="s">
        <v>527</v>
      </c>
      <c r="AR31" s="263" t="s">
        <v>528</v>
      </c>
    </row>
    <row r="32" spans="1:46" ht="27" customHeight="1" x14ac:dyDescent="0.2">
      <c r="A32" s="249"/>
      <c r="AK32" s="1130" t="s">
        <v>546</v>
      </c>
      <c r="AL32" s="1131"/>
      <c r="AM32" s="1131"/>
      <c r="AN32" s="1132"/>
      <c r="AO32" s="293">
        <v>772235</v>
      </c>
      <c r="AP32" s="293">
        <v>117504</v>
      </c>
      <c r="AQ32" s="294">
        <v>77495</v>
      </c>
      <c r="AR32" s="295">
        <v>51.6</v>
      </c>
    </row>
    <row r="33" spans="1:46" ht="13.5" customHeight="1" x14ac:dyDescent="0.2">
      <c r="A33" s="249"/>
      <c r="AK33" s="1130" t="s">
        <v>547</v>
      </c>
      <c r="AL33" s="1131"/>
      <c r="AM33" s="1131"/>
      <c r="AN33" s="1132"/>
      <c r="AO33" s="293" t="s">
        <v>532</v>
      </c>
      <c r="AP33" s="293" t="s">
        <v>532</v>
      </c>
      <c r="AQ33" s="294" t="s">
        <v>532</v>
      </c>
      <c r="AR33" s="295" t="s">
        <v>532</v>
      </c>
    </row>
    <row r="34" spans="1:46" ht="27" customHeight="1" x14ac:dyDescent="0.2">
      <c r="A34" s="249"/>
      <c r="AK34" s="1130" t="s">
        <v>548</v>
      </c>
      <c r="AL34" s="1131"/>
      <c r="AM34" s="1131"/>
      <c r="AN34" s="1132"/>
      <c r="AO34" s="293" t="s">
        <v>532</v>
      </c>
      <c r="AP34" s="293" t="s">
        <v>532</v>
      </c>
      <c r="AQ34" s="294" t="s">
        <v>532</v>
      </c>
      <c r="AR34" s="295" t="s">
        <v>532</v>
      </c>
    </row>
    <row r="35" spans="1:46" ht="27" customHeight="1" x14ac:dyDescent="0.2">
      <c r="A35" s="249"/>
      <c r="AK35" s="1130" t="s">
        <v>549</v>
      </c>
      <c r="AL35" s="1131"/>
      <c r="AM35" s="1131"/>
      <c r="AN35" s="1132"/>
      <c r="AO35" s="293">
        <v>484944</v>
      </c>
      <c r="AP35" s="293">
        <v>73789</v>
      </c>
      <c r="AQ35" s="294">
        <v>26940</v>
      </c>
      <c r="AR35" s="295">
        <v>173.9</v>
      </c>
    </row>
    <row r="36" spans="1:46" ht="27" customHeight="1" x14ac:dyDescent="0.2">
      <c r="A36" s="249"/>
      <c r="AK36" s="1130" t="s">
        <v>550</v>
      </c>
      <c r="AL36" s="1131"/>
      <c r="AM36" s="1131"/>
      <c r="AN36" s="1132"/>
      <c r="AO36" s="293">
        <v>15472</v>
      </c>
      <c r="AP36" s="293">
        <v>2354</v>
      </c>
      <c r="AQ36" s="294">
        <v>3757</v>
      </c>
      <c r="AR36" s="295">
        <v>-37.299999999999997</v>
      </c>
    </row>
    <row r="37" spans="1:46" ht="13.5" customHeight="1" x14ac:dyDescent="0.2">
      <c r="A37" s="249"/>
      <c r="AK37" s="1130" t="s">
        <v>551</v>
      </c>
      <c r="AL37" s="1131"/>
      <c r="AM37" s="1131"/>
      <c r="AN37" s="1132"/>
      <c r="AO37" s="293" t="s">
        <v>532</v>
      </c>
      <c r="AP37" s="293" t="s">
        <v>532</v>
      </c>
      <c r="AQ37" s="294">
        <v>476</v>
      </c>
      <c r="AR37" s="295" t="s">
        <v>532</v>
      </c>
    </row>
    <row r="38" spans="1:46" ht="27" customHeight="1" x14ac:dyDescent="0.2">
      <c r="A38" s="249"/>
      <c r="AK38" s="1133" t="s">
        <v>552</v>
      </c>
      <c r="AL38" s="1134"/>
      <c r="AM38" s="1134"/>
      <c r="AN38" s="1135"/>
      <c r="AO38" s="296" t="s">
        <v>532</v>
      </c>
      <c r="AP38" s="296" t="s">
        <v>532</v>
      </c>
      <c r="AQ38" s="297">
        <v>3</v>
      </c>
      <c r="AR38" s="285" t="s">
        <v>532</v>
      </c>
      <c r="AS38" s="292"/>
    </row>
    <row r="39" spans="1:46" ht="13.2" x14ac:dyDescent="0.2">
      <c r="A39" s="249"/>
      <c r="AK39" s="1133" t="s">
        <v>553</v>
      </c>
      <c r="AL39" s="1134"/>
      <c r="AM39" s="1134"/>
      <c r="AN39" s="1135"/>
      <c r="AO39" s="293">
        <v>-3003</v>
      </c>
      <c r="AP39" s="293">
        <v>-457</v>
      </c>
      <c r="AQ39" s="294">
        <v>-1869</v>
      </c>
      <c r="AR39" s="295">
        <v>-75.5</v>
      </c>
      <c r="AS39" s="292"/>
    </row>
    <row r="40" spans="1:46" ht="27" customHeight="1" x14ac:dyDescent="0.2">
      <c r="A40" s="249"/>
      <c r="AK40" s="1130" t="s">
        <v>554</v>
      </c>
      <c r="AL40" s="1131"/>
      <c r="AM40" s="1131"/>
      <c r="AN40" s="1132"/>
      <c r="AO40" s="293">
        <v>-876696</v>
      </c>
      <c r="AP40" s="293">
        <v>-133399</v>
      </c>
      <c r="AQ40" s="294">
        <v>-73868</v>
      </c>
      <c r="AR40" s="295">
        <v>80.599999999999994</v>
      </c>
      <c r="AS40" s="292"/>
    </row>
    <row r="41" spans="1:46" ht="13.2" x14ac:dyDescent="0.2">
      <c r="A41" s="249"/>
      <c r="AK41" s="1136" t="s">
        <v>298</v>
      </c>
      <c r="AL41" s="1137"/>
      <c r="AM41" s="1137"/>
      <c r="AN41" s="1138"/>
      <c r="AO41" s="293">
        <v>392952</v>
      </c>
      <c r="AP41" s="293">
        <v>59792</v>
      </c>
      <c r="AQ41" s="294">
        <v>32935</v>
      </c>
      <c r="AR41" s="295">
        <v>81.5</v>
      </c>
      <c r="AS41" s="292"/>
    </row>
    <row r="42" spans="1:46" ht="13.2" x14ac:dyDescent="0.2">
      <c r="A42" s="249"/>
      <c r="AK42" s="298" t="s">
        <v>555</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556</v>
      </c>
    </row>
    <row r="48" spans="1:46" ht="13.2" x14ac:dyDescent="0.2">
      <c r="A48" s="249"/>
      <c r="AK48" s="303" t="s">
        <v>557</v>
      </c>
      <c r="AL48" s="303"/>
      <c r="AM48" s="303"/>
      <c r="AN48" s="303"/>
      <c r="AO48" s="303"/>
      <c r="AP48" s="303"/>
      <c r="AQ48" s="304"/>
      <c r="AR48" s="303"/>
    </row>
    <row r="49" spans="1:44" ht="13.5" customHeight="1" x14ac:dyDescent="0.2">
      <c r="A49" s="249"/>
      <c r="AK49" s="305"/>
      <c r="AL49" s="306"/>
      <c r="AM49" s="1123" t="s">
        <v>524</v>
      </c>
      <c r="AN49" s="1125" t="s">
        <v>558</v>
      </c>
      <c r="AO49" s="1126"/>
      <c r="AP49" s="1126"/>
      <c r="AQ49" s="1126"/>
      <c r="AR49" s="1127"/>
    </row>
    <row r="50" spans="1:44" ht="13.2" x14ac:dyDescent="0.2">
      <c r="A50" s="249"/>
      <c r="AK50" s="307"/>
      <c r="AL50" s="308"/>
      <c r="AM50" s="1124"/>
      <c r="AN50" s="309" t="s">
        <v>559</v>
      </c>
      <c r="AO50" s="310" t="s">
        <v>560</v>
      </c>
      <c r="AP50" s="311" t="s">
        <v>561</v>
      </c>
      <c r="AQ50" s="312" t="s">
        <v>562</v>
      </c>
      <c r="AR50" s="313" t="s">
        <v>563</v>
      </c>
    </row>
    <row r="51" spans="1:44" ht="13.2" x14ac:dyDescent="0.2">
      <c r="A51" s="249"/>
      <c r="AK51" s="305" t="s">
        <v>564</v>
      </c>
      <c r="AL51" s="306"/>
      <c r="AM51" s="314">
        <v>755693</v>
      </c>
      <c r="AN51" s="315">
        <v>103990</v>
      </c>
      <c r="AO51" s="316">
        <v>-53</v>
      </c>
      <c r="AP51" s="317">
        <v>122882</v>
      </c>
      <c r="AQ51" s="318">
        <v>-11.4</v>
      </c>
      <c r="AR51" s="319">
        <v>-41.6</v>
      </c>
    </row>
    <row r="52" spans="1:44" ht="13.2" x14ac:dyDescent="0.2">
      <c r="A52" s="249"/>
      <c r="AK52" s="320"/>
      <c r="AL52" s="321" t="s">
        <v>565</v>
      </c>
      <c r="AM52" s="322">
        <v>230958</v>
      </c>
      <c r="AN52" s="323">
        <v>31782</v>
      </c>
      <c r="AO52" s="324">
        <v>-20.8</v>
      </c>
      <c r="AP52" s="325">
        <v>65785</v>
      </c>
      <c r="AQ52" s="326">
        <v>-7.6</v>
      </c>
      <c r="AR52" s="327">
        <v>-13.2</v>
      </c>
    </row>
    <row r="53" spans="1:44" ht="13.2" x14ac:dyDescent="0.2">
      <c r="A53" s="249"/>
      <c r="AK53" s="305" t="s">
        <v>566</v>
      </c>
      <c r="AL53" s="306"/>
      <c r="AM53" s="314">
        <v>704880</v>
      </c>
      <c r="AN53" s="315">
        <v>100267</v>
      </c>
      <c r="AO53" s="316">
        <v>-3.6</v>
      </c>
      <c r="AP53" s="317">
        <v>114790</v>
      </c>
      <c r="AQ53" s="318">
        <v>-6.6</v>
      </c>
      <c r="AR53" s="319">
        <v>3</v>
      </c>
    </row>
    <row r="54" spans="1:44" ht="13.2" x14ac:dyDescent="0.2">
      <c r="A54" s="249"/>
      <c r="AK54" s="320"/>
      <c r="AL54" s="321" t="s">
        <v>565</v>
      </c>
      <c r="AM54" s="322">
        <v>294038</v>
      </c>
      <c r="AN54" s="323">
        <v>41826</v>
      </c>
      <c r="AO54" s="324">
        <v>31.6</v>
      </c>
      <c r="AP54" s="325">
        <v>55601</v>
      </c>
      <c r="AQ54" s="326">
        <v>-15.5</v>
      </c>
      <c r="AR54" s="327">
        <v>47.1</v>
      </c>
    </row>
    <row r="55" spans="1:44" ht="13.2" x14ac:dyDescent="0.2">
      <c r="A55" s="249"/>
      <c r="AK55" s="305" t="s">
        <v>567</v>
      </c>
      <c r="AL55" s="306"/>
      <c r="AM55" s="314">
        <v>969385</v>
      </c>
      <c r="AN55" s="315">
        <v>140613</v>
      </c>
      <c r="AO55" s="316">
        <v>40.200000000000003</v>
      </c>
      <c r="AP55" s="317">
        <v>126262</v>
      </c>
      <c r="AQ55" s="318">
        <v>10</v>
      </c>
      <c r="AR55" s="319">
        <v>30.2</v>
      </c>
    </row>
    <row r="56" spans="1:44" ht="13.2" x14ac:dyDescent="0.2">
      <c r="A56" s="249"/>
      <c r="AK56" s="320"/>
      <c r="AL56" s="321" t="s">
        <v>565</v>
      </c>
      <c r="AM56" s="322">
        <v>400223</v>
      </c>
      <c r="AN56" s="323">
        <v>58054</v>
      </c>
      <c r="AO56" s="324">
        <v>38.799999999999997</v>
      </c>
      <c r="AP56" s="325">
        <v>56769</v>
      </c>
      <c r="AQ56" s="326">
        <v>2.1</v>
      </c>
      <c r="AR56" s="327">
        <v>36.700000000000003</v>
      </c>
    </row>
    <row r="57" spans="1:44" ht="13.2" x14ac:dyDescent="0.2">
      <c r="A57" s="249"/>
      <c r="AK57" s="305" t="s">
        <v>568</v>
      </c>
      <c r="AL57" s="306"/>
      <c r="AM57" s="314">
        <v>1226111</v>
      </c>
      <c r="AN57" s="315">
        <v>182294</v>
      </c>
      <c r="AO57" s="316">
        <v>29.6</v>
      </c>
      <c r="AP57" s="317">
        <v>126525</v>
      </c>
      <c r="AQ57" s="318">
        <v>0.2</v>
      </c>
      <c r="AR57" s="319">
        <v>29.4</v>
      </c>
    </row>
    <row r="58" spans="1:44" ht="13.2" x14ac:dyDescent="0.2">
      <c r="A58" s="249"/>
      <c r="AK58" s="320"/>
      <c r="AL58" s="321" t="s">
        <v>565</v>
      </c>
      <c r="AM58" s="322">
        <v>506168</v>
      </c>
      <c r="AN58" s="323">
        <v>75255</v>
      </c>
      <c r="AO58" s="324">
        <v>29.6</v>
      </c>
      <c r="AP58" s="325">
        <v>67052</v>
      </c>
      <c r="AQ58" s="326">
        <v>18.100000000000001</v>
      </c>
      <c r="AR58" s="327">
        <v>11.5</v>
      </c>
    </row>
    <row r="59" spans="1:44" ht="13.2" x14ac:dyDescent="0.2">
      <c r="A59" s="249"/>
      <c r="AK59" s="305" t="s">
        <v>569</v>
      </c>
      <c r="AL59" s="306"/>
      <c r="AM59" s="314">
        <v>743126</v>
      </c>
      <c r="AN59" s="315">
        <v>113075</v>
      </c>
      <c r="AO59" s="316">
        <v>-38</v>
      </c>
      <c r="AP59" s="317">
        <v>122054</v>
      </c>
      <c r="AQ59" s="318">
        <v>-3.5</v>
      </c>
      <c r="AR59" s="319">
        <v>-34.5</v>
      </c>
    </row>
    <row r="60" spans="1:44" ht="13.2" x14ac:dyDescent="0.2">
      <c r="A60" s="249"/>
      <c r="AK60" s="320"/>
      <c r="AL60" s="321" t="s">
        <v>565</v>
      </c>
      <c r="AM60" s="322">
        <v>287038</v>
      </c>
      <c r="AN60" s="323">
        <v>43676</v>
      </c>
      <c r="AO60" s="324">
        <v>-42</v>
      </c>
      <c r="AP60" s="325">
        <v>68298</v>
      </c>
      <c r="AQ60" s="326">
        <v>1.9</v>
      </c>
      <c r="AR60" s="327">
        <v>-43.9</v>
      </c>
    </row>
    <row r="61" spans="1:44" ht="13.2" x14ac:dyDescent="0.2">
      <c r="A61" s="249"/>
      <c r="AK61" s="305" t="s">
        <v>570</v>
      </c>
      <c r="AL61" s="328"/>
      <c r="AM61" s="314">
        <v>879839</v>
      </c>
      <c r="AN61" s="315">
        <v>128048</v>
      </c>
      <c r="AO61" s="316">
        <v>-5</v>
      </c>
      <c r="AP61" s="317">
        <v>122503</v>
      </c>
      <c r="AQ61" s="329">
        <v>-2.2999999999999998</v>
      </c>
      <c r="AR61" s="319">
        <v>-2.7</v>
      </c>
    </row>
    <row r="62" spans="1:44" ht="13.2" x14ac:dyDescent="0.2">
      <c r="A62" s="249"/>
      <c r="AK62" s="320"/>
      <c r="AL62" s="321" t="s">
        <v>565</v>
      </c>
      <c r="AM62" s="322">
        <v>343685</v>
      </c>
      <c r="AN62" s="323">
        <v>50119</v>
      </c>
      <c r="AO62" s="324">
        <v>7.4</v>
      </c>
      <c r="AP62" s="325">
        <v>62701</v>
      </c>
      <c r="AQ62" s="326">
        <v>-0.2</v>
      </c>
      <c r="AR62" s="327">
        <v>7.6</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K1lY+m2gQb0ERADH9E/51WyeIxIFJPYXaM7xUn6NpWizNTgdgNxxsq0qNrA28iVVFlSOesvz6g/2NcSwxqFyPQ==" saltValue="XpSteOQJvUtZsGjFiU1y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572</v>
      </c>
    </row>
    <row r="121" spans="125:125" ht="13.5" hidden="1" customHeight="1" x14ac:dyDescent="0.2">
      <c r="DU121" s="243"/>
    </row>
  </sheetData>
  <sheetProtection algorithmName="SHA-512" hashValue="dF/3LrvYlLz+wv2dZgsIDfE2gas71YpNoqYmulVI5Kb+HXAcxR97v3P8ytClIbVkTadThUwaGeZ9DsLs4reEyA==" saltValue="jE+ox5zd73KtCHgEbBAr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573</v>
      </c>
    </row>
  </sheetData>
  <sheetProtection algorithmName="SHA-512" hashValue="Y11gBw2AZIJHtAZWA2OeYA+S/ouw0DCAMV5Ana9OOqZxnFJCLyhSDZezJMme2yxx2RfPH5xWAXY6wnLa0nQtJg==" saltValue="nqUmwmFYyui2WwAw/ggX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49" t="s">
        <v>3</v>
      </c>
      <c r="D47" s="1149"/>
      <c r="E47" s="1150"/>
      <c r="F47" s="11">
        <v>44.35</v>
      </c>
      <c r="G47" s="12">
        <v>43.83</v>
      </c>
      <c r="H47" s="12">
        <v>39.520000000000003</v>
      </c>
      <c r="I47" s="12">
        <v>37.35</v>
      </c>
      <c r="J47" s="13">
        <v>43.37</v>
      </c>
    </row>
    <row r="48" spans="2:10" ht="57.75" customHeight="1" x14ac:dyDescent="0.2">
      <c r="B48" s="14"/>
      <c r="C48" s="1151" t="s">
        <v>4</v>
      </c>
      <c r="D48" s="1151"/>
      <c r="E48" s="1152"/>
      <c r="F48" s="15">
        <v>5.68</v>
      </c>
      <c r="G48" s="16">
        <v>3.72</v>
      </c>
      <c r="H48" s="16">
        <v>4.47</v>
      </c>
      <c r="I48" s="16">
        <v>4.63</v>
      </c>
      <c r="J48" s="17">
        <v>3.24</v>
      </c>
    </row>
    <row r="49" spans="2:10" ht="57.75" customHeight="1" thickBot="1" x14ac:dyDescent="0.25">
      <c r="B49" s="18"/>
      <c r="C49" s="1153" t="s">
        <v>5</v>
      </c>
      <c r="D49" s="1153"/>
      <c r="E49" s="1154"/>
      <c r="F49" s="19" t="s">
        <v>579</v>
      </c>
      <c r="G49" s="20" t="s">
        <v>580</v>
      </c>
      <c r="H49" s="20" t="s">
        <v>581</v>
      </c>
      <c r="I49" s="20">
        <v>0.75</v>
      </c>
      <c r="J49" s="21">
        <v>7.52</v>
      </c>
    </row>
    <row r="50" spans="2:10" ht="13.2" x14ac:dyDescent="0.2"/>
  </sheetData>
  <sheetProtection algorithmName="SHA-512" hashValue="qERf6gFKdCpuIxNYEQIsiwddMSD2uyht5jRyHvseF2QKxBivWBsAcsYmt9H2zPXVa5gBZ2aqVdx1mPaQA9ixaw==" saltValue="9H9EMbqJvzknueeIRNWK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2023-10-17T04:57:24Z</cp:lastPrinted>
  <dcterms:modified xsi:type="dcterms:W3CDTF">2023-10-17T04:59:37Z</dcterms:modified>
</cp:coreProperties>
</file>