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01鳥取市_1006\"/>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0" r:id="rId15"/>
    <sheet name="施設類型別ストック情報分析表②" sheetId="19"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W34" i="10"/>
  <c r="BW35" i="10" s="1"/>
  <c r="BW36" i="10" s="1"/>
  <c r="BW37"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<sst xmlns="http://schemas.openxmlformats.org/spreadsheetml/2006/main" count="1168" uniqueCount="623">
  <si>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</si>
  <si>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</si>
  <si>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</si>
  <si>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</si>
  <si>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</si>
  <si>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</si>
  <si>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</si>
  <si>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</si>
  <si>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</si>
  <si>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</si>
  <si>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</si>
  <si>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</si>
  <si>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</si>
  <si>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</si>
  <si>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</si>
  <si>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</si>
  <si>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</si>
  <si>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</si>
  <si>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</si>
  <si>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</si>
  <si>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</si>
  <si>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</si>
  <si>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</si>
  <si>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</si>
  <si>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</si>
  <si>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</si>
  <si>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</si>
  <si>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</si>
  <si>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</si>
  <si>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</si>
  <si>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</si>
  <si>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</si>
  <si>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</si>
  <si>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</si>
  <si>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</si>
  <si>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</si>
  <si>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</si>
  <si>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</si>
  <si>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</si>
  <si>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</si>
  <si>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</si>
  <si>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</si>
  <si>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</si>
  <si>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</si>
  <si>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</si>
  <si>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</si>
  <si>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</si>
  <si>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</si>
  <si>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</si>
  <si>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</si>
  <si>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</si>
  <si>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</si>
  <si>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</si>
  <si>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</si>
  <si>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</si>
  <si>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</si>
  <si>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</si>
  <si>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</si>
  <si>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</si>
  <si>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</si>
  <si>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</si>
  <si>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</si>
  <si>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</si>
  <si>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</si>
  <si>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</si>
  <si>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</si>
  <si>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</si>
  <si>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</si>
  <si>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</si>
  <si>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</si>
  <si>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</si>
  <si>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</si>
  <si>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</si>
  <si>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</si>
  <si>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</si>
  <si>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</si>
  <si>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</si>
  <si>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</si>
  <si>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</si>
  <si>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</si>
  <si>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</si>
  <si>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</si>
  <si>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</si>
  <si>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</si>
  <si>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</si>
  <si>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</si>
  <si>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</si>
  <si>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</si>
  <si>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</si>
  <si>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</si>
  <si>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</si>
  <si>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</si>
  <si>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</si>
  <si>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</si>
  <si>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</si>
  <si>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</si>
  <si>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</si>
  <si>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</si>
  <si>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</si>
  <si>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</si>
  <si>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</si>
  <si>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</si>
  <si>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</si>
  <si>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</si>
  <si>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</si>
  <si>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</si>
  <si>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</si>
  <si>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</si>
  <si>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</si>
  <si>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</si>
  <si>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</si>
  <si>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</si>
  <si>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</si>
  <si>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</si>
  <si>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</si>
  <si>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</si>
  <si>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</si>
  <si>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</si>
  <si>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</si>
  <si>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</si>
  <si>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</si>
  <si>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</si>
  <si>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</si>
  <si>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</si>
  <si>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</si>
  <si>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</si>
  <si>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</si>
  <si>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</si>
  <si>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</si>
  <si>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</si>
  <si>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</si>
  <si>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</si>
  <si>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</si>
  <si>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</si>
  <si>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</si>
  <si>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</si>
  <si>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</si>
  <si>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</si>
  <si>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</si>
  <si>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</si>
  <si>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</si>
  <si>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</si>
  <si>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</si>
  <si>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</si>
  <si>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</si>
  <si>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</si>
  <si>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</si>
  <si>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</si>
  <si>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</si>
  <si>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</si>
  <si>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</si>
  <si>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</si>
  <si>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</si>
  <si>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</si>
  <si>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</si>
  <si>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</si>
  <si>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</si>
  <si>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</si>
  <si>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</si>
  <si>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</si>
  <si>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</si>
  <si>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</si>
  <si>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</si>
  <si>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</si>
  <si>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</si>
  <si>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</si>
  <si>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</si>
  <si>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</si>
  <si>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</si>
  <si>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</si>
  <si>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</si>
  <si>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</si>
  <si>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</si>
  <si>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</si>
  <si>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</si>
  <si>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</si>
  <si>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</si>
  <si>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</si>
  <si>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</si>
  <si>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</si>
  <si>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</si>
  <si>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</si>
  <si>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</si>
  <si>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</si>
  <si>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</si>
  <si>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</si>
  <si>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</si>
  <si>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</si>
  <si>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</si>
  <si>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</si>
  <si>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</si>
  <si>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</si>
  <si>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</si>
  <si>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</si>
  <si>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</si>
  <si>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</si>
  <si>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</si>
  <si>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</si>
  <si>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</si>
  <si>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</si>
  <si>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</si>
  <si>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</si>
  <si>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</si>
  <si>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</si>
  <si>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</si>
  <si>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</si>
  <si>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</si>
  <si>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</si>
  <si>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</si>
  <si>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</si>
  <si>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鳥取県鳥取市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</si>
  <si>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</si>
  <si>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</si>
  <si>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</si>
  <si>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</si>
  <si>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</si>
  <si>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</si>
  <si>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</si>
  <si>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</si>
  <si>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</si>
  <si>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</si>
  <si>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</si>
  <si>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</si>
  <si>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</si>
  <si>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</si>
  <si>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</si>
  <si>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</si>
  <si>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</si>
  <si>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</si>
  <si>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</si>
  <si>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</si>
  <si>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</si>
  <si>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</si>
  <si>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</si>
  <si>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</si>
  <si>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</si>
  <si>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</si>
  <si>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</si>
  <si>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</si>
  <si>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</si>
  <si>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</si>
  <si>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</si>
  <si>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</si>
  <si>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</si>
  <si>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</si>
  <si>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</si>
  <si>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</si>
  <si>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</si>
  <si>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</si>
  <si>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</si>
  <si>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</si>
  <si>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</si>
  <si>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</si>
  <si>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</si>
  <si>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</si>
  <si>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</si>
  <si>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</si>
  <si>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</si>
  <si>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</si>
  <si>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</si>
  <si>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</si>
  <si>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</si>
  <si>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</si>
  <si>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</si>
  <si>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</si>
  <si>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</si>
  <si>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</si>
  <si>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</si>
  <si>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</si>
  <si>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</si>
  <si>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</si>
  <si>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</si>
  <si>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</si>
  <si>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</si>
  <si>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</si>
  <si>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</si>
  <si>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</si>
  <si>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</si>
  <si>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</si>
  <si>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</si>
  <si>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</si>
  <si>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</si>
  <si>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</si>
  <si>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</si>
  <si>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</si>
  <si>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</si>
  <si>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</si>
  <si>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</si>
  <si>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</si>
  <si>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</si>
  <si>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</si>
  <si>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</si>
  <si>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</si>
  <si>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</si>
  <si>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</si>
  <si>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</si>
  <si>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</si>
  <si>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</si>
  <si>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</si>
  <si>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</si>
  <si>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</si>
  <si>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</si>
  <si>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</si>
  <si>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</si>
  <si>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</si>
  <si>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</si>
  <si>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</si>
  <si>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</si>
  <si>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</si>
  <si>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</si>
  <si>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</si>
  <si>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</si>
  <si>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</si>
  <si>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</si>
  <si>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</si>
  <si>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</si>
  <si>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</si>
  <si>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</si>
  <si>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</si>
  <si>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</si>
  <si>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</si>
  <si>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</si>
  <si>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</si>
  <si>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</si>
  <si>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</si>
  <si>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</si>
  <si>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</si>
  <si>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</si>
  <si>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</si>
  <si>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</si>
  <si>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</si>
  <si>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</si>
  <si>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</si>
  <si>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</si>
  <si>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</si>
  <si>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</si>
  <si>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</si>
  <si>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</si>
  <si>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</si>
  <si>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</si>
  <si>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</si>
  <si>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</si>
  <si>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</si>
  <si>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</si>
  <si>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</si>
  <si>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</si>
  <si>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</si>
  <si>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</si>
  <si>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</si>
  <si>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</si>
  <si>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</si>
  <si>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</si>
  <si>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</si>
  <si>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</si>
  <si>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</si>
  <si>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</si>
  <si>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</si>
  <si>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</si>
  <si>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</si>
  <si>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</si>
  <si>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</si>
  <si>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</si>
  <si>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</si>
  <si>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</si>
  <si>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鳥取県鳥取市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</si>
  <si>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</si>
  <si>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</si>
  <si>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</si>
  <si>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</si>
  <si>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</si>
  <si>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</si>
  <si>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</si>
  <si>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</si>
  <si>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</si>
  <si>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</si>
  <si>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</si>
  <si>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</si>
  <si>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</si>
  <si>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</si>
  <si>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</si>
  <si>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</si>
  <si>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</si>
  <si>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</si>
  <si>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</si>
  <si>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</si>
  <si>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</si>
  <si>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</si>
  <si>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</si>
  <si>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</si>
  <si>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</si>
  <si>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</si>
  <si>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</si>
  <si>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</si>
  <si>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</si>
  <si>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</si>
  <si>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</si>
  <si>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</si>
  <si>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</si>
  <si>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</si>
  <si>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</si>
  <si>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</si>
  <si>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</si>
  <si>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</si>
  <si>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</si>
  <si>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</si>
  <si>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</si>
  <si>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t>
    <phoneticPr fontId="5"/>
  </si>
  <si>
    <t>介護保険費</t>
    <phoneticPr fontId="5"/>
  </si>
  <si>
    <t>後期高齢者医療費</t>
    <phoneticPr fontId="5"/>
  </si>
  <si>
    <t>水道事業</t>
    <phoneticPr fontId="5"/>
  </si>
  <si>
    <t>法適用企業</t>
    <phoneticPr fontId="5"/>
  </si>
  <si>
    <t>工業用水道事業</t>
    <phoneticPr fontId="5"/>
  </si>
  <si>
    <t>病院事業</t>
    <phoneticPr fontId="5"/>
  </si>
  <si>
    <t>下水道等事業</t>
    <phoneticPr fontId="5"/>
  </si>
  <si>
    <t>電気事業費</t>
    <phoneticPr fontId="5"/>
  </si>
  <si>
    <t>法非適用企業</t>
    <phoneticPr fontId="5"/>
  </si>
  <si>
    <t>公設地方卸売市場事業費</t>
    <phoneticPr fontId="5"/>
  </si>
  <si>
    <t>法非適用企業</t>
    <phoneticPr fontId="5"/>
  </si>
  <si>
    <t>観光施設運営事業費</t>
    <phoneticPr fontId="5"/>
  </si>
  <si>
    <t>温泉事業費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</si>
  <si>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</si>
  <si>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</si>
  <si>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</si>
  <si>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</si>
  <si>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</si>
  <si>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</si>
  <si>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</si>
  <si>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</si>
  <si>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</si>
  <si>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</si>
  <si>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</si>
  <si>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</si>
  <si>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</si>
  <si>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</si>
  <si>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</si>
  <si>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</si>
  <si>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</si>
  <si>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</si>
  <si>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</si>
  <si>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</si>
  <si>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</si>
  <si>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</si>
  <si>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</si>
  <si>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</si>
  <si>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</si>
  <si>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</si>
  <si>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</si>
  <si>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</si>
  <si>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</si>
  <si>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</si>
  <si>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</si>
  <si>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</si>
  <si>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</si>
  <si>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</si>
  <si>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</si>
  <si>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</si>
  <si>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</si>
  <si>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</si>
  <si>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</si>
  <si>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</si>
  <si>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</si>
  <si>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</si>
  <si>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</si>
  <si>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</si>
  <si>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</si>
  <si>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</si>
  <si>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</si>
  <si>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</si>
  <si>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</si>
  <si>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</si>
  <si>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</si>
  <si>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</si>
  <si>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</si>
  <si>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</si>
  <si>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</si>
  <si>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</si>
  <si>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</si>
  <si>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</si>
  <si>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</si>
  <si>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</si>
  <si>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</si>
  <si>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</si>
  <si>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</si>
  <si>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</si>
  <si>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</si>
  <si>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</si>
  <si>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</si>
  <si>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</si>
  <si>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</si>
  <si>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</si>
  <si>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</si>
  <si>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</si>
  <si>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</si>
  <si>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</si>
  <si>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</si>
  <si>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</si>
  <si>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</si>
  <si>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</si>
  <si>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</si>
  <si>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</si>
  <si>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</si>
  <si>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</si>
  <si>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</si>
  <si>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</si>
  <si>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</si>
  <si>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</si>
  <si>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</si>
  <si>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</si>
  <si>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</si>
  <si>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</si>
  <si>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</si>
  <si>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</si>
  <si>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</si>
  <si>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</si>
  <si>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</si>
  <si>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</si>
  <si>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</si>
  <si>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</si>
  <si>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</si>
  <si>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</si>
  <si>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</si>
  <si>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</si>
  <si>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</si>
  <si>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</si>
  <si>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</si>
  <si>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</si>
  <si>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</si>
  <si>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</si>
  <si>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</si>
  <si>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</si>
  <si>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</si>
  <si>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</si>
  <si>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</si>
  <si>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</si>
  <si>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</si>
  <si>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</si>
  <si>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</si>
  <si>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</si>
  <si>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</si>
  <si>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</si>
  <si>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</si>
  <si>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</si>
  <si>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</si>
  <si>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</si>
  <si>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</si>
  <si>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</si>
  <si>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</si>
  <si>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</si>
  <si>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</si>
  <si>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</si>
  <si>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</si>
  <si>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</si>
  <si>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</si>
  <si>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</si>
  <si>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</si>
  <si>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</si>
  <si>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</si>
  <si>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</si>
  <si>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</si>
  <si>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</si>
  <si>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</si>
  <si>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</si>
  <si>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0.38</t>
  </si>
  <si>
    <t>下水道等事業</t>
  </si>
  <si>
    <t>一般会計</t>
  </si>
  <si>
    <t>病院事業</t>
  </si>
  <si>
    <t>水道事業</t>
  </si>
  <si>
    <t>介護保険費</t>
  </si>
  <si>
    <t>国民健康保険費</t>
  </si>
  <si>
    <t>母子父子寡婦福祉資金貸付事業費</t>
  </si>
  <si>
    <t>工業用水道事業</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</si>
  <si>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</si>
  <si>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</si>
  <si>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</si>
  <si>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</si>
  <si>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</si>
  <si>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</si>
  <si>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</si>
  <si>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</si>
  <si>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</si>
  <si>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</si>
  <si>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</si>
  <si>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</si>
  <si>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</si>
  <si>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</si>
  <si>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</si>
  <si>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</si>
  <si>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</si>
  <si>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</si>
  <si>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</si>
  <si>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</si>
  <si>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</si>
  <si>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</si>
  <si>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</si>
  <si>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</si>
  <si>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</si>
  <si>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</si>
  <si>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</si>
  <si>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</si>
  <si>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</si>
  <si>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</si>
  <si>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</si>
  <si>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</si>
  <si>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</si>
  <si>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</si>
  <si>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t>
    <phoneticPr fontId="2"/>
  </si>
  <si>
    <t xml:space="preserve">※8：職員の状況については、令和3年地方公務員給与実態調査に基づいている。 </t>
  </si>
  <si>
    <t>公共施設等整備基金</t>
  </si>
  <si>
    <t>新型コロナウイルス感染症緊急対策基金</t>
  </si>
  <si>
    <t>ふるさと納税基金</t>
  </si>
  <si>
    <t>地域振興基金</t>
  </si>
  <si>
    <t>人づくり・まちづくり基金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</si>
  <si>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</si>
  <si>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</si>
  <si>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</si>
  <si>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</si>
  <si>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</si>
  <si>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</si>
  <si>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</si>
  <si>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</si>
  <si>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</si>
  <si>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将来負担比率は類似団体と比較して高くなっているものの、有形固定資産減価償却率は類似団体と比較して低くなっている。
主な要因としては、市役所本庁舎整備事業や学校教育施設の増改築など大型事業の実施、道路インフラの長寿命化事業等の実施により、標準財政規模に占める起債残高が類似団体に比べて高まっている一方で、施設の老朽化対策の成果が有形固定資産減価償却率の低水準化という形で表れているものと考えられる。
引き続き、施設の統廃合・集約化・複合化も念頭に置いたうえで、平成27年度に策定した鳥取市公共施設等総合管理計画に基づき、老朽化対策を計画的に進めていく必要がある。</t>
    <phoneticPr fontId="5"/>
  </si>
  <si>
    <t>将来負担比率、実質公債費比率ともに類似団体と比較して高くなっているものの両指標とも低下傾向にある。
平成16年度の１市８町村の合併に伴う関連事業の財源として積極的な起債発行を行ったことにより、標準財政規模に占める起債残高及び公債費が類似団体に比べて高まっていたが、第５次鳥取市行財政改革大綱（Ｈ22～26）及び第6次鳥取市行財政改革大綱（Ｈ27～Ｒ元）、第7次鳥取市行財政改革大綱（Ｒ２～Ｒ６）に基づき新規起債発行額を抑制するとともに、引き続き、計画的な起債発行を進めるとともに、交付税の算入率が高い有利な起債を厳選して活用していくことで、将来負担比率及び実質公債費比率ともに毎年度着実に低下させ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</si>
</sst>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46457</c:v>
                </c:pt>
                <c:pt idx="2">
                  <c:v>51849</c:v>
                </c:pt>
                <c:pt idx="3">
                  <c:v>52191</c:v>
                </c:pt>
                <c:pt idx="4">
                  <c:v>48105</c:v>
                </c:pt>
              </c:numCache>
            </c:numRef>
          </c:val>
          <c:smooth val="0"/>
          <c:extLst>
            <c:ext xmlns:c16="http://schemas.microsoft.com/office/drawing/2014/chart" uri="{C3380CC4-5D6E-409C-BE32-E72D297353CC}">
              <c16:uniqueId val="{00000000-20EC-45F6-833B-E42A3BA3B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71640</c:v>
                </c:pt>
                <c:pt idx="1">
                  <c:v>57541</c:v>
                </c:pt>
                <c:pt idx="2">
                  <c:v>79578</c:v>
                </c:pt>
                <c:pt idx="3">
                  <c:v>45599</c:v>
                </c:pt>
                <c:pt idx="4">
                  <c:v>52195</c:v>
                </c:pt>
              </c:numCache>
            </c:numRef>
          </c:val>
          <c:smooth val="0"/>
          <c:extLst>
            <c:ext xmlns:c16="http://schemas.microsoft.com/office/drawing/2014/chart" uri="{C3380CC4-5D6E-409C-BE32-E72D297353CC}">
              <c16:uniqueId val="{00000001-20EC-45F6-833B-E42A3BA3B5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c:v>
                </c:pt>
                <c:pt idx="1">
                  <c:v>4.32</c:v>
                </c:pt>
                <c:pt idx="2">
                  <c:v>3.79</c:v>
                </c:pt>
                <c:pt idx="3">
                  <c:v>4.16</c:v>
                </c:pt>
                <c:pt idx="4">
                  <c:v>5.8</c:v>
                </c:pt>
              </c:numCache>
            </c:numRef>
          </c:val>
          <c:extLst>
            <c:ext xmlns:c16="http://schemas.microsoft.com/office/drawing/2014/chart" uri="{C3380CC4-5D6E-409C-BE32-E72D297353CC}">
              <c16:uniqueId val="{00000000-2232-45C7-B671-20D3446920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6.79</c:v>
                </c:pt>
                <c:pt idx="1">
                  <c:v>6.74</c:v>
                </c:pt>
                <c:pt idx="2">
                  <c:v>7.45</c:v>
                </c:pt>
                <c:pt idx="3">
                  <c:v>6.42</c:v>
                </c:pt>
                <c:pt idx="4">
                  <c:v>6.66</c:v>
                </c:pt>
              </c:numCache>
            </c:numRef>
          </c:val>
          <c:extLst>
            <c:ext xmlns:c16="http://schemas.microsoft.com/office/drawing/2014/chart" uri="{C3380CC4-5D6E-409C-BE32-E72D297353CC}">
              <c16:uniqueId val="{00000001-2232-45C7-B671-20D3446920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1.62</c:v>
                </c:pt>
                <c:pt idx="1">
                  <c:v>0.38</c:v>
                </c:pt>
                <c:pt idx="2">
                  <c:v>0.09</c:v>
                </c:pt>
                <c:pt idx="3">
                  <c:v>-0.38</c:v>
                </c:pt>
                <c:pt idx="4">
                  <c:v>2.2599999999999998</c:v>
                </c:pt>
              </c:numCache>
            </c:numRef>
          </c:val>
          <c:smooth val="0"/>
          <c:extLst>
            <c:ext xmlns:c16="http://schemas.microsoft.com/office/drawing/2014/chart" uri="{C3380CC4-5D6E-409C-BE32-E72D297353CC}">
              <c16:uniqueId val="{00000002-2232-45C7-B671-20D3446920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0.06</c:v>
                </c:pt>
                <c:pt idx="4">
                  <c:v>#N/A</c:v>
                </c:pt>
                <c:pt idx="5">
                  <c:v>0.1</c:v>
                </c:pt>
                <c:pt idx="6">
                  <c:v>#N/A</c:v>
                </c:pt>
                <c:pt idx="7">
                  <c:v>0.08</c:v>
                </c:pt>
                <c:pt idx="8">
                  <c:v>#N/A</c:v>
                </c:pt>
                <c:pt idx="9">
                  <c:v>0.01</c:v>
                </c:pt>
              </c:numCache>
            </c:numRef>
          </c:val>
          <c:extLst>
            <c:ext xmlns:c16="http://schemas.microsoft.com/office/drawing/2014/chart" uri="{C3380CC4-5D6E-409C-BE32-E72D297353CC}">
              <c16:uniqueId val="{00000000-5CB6-4C09-BD7B-BE79FEA4A7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CB6-4C09-BD7B-BE79FEA4A7E2}"/>
            </c:ext>
          </c:extLst>
        </c:ser>
        <c:ser>
          <c:idx val="2"/>
          <c:order val="2"/>
          <c:tx>
            <c:strRef>
              <c:f>データシート!$A$29</c:f>
              <c:strCache>
                <c:ptCount val="1"/>
                <c:pt idx="0">
                  <c:v>工業用水道事業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5CB6-4C09-BD7B-BE79FEA4A7E2}"/>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#N/A</c:v>
                </c:pt>
                <c:pt idx="3">
                  <c:v>0.03</c:v>
                </c:pt>
                <c:pt idx="4">
                  <c:v>#N/A</c:v>
                </c:pt>
                <c:pt idx="5">
                  <c:v>0.06</c:v>
                </c:pt>
                <c:pt idx="6">
                  <c:v>#N/A</c:v>
                </c:pt>
                <c:pt idx="7">
                  <c:v>0.11</c:v>
                </c:pt>
                <c:pt idx="8">
                  <c:v>#N/A</c:v>
                </c:pt>
                <c:pt idx="9">
                  <c:v>0.15</c:v>
                </c:pt>
              </c:numCache>
            </c:numRef>
          </c:val>
          <c:extLst>
            <c:ext xmlns:c16="http://schemas.microsoft.com/office/drawing/2014/chart" uri="{C3380CC4-5D6E-409C-BE32-E72D297353CC}">
              <c16:uniqueId val="{00000003-5CB6-4C09-BD7B-BE79FEA4A7E2}"/>
            </c:ext>
          </c:extLst>
        </c:ser>
        <c:ser>
          <c:idx val="4"/>
          <c:order val="4"/>
          <c:tx>
            <c:strRef>
              <c:f>データシート!$A$31</c:f>
              <c:strCache>
                <c:ptCount val="1"/>
                <c:pt idx="0">
                  <c:v>国民健康保険費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1.39</c:v>
                </c:pt>
                <c:pt idx="2">
                  <c:v>#N/A</c:v>
                </c:pt>
                <c:pt idx="3">
                  <c:v>1.05</c:v>
                </c:pt>
                <c:pt idx="4">
                  <c:v>#N/A</c:v>
                </c:pt>
                <c:pt idx="5">
                  <c:v>0.54</c:v>
                </c:pt>
                <c:pt idx="6">
                  <c:v>#N/A</c:v>
                </c:pt>
                <c:pt idx="7">
                  <c:v>0.39</c:v>
                </c:pt>
                <c:pt idx="8">
                  <c:v>#N/A</c:v>
                </c:pt>
                <c:pt idx="9">
                  <c:v>0.46</c:v>
                </c:pt>
              </c:numCache>
            </c:numRef>
          </c:val>
          <c:extLst>
            <c:ext xmlns:c16="http://schemas.microsoft.com/office/drawing/2014/chart" uri="{C3380CC4-5D6E-409C-BE32-E72D297353CC}">
              <c16:uniqueId val="{00000004-5CB6-4C09-BD7B-BE79FEA4A7E2}"/>
            </c:ext>
          </c:extLst>
        </c:ser>
        <c:ser>
          <c:idx val="5"/>
          <c:order val="5"/>
          <c:tx>
            <c:strRef>
              <c:f>データシート!$A$32</c:f>
              <c:strCache>
                <c:ptCount val="1"/>
                <c:pt idx="0">
                  <c:v>介護保険費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1.79</c:v>
                </c:pt>
                <c:pt idx="2">
                  <c:v>#N/A</c:v>
                </c:pt>
                <c:pt idx="3">
                  <c:v>1.04</c:v>
                </c:pt>
                <c:pt idx="4">
                  <c:v>#N/A</c:v>
                </c:pt>
                <c:pt idx="5">
                  <c:v>1.31</c:v>
                </c:pt>
                <c:pt idx="6">
                  <c:v>#N/A</c:v>
                </c:pt>
                <c:pt idx="7">
                  <c:v>1.73</c:v>
                </c:pt>
                <c:pt idx="8">
                  <c:v>#N/A</c:v>
                </c:pt>
                <c:pt idx="9">
                  <c:v>2.21</c:v>
                </c:pt>
              </c:numCache>
            </c:numRef>
          </c:val>
          <c:extLst>
            <c:ext xmlns:c16="http://schemas.microsoft.com/office/drawing/2014/chart" uri="{C3380CC4-5D6E-409C-BE32-E72D297353CC}">
              <c16:uniqueId val="{00000005-5CB6-4C09-BD7B-BE79FEA4A7E2}"/>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3.64</c:v>
                </c:pt>
                <c:pt idx="2">
                  <c:v>#N/A</c:v>
                </c:pt>
                <c:pt idx="3">
                  <c:v>4.22</c:v>
                </c:pt>
                <c:pt idx="4">
                  <c:v>#N/A</c:v>
                </c:pt>
                <c:pt idx="5">
                  <c:v>3.81</c:v>
                </c:pt>
                <c:pt idx="6">
                  <c:v>#N/A</c:v>
                </c:pt>
                <c:pt idx="7">
                  <c:v>4</c:v>
                </c:pt>
                <c:pt idx="8">
                  <c:v>#N/A</c:v>
                </c:pt>
                <c:pt idx="9">
                  <c:v>4.2300000000000004</c:v>
                </c:pt>
              </c:numCache>
            </c:numRef>
          </c:val>
          <c:extLst>
            <c:ext xmlns:c16="http://schemas.microsoft.com/office/drawing/2014/chart" uri="{C3380CC4-5D6E-409C-BE32-E72D297353CC}">
              <c16:uniqueId val="{00000006-5CB6-4C09-BD7B-BE79FEA4A7E2}"/>
            </c:ext>
          </c:extLst>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5.48</c:v>
                </c:pt>
                <c:pt idx="2">
                  <c:v>#N/A</c:v>
                </c:pt>
                <c:pt idx="3">
                  <c:v>4.54</c:v>
                </c:pt>
                <c:pt idx="4">
                  <c:v>#N/A</c:v>
                </c:pt>
                <c:pt idx="5">
                  <c:v>3.18</c:v>
                </c:pt>
                <c:pt idx="6">
                  <c:v>#N/A</c:v>
                </c:pt>
                <c:pt idx="7">
                  <c:v>3.94</c:v>
                </c:pt>
                <c:pt idx="8">
                  <c:v>#N/A</c:v>
                </c:pt>
                <c:pt idx="9">
                  <c:v>5.3</c:v>
                </c:pt>
              </c:numCache>
            </c:numRef>
          </c:val>
          <c:extLst>
            <c:ext xmlns:c16="http://schemas.microsoft.com/office/drawing/2014/chart" uri="{C3380CC4-5D6E-409C-BE32-E72D297353CC}">
              <c16:uniqueId val="{00000007-5CB6-4C09-BD7B-BE79FEA4A7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3.99</c:v>
                </c:pt>
                <c:pt idx="2">
                  <c:v>#N/A</c:v>
                </c:pt>
                <c:pt idx="3">
                  <c:v>4.28</c:v>
                </c:pt>
                <c:pt idx="4">
                  <c:v>#N/A</c:v>
                </c:pt>
                <c:pt idx="5">
                  <c:v>3.66</c:v>
                </c:pt>
                <c:pt idx="6">
                  <c:v>#N/A</c:v>
                </c:pt>
                <c:pt idx="7">
                  <c:v>4.01</c:v>
                </c:pt>
                <c:pt idx="8">
                  <c:v>#N/A</c:v>
                </c:pt>
                <c:pt idx="9">
                  <c:v>5.64</c:v>
                </c:pt>
              </c:numCache>
            </c:numRef>
          </c:val>
          <c:extLst>
            <c:ext xmlns:c16="http://schemas.microsoft.com/office/drawing/2014/chart" uri="{C3380CC4-5D6E-409C-BE32-E72D297353CC}">
              <c16:uniqueId val="{00000008-5CB6-4C09-BD7B-BE79FEA4A7E2}"/>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4.3600000000000003</c:v>
                </c:pt>
                <c:pt idx="2">
                  <c:v>#N/A</c:v>
                </c:pt>
                <c:pt idx="3">
                  <c:v>5.27</c:v>
                </c:pt>
                <c:pt idx="4">
                  <c:v>#N/A</c:v>
                </c:pt>
                <c:pt idx="5">
                  <c:v>5.93</c:v>
                </c:pt>
                <c:pt idx="6">
                  <c:v>#N/A</c:v>
                </c:pt>
                <c:pt idx="7">
                  <c:v>6.52</c:v>
                </c:pt>
                <c:pt idx="8">
                  <c:v>#N/A</c:v>
                </c:pt>
                <c:pt idx="9">
                  <c:v>6.48</c:v>
                </c:pt>
              </c:numCache>
            </c:numRef>
          </c:val>
          <c:extLst>
            <c:ext xmlns:c16="http://schemas.microsoft.com/office/drawing/2014/chart" uri="{C3380CC4-5D6E-409C-BE32-E72D297353CC}">
              <c16:uniqueId val="{00000009-5CB6-4C09-BD7B-BE79FEA4A7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10451</c:v>
                </c:pt>
                <c:pt idx="5">
                  <c:v>10439</c:v>
                </c:pt>
                <c:pt idx="8">
                  <c:v>10437</c:v>
                </c:pt>
                <c:pt idx="11">
                  <c:v>10402</c:v>
                </c:pt>
                <c:pt idx="14">
                  <c:v>10384</c:v>
                </c:pt>
              </c:numCache>
            </c:numRef>
          </c:val>
          <c:extLst>
            <c:ext xmlns:c16="http://schemas.microsoft.com/office/drawing/2014/chart" uri="{C3380CC4-5D6E-409C-BE32-E72D297353CC}">
              <c16:uniqueId val="{00000000-7D54-442C-916D-AD550DB3AB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12</c:v>
                </c:pt>
                <c:pt idx="12">
                  <c:v>12</c:v>
                </c:pt>
              </c:numCache>
            </c:numRef>
          </c:val>
          <c:extLst>
            <c:ext xmlns:c16="http://schemas.microsoft.com/office/drawing/2014/chart" uri="{C3380CC4-5D6E-409C-BE32-E72D297353CC}">
              <c16:uniqueId val="{00000001-7D54-442C-916D-AD550DB3AB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56</c:v>
                </c:pt>
                <c:pt idx="3">
                  <c:v>34</c:v>
                </c:pt>
                <c:pt idx="6">
                  <c:v>28</c:v>
                </c:pt>
                <c:pt idx="9">
                  <c:v>19</c:v>
                </c:pt>
                <c:pt idx="12">
                  <c:v>14</c:v>
                </c:pt>
              </c:numCache>
            </c:numRef>
          </c:val>
          <c:extLst>
            <c:ext xmlns:c16="http://schemas.microsoft.com/office/drawing/2014/chart" uri="{C3380CC4-5D6E-409C-BE32-E72D297353CC}">
              <c16:uniqueId val="{00000002-7D54-442C-916D-AD550DB3AB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329</c:v>
                </c:pt>
                <c:pt idx="3">
                  <c:v>343</c:v>
                </c:pt>
                <c:pt idx="6">
                  <c:v>332</c:v>
                </c:pt>
                <c:pt idx="9">
                  <c:v>349</c:v>
                </c:pt>
                <c:pt idx="12">
                  <c:v>358</c:v>
                </c:pt>
              </c:numCache>
            </c:numRef>
          </c:val>
          <c:extLst>
            <c:ext xmlns:c16="http://schemas.microsoft.com/office/drawing/2014/chart" uri="{C3380CC4-5D6E-409C-BE32-E72D297353CC}">
              <c16:uniqueId val="{00000003-7D54-442C-916D-AD550DB3AB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4528</c:v>
                </c:pt>
                <c:pt idx="3">
                  <c:v>4612</c:v>
                </c:pt>
                <c:pt idx="6">
                  <c:v>4515</c:v>
                </c:pt>
                <c:pt idx="9">
                  <c:v>4214</c:v>
                </c:pt>
                <c:pt idx="12">
                  <c:v>4098</c:v>
                </c:pt>
              </c:numCache>
            </c:numRef>
          </c:val>
          <c:extLst>
            <c:ext xmlns:c16="http://schemas.microsoft.com/office/drawing/2014/chart" uri="{C3380CC4-5D6E-409C-BE32-E72D297353CC}">
              <c16:uniqueId val="{00000004-7D54-442C-916D-AD550DB3AB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54-442C-916D-AD550DB3AB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54-442C-916D-AD550DB3AB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9997</c:v>
                </c:pt>
                <c:pt idx="3">
                  <c:v>9712</c:v>
                </c:pt>
                <c:pt idx="6">
                  <c:v>9603</c:v>
                </c:pt>
                <c:pt idx="9">
                  <c:v>9484</c:v>
                </c:pt>
                <c:pt idx="12">
                  <c:v>9554</c:v>
                </c:pt>
              </c:numCache>
            </c:numRef>
          </c:val>
          <c:extLst>
            <c:ext xmlns:c16="http://schemas.microsoft.com/office/drawing/2014/chart" uri="{C3380CC4-5D6E-409C-BE32-E72D297353CC}">
              <c16:uniqueId val="{00000007-7D54-442C-916D-AD550DB3AB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4459</c:v>
                </c:pt>
                <c:pt idx="2">
                  <c:v>#N/A</c:v>
                </c:pt>
                <c:pt idx="3">
                  <c:v>#N/A</c:v>
                </c:pt>
                <c:pt idx="4">
                  <c:v>4262</c:v>
                </c:pt>
                <c:pt idx="5">
                  <c:v>#N/A</c:v>
                </c:pt>
                <c:pt idx="6">
                  <c:v>#N/A</c:v>
                </c:pt>
                <c:pt idx="7">
                  <c:v>4041</c:v>
                </c:pt>
                <c:pt idx="8">
                  <c:v>#N/A</c:v>
                </c:pt>
                <c:pt idx="9">
                  <c:v>#N/A</c:v>
                </c:pt>
                <c:pt idx="10">
                  <c:v>3676</c:v>
                </c:pt>
                <c:pt idx="11">
                  <c:v>#N/A</c:v>
                </c:pt>
                <c:pt idx="12">
                  <c:v>#N/A</c:v>
                </c:pt>
                <c:pt idx="13">
                  <c:v>3652</c:v>
                </c:pt>
                <c:pt idx="14">
                  <c:v>#N/A</c:v>
                </c:pt>
              </c:numCache>
            </c:numRef>
          </c:val>
          <c:smooth val="0"/>
          <c:extLst>
            <c:ext xmlns:c16="http://schemas.microsoft.com/office/drawing/2014/chart" uri="{C3380CC4-5D6E-409C-BE32-E72D297353CC}">
              <c16:uniqueId val="{00000008-7D54-442C-916D-AD550DB3AB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108287</c:v>
                </c:pt>
                <c:pt idx="5">
                  <c:v>108813</c:v>
                </c:pt>
                <c:pt idx="8">
                  <c:v>110585</c:v>
                </c:pt>
                <c:pt idx="11">
                  <c:v>109620</c:v>
                </c:pt>
                <c:pt idx="14">
                  <c:v>108593</c:v>
                </c:pt>
              </c:numCache>
            </c:numRef>
          </c:val>
          <c:extLst>
            <c:ext xmlns:c16="http://schemas.microsoft.com/office/drawing/2014/chart" uri="{C3380CC4-5D6E-409C-BE32-E72D297353CC}">
              <c16:uniqueId val="{00000000-3DF2-4782-9F8E-B33CDF1E6A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17501</c:v>
                </c:pt>
                <c:pt idx="5">
                  <c:v>18726</c:v>
                </c:pt>
                <c:pt idx="8">
                  <c:v>17989</c:v>
                </c:pt>
                <c:pt idx="11">
                  <c:v>17818</c:v>
                </c:pt>
                <c:pt idx="14">
                  <c:v>18048</c:v>
                </c:pt>
              </c:numCache>
            </c:numRef>
          </c:val>
          <c:extLst>
            <c:ext xmlns:c16="http://schemas.microsoft.com/office/drawing/2014/chart" uri="{C3380CC4-5D6E-409C-BE32-E72D297353CC}">
              <c16:uniqueId val="{00000001-3DF2-4782-9F8E-B33CDF1E6A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12903</c:v>
                </c:pt>
                <c:pt idx="5">
                  <c:v>13648</c:v>
                </c:pt>
                <c:pt idx="8">
                  <c:v>13514</c:v>
                </c:pt>
                <c:pt idx="11">
                  <c:v>12537</c:v>
                </c:pt>
                <c:pt idx="14">
                  <c:v>13457</c:v>
                </c:pt>
              </c:numCache>
            </c:numRef>
          </c:val>
          <c:extLst>
            <c:ext xmlns:c16="http://schemas.microsoft.com/office/drawing/2014/chart" uri="{C3380CC4-5D6E-409C-BE32-E72D297353CC}">
              <c16:uniqueId val="{00000002-3DF2-4782-9F8E-B33CDF1E6A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F2-4782-9F8E-B33CDF1E6A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F2-4782-9F8E-B33CDF1E6A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1915</c:v>
                </c:pt>
                <c:pt idx="3">
                  <c:v>1938</c:v>
                </c:pt>
                <c:pt idx="6">
                  <c:v>1990</c:v>
                </c:pt>
                <c:pt idx="9">
                  <c:v>2225</c:v>
                </c:pt>
                <c:pt idx="12">
                  <c:v>2047</c:v>
                </c:pt>
              </c:numCache>
            </c:numRef>
          </c:val>
          <c:extLst>
            <c:ext xmlns:c16="http://schemas.microsoft.com/office/drawing/2014/chart" uri="{C3380CC4-5D6E-409C-BE32-E72D297353CC}">
              <c16:uniqueId val="{00000005-3DF2-4782-9F8E-B33CDF1E6A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9931</c:v>
                </c:pt>
                <c:pt idx="3">
                  <c:v>9290</c:v>
                </c:pt>
                <c:pt idx="6">
                  <c:v>9260</c:v>
                </c:pt>
                <c:pt idx="9">
                  <c:v>9063</c:v>
                </c:pt>
                <c:pt idx="12">
                  <c:v>8938</c:v>
                </c:pt>
              </c:numCache>
            </c:numRef>
          </c:val>
          <c:extLst>
            <c:ext xmlns:c16="http://schemas.microsoft.com/office/drawing/2014/chart" uri="{C3380CC4-5D6E-409C-BE32-E72D297353CC}">
              <c16:uniqueId val="{00000006-3DF2-4782-9F8E-B33CDF1E6A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1891</c:v>
                </c:pt>
                <c:pt idx="3">
                  <c:v>1986</c:v>
                </c:pt>
                <c:pt idx="6">
                  <c:v>2101</c:v>
                </c:pt>
                <c:pt idx="9">
                  <c:v>1986</c:v>
                </c:pt>
                <c:pt idx="12">
                  <c:v>2001</c:v>
                </c:pt>
              </c:numCache>
            </c:numRef>
          </c:val>
          <c:extLst>
            <c:ext xmlns:c16="http://schemas.microsoft.com/office/drawing/2014/chart" uri="{C3380CC4-5D6E-409C-BE32-E72D297353CC}">
              <c16:uniqueId val="{00000007-3DF2-4782-9F8E-B33CDF1E6A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51133</c:v>
                </c:pt>
                <c:pt idx="3">
                  <c:v>48588</c:v>
                </c:pt>
                <c:pt idx="6">
                  <c:v>46082</c:v>
                </c:pt>
                <c:pt idx="9">
                  <c:v>41854</c:v>
                </c:pt>
                <c:pt idx="12">
                  <c:v>38307</c:v>
                </c:pt>
              </c:numCache>
            </c:numRef>
          </c:val>
          <c:extLst>
            <c:ext xmlns:c16="http://schemas.microsoft.com/office/drawing/2014/chart" uri="{C3380CC4-5D6E-409C-BE32-E72D297353CC}">
              <c16:uniqueId val="{00000008-3DF2-4782-9F8E-B33CDF1E6A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719</c:v>
                </c:pt>
                <c:pt idx="3">
                  <c:v>662</c:v>
                </c:pt>
                <c:pt idx="6">
                  <c:v>622</c:v>
                </c:pt>
                <c:pt idx="9">
                  <c:v>589</c:v>
                </c:pt>
                <c:pt idx="12">
                  <c:v>551</c:v>
                </c:pt>
              </c:numCache>
            </c:numRef>
          </c:val>
          <c:extLst>
            <c:ext xmlns:c16="http://schemas.microsoft.com/office/drawing/2014/chart" uri="{C3380CC4-5D6E-409C-BE32-E72D297353CC}">
              <c16:uniqueId val="{00000009-3DF2-4782-9F8E-B33CDF1E6A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101278</c:v>
                </c:pt>
                <c:pt idx="3">
                  <c:v>104981</c:v>
                </c:pt>
                <c:pt idx="6">
                  <c:v>110750</c:v>
                </c:pt>
                <c:pt idx="9">
                  <c:v>112833</c:v>
                </c:pt>
                <c:pt idx="12">
                  <c:v>116095</c:v>
                </c:pt>
              </c:numCache>
            </c:numRef>
          </c:val>
          <c:extLst>
            <c:ext xmlns:c16="http://schemas.microsoft.com/office/drawing/2014/chart" uri="{C3380CC4-5D6E-409C-BE32-E72D297353CC}">
              <c16:uniqueId val="{0000000A-3DF2-4782-9F8E-B33CDF1E6A0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28178</c:v>
                </c:pt>
                <c:pt idx="2">
                  <c:v>#N/A</c:v>
                </c:pt>
                <c:pt idx="3">
                  <c:v>#N/A</c:v>
                </c:pt>
                <c:pt idx="4">
                  <c:v>26259</c:v>
                </c:pt>
                <c:pt idx="5">
                  <c:v>#N/A</c:v>
                </c:pt>
                <c:pt idx="6">
                  <c:v>#N/A</c:v>
                </c:pt>
                <c:pt idx="7">
                  <c:v>28717</c:v>
                </c:pt>
                <c:pt idx="8">
                  <c:v>#N/A</c:v>
                </c:pt>
                <c:pt idx="9">
                  <c:v>#N/A</c:v>
                </c:pt>
                <c:pt idx="10">
                  <c:v>28575</c:v>
                </c:pt>
                <c:pt idx="11">
                  <c:v>#N/A</c:v>
                </c:pt>
                <c:pt idx="12">
                  <c:v>#N/A</c:v>
                </c:pt>
                <c:pt idx="13">
                  <c:v>27841</c:v>
                </c:pt>
                <c:pt idx="14">
                  <c:v>#N/A</c:v>
                </c:pt>
              </c:numCache>
            </c:numRef>
          </c:val>
          <c:smooth val="0"/>
          <c:extLst>
            <c:ext xmlns:c16="http://schemas.microsoft.com/office/drawing/2014/chart" uri="{C3380CC4-5D6E-409C-BE32-E72D297353CC}">
              <c16:uniqueId val="{0000000B-3DF2-4782-9F8E-B33CDF1E6A0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3759</c:v>
                </c:pt>
                <c:pt idx="1">
                  <c:v>3271</c:v>
                </c:pt>
                <c:pt idx="2">
                  <c:v>3520</c:v>
                </c:pt>
              </c:numCache>
            </c:numRef>
          </c:val>
          <c:extLst>
            <c:ext xmlns:c16="http://schemas.microsoft.com/office/drawing/2014/chart" uri="{C3380CC4-5D6E-409C-BE32-E72D297353CC}">
              <c16:uniqueId val="{00000000-3D3E-492B-A440-9C17A9C01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1017</c:v>
                </c:pt>
                <c:pt idx="1">
                  <c:v>1026</c:v>
                </c:pt>
                <c:pt idx="2">
                  <c:v>1034</c:v>
                </c:pt>
              </c:numCache>
            </c:numRef>
          </c:val>
          <c:extLst>
            <c:ext xmlns:c16="http://schemas.microsoft.com/office/drawing/2014/chart" uri="{C3380CC4-5D6E-409C-BE32-E72D297353CC}">
              <c16:uniqueId val="{00000001-3D3E-492B-A440-9C17A9C01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6950</c:v>
                </c:pt>
                <c:pt idx="1">
                  <c:v>6034</c:v>
                </c:pt>
                <c:pt idx="2">
                  <c:v>5843</c:v>
                </c:pt>
              </c:numCache>
            </c:numRef>
          </c:val>
          <c:extLst>
            <c:ext xmlns:c16="http://schemas.microsoft.com/office/drawing/2014/chart" uri="{C3380CC4-5D6E-409C-BE32-E72D297353CC}">
              <c16:uniqueId val="{00000002-3D3E-492B-A440-9C17A9C01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294530228207496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{579BA736-2C12-471A-B0E4-95F6DEE1A750}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DF1-49B1-B37F-F2FE7A50D9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{C8DAD47D-AF82-4EA7-958C-AC601E3F0BB0}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F1-49B1-B37F-F2FE7A50D9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{67001BFB-2741-4DD4-8653-A3ACDD25653C}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F1-49B1-B37F-F2FE7A50D9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{9B98F239-FF24-4E9A-8F7A-3A89559D95D6}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F1-49B1-B37F-F2FE7A50D9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{B46EFCD8-D19C-44D1-817D-84990C0BBA9C}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F1-49B1-B37F-F2FE7A50D94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{E3C58373-4402-4DF7-8B86-6F660DB2912E}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DF1-49B1-B37F-F2FE7A50D94F}"/>
                </c:ext>
              </c:extLst>
            </c:dLbl>
            <c:dLbl>
              <c:idx val="16"/>
              <c:layout>
                <c:manualLayout>
                  <c:x val="-3.2866420891599232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{D5556AD8-BB95-4A07-A0AF-6CAC28A3EECC}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DF1-49B1-B37F-F2FE7A50D94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{93AB4249-22B2-4327-A0EE-8894F4C73978}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DF1-49B1-B37F-F2FE7A50D9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{A0EDE627-6D40-4407-BD34-54BFCAC35E4A}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DF1-49B1-B37F-F2FE7A50D9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46.6</c:v>
                </c:pt>
                <c:pt idx="8">
                  <c:v>47.9</c:v>
                </c:pt>
                <c:pt idx="16">
                  <c:v>47.5</c:v>
                </c:pt>
                <c:pt idx="24">
                  <c:v>48.7</c:v>
                </c:pt>
                <c:pt idx="32">
                  <c:v>50.1</c:v>
                </c:pt>
              </c:numCache>
            </c:numRef>
          </c:xVal>
          <c:yVal>
            <c:numRef>
              <c:f>公会計指標分析・財政指標組合せ分析表!$BP$51:$DC$51</c:f>
              <c:numCache>
                <c:formatCode>#,##0.0;"▲ "#,##0.0</c:formatCode>
                <c:ptCount val="40"/>
                <c:pt idx="0">
                  <c:v>68.7</c:v>
                </c:pt>
                <c:pt idx="8">
                  <c:v>63.1</c:v>
                </c:pt>
                <c:pt idx="16">
                  <c:v>69.599999999999994</c:v>
                </c:pt>
                <c:pt idx="24">
                  <c:v>68.400000000000006</c:v>
                </c:pt>
                <c:pt idx="32">
                  <c:v>63.8</c:v>
                </c:pt>
              </c:numCache>
            </c:numRef>
          </c:yVal>
          <c:smooth val="0"/>
          <c:extLst>
            <c:ext xmlns:c16="http://schemas.microsoft.com/office/drawing/2014/chart" uri="{C3380CC4-5D6E-409C-BE32-E72D297353CC}">
              <c16:uniqueId val="{00000009-5DF1-49B1-B37F-F2FE7A50D9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{5A8F2680-6649-4CC1-8031-98F13E5B5B43}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DF1-49B1-B37F-F2FE7A50D9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{8148ACBF-1511-446D-B09B-76DFA0355EC0}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F1-49B1-B37F-F2FE7A50D9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{B6D8A39F-78FC-4D04-AD40-C914BEC4ADF5}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F1-49B1-B37F-F2FE7A50D9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{0FE090AB-7414-45FF-9317-0D562E924C40}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F1-49B1-B37F-F2FE7A50D9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{0FA98968-B28F-4A77-A46B-DAA0F908F574}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F1-49B1-B37F-F2FE7A50D94F}"/>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{CAEBCECE-02E7-4D2C-A6AC-0E0F30B4F485}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DF1-49B1-B37F-F2FE7A50D94F}"/>
                </c:ext>
              </c:extLst>
            </c:dLbl>
            <c:dLbl>
              <c:idx val="16"/>
              <c:layout>
                <c:manualLayout>
                  <c:x val="-3.4296047805279513E-2"/>
                  <c:y val="-5.847809877619431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{F423DF72-8C43-4D26-BE31-9D21DBEA0F70}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DF1-49B1-B37F-F2FE7A50D94F}"/>
                </c:ext>
              </c:extLst>
            </c:dLbl>
            <c:dLbl>
              <c:idx val="24"/>
              <c:layout>
                <c:manualLayout>
                  <c:x val="-3.2015750650234161E-2"/>
                  <c:y val="-7.099963020470886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{3ED53397-B3E6-4929-BEE5-E7AF296CE208}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DF1-49B1-B37F-F2FE7A50D94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{A65866FD-978A-4351-84D6-56A26A9EA0EA}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DF1-49B1-B37F-F2FE7A50D9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61.1</c:v>
                </c:pt>
                <c:pt idx="16">
                  <c:v>61.9</c:v>
                </c:pt>
                <c:pt idx="24">
                  <c:v>62.7</c:v>
                </c:pt>
                <c:pt idx="32">
                  <c:v>63.9</c:v>
                </c:pt>
              </c:numCache>
            </c:numRef>
          </c:xVal>
          <c:yVal>
            <c:numRef>
              <c:f>公会計指標分析・財政指標組合せ分析表!$BP$55:$DC$55</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5DF1-49B1-B37F-F2FE7A50D94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{B02E53CA-FD00-4FBE-A428-63B57E13EC2B}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197-4848-81B7-D0E5E25A80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{EE32B245-4F04-433E-9082-6F53221B550B}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197-4848-81B7-D0E5E25A80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{55C33773-BA66-4B7B-8E2F-E185978F5DCC}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197-4848-81B7-D0E5E25A80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{2F26A675-70C5-4FBE-84CF-7C407C7DB08B}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197-4848-81B7-D0E5E25A80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{F2EA30FA-9DCF-404C-A56F-72ADEA684BE2}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197-4848-81B7-D0E5E25A803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{52801A6E-B4B8-4741-8270-4056505E6637}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197-4848-81B7-D0E5E25A803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{A53CA8A1-5A0C-4542-8762-5162BA36DC88}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197-4848-81B7-D0E5E25A80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{7B639A32-BE4E-47BD-B356-ED30355863FC}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197-4848-81B7-D0E5E25A80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{E40A7111-1AB0-4D63-9731-37A839500B52}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197-4848-81B7-D0E5E25A80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10.8</c:v>
                </c:pt>
                <c:pt idx="16">
                  <c:v>10.3</c:v>
                </c:pt>
                <c:pt idx="24">
                  <c:v>9.6</c:v>
                </c:pt>
                <c:pt idx="32">
                  <c:v>8.9</c:v>
                </c:pt>
              </c:numCache>
            </c:numRef>
          </c:xVal>
          <c:yVal>
            <c:numRef>
              <c:f>公会計指標分析・財政指標組合せ分析表!$BP$73:$DC$73</c:f>
              <c:numCache>
                <c:formatCode>#,##0.0;"▲ "#,##0.0</c:formatCode>
                <c:ptCount val="40"/>
                <c:pt idx="0">
                  <c:v>68.7</c:v>
                </c:pt>
                <c:pt idx="8">
                  <c:v>63.1</c:v>
                </c:pt>
                <c:pt idx="16">
                  <c:v>69.599999999999994</c:v>
                </c:pt>
                <c:pt idx="24">
                  <c:v>68.400000000000006</c:v>
                </c:pt>
                <c:pt idx="32">
                  <c:v>63.8</c:v>
                </c:pt>
              </c:numCache>
            </c:numRef>
          </c:yVal>
          <c:smooth val="0"/>
          <c:extLst>
            <c:ext xmlns:c16="http://schemas.microsoft.com/office/drawing/2014/chart" uri="{C3380CC4-5D6E-409C-BE32-E72D297353CC}">
              <c16:uniqueId val="{00000009-C197-4848-81B7-D0E5E25A80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{E8CA0EE2-B32C-4F66-93B6-9B0624B5B0B8}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197-4848-81B7-D0E5E25A80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{F06607CA-0CF9-400C-B4F6-B54D9D07ED51}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197-4848-81B7-D0E5E25A80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{8D0D284D-A0CE-465B-9DF1-18D22646A27B}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197-4848-81B7-D0E5E25A80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{DB599761-8381-4B1E-8B8C-136C059CE673}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197-4848-81B7-D0E5E25A80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{15294A11-FED6-44B6-82DA-767AA0E97608}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197-4848-81B7-D0E5E25A8037}"/>
                </c:ext>
              </c:extLst>
            </c:dLbl>
            <c:dLbl>
              <c:idx val="8"/>
              <c:layout>
                <c:manualLayout>
                  <c:x val="-3.450231864380314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{BF85C4E5-D8F8-4E2C-8933-885EC64A96A4}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197-4848-81B7-D0E5E25A8037}"/>
                </c:ext>
              </c:extLst>
            </c:dLbl>
            <c:dLbl>
              <c:idx val="16"/>
              <c:layout>
                <c:manualLayout>
                  <c:x val="-2.876601570038320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{48C61080-A41C-484E-AC29-10653B08342A}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197-4848-81B7-D0E5E25A803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{4150C6E9-7028-47F1-B375-57EBC37E2839}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197-4848-81B7-D0E5E25A803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{BE9C290A-A136-4DCC-97C8-D7F53009CEEC}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197-4848-81B7-D0E5E25A80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5.9</c:v>
                </c:pt>
                <c:pt idx="16">
                  <c:v>5.7</c:v>
                </c:pt>
                <c:pt idx="24">
                  <c:v>5.4</c:v>
                </c:pt>
                <c:pt idx="32">
                  <c:v>5.2</c:v>
                </c:pt>
              </c:numCache>
            </c:numRef>
          </c:xVal>
          <c:yVal>
            <c:numRef>
              <c:f>公会計指標分析・財政指標組合せ分析表!$BP$77:$DC$77</c:f>
              <c:numCache>
                <c:formatCode>#,##0.0;"▲ "#,##0.0</c:formatCode>
                <c:ptCount val="40"/>
                <c:pt idx="0">
                  <c:v>30</c:v>
                </c:pt>
                <c:pt idx="8">
                  <c:v>34</c:v>
                </c:pt>
                <c:pt idx="16">
                  <c:v>33.9</c:v>
                </c:pt>
                <c:pt idx="24">
                  <c:v>31.5</c:v>
                </c:pt>
                <c:pt idx="32">
                  <c:v>23.4</c:v>
                </c:pt>
              </c:numCache>
            </c:numRef>
          </c:yVal>
          <c:smooth val="0"/>
          <c:extLst>
            <c:ext xmlns:c16="http://schemas.microsoft.com/office/drawing/2014/chart" uri="{C3380CC4-5D6E-409C-BE32-E72D297353CC}">
              <c16:uniqueId val="{00000013-C197-4848-81B7-D0E5E25A8037}"/>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市債の利率見直しや、厳選した市債発行により、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減少傾向だったが、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年度に発行した猶予特例債の満期一括償還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を実施したため増加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下水道事業債の減など</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組合等の計画的な事業実施により前年度と同水準である。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債務負担行為に基づく支出額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これまで行ってきた社会福祉法人等に対する建設費償還補助の減に伴い、負担が軽減されている。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元利償還金の減少により減少傾向となっている。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前年度より市債の新規発行額が増えたものとして、新可燃物処理施設の建設負担金が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百万円の増、旧本庁舎・第二庁舎の解体工事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338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などがあり、現在高は前年度より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3,262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社会福祉法人等に対する建設費償還補助の減に伴い減少した。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主に下水道事業債の減に伴い減少した。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償還終了による減</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があった一方で、施設の新築などによる新規発行額の増があったため増加した。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設立法人等の負担額等負担見込額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土地開発公社の保有する土地の評価額の減および賃貸事業用地の売却等により増加した。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新可燃物処理施設の整備による増はあるものの、下水道事業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債、合併特例債等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交付税措置のある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市債の償還終了による減が上回ったため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市債の現在高は増加したものの、公営企業債等繰入見込額の減等が上回ったため、減少した。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企業立地促進事業の実施に伴い「地域振興基金」を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億円取り崩したこと、南中学校増改築事業に伴う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億円を含め「公共施設等整備基金」を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年度のコロナ対策に速やかに活用するため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新型コロナウイルス感染症緊急対策基金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積み立てたことなどにより、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災害等の将来の不測の事態に備え、継続して安定的な財政運営ができるように、「財政調整基金」や「減債基金」を積み増ししていく。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・公共施設等整備基金：公共施設等の整備</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・地域振興基金：市民の連携の強化及び地域振興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・新型コロナウイルス感染症緊急対策基金：新型コロナウイルス感染症対策利子補給事業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・ふるさと納税基金：ふるさと納税制度を活用して寄せられた寄附金をそれぞれの寄附者の思いを実現するための事業に活用</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・公共施設等整備基金：南中学校増改築事業に伴う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億円を含め</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・地域振興基金：企業立地促進事業の実施に伴い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感染症対策利子補給事業の財源として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億円取り崩した一方、新たに</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億円積み立て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たことによる増。</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・公共施設等整備基金：公共施設等の老朽化対策等に対応するため、計画的に活用していく。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・新型コロナウイルス感染症緊急対策基金：新型コロナウイルス感染症対策の利子補給事業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に活用していく。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今後の不測の事態に備え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積み立てたことによる増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災害等の将来の不測の事態に備えるため、令和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年度末に「財政調整基金」と「減債基金」の合計が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債券運用や繰替運用により微増となった。</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災害等の将来の不測の事態に備えるため、令和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年度末に「財政調整基金」と「減債基金」の合計が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億円となることを目標に積み立てることとしている。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低くなっている。主な要因としては、市役所本庁舎整備等の新規の資産形成や学校施設の増改築、福祉施設の長寿命化及び耐震対策、道路インフラ等の長寿命化事業等の成果によるものと考えられる。引き続き、道路橋梁等インフラ資産の長寿命化対策と平行して、施設の統廃合・集約化・複合化も念頭に置いたうえ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年度に策定した鳥取市公共施設等総合管理計画に基づき、施設老朽化対策を計画的に進めていく必要がある。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206240" y="449262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258945" y="5786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119245" y="57827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70" name="有形固定資産減価償却率平均値テキスト"/>
        <xdr:cNvSpPr txBox="1"/>
      </xdr:nvSpPr>
      <xdr:spPr>
        <a:xfrm>
          <a:off x="4258945" y="52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157345"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537585" y="5193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867025" y="51642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196465" y="5135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525905" y="503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53340</xdr:rowOff>
    </xdr:from>
    <xdr:to>
      <xdr:col>23</xdr:col>
      <xdr:colOff>136525</xdr:colOff>
      <xdr:row>28</xdr:row>
      <xdr:rowOff>154940</xdr:rowOff>
    </xdr:to>
    <xdr:sp macro="" textlink="">
      <xdr:nvSpPr>
        <xdr:cNvPr id="81" name="楕円 80"/>
        <xdr:cNvSpPr/>
      </xdr:nvSpPr>
      <xdr:spPr>
        <a:xfrm>
          <a:off x="4157345" y="474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76217</xdr:rowOff>
    </xdr:from>
    <xdr:ext cx="405111" cy="259045"/>
    <xdr:sp macro="" textlink="">
      <xdr:nvSpPr>
        <xdr:cNvPr id="82" name="有形固定資産減価償却率該当値テキスト"/>
        <xdr:cNvSpPr txBox="1"/>
      </xdr:nvSpPr>
      <xdr:spPr>
        <a:xfrm>
          <a:off x="4258945" y="46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3" name="楕円 82"/>
        <xdr:cNvSpPr/>
      </xdr:nvSpPr>
      <xdr:spPr>
        <a:xfrm>
          <a:off x="3537585" y="46968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104140</xdr:rowOff>
    </xdr:to>
    <xdr:cxnSp macro="">
      <xdr:nvCxnSpPr>
        <xdr:cNvPr id="84" name="直線コネクタ 83"/>
        <xdr:cNvCxnSpPr/>
      </xdr:nvCxnSpPr>
      <xdr:spPr>
        <a:xfrm>
          <a:off x="3588385" y="4747683"/>
          <a:ext cx="6197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131233</xdr:rowOff>
    </xdr:from>
    <xdr:to>
      <xdr:col>15</xdr:col>
      <xdr:colOff>187325</xdr:colOff>
      <xdr:row>28</xdr:row>
      <xdr:rowOff>61383</xdr:rowOff>
    </xdr:to>
    <xdr:sp macro="" textlink="">
      <xdr:nvSpPr>
        <xdr:cNvPr id="85" name="楕円 84"/>
        <xdr:cNvSpPr/>
      </xdr:nvSpPr>
      <xdr:spPr>
        <a:xfrm>
          <a:off x="2867025" y="46575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10583</xdr:rowOff>
    </xdr:from>
    <xdr:to>
      <xdr:col>19</xdr:col>
      <xdr:colOff>136525</xdr:colOff>
      <xdr:row>28</xdr:row>
      <xdr:rowOff>53763</xdr:rowOff>
    </xdr:to>
    <xdr:cxnSp macro="">
      <xdr:nvCxnSpPr>
        <xdr:cNvPr id="86" name="直線コネクタ 85"/>
        <xdr:cNvCxnSpPr/>
      </xdr:nvCxnSpPr>
      <xdr:spPr>
        <a:xfrm>
          <a:off x="2917825" y="4704503"/>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87" name="楕円 86"/>
        <xdr:cNvSpPr/>
      </xdr:nvSpPr>
      <xdr:spPr>
        <a:xfrm>
          <a:off x="2196465" y="46719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10583</xdr:rowOff>
    </xdr:from>
    <xdr:to>
      <xdr:col>15</xdr:col>
      <xdr:colOff>136525</xdr:colOff>
      <xdr:row>28</xdr:row>
      <xdr:rowOff>24977</xdr:rowOff>
    </xdr:to>
    <xdr:cxnSp macro="">
      <xdr:nvCxnSpPr>
        <xdr:cNvPr id="88" name="直線コネクタ 87"/>
        <xdr:cNvCxnSpPr/>
      </xdr:nvCxnSpPr>
      <xdr:spPr>
        <a:xfrm flipV="1">
          <a:off x="2247265" y="4704503"/>
          <a:ext cx="67056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98848</xdr:rowOff>
    </xdr:from>
    <xdr:to>
      <xdr:col>7</xdr:col>
      <xdr:colOff>187325</xdr:colOff>
      <xdr:row>28</xdr:row>
      <xdr:rowOff>28998</xdr:rowOff>
    </xdr:to>
    <xdr:sp macro="" textlink="">
      <xdr:nvSpPr>
        <xdr:cNvPr id="89" name="楕円 88"/>
        <xdr:cNvSpPr/>
      </xdr:nvSpPr>
      <xdr:spPr>
        <a:xfrm>
          <a:off x="1525905" y="46251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149648</xdr:rowOff>
    </xdr:from>
    <xdr:to>
      <xdr:col>11</xdr:col>
      <xdr:colOff>136525</xdr:colOff>
      <xdr:row>28</xdr:row>
      <xdr:rowOff>24977</xdr:rowOff>
    </xdr:to>
    <xdr:cxnSp macro="">
      <xdr:nvCxnSpPr>
        <xdr:cNvPr id="90" name="直線コネクタ 89"/>
        <xdr:cNvCxnSpPr/>
      </xdr:nvCxnSpPr>
      <xdr:spPr>
        <a:xfrm>
          <a:off x="1576705" y="4675928"/>
          <a:ext cx="670560" cy="4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91" name="n_1aveValue有形固定資産減価償却率"/>
        <xdr:cNvSpPr txBox="1"/>
      </xdr:nvSpPr>
      <xdr:spPr>
        <a:xfrm>
          <a:off x="3395989"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2" name="n_2aveValue有形固定資産減価償却率"/>
        <xdr:cNvSpPr txBox="1"/>
      </xdr:nvSpPr>
      <xdr:spPr>
        <a:xfrm>
          <a:off x="2738129"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93" name="n_3aveValue有形固定資産減価償却率"/>
        <xdr:cNvSpPr txBox="1"/>
      </xdr:nvSpPr>
      <xdr:spPr>
        <a:xfrm>
          <a:off x="2067569" y="522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xdr:cNvSpPr txBox="1"/>
      </xdr:nvSpPr>
      <xdr:spPr>
        <a:xfrm>
          <a:off x="1397009" y="5127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5" name="n_1mainValue有形固定資産減価償却率"/>
        <xdr:cNvSpPr txBox="1"/>
      </xdr:nvSpPr>
      <xdr:spPr>
        <a:xfrm>
          <a:off x="3395989" y="447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77910</xdr:rowOff>
    </xdr:from>
    <xdr:ext cx="405111" cy="259045"/>
    <xdr:sp macro="" textlink="">
      <xdr:nvSpPr>
        <xdr:cNvPr id="96" name="n_2mainValue有形固定資産減価償却率"/>
        <xdr:cNvSpPr txBox="1"/>
      </xdr:nvSpPr>
      <xdr:spPr>
        <a:xfrm>
          <a:off x="2738129" y="443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97" name="n_3mainValue有形固定資産減価償却率"/>
        <xdr:cNvSpPr txBox="1"/>
      </xdr:nvSpPr>
      <xdr:spPr>
        <a:xfrm>
          <a:off x="2067569" y="445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45525</xdr:rowOff>
    </xdr:from>
    <xdr:ext cx="405111" cy="259045"/>
    <xdr:sp macro="" textlink="">
      <xdr:nvSpPr>
        <xdr:cNvPr id="98" name="n_4mainValue有形固定資産減価償却率"/>
        <xdr:cNvSpPr txBox="1"/>
      </xdr:nvSpPr>
      <xdr:spPr>
        <a:xfrm>
          <a:off x="1397009" y="440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債務償還比率は、概ね類似団体内平均値並みとなっている。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大型事業を念頭に、中長期財政計画に基づいた計画的な事業展開を行ったことで、公債費は減少すると見込んでいる。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今後は、高齢化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による市税等の減少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経常経費の増が見込まれるなか、総合計画や市政改革プランに基づき、市民サービスと効率的な行政運営を両立させ、一層の財政健全化に努めていく必要がある。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3027660" y="439084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3080365" y="58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2963525" y="5886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3080365" y="4960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3001625" y="51049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2359005" y="533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1688445" y="5344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017885" y="5311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104648</xdr:rowOff>
    </xdr:from>
    <xdr:to>
      <xdr:col>60</xdr:col>
      <xdr:colOff>123825</xdr:colOff>
      <xdr:row>32</xdr:row>
      <xdr:rowOff>34798</xdr:rowOff>
    </xdr:to>
    <xdr:sp macro="" textlink="">
      <xdr:nvSpPr>
        <xdr:cNvPr id="139" name="フローチャート: 判断 138"/>
        <xdr:cNvSpPr/>
      </xdr:nvSpPr>
      <xdr:spPr>
        <a:xfrm>
          <a:off x="10347325" y="53014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64244</xdr:rowOff>
    </xdr:from>
    <xdr:to>
      <xdr:col>76</xdr:col>
      <xdr:colOff>73025</xdr:colOff>
      <xdr:row>31</xdr:row>
      <xdr:rowOff>165844</xdr:rowOff>
    </xdr:to>
    <xdr:sp macro="" textlink="">
      <xdr:nvSpPr>
        <xdr:cNvPr id="145" name="楕円 144"/>
        <xdr:cNvSpPr/>
      </xdr:nvSpPr>
      <xdr:spPr>
        <a:xfrm>
          <a:off x="13001625" y="52610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42671</xdr:rowOff>
    </xdr:from>
    <xdr:ext cx="469744" cy="259045"/>
    <xdr:sp macro="" textlink="">
      <xdr:nvSpPr>
        <xdr:cNvPr id="146" name="債務償還比率該当値テキスト"/>
        <xdr:cNvSpPr txBox="1"/>
      </xdr:nvSpPr>
      <xdr:spPr>
        <a:xfrm>
          <a:off x="13080365" y="523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68290</xdr:rowOff>
    </xdr:from>
    <xdr:to>
      <xdr:col>72</xdr:col>
      <xdr:colOff>123825</xdr:colOff>
      <xdr:row>32</xdr:row>
      <xdr:rowOff>169890</xdr:rowOff>
    </xdr:to>
    <xdr:sp macro="" textlink="">
      <xdr:nvSpPr>
        <xdr:cNvPr id="147" name="楕円 146"/>
        <xdr:cNvSpPr/>
      </xdr:nvSpPr>
      <xdr:spPr>
        <a:xfrm>
          <a:off x="12359005" y="54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115044</xdr:rowOff>
    </xdr:from>
    <xdr:to>
      <xdr:col>76</xdr:col>
      <xdr:colOff>22225</xdr:colOff>
      <xdr:row>32</xdr:row>
      <xdr:rowOff>119090</xdr:rowOff>
    </xdr:to>
    <xdr:cxnSp macro="">
      <xdr:nvCxnSpPr>
        <xdr:cNvPr id="148" name="直線コネクタ 147"/>
        <xdr:cNvCxnSpPr/>
      </xdr:nvCxnSpPr>
      <xdr:spPr>
        <a:xfrm flipV="1">
          <a:off x="12409805" y="5311884"/>
          <a:ext cx="619760" cy="17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45312</xdr:rowOff>
    </xdr:from>
    <xdr:to>
      <xdr:col>68</xdr:col>
      <xdr:colOff>123825</xdr:colOff>
      <xdr:row>32</xdr:row>
      <xdr:rowOff>146912</xdr:rowOff>
    </xdr:to>
    <xdr:sp macro="" textlink="">
      <xdr:nvSpPr>
        <xdr:cNvPr id="149" name="楕円 148"/>
        <xdr:cNvSpPr/>
      </xdr:nvSpPr>
      <xdr:spPr>
        <a:xfrm>
          <a:off x="11688445" y="5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96112</xdr:rowOff>
    </xdr:from>
    <xdr:to>
      <xdr:col>72</xdr:col>
      <xdr:colOff>73025</xdr:colOff>
      <xdr:row>32</xdr:row>
      <xdr:rowOff>119090</xdr:rowOff>
    </xdr:to>
    <xdr:cxnSp macro="">
      <xdr:nvCxnSpPr>
        <xdr:cNvPr id="150" name="直線コネクタ 149"/>
        <xdr:cNvCxnSpPr/>
      </xdr:nvCxnSpPr>
      <xdr:spPr>
        <a:xfrm>
          <a:off x="11739245" y="5460592"/>
          <a:ext cx="67056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589</xdr:rowOff>
    </xdr:from>
    <xdr:to>
      <xdr:col>64</xdr:col>
      <xdr:colOff>123825</xdr:colOff>
      <xdr:row>32</xdr:row>
      <xdr:rowOff>102189</xdr:rowOff>
    </xdr:to>
    <xdr:sp macro="" textlink="">
      <xdr:nvSpPr>
        <xdr:cNvPr id="151" name="楕円 150"/>
        <xdr:cNvSpPr/>
      </xdr:nvSpPr>
      <xdr:spPr>
        <a:xfrm>
          <a:off x="11017885" y="53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51389</xdr:rowOff>
    </xdr:from>
    <xdr:to>
      <xdr:col>68</xdr:col>
      <xdr:colOff>73025</xdr:colOff>
      <xdr:row>32</xdr:row>
      <xdr:rowOff>96112</xdr:rowOff>
    </xdr:to>
    <xdr:cxnSp macro="">
      <xdr:nvCxnSpPr>
        <xdr:cNvPr id="152" name="直線コネクタ 151"/>
        <xdr:cNvCxnSpPr/>
      </xdr:nvCxnSpPr>
      <xdr:spPr>
        <a:xfrm>
          <a:off x="11068685" y="5415869"/>
          <a:ext cx="670560" cy="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143202</xdr:rowOff>
    </xdr:from>
    <xdr:to>
      <xdr:col>60</xdr:col>
      <xdr:colOff>123825</xdr:colOff>
      <xdr:row>32</xdr:row>
      <xdr:rowOff>73352</xdr:rowOff>
    </xdr:to>
    <xdr:sp macro="" textlink="">
      <xdr:nvSpPr>
        <xdr:cNvPr id="153" name="楕円 152"/>
        <xdr:cNvSpPr/>
      </xdr:nvSpPr>
      <xdr:spPr>
        <a:xfrm>
          <a:off x="10347325" y="5340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22552</xdr:rowOff>
    </xdr:from>
    <xdr:to>
      <xdr:col>64</xdr:col>
      <xdr:colOff>73025</xdr:colOff>
      <xdr:row>32</xdr:row>
      <xdr:rowOff>51389</xdr:rowOff>
    </xdr:to>
    <xdr:cxnSp macro="">
      <xdr:nvCxnSpPr>
        <xdr:cNvPr id="154" name="直線コネクタ 153"/>
        <xdr:cNvCxnSpPr/>
      </xdr:nvCxnSpPr>
      <xdr:spPr>
        <a:xfrm>
          <a:off x="10398125" y="5387032"/>
          <a:ext cx="670560" cy="2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2185092" y="511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1527232" y="512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0856672" y="509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51325</xdr:rowOff>
    </xdr:from>
    <xdr:ext cx="469744" cy="259045"/>
    <xdr:sp macro="" textlink="">
      <xdr:nvSpPr>
        <xdr:cNvPr id="158" name="n_4aveValue債務償還比率"/>
        <xdr:cNvSpPr txBox="1"/>
      </xdr:nvSpPr>
      <xdr:spPr>
        <a:xfrm>
          <a:off x="10186112" y="508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161017</xdr:rowOff>
    </xdr:from>
    <xdr:ext cx="469744" cy="259045"/>
    <xdr:sp macro="" textlink="">
      <xdr:nvSpPr>
        <xdr:cNvPr id="159" name="n_1mainValue債務償還比率"/>
        <xdr:cNvSpPr txBox="1"/>
      </xdr:nvSpPr>
      <xdr:spPr>
        <a:xfrm>
          <a:off x="12185092" y="552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138039</xdr:rowOff>
    </xdr:from>
    <xdr:ext cx="469744" cy="259045"/>
    <xdr:sp macro="" textlink="">
      <xdr:nvSpPr>
        <xdr:cNvPr id="160" name="n_2mainValue債務償還比率"/>
        <xdr:cNvSpPr txBox="1"/>
      </xdr:nvSpPr>
      <xdr:spPr>
        <a:xfrm>
          <a:off x="11527232" y="550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93316</xdr:rowOff>
    </xdr:from>
    <xdr:ext cx="469744" cy="259045"/>
    <xdr:sp macro="" textlink="">
      <xdr:nvSpPr>
        <xdr:cNvPr id="161" name="n_3mainValue債務償還比率"/>
        <xdr:cNvSpPr txBox="1"/>
      </xdr:nvSpPr>
      <xdr:spPr>
        <a:xfrm>
          <a:off x="10856672" y="545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64479</xdr:rowOff>
    </xdr:from>
    <xdr:ext cx="469744" cy="259045"/>
    <xdr:sp macro="" textlink="">
      <xdr:nvSpPr>
        <xdr:cNvPr id="162" name="n_4mainValue債務償還比率"/>
        <xdr:cNvSpPr txBox="1"/>
      </xdr:nvSpPr>
      <xdr:spPr>
        <a:xfrm>
          <a:off x="10186112" y="54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169545</xdr:rowOff>
    </xdr:from>
    <xdr:to>
      <xdr:col>24</xdr:col>
      <xdr:colOff>62865</xdr:colOff>
      <xdr:row>41</xdr:row>
      <xdr:rowOff>169545</xdr:rowOff>
    </xdr:to>
    <xdr:cxnSp macro="">
      <xdr:nvCxnSpPr>
        <xdr:cNvPr id="57" name="直線コネクタ 56"/>
        <xdr:cNvCxnSpPr/>
      </xdr:nvCxnSpPr>
      <xdr:spPr>
        <a:xfrm flipV="1">
          <a:off x="4086225" y="586930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020820" y="7042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116222</xdr:rowOff>
    </xdr:from>
    <xdr:ext cx="405111" cy="259045"/>
    <xdr:sp macro="" textlink="">
      <xdr:nvSpPr>
        <xdr:cNvPr id="60" name="【道路】&#10;有形固定資産減価償却率最大値テキスト"/>
        <xdr:cNvSpPr txBox="1"/>
      </xdr:nvSpPr>
      <xdr:spPr>
        <a:xfrm>
          <a:off x="412496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169545</xdr:rowOff>
    </xdr:from>
    <xdr:to>
      <xdr:col>24</xdr:col>
      <xdr:colOff>152400</xdr:colOff>
      <xdr:row>34</xdr:row>
      <xdr:rowOff>169545</xdr:rowOff>
    </xdr:to>
    <xdr:cxnSp macro="">
      <xdr:nvCxnSpPr>
        <xdr:cNvPr id="61" name="直線コネクタ 60"/>
        <xdr:cNvCxnSpPr/>
      </xdr:nvCxnSpPr>
      <xdr:spPr>
        <a:xfrm>
          <a:off x="4020820" y="5869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12496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03606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xdr:rowOff>
    </xdr:from>
    <xdr:to>
      <xdr:col>20</xdr:col>
      <xdr:colOff>38100</xdr:colOff>
      <xdr:row>38</xdr:row>
      <xdr:rowOff>102235</xdr:rowOff>
    </xdr:to>
    <xdr:sp macro="" textlink="">
      <xdr:nvSpPr>
        <xdr:cNvPr id="64" name="フローチャート: 判断 63"/>
        <xdr:cNvSpPr/>
      </xdr:nvSpPr>
      <xdr:spPr>
        <a:xfrm>
          <a:off x="3312160" y="6370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143510</xdr:rowOff>
    </xdr:from>
    <xdr:to>
      <xdr:col>15</xdr:col>
      <xdr:colOff>101600</xdr:colOff>
      <xdr:row>38</xdr:row>
      <xdr:rowOff>73660</xdr:rowOff>
    </xdr:to>
    <xdr:sp macro="" textlink="">
      <xdr:nvSpPr>
        <xdr:cNvPr id="65" name="フローチャート: 判断 64"/>
        <xdr:cNvSpPr/>
      </xdr:nvSpPr>
      <xdr:spPr>
        <a:xfrm>
          <a:off x="251460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7399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96520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118745</xdr:rowOff>
    </xdr:from>
    <xdr:to>
      <xdr:col>24</xdr:col>
      <xdr:colOff>114300</xdr:colOff>
      <xdr:row>35</xdr:row>
      <xdr:rowOff>48895</xdr:rowOff>
    </xdr:to>
    <xdr:sp macro="" textlink="">
      <xdr:nvSpPr>
        <xdr:cNvPr id="73" name="楕円 72"/>
        <xdr:cNvSpPr/>
      </xdr:nvSpPr>
      <xdr:spPr>
        <a:xfrm>
          <a:off x="4036060" y="5818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71772</xdr:rowOff>
    </xdr:from>
    <xdr:ext cx="405111" cy="259045"/>
    <xdr:sp macro="" textlink="">
      <xdr:nvSpPr>
        <xdr:cNvPr id="74" name="【道路】&#10;有形固定資産減価償却率該当値テキスト"/>
        <xdr:cNvSpPr txBox="1"/>
      </xdr:nvSpPr>
      <xdr:spPr>
        <a:xfrm>
          <a:off x="4124960" y="577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86360</xdr:rowOff>
    </xdr:from>
    <xdr:to>
      <xdr:col>20</xdr:col>
      <xdr:colOff>38100</xdr:colOff>
      <xdr:row>35</xdr:row>
      <xdr:rowOff>16510</xdr:rowOff>
    </xdr:to>
    <xdr:sp macro="" textlink="">
      <xdr:nvSpPr>
        <xdr:cNvPr id="75" name="楕円 74"/>
        <xdr:cNvSpPr/>
      </xdr:nvSpPr>
      <xdr:spPr>
        <a:xfrm>
          <a:off x="3312160" y="57861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137160</xdr:rowOff>
    </xdr:from>
    <xdr:to>
      <xdr:col>24</xdr:col>
      <xdr:colOff>63500</xdr:colOff>
      <xdr:row>34</xdr:row>
      <xdr:rowOff>169545</xdr:rowOff>
    </xdr:to>
    <xdr:cxnSp macro="">
      <xdr:nvCxnSpPr>
        <xdr:cNvPr id="76" name="直線コネクタ 75"/>
        <xdr:cNvCxnSpPr/>
      </xdr:nvCxnSpPr>
      <xdr:spPr>
        <a:xfrm>
          <a:off x="3355340" y="583692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52070</xdr:rowOff>
    </xdr:from>
    <xdr:to>
      <xdr:col>15</xdr:col>
      <xdr:colOff>101600</xdr:colOff>
      <xdr:row>34</xdr:row>
      <xdr:rowOff>153670</xdr:rowOff>
    </xdr:to>
    <xdr:sp macro="" textlink="">
      <xdr:nvSpPr>
        <xdr:cNvPr id="77" name="楕円 76"/>
        <xdr:cNvSpPr/>
      </xdr:nvSpPr>
      <xdr:spPr>
        <a:xfrm>
          <a:off x="25146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102870</xdr:rowOff>
    </xdr:from>
    <xdr:to>
      <xdr:col>19</xdr:col>
      <xdr:colOff>177800</xdr:colOff>
      <xdr:row>34</xdr:row>
      <xdr:rowOff>137160</xdr:rowOff>
    </xdr:to>
    <xdr:cxnSp macro="">
      <xdr:nvCxnSpPr>
        <xdr:cNvPr id="78" name="直線コネクタ 77"/>
        <xdr:cNvCxnSpPr/>
      </xdr:nvCxnSpPr>
      <xdr:spPr>
        <a:xfrm>
          <a:off x="2565400" y="58026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xdr:rowOff>
    </xdr:from>
    <xdr:to>
      <xdr:col>10</xdr:col>
      <xdr:colOff>165100</xdr:colOff>
      <xdr:row>34</xdr:row>
      <xdr:rowOff>117475</xdr:rowOff>
    </xdr:to>
    <xdr:sp macro="" textlink="">
      <xdr:nvSpPr>
        <xdr:cNvPr id="79" name="楕円 78"/>
        <xdr:cNvSpPr/>
      </xdr:nvSpPr>
      <xdr:spPr>
        <a:xfrm>
          <a:off x="17399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66675</xdr:rowOff>
    </xdr:from>
    <xdr:to>
      <xdr:col>15</xdr:col>
      <xdr:colOff>50800</xdr:colOff>
      <xdr:row>34</xdr:row>
      <xdr:rowOff>102870</xdr:rowOff>
    </xdr:to>
    <xdr:cxnSp macro="">
      <xdr:nvCxnSpPr>
        <xdr:cNvPr id="80" name="直線コネクタ 79"/>
        <xdr:cNvCxnSpPr/>
      </xdr:nvCxnSpPr>
      <xdr:spPr>
        <a:xfrm>
          <a:off x="1790700" y="576643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151130</xdr:rowOff>
    </xdr:from>
    <xdr:to>
      <xdr:col>6</xdr:col>
      <xdr:colOff>38100</xdr:colOff>
      <xdr:row>34</xdr:row>
      <xdr:rowOff>81280</xdr:rowOff>
    </xdr:to>
    <xdr:sp macro="" textlink="">
      <xdr:nvSpPr>
        <xdr:cNvPr id="81" name="楕円 80"/>
        <xdr:cNvSpPr/>
      </xdr:nvSpPr>
      <xdr:spPr>
        <a:xfrm>
          <a:off x="965200" y="5683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30480</xdr:rowOff>
    </xdr:from>
    <xdr:to>
      <xdr:col>10</xdr:col>
      <xdr:colOff>114300</xdr:colOff>
      <xdr:row>34</xdr:row>
      <xdr:rowOff>66675</xdr:rowOff>
    </xdr:to>
    <xdr:cxnSp macro="">
      <xdr:nvCxnSpPr>
        <xdr:cNvPr id="82" name="直線コネクタ 81"/>
        <xdr:cNvCxnSpPr/>
      </xdr:nvCxnSpPr>
      <xdr:spPr>
        <a:xfrm>
          <a:off x="1008380" y="573024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93362</xdr:rowOff>
    </xdr:from>
    <xdr:ext cx="405111" cy="259045"/>
    <xdr:sp macro="" textlink="">
      <xdr:nvSpPr>
        <xdr:cNvPr id="83" name="n_1aveValue【道路】&#10;有形固定資産減価償却率"/>
        <xdr:cNvSpPr txBox="1"/>
      </xdr:nvSpPr>
      <xdr:spPr>
        <a:xfrm>
          <a:off x="317056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4" name="n_2aveValue【道路】&#10;有形固定資産減価償却率"/>
        <xdr:cNvSpPr txBox="1"/>
      </xdr:nvSpPr>
      <xdr:spPr>
        <a:xfrm>
          <a:off x="238570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32402</xdr:rowOff>
    </xdr:from>
    <xdr:ext cx="405111" cy="259045"/>
    <xdr:sp macro="" textlink="">
      <xdr:nvSpPr>
        <xdr:cNvPr id="85" name="n_3aveValue【道路】&#10;有形固定資産減価償却率"/>
        <xdr:cNvSpPr txBox="1"/>
      </xdr:nvSpPr>
      <xdr:spPr>
        <a:xfrm>
          <a:off x="161100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83630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33037</xdr:rowOff>
    </xdr:from>
    <xdr:ext cx="405111" cy="259045"/>
    <xdr:sp macro="" textlink="">
      <xdr:nvSpPr>
        <xdr:cNvPr id="87" name="n_1mainValue【道路】&#10;有形固定資産減価償却率"/>
        <xdr:cNvSpPr txBox="1"/>
      </xdr:nvSpPr>
      <xdr:spPr>
        <a:xfrm>
          <a:off x="317056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170197</xdr:rowOff>
    </xdr:from>
    <xdr:ext cx="405111" cy="259045"/>
    <xdr:sp macro="" textlink="">
      <xdr:nvSpPr>
        <xdr:cNvPr id="88" name="n_2mainValue【道路】&#10;有形固定資産減価償却率"/>
        <xdr:cNvSpPr txBox="1"/>
      </xdr:nvSpPr>
      <xdr:spPr>
        <a:xfrm>
          <a:off x="2385704" y="55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134002</xdr:rowOff>
    </xdr:from>
    <xdr:ext cx="405111" cy="259045"/>
    <xdr:sp macro="" textlink="">
      <xdr:nvSpPr>
        <xdr:cNvPr id="89" name="n_3mainValue【道路】&#10;有形固定資産減価償却率"/>
        <xdr:cNvSpPr txBox="1"/>
      </xdr:nvSpPr>
      <xdr:spPr>
        <a:xfrm>
          <a:off x="1611004"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97807</xdr:rowOff>
    </xdr:from>
    <xdr:ext cx="405111" cy="259045"/>
    <xdr:sp macro="" textlink="">
      <xdr:nvSpPr>
        <xdr:cNvPr id="90" name="n_4mainValue【道路】&#10;有形固定資産減価償却率"/>
        <xdr:cNvSpPr txBox="1"/>
      </xdr:nvSpPr>
      <xdr:spPr>
        <a:xfrm>
          <a:off x="83630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4" name="直線コネクタ 113"/>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5" name="【道路】&#10;一人当たり延長最小値テキスト"/>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6" name="直線コネクタ 115"/>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7" name="【道路】&#10;一人当たり延長最大値テキスト"/>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8" name="直線コネクタ 117"/>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9" name="【道路】&#10;一人当たり延長平均値テキスト"/>
        <xdr:cNvSpPr txBox="1"/>
      </xdr:nvSpPr>
      <xdr:spPr>
        <a:xfrm>
          <a:off x="9258300" y="691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20" name="フローチャート: 判断 119"/>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21" name="フローチャート: 判断 120"/>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2" name="フローチャート: 判断 121"/>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3" name="フローチャート: 判断 122"/>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80251</xdr:rowOff>
    </xdr:from>
    <xdr:to>
      <xdr:col>36</xdr:col>
      <xdr:colOff>165100</xdr:colOff>
      <xdr:row>42</xdr:row>
      <xdr:rowOff>10401</xdr:rowOff>
    </xdr:to>
    <xdr:sp macro="" textlink="">
      <xdr:nvSpPr>
        <xdr:cNvPr id="124" name="フローチャート: 判断 123"/>
        <xdr:cNvSpPr/>
      </xdr:nvSpPr>
      <xdr:spPr>
        <a:xfrm>
          <a:off x="6098540" y="6953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8433</xdr:rowOff>
    </xdr:from>
    <xdr:to>
      <xdr:col>55</xdr:col>
      <xdr:colOff>50800</xdr:colOff>
      <xdr:row>41</xdr:row>
      <xdr:rowOff>110033</xdr:rowOff>
    </xdr:to>
    <xdr:sp macro="" textlink="">
      <xdr:nvSpPr>
        <xdr:cNvPr id="130" name="楕円 129"/>
        <xdr:cNvSpPr/>
      </xdr:nvSpPr>
      <xdr:spPr>
        <a:xfrm>
          <a:off x="9192260" y="6881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31310</xdr:rowOff>
    </xdr:from>
    <xdr:ext cx="534377" cy="259045"/>
    <xdr:sp macro="" textlink="">
      <xdr:nvSpPr>
        <xdr:cNvPr id="131" name="【道路】&#10;一人当たり延長該当値テキスト"/>
        <xdr:cNvSpPr txBox="1"/>
      </xdr:nvSpPr>
      <xdr:spPr>
        <a:xfrm>
          <a:off x="9258300" y="673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162852</xdr:rowOff>
    </xdr:from>
    <xdr:to>
      <xdr:col>50</xdr:col>
      <xdr:colOff>165100</xdr:colOff>
      <xdr:row>41</xdr:row>
      <xdr:rowOff>93002</xdr:rowOff>
    </xdr:to>
    <xdr:sp macro="" textlink="">
      <xdr:nvSpPr>
        <xdr:cNvPr id="132" name="楕円 131"/>
        <xdr:cNvSpPr/>
      </xdr:nvSpPr>
      <xdr:spPr>
        <a:xfrm>
          <a:off x="8445500" y="6868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42202</xdr:rowOff>
    </xdr:from>
    <xdr:to>
      <xdr:col>55</xdr:col>
      <xdr:colOff>0</xdr:colOff>
      <xdr:row>41</xdr:row>
      <xdr:rowOff>59233</xdr:rowOff>
    </xdr:to>
    <xdr:cxnSp macro="">
      <xdr:nvCxnSpPr>
        <xdr:cNvPr id="133" name="直線コネクタ 132"/>
        <xdr:cNvCxnSpPr/>
      </xdr:nvCxnSpPr>
      <xdr:spPr>
        <a:xfrm>
          <a:off x="8496300" y="6915442"/>
          <a:ext cx="7239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164274</xdr:rowOff>
    </xdr:from>
    <xdr:to>
      <xdr:col>46</xdr:col>
      <xdr:colOff>38100</xdr:colOff>
      <xdr:row>41</xdr:row>
      <xdr:rowOff>94424</xdr:rowOff>
    </xdr:to>
    <xdr:sp macro="" textlink="">
      <xdr:nvSpPr>
        <xdr:cNvPr id="134" name="楕円 133"/>
        <xdr:cNvSpPr/>
      </xdr:nvSpPr>
      <xdr:spPr>
        <a:xfrm>
          <a:off x="7670800" y="6869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42202</xdr:rowOff>
    </xdr:from>
    <xdr:to>
      <xdr:col>50</xdr:col>
      <xdr:colOff>114300</xdr:colOff>
      <xdr:row>41</xdr:row>
      <xdr:rowOff>43624</xdr:rowOff>
    </xdr:to>
    <xdr:cxnSp macro="">
      <xdr:nvCxnSpPr>
        <xdr:cNvPr id="135" name="直線コネクタ 134"/>
        <xdr:cNvCxnSpPr/>
      </xdr:nvCxnSpPr>
      <xdr:spPr>
        <a:xfrm flipV="1">
          <a:off x="7713980" y="6915442"/>
          <a:ext cx="78232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165722</xdr:rowOff>
    </xdr:from>
    <xdr:to>
      <xdr:col>41</xdr:col>
      <xdr:colOff>101600</xdr:colOff>
      <xdr:row>41</xdr:row>
      <xdr:rowOff>95872</xdr:rowOff>
    </xdr:to>
    <xdr:sp macro="" textlink="">
      <xdr:nvSpPr>
        <xdr:cNvPr id="136" name="楕円 135"/>
        <xdr:cNvSpPr/>
      </xdr:nvSpPr>
      <xdr:spPr>
        <a:xfrm>
          <a:off x="6873240" y="6871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43624</xdr:rowOff>
    </xdr:from>
    <xdr:to>
      <xdr:col>45</xdr:col>
      <xdr:colOff>177800</xdr:colOff>
      <xdr:row>41</xdr:row>
      <xdr:rowOff>45072</xdr:rowOff>
    </xdr:to>
    <xdr:cxnSp macro="">
      <xdr:nvCxnSpPr>
        <xdr:cNvPr id="137" name="直線コネクタ 136"/>
        <xdr:cNvCxnSpPr/>
      </xdr:nvCxnSpPr>
      <xdr:spPr>
        <a:xfrm flipV="1">
          <a:off x="6924040" y="6916864"/>
          <a:ext cx="78994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167869</xdr:rowOff>
    </xdr:from>
    <xdr:to>
      <xdr:col>36</xdr:col>
      <xdr:colOff>165100</xdr:colOff>
      <xdr:row>41</xdr:row>
      <xdr:rowOff>98019</xdr:rowOff>
    </xdr:to>
    <xdr:sp macro="" textlink="">
      <xdr:nvSpPr>
        <xdr:cNvPr id="138" name="楕円 137"/>
        <xdr:cNvSpPr/>
      </xdr:nvSpPr>
      <xdr:spPr>
        <a:xfrm>
          <a:off x="6098540" y="68734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45072</xdr:rowOff>
    </xdr:from>
    <xdr:to>
      <xdr:col>41</xdr:col>
      <xdr:colOff>50800</xdr:colOff>
      <xdr:row>41</xdr:row>
      <xdr:rowOff>47219</xdr:rowOff>
    </xdr:to>
    <xdr:cxnSp macro="">
      <xdr:nvCxnSpPr>
        <xdr:cNvPr id="139" name="直線コネクタ 138"/>
        <xdr:cNvCxnSpPr/>
      </xdr:nvCxnSpPr>
      <xdr:spPr>
        <a:xfrm flipV="1">
          <a:off x="6149340" y="6918312"/>
          <a:ext cx="774700" cy="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40" name="n_1aveValue【道路】&#10;一人当たり延長"/>
        <xdr:cNvSpPr txBox="1"/>
      </xdr:nvSpPr>
      <xdr:spPr>
        <a:xfrm>
          <a:off x="8271587" y="70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41" name="n_2aveValue【道路】&#10;一人当たり延長"/>
        <xdr:cNvSpPr txBox="1"/>
      </xdr:nvSpPr>
      <xdr:spPr>
        <a:xfrm>
          <a:off x="7509587" y="70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2" name="n_3aveValue【道路】&#10;一人当たり延長"/>
        <xdr:cNvSpPr txBox="1"/>
      </xdr:nvSpPr>
      <xdr:spPr>
        <a:xfrm>
          <a:off x="6712027"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1528</xdr:rowOff>
    </xdr:from>
    <xdr:ext cx="469744" cy="259045"/>
    <xdr:sp macro="" textlink="">
      <xdr:nvSpPr>
        <xdr:cNvPr id="143" name="n_4aveValue【道路】&#10;一人当たり延長"/>
        <xdr:cNvSpPr txBox="1"/>
      </xdr:nvSpPr>
      <xdr:spPr>
        <a:xfrm>
          <a:off x="5937327" y="70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109529</xdr:rowOff>
    </xdr:from>
    <xdr:ext cx="534377" cy="259045"/>
    <xdr:sp macro="" textlink="">
      <xdr:nvSpPr>
        <xdr:cNvPr id="144" name="n_1mainValue【道路】&#10;一人当たり延長"/>
        <xdr:cNvSpPr txBox="1"/>
      </xdr:nvSpPr>
      <xdr:spPr>
        <a:xfrm>
          <a:off x="8239271" y="66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110951</xdr:rowOff>
    </xdr:from>
    <xdr:ext cx="534377" cy="259045"/>
    <xdr:sp macro="" textlink="">
      <xdr:nvSpPr>
        <xdr:cNvPr id="145" name="n_2mainValue【道路】&#10;一人当たり延長"/>
        <xdr:cNvSpPr txBox="1"/>
      </xdr:nvSpPr>
      <xdr:spPr>
        <a:xfrm>
          <a:off x="7477271" y="664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112399</xdr:rowOff>
    </xdr:from>
    <xdr:ext cx="534377" cy="259045"/>
    <xdr:sp macro="" textlink="">
      <xdr:nvSpPr>
        <xdr:cNvPr id="146" name="n_3mainValue【道路】&#10;一人当たり延長"/>
        <xdr:cNvSpPr txBox="1"/>
      </xdr:nvSpPr>
      <xdr:spPr>
        <a:xfrm>
          <a:off x="6702571" y="665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114546</xdr:rowOff>
    </xdr:from>
    <xdr:ext cx="534377" cy="259045"/>
    <xdr:sp macro="" textlink="">
      <xdr:nvSpPr>
        <xdr:cNvPr id="147" name="n_4mainValue【道路】&#10;一人当たり延長"/>
        <xdr:cNvSpPr txBox="1"/>
      </xdr:nvSpPr>
      <xdr:spPr>
        <a:xfrm>
          <a:off x="5905011" y="66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3" name="直線コネクタ 172"/>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4" name="【橋りょう・トンネル】&#10;有形固定資産減価償却率最小値テキスト"/>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5" name="直線コネクタ 174"/>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6" name="【橋りょう・トンネル】&#10;有形固定資産減価償却率最大値テキスト"/>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7" name="直線コネクタ 176"/>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8" name="【橋りょう・トンネル】&#10;有形固定資産減価償却率平均値テキスト"/>
        <xdr:cNvSpPr txBox="1"/>
      </xdr:nvSpPr>
      <xdr:spPr>
        <a:xfrm>
          <a:off x="4124960" y="10164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9" name="フローチャート: 判断 178"/>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80" name="フローチャート: 判断 179"/>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81" name="フローチャート: 判断 180"/>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2" name="フローチャート: 判断 181"/>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39007</xdr:rowOff>
    </xdr:from>
    <xdr:to>
      <xdr:col>6</xdr:col>
      <xdr:colOff>38100</xdr:colOff>
      <xdr:row>60</xdr:row>
      <xdr:rowOff>140607</xdr:rowOff>
    </xdr:to>
    <xdr:sp macro="" textlink="">
      <xdr:nvSpPr>
        <xdr:cNvPr id="183" name="フローチャート: 判断 182"/>
        <xdr:cNvSpPr/>
      </xdr:nvSpPr>
      <xdr:spPr>
        <a:xfrm>
          <a:off x="965200" y="100974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14515</xdr:rowOff>
    </xdr:from>
    <xdr:to>
      <xdr:col>24</xdr:col>
      <xdr:colOff>114300</xdr:colOff>
      <xdr:row>58</xdr:row>
      <xdr:rowOff>116115</xdr:rowOff>
    </xdr:to>
    <xdr:sp macro="" textlink="">
      <xdr:nvSpPr>
        <xdr:cNvPr id="189" name="楕円 188"/>
        <xdr:cNvSpPr/>
      </xdr:nvSpPr>
      <xdr:spPr>
        <a:xfrm>
          <a:off x="4036060" y="97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37392</xdr:rowOff>
    </xdr:from>
    <xdr:ext cx="405111" cy="259045"/>
    <xdr:sp macro="" textlink="">
      <xdr:nvSpPr>
        <xdr:cNvPr id="190" name="【橋りょう・トンネル】&#10;有形固定資産減価償却率該当値テキスト"/>
        <xdr:cNvSpPr txBox="1"/>
      </xdr:nvSpPr>
      <xdr:spPr>
        <a:xfrm>
          <a:off x="4124960" y="959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96157</xdr:rowOff>
    </xdr:from>
    <xdr:to>
      <xdr:col>20</xdr:col>
      <xdr:colOff>38100</xdr:colOff>
      <xdr:row>59</xdr:row>
      <xdr:rowOff>26307</xdr:rowOff>
    </xdr:to>
    <xdr:sp macro="" textlink="">
      <xdr:nvSpPr>
        <xdr:cNvPr id="191" name="楕円 190"/>
        <xdr:cNvSpPr/>
      </xdr:nvSpPr>
      <xdr:spPr>
        <a:xfrm>
          <a:off x="3312160" y="98192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65315</xdr:rowOff>
    </xdr:from>
    <xdr:to>
      <xdr:col>24</xdr:col>
      <xdr:colOff>63500</xdr:colOff>
      <xdr:row>58</xdr:row>
      <xdr:rowOff>146957</xdr:rowOff>
    </xdr:to>
    <xdr:cxnSp macro="">
      <xdr:nvCxnSpPr>
        <xdr:cNvPr id="192" name="直線コネクタ 191"/>
        <xdr:cNvCxnSpPr/>
      </xdr:nvCxnSpPr>
      <xdr:spPr>
        <a:xfrm flipV="1">
          <a:off x="3355340" y="9788435"/>
          <a:ext cx="73152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93" name="楕円 192"/>
        <xdr:cNvSpPr/>
      </xdr:nvSpPr>
      <xdr:spPr>
        <a:xfrm>
          <a:off x="2514600" y="98813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146957</xdr:rowOff>
    </xdr:from>
    <xdr:to>
      <xdr:col>19</xdr:col>
      <xdr:colOff>177800</xdr:colOff>
      <xdr:row>59</xdr:row>
      <xdr:rowOff>37556</xdr:rowOff>
    </xdr:to>
    <xdr:cxnSp macro="">
      <xdr:nvCxnSpPr>
        <xdr:cNvPr id="194" name="直線コネクタ 193"/>
        <xdr:cNvCxnSpPr/>
      </xdr:nvCxnSpPr>
      <xdr:spPr>
        <a:xfrm flipV="1">
          <a:off x="2565400" y="9870077"/>
          <a:ext cx="789940" cy="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37374</xdr:rowOff>
    </xdr:from>
    <xdr:to>
      <xdr:col>10</xdr:col>
      <xdr:colOff>165100</xdr:colOff>
      <xdr:row>59</xdr:row>
      <xdr:rowOff>138974</xdr:rowOff>
    </xdr:to>
    <xdr:sp macro="" textlink="">
      <xdr:nvSpPr>
        <xdr:cNvPr id="195" name="楕円 194"/>
        <xdr:cNvSpPr/>
      </xdr:nvSpPr>
      <xdr:spPr>
        <a:xfrm>
          <a:off x="1739900" y="99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37556</xdr:rowOff>
    </xdr:from>
    <xdr:to>
      <xdr:col>15</xdr:col>
      <xdr:colOff>50800</xdr:colOff>
      <xdr:row>59</xdr:row>
      <xdr:rowOff>88174</xdr:rowOff>
    </xdr:to>
    <xdr:cxnSp macro="">
      <xdr:nvCxnSpPr>
        <xdr:cNvPr id="196" name="直線コネクタ 195"/>
        <xdr:cNvCxnSpPr/>
      </xdr:nvCxnSpPr>
      <xdr:spPr>
        <a:xfrm flipV="1">
          <a:off x="1790700" y="9928316"/>
          <a:ext cx="7747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7" name="楕円 196"/>
        <xdr:cNvSpPr/>
      </xdr:nvSpPr>
      <xdr:spPr>
        <a:xfrm>
          <a:off x="965200" y="9947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88174</xdr:rowOff>
    </xdr:from>
    <xdr:to>
      <xdr:col>10</xdr:col>
      <xdr:colOff>114300</xdr:colOff>
      <xdr:row>59</xdr:row>
      <xdr:rowOff>107769</xdr:rowOff>
    </xdr:to>
    <xdr:cxnSp macro="">
      <xdr:nvCxnSpPr>
        <xdr:cNvPr id="198" name="直線コネクタ 197"/>
        <xdr:cNvCxnSpPr/>
      </xdr:nvCxnSpPr>
      <xdr:spPr>
        <a:xfrm flipV="1">
          <a:off x="1008380" y="9978934"/>
          <a:ext cx="7823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9" name="n_1aveValue【橋りょう・トンネル】&#10;有形固定資産減価償却率"/>
        <xdr:cNvSpPr txBox="1"/>
      </xdr:nvSpPr>
      <xdr:spPr>
        <a:xfrm>
          <a:off x="317056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200" name="n_2aveValue【橋りょう・トンネル】&#10;有形固定資産減価償却率"/>
        <xdr:cNvSpPr txBox="1"/>
      </xdr:nvSpPr>
      <xdr:spPr>
        <a:xfrm>
          <a:off x="23857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201" name="n_3aveValue【橋りょう・トンネル】&#10;有形固定資産減価償却率"/>
        <xdr:cNvSpPr txBox="1"/>
      </xdr:nvSpPr>
      <xdr:spPr>
        <a:xfrm>
          <a:off x="1611004" y="1023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131734</xdr:rowOff>
    </xdr:from>
    <xdr:ext cx="405111" cy="259045"/>
    <xdr:sp macro="" textlink="">
      <xdr:nvSpPr>
        <xdr:cNvPr id="202" name="n_4aveValue【橋りょう・トンネル】&#10;有形固定資産減価償却率"/>
        <xdr:cNvSpPr txBox="1"/>
      </xdr:nvSpPr>
      <xdr:spPr>
        <a:xfrm>
          <a:off x="83630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42834</xdr:rowOff>
    </xdr:from>
    <xdr:ext cx="405111" cy="259045"/>
    <xdr:sp macro="" textlink="">
      <xdr:nvSpPr>
        <xdr:cNvPr id="203" name="n_1mainValue【橋りょう・トンネル】&#10;有形固定資産減価償却率"/>
        <xdr:cNvSpPr txBox="1"/>
      </xdr:nvSpPr>
      <xdr:spPr>
        <a:xfrm>
          <a:off x="3170564" y="959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204" name="n_2mainValue【橋りょう・トンネル】&#10;有形固定資産減価償却率"/>
        <xdr:cNvSpPr txBox="1"/>
      </xdr:nvSpPr>
      <xdr:spPr>
        <a:xfrm>
          <a:off x="2385704" y="966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155501</xdr:rowOff>
    </xdr:from>
    <xdr:ext cx="405111" cy="259045"/>
    <xdr:sp macro="" textlink="">
      <xdr:nvSpPr>
        <xdr:cNvPr id="205" name="n_3mainValue【橋りょう・トンネル】&#10;有形固定資産減価償却率"/>
        <xdr:cNvSpPr txBox="1"/>
      </xdr:nvSpPr>
      <xdr:spPr>
        <a:xfrm>
          <a:off x="161100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6" name="n_4mainValue【橋りょう・トンネル】&#10;有形固定資産減価償却率"/>
        <xdr:cNvSpPr txBox="1"/>
      </xdr:nvSpPr>
      <xdr:spPr>
        <a:xfrm>
          <a:off x="836304" y="972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6" name="テキスト ボックス 225"/>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8" name="テキスト ボックス 227"/>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30" name="直線コネクタ 229"/>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31" name="【橋りょう・トンネル】&#10;一人当たり有形固定資産（償却資産）額最小値テキスト"/>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2" name="直線コネクタ 231"/>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3" name="【橋りょう・トンネル】&#10;一人当たり有形固定資産（償却資産）額最大値テキスト"/>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4" name="直線コネクタ 233"/>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5" name="【橋りょう・トンネル】&#10;一人当たり有形固定資産（償却資産）額平均値テキスト"/>
        <xdr:cNvSpPr txBox="1"/>
      </xdr:nvSpPr>
      <xdr:spPr>
        <a:xfrm>
          <a:off x="9258300" y="10246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6" name="フローチャート: 判断 235"/>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7" name="フローチャート: 判断 236"/>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8" name="フローチャート: 判断 237"/>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9" name="フローチャート: 判断 238"/>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54436</xdr:rowOff>
    </xdr:from>
    <xdr:to>
      <xdr:col>36</xdr:col>
      <xdr:colOff>165100</xdr:colOff>
      <xdr:row>62</xdr:row>
      <xdr:rowOff>156036</xdr:rowOff>
    </xdr:to>
    <xdr:sp macro="" textlink="">
      <xdr:nvSpPr>
        <xdr:cNvPr id="240" name="フローチャート: 判断 239"/>
        <xdr:cNvSpPr/>
      </xdr:nvSpPr>
      <xdr:spPr>
        <a:xfrm>
          <a:off x="6098540" y="1044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166721</xdr:rowOff>
    </xdr:from>
    <xdr:to>
      <xdr:col>55</xdr:col>
      <xdr:colOff>50800</xdr:colOff>
      <xdr:row>64</xdr:row>
      <xdr:rowOff>96871</xdr:rowOff>
    </xdr:to>
    <xdr:sp macro="" textlink="">
      <xdr:nvSpPr>
        <xdr:cNvPr id="246" name="楕円 245"/>
        <xdr:cNvSpPr/>
      </xdr:nvSpPr>
      <xdr:spPr>
        <a:xfrm>
          <a:off x="9192260" y="10728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81648</xdr:rowOff>
    </xdr:from>
    <xdr:ext cx="469744" cy="259045"/>
    <xdr:sp macro="" textlink="">
      <xdr:nvSpPr>
        <xdr:cNvPr id="247" name="【橋りょう・トンネル】&#10;一人当たり有形固定資産（償却資産）額該当値テキスト"/>
        <xdr:cNvSpPr txBox="1"/>
      </xdr:nvSpPr>
      <xdr:spPr>
        <a:xfrm>
          <a:off x="9258300" y="1064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529</xdr:rowOff>
    </xdr:from>
    <xdr:to>
      <xdr:col>50</xdr:col>
      <xdr:colOff>165100</xdr:colOff>
      <xdr:row>64</xdr:row>
      <xdr:rowOff>102129</xdr:rowOff>
    </xdr:to>
    <xdr:sp macro="" textlink="">
      <xdr:nvSpPr>
        <xdr:cNvPr id="248" name="楕円 247"/>
        <xdr:cNvSpPr/>
      </xdr:nvSpPr>
      <xdr:spPr>
        <a:xfrm>
          <a:off x="8445500" y="107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46071</xdr:rowOff>
    </xdr:from>
    <xdr:to>
      <xdr:col>55</xdr:col>
      <xdr:colOff>0</xdr:colOff>
      <xdr:row>64</xdr:row>
      <xdr:rowOff>51329</xdr:rowOff>
    </xdr:to>
    <xdr:cxnSp macro="">
      <xdr:nvCxnSpPr>
        <xdr:cNvPr id="249" name="直線コネクタ 248"/>
        <xdr:cNvCxnSpPr/>
      </xdr:nvCxnSpPr>
      <xdr:spPr>
        <a:xfrm flipV="1">
          <a:off x="8496300" y="10775031"/>
          <a:ext cx="7239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3782</xdr:rowOff>
    </xdr:from>
    <xdr:to>
      <xdr:col>46</xdr:col>
      <xdr:colOff>38100</xdr:colOff>
      <xdr:row>64</xdr:row>
      <xdr:rowOff>105382</xdr:rowOff>
    </xdr:to>
    <xdr:sp macro="" textlink="">
      <xdr:nvSpPr>
        <xdr:cNvPr id="250" name="楕円 249"/>
        <xdr:cNvSpPr/>
      </xdr:nvSpPr>
      <xdr:spPr>
        <a:xfrm>
          <a:off x="7670800" y="10732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51329</xdr:rowOff>
    </xdr:from>
    <xdr:to>
      <xdr:col>50</xdr:col>
      <xdr:colOff>114300</xdr:colOff>
      <xdr:row>64</xdr:row>
      <xdr:rowOff>54582</xdr:rowOff>
    </xdr:to>
    <xdr:cxnSp macro="">
      <xdr:nvCxnSpPr>
        <xdr:cNvPr id="251" name="直線コネクタ 250"/>
        <xdr:cNvCxnSpPr/>
      </xdr:nvCxnSpPr>
      <xdr:spPr>
        <a:xfrm flipV="1">
          <a:off x="7713980" y="10780289"/>
          <a:ext cx="78232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6145</xdr:rowOff>
    </xdr:from>
    <xdr:to>
      <xdr:col>41</xdr:col>
      <xdr:colOff>101600</xdr:colOff>
      <xdr:row>64</xdr:row>
      <xdr:rowOff>107745</xdr:rowOff>
    </xdr:to>
    <xdr:sp macro="" textlink="">
      <xdr:nvSpPr>
        <xdr:cNvPr id="252" name="楕円 251"/>
        <xdr:cNvSpPr/>
      </xdr:nvSpPr>
      <xdr:spPr>
        <a:xfrm>
          <a:off x="6873240" y="1073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54582</xdr:rowOff>
    </xdr:from>
    <xdr:to>
      <xdr:col>45</xdr:col>
      <xdr:colOff>177800</xdr:colOff>
      <xdr:row>64</xdr:row>
      <xdr:rowOff>56945</xdr:rowOff>
    </xdr:to>
    <xdr:cxnSp macro="">
      <xdr:nvCxnSpPr>
        <xdr:cNvPr id="253" name="直線コネクタ 252"/>
        <xdr:cNvCxnSpPr/>
      </xdr:nvCxnSpPr>
      <xdr:spPr>
        <a:xfrm flipV="1">
          <a:off x="6924040" y="10783542"/>
          <a:ext cx="78994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7444</xdr:rowOff>
    </xdr:from>
    <xdr:to>
      <xdr:col>36</xdr:col>
      <xdr:colOff>165100</xdr:colOff>
      <xdr:row>64</xdr:row>
      <xdr:rowOff>109044</xdr:rowOff>
    </xdr:to>
    <xdr:sp macro="" textlink="">
      <xdr:nvSpPr>
        <xdr:cNvPr id="254" name="楕円 253"/>
        <xdr:cNvSpPr/>
      </xdr:nvSpPr>
      <xdr:spPr>
        <a:xfrm>
          <a:off x="6098540" y="107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56945</xdr:rowOff>
    </xdr:from>
    <xdr:to>
      <xdr:col>41</xdr:col>
      <xdr:colOff>50800</xdr:colOff>
      <xdr:row>64</xdr:row>
      <xdr:rowOff>58244</xdr:rowOff>
    </xdr:to>
    <xdr:cxnSp macro="">
      <xdr:nvCxnSpPr>
        <xdr:cNvPr id="255" name="直線コネクタ 254"/>
        <xdr:cNvCxnSpPr/>
      </xdr:nvCxnSpPr>
      <xdr:spPr>
        <a:xfrm flipV="1">
          <a:off x="6149340" y="10785905"/>
          <a:ext cx="7747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6" name="n_1aveValue【橋りょう・トンネル】&#10;一人当たり有形固定資産（償却資産）額"/>
        <xdr:cNvSpPr txBox="1"/>
      </xdr:nvSpPr>
      <xdr:spPr>
        <a:xfrm>
          <a:off x="8239271" y="101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7" name="n_2aveValue【橋りょう・トンネル】&#10;一人当たり有形固定資産（償却資産）額"/>
        <xdr:cNvSpPr txBox="1"/>
      </xdr:nvSpPr>
      <xdr:spPr>
        <a:xfrm>
          <a:off x="7477271" y="101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8" name="n_3aveValue【橋りょう・トンネル】&#10;一人当たり有形固定資産（償却資産）額"/>
        <xdr:cNvSpPr txBox="1"/>
      </xdr:nvSpPr>
      <xdr:spPr>
        <a:xfrm>
          <a:off x="6702571" y="10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1113</xdr:rowOff>
    </xdr:from>
    <xdr:ext cx="534377" cy="259045"/>
    <xdr:sp macro="" textlink="">
      <xdr:nvSpPr>
        <xdr:cNvPr id="259" name="n_4aveValue【橋りょう・トンネル】&#10;一人当たり有形固定資産（償却資産）額"/>
        <xdr:cNvSpPr txBox="1"/>
      </xdr:nvSpPr>
      <xdr:spPr>
        <a:xfrm>
          <a:off x="5905011" y="1022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93256</xdr:rowOff>
    </xdr:from>
    <xdr:ext cx="469744" cy="259045"/>
    <xdr:sp macro="" textlink="">
      <xdr:nvSpPr>
        <xdr:cNvPr id="260" name="n_1mainValue【橋りょう・トンネル】&#10;一人当たり有形固定資産（償却資産）額"/>
        <xdr:cNvSpPr txBox="1"/>
      </xdr:nvSpPr>
      <xdr:spPr>
        <a:xfrm>
          <a:off x="8271588" y="1082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96509</xdr:rowOff>
    </xdr:from>
    <xdr:ext cx="469744" cy="259045"/>
    <xdr:sp macro="" textlink="">
      <xdr:nvSpPr>
        <xdr:cNvPr id="261" name="n_2mainValue【橋りょう・トンネル】&#10;一人当たり有形固定資産（償却資産）額"/>
        <xdr:cNvSpPr txBox="1"/>
      </xdr:nvSpPr>
      <xdr:spPr>
        <a:xfrm>
          <a:off x="7509588" y="1082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98872</xdr:rowOff>
    </xdr:from>
    <xdr:ext cx="469744" cy="259045"/>
    <xdr:sp macro="" textlink="">
      <xdr:nvSpPr>
        <xdr:cNvPr id="262" name="n_3mainValue【橋りょう・トンネル】&#10;一人当たり有形固定資産（償却資産）額"/>
        <xdr:cNvSpPr txBox="1"/>
      </xdr:nvSpPr>
      <xdr:spPr>
        <a:xfrm>
          <a:off x="6712028" y="1082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100171</xdr:rowOff>
    </xdr:from>
    <xdr:ext cx="469744" cy="259045"/>
    <xdr:sp macro="" textlink="">
      <xdr:nvSpPr>
        <xdr:cNvPr id="263" name="n_4mainValue【橋りょう・トンネル】&#10;一人当たり有形固定資産（償却資産）額"/>
        <xdr:cNvSpPr txBox="1"/>
      </xdr:nvSpPr>
      <xdr:spPr>
        <a:xfrm>
          <a:off x="5937328" y="108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6" name="テキスト ボックス 275"/>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6" name="テキスト ボックス 285"/>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90" name="直線コネクタ 289"/>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91" name="【公営住宅】&#10;有形固定資産減価償却率最小値テキスト"/>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2" name="直線コネクタ 291"/>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3" name="【公営住宅】&#10;有形固定資産減価償却率最大値テキスト"/>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4" name="直線コネクタ 293"/>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5" name="【公営住宅】&#10;有形固定資産減価償却率平均値テキスト"/>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6" name="フローチャート: 判断 295"/>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7" name="フローチャート: 判断 296"/>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8" name="フローチャート: 判断 297"/>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9" name="フローチャート: 判断 298"/>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34652</xdr:rowOff>
    </xdr:from>
    <xdr:to>
      <xdr:col>6</xdr:col>
      <xdr:colOff>38100</xdr:colOff>
      <xdr:row>81</xdr:row>
      <xdr:rowOff>136252</xdr:rowOff>
    </xdr:to>
    <xdr:sp macro="" textlink="">
      <xdr:nvSpPr>
        <xdr:cNvPr id="300" name="フローチャート: 判断 299"/>
        <xdr:cNvSpPr/>
      </xdr:nvSpPr>
      <xdr:spPr>
        <a:xfrm>
          <a:off x="965200" y="136134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85271</xdr:rowOff>
    </xdr:from>
    <xdr:to>
      <xdr:col>24</xdr:col>
      <xdr:colOff>114300</xdr:colOff>
      <xdr:row>83</xdr:row>
      <xdr:rowOff>15421</xdr:rowOff>
    </xdr:to>
    <xdr:sp macro="" textlink="">
      <xdr:nvSpPr>
        <xdr:cNvPr id="306" name="楕円 305"/>
        <xdr:cNvSpPr/>
      </xdr:nvSpPr>
      <xdr:spPr>
        <a:xfrm>
          <a:off x="4036060" y="138317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63698</xdr:rowOff>
    </xdr:from>
    <xdr:ext cx="405111" cy="259045"/>
    <xdr:sp macro="" textlink="">
      <xdr:nvSpPr>
        <xdr:cNvPr id="307" name="【公営住宅】&#10;有形固定資産減価償却率該当値テキスト"/>
        <xdr:cNvSpPr txBox="1"/>
      </xdr:nvSpPr>
      <xdr:spPr>
        <a:xfrm>
          <a:off x="4124960"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8" name="楕円 307"/>
        <xdr:cNvSpPr/>
      </xdr:nvSpPr>
      <xdr:spPr>
        <a:xfrm>
          <a:off x="3312160" y="1376643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136071</xdr:rowOff>
    </xdr:to>
    <xdr:cxnSp macro="">
      <xdr:nvCxnSpPr>
        <xdr:cNvPr id="309" name="直線コネクタ 308"/>
        <xdr:cNvCxnSpPr/>
      </xdr:nvCxnSpPr>
      <xdr:spPr>
        <a:xfrm>
          <a:off x="3355340" y="13817237"/>
          <a:ext cx="73152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142421</xdr:rowOff>
    </xdr:from>
    <xdr:to>
      <xdr:col>15</xdr:col>
      <xdr:colOff>101600</xdr:colOff>
      <xdr:row>82</xdr:row>
      <xdr:rowOff>72571</xdr:rowOff>
    </xdr:to>
    <xdr:sp macro="" textlink="">
      <xdr:nvSpPr>
        <xdr:cNvPr id="310" name="楕円 309"/>
        <xdr:cNvSpPr/>
      </xdr:nvSpPr>
      <xdr:spPr>
        <a:xfrm>
          <a:off x="2514600" y="137212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21771</xdr:rowOff>
    </xdr:from>
    <xdr:to>
      <xdr:col>19</xdr:col>
      <xdr:colOff>177800</xdr:colOff>
      <xdr:row>82</xdr:row>
      <xdr:rowOff>70757</xdr:rowOff>
    </xdr:to>
    <xdr:cxnSp macro="">
      <xdr:nvCxnSpPr>
        <xdr:cNvPr id="311" name="直線コネクタ 310"/>
        <xdr:cNvCxnSpPr/>
      </xdr:nvCxnSpPr>
      <xdr:spPr>
        <a:xfrm>
          <a:off x="2565400" y="13768251"/>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2" name="楕円 311"/>
        <xdr:cNvSpPr/>
      </xdr:nvSpPr>
      <xdr:spPr>
        <a:xfrm>
          <a:off x="1739900" y="136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82</xdr:row>
      <xdr:rowOff>21771</xdr:rowOff>
    </xdr:to>
    <xdr:cxnSp macro="">
      <xdr:nvCxnSpPr>
        <xdr:cNvPr id="313" name="直線コネクタ 312"/>
        <xdr:cNvCxnSpPr/>
      </xdr:nvCxnSpPr>
      <xdr:spPr>
        <a:xfrm>
          <a:off x="1790700" y="13696951"/>
          <a:ext cx="774700" cy="7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163649</xdr:rowOff>
    </xdr:from>
    <xdr:to>
      <xdr:col>6</xdr:col>
      <xdr:colOff>38100</xdr:colOff>
      <xdr:row>81</xdr:row>
      <xdr:rowOff>93799</xdr:rowOff>
    </xdr:to>
    <xdr:sp macro="" textlink="">
      <xdr:nvSpPr>
        <xdr:cNvPr id="314" name="楕円 313"/>
        <xdr:cNvSpPr/>
      </xdr:nvSpPr>
      <xdr:spPr>
        <a:xfrm>
          <a:off x="965200" y="13574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42999</xdr:rowOff>
    </xdr:from>
    <xdr:to>
      <xdr:col>10</xdr:col>
      <xdr:colOff>114300</xdr:colOff>
      <xdr:row>81</xdr:row>
      <xdr:rowOff>118111</xdr:rowOff>
    </xdr:to>
    <xdr:cxnSp macro="">
      <xdr:nvCxnSpPr>
        <xdr:cNvPr id="315" name="直線コネクタ 314"/>
        <xdr:cNvCxnSpPr/>
      </xdr:nvCxnSpPr>
      <xdr:spPr>
        <a:xfrm>
          <a:off x="1008380" y="13621839"/>
          <a:ext cx="7823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6" name="n_1aveValue【公営住宅】&#10;有形固定資産減価償却率"/>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7" name="n_2aveValue【公営住宅】&#10;有形固定資産減価償却率"/>
        <xdr:cNvSpPr txBox="1"/>
      </xdr:nvSpPr>
      <xdr:spPr>
        <a:xfrm>
          <a:off x="238570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8" name="n_3aveValue【公営住宅】&#10;有形固定資産減価償却率"/>
        <xdr:cNvSpPr txBox="1"/>
      </xdr:nvSpPr>
      <xdr:spPr>
        <a:xfrm>
          <a:off x="161100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127379</xdr:rowOff>
    </xdr:from>
    <xdr:ext cx="405111" cy="259045"/>
    <xdr:sp macro="" textlink="">
      <xdr:nvSpPr>
        <xdr:cNvPr id="319" name="n_4aveValue【公営住宅】&#10;有形固定資産減価償却率"/>
        <xdr:cNvSpPr txBox="1"/>
      </xdr:nvSpPr>
      <xdr:spPr>
        <a:xfrm>
          <a:off x="836304" y="13706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320" name="n_1mainValue【公営住宅】&#10;有形固定資産減価償却率"/>
        <xdr:cNvSpPr txBox="1"/>
      </xdr:nvSpPr>
      <xdr:spPr>
        <a:xfrm>
          <a:off x="3170564" y="1385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21" name="n_2mainValue【公営住宅】&#10;有形固定資産減価償却率"/>
        <xdr:cNvSpPr txBox="1"/>
      </xdr:nvSpPr>
      <xdr:spPr>
        <a:xfrm>
          <a:off x="238570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22" name="n_3mainValue【公営住宅】&#10;有形固定資産減価償却率"/>
        <xdr:cNvSpPr txBox="1"/>
      </xdr:nvSpPr>
      <xdr:spPr>
        <a:xfrm>
          <a:off x="161100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110326</xdr:rowOff>
    </xdr:from>
    <xdr:ext cx="405111" cy="259045"/>
    <xdr:sp macro="" textlink="">
      <xdr:nvSpPr>
        <xdr:cNvPr id="323" name="n_4mainValue【公営住宅】&#10;有形固定資産減価償却率"/>
        <xdr:cNvSpPr txBox="1"/>
      </xdr:nvSpPr>
      <xdr:spPr>
        <a:xfrm>
          <a:off x="836304" y="1335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7" name="直線コネクタ 346"/>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50" name="【公営住宅】&#10;一人当たり面積最大値テキスト"/>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51" name="直線コネクタ 350"/>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2" name="【公営住宅】&#10;一人当たり面積平均値テキスト"/>
        <xdr:cNvSpPr txBox="1"/>
      </xdr:nvSpPr>
      <xdr:spPr>
        <a:xfrm>
          <a:off x="9258300" y="13955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3" name="フローチャート: 判断 352"/>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4" name="フローチャート: 判断 353"/>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5" name="フローチャート: 判断 354"/>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6" name="フローチャート: 判断 355"/>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106935</xdr:rowOff>
    </xdr:from>
    <xdr:to>
      <xdr:col>36</xdr:col>
      <xdr:colOff>165100</xdr:colOff>
      <xdr:row>85</xdr:row>
      <xdr:rowOff>37085</xdr:rowOff>
    </xdr:to>
    <xdr:sp macro="" textlink="">
      <xdr:nvSpPr>
        <xdr:cNvPr id="357" name="フローチャート: 判断 356"/>
        <xdr:cNvSpPr/>
      </xdr:nvSpPr>
      <xdr:spPr>
        <a:xfrm>
          <a:off x="6098540" y="14188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109220</xdr:rowOff>
    </xdr:from>
    <xdr:to>
      <xdr:col>55</xdr:col>
      <xdr:colOff>50800</xdr:colOff>
      <xdr:row>83</xdr:row>
      <xdr:rowOff>39370</xdr:rowOff>
    </xdr:to>
    <xdr:sp macro="" textlink="">
      <xdr:nvSpPr>
        <xdr:cNvPr id="363" name="楕円 362"/>
        <xdr:cNvSpPr/>
      </xdr:nvSpPr>
      <xdr:spPr>
        <a:xfrm>
          <a:off x="9192260" y="1385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132097</xdr:rowOff>
    </xdr:from>
    <xdr:ext cx="469744" cy="259045"/>
    <xdr:sp macro="" textlink="">
      <xdr:nvSpPr>
        <xdr:cNvPr id="364" name="【公営住宅】&#10;一人当たり面積該当値テキスト"/>
        <xdr:cNvSpPr txBox="1"/>
      </xdr:nvSpPr>
      <xdr:spPr>
        <a:xfrm>
          <a:off x="9258300" y="137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113030</xdr:rowOff>
    </xdr:from>
    <xdr:to>
      <xdr:col>50</xdr:col>
      <xdr:colOff>165100</xdr:colOff>
      <xdr:row>83</xdr:row>
      <xdr:rowOff>43180</xdr:rowOff>
    </xdr:to>
    <xdr:sp macro="" textlink="">
      <xdr:nvSpPr>
        <xdr:cNvPr id="365" name="楕円 364"/>
        <xdr:cNvSpPr/>
      </xdr:nvSpPr>
      <xdr:spPr>
        <a:xfrm>
          <a:off x="8445500" y="13859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160020</xdr:rowOff>
    </xdr:from>
    <xdr:to>
      <xdr:col>55</xdr:col>
      <xdr:colOff>0</xdr:colOff>
      <xdr:row>82</xdr:row>
      <xdr:rowOff>163830</xdr:rowOff>
    </xdr:to>
    <xdr:cxnSp macro="">
      <xdr:nvCxnSpPr>
        <xdr:cNvPr id="366" name="直線コネクタ 365"/>
        <xdr:cNvCxnSpPr/>
      </xdr:nvCxnSpPr>
      <xdr:spPr>
        <a:xfrm flipV="1">
          <a:off x="8496300" y="1390650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109220</xdr:rowOff>
    </xdr:from>
    <xdr:to>
      <xdr:col>46</xdr:col>
      <xdr:colOff>38100</xdr:colOff>
      <xdr:row>83</xdr:row>
      <xdr:rowOff>39370</xdr:rowOff>
    </xdr:to>
    <xdr:sp macro="" textlink="">
      <xdr:nvSpPr>
        <xdr:cNvPr id="367" name="楕円 366"/>
        <xdr:cNvSpPr/>
      </xdr:nvSpPr>
      <xdr:spPr>
        <a:xfrm>
          <a:off x="7670800" y="1385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160020</xdr:rowOff>
    </xdr:from>
    <xdr:to>
      <xdr:col>50</xdr:col>
      <xdr:colOff>114300</xdr:colOff>
      <xdr:row>82</xdr:row>
      <xdr:rowOff>163830</xdr:rowOff>
    </xdr:to>
    <xdr:cxnSp macro="">
      <xdr:nvCxnSpPr>
        <xdr:cNvPr id="368" name="直線コネクタ 367"/>
        <xdr:cNvCxnSpPr/>
      </xdr:nvCxnSpPr>
      <xdr:spPr>
        <a:xfrm>
          <a:off x="7713980" y="139065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113792</xdr:rowOff>
    </xdr:from>
    <xdr:to>
      <xdr:col>41</xdr:col>
      <xdr:colOff>101600</xdr:colOff>
      <xdr:row>83</xdr:row>
      <xdr:rowOff>43942</xdr:rowOff>
    </xdr:to>
    <xdr:sp macro="" textlink="">
      <xdr:nvSpPr>
        <xdr:cNvPr id="369" name="楕円 368"/>
        <xdr:cNvSpPr/>
      </xdr:nvSpPr>
      <xdr:spPr>
        <a:xfrm>
          <a:off x="6873240" y="138602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160020</xdr:rowOff>
    </xdr:from>
    <xdr:to>
      <xdr:col>45</xdr:col>
      <xdr:colOff>177800</xdr:colOff>
      <xdr:row>82</xdr:row>
      <xdr:rowOff>164592</xdr:rowOff>
    </xdr:to>
    <xdr:cxnSp macro="">
      <xdr:nvCxnSpPr>
        <xdr:cNvPr id="370" name="直線コネクタ 369"/>
        <xdr:cNvCxnSpPr/>
      </xdr:nvCxnSpPr>
      <xdr:spPr>
        <a:xfrm flipV="1">
          <a:off x="6924040" y="1390650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119126</xdr:rowOff>
    </xdr:from>
    <xdr:to>
      <xdr:col>36</xdr:col>
      <xdr:colOff>165100</xdr:colOff>
      <xdr:row>83</xdr:row>
      <xdr:rowOff>49276</xdr:rowOff>
    </xdr:to>
    <xdr:sp macro="" textlink="">
      <xdr:nvSpPr>
        <xdr:cNvPr id="371" name="楕円 370"/>
        <xdr:cNvSpPr/>
      </xdr:nvSpPr>
      <xdr:spPr>
        <a:xfrm>
          <a:off x="6098540" y="13865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164592</xdr:rowOff>
    </xdr:from>
    <xdr:to>
      <xdr:col>41</xdr:col>
      <xdr:colOff>50800</xdr:colOff>
      <xdr:row>82</xdr:row>
      <xdr:rowOff>169926</xdr:rowOff>
    </xdr:to>
    <xdr:cxnSp macro="">
      <xdr:nvCxnSpPr>
        <xdr:cNvPr id="372" name="直線コネクタ 371"/>
        <xdr:cNvCxnSpPr/>
      </xdr:nvCxnSpPr>
      <xdr:spPr>
        <a:xfrm flipV="1">
          <a:off x="6149340" y="13911072"/>
          <a:ext cx="7747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3" name="n_1aveValue【公営住宅】&#10;一人当たり面積"/>
        <xdr:cNvSpPr txBox="1"/>
      </xdr:nvSpPr>
      <xdr:spPr>
        <a:xfrm>
          <a:off x="827158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4" name="n_2aveValue【公営住宅】&#10;一人当たり面積"/>
        <xdr:cNvSpPr txBox="1"/>
      </xdr:nvSpPr>
      <xdr:spPr>
        <a:xfrm>
          <a:off x="7509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5" name="n_3aveValue【公営住宅】&#10;一人当たり面積"/>
        <xdr:cNvSpPr txBox="1"/>
      </xdr:nvSpPr>
      <xdr:spPr>
        <a:xfrm>
          <a:off x="671202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28212</xdr:rowOff>
    </xdr:from>
    <xdr:ext cx="469744" cy="259045"/>
    <xdr:sp macro="" textlink="">
      <xdr:nvSpPr>
        <xdr:cNvPr id="376" name="n_4aveValue【公営住宅】&#10;一人当たり面積"/>
        <xdr:cNvSpPr txBox="1"/>
      </xdr:nvSpPr>
      <xdr:spPr>
        <a:xfrm>
          <a:off x="5937327" y="142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59707</xdr:rowOff>
    </xdr:from>
    <xdr:ext cx="469744" cy="259045"/>
    <xdr:sp macro="" textlink="">
      <xdr:nvSpPr>
        <xdr:cNvPr id="377" name="n_1mainValue【公営住宅】&#10;一人当たり面積"/>
        <xdr:cNvSpPr txBox="1"/>
      </xdr:nvSpPr>
      <xdr:spPr>
        <a:xfrm>
          <a:off x="827158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55897</xdr:rowOff>
    </xdr:from>
    <xdr:ext cx="469744" cy="259045"/>
    <xdr:sp macro="" textlink="">
      <xdr:nvSpPr>
        <xdr:cNvPr id="378" name="n_2mainValue【公営住宅】&#10;一人当たり面積"/>
        <xdr:cNvSpPr txBox="1"/>
      </xdr:nvSpPr>
      <xdr:spPr>
        <a:xfrm>
          <a:off x="7509587" y="136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60469</xdr:rowOff>
    </xdr:from>
    <xdr:ext cx="469744" cy="259045"/>
    <xdr:sp macro="" textlink="">
      <xdr:nvSpPr>
        <xdr:cNvPr id="379" name="n_3mainValue【公営住宅】&#10;一人当たり面積"/>
        <xdr:cNvSpPr txBox="1"/>
      </xdr:nvSpPr>
      <xdr:spPr>
        <a:xfrm>
          <a:off x="6712027" y="136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65803</xdr:rowOff>
    </xdr:from>
    <xdr:ext cx="469744" cy="259045"/>
    <xdr:sp macro="" textlink="">
      <xdr:nvSpPr>
        <xdr:cNvPr id="380" name="n_4mainValue【公営住宅】&#10;一人当たり面積"/>
        <xdr:cNvSpPr txBox="1"/>
      </xdr:nvSpPr>
      <xdr:spPr>
        <a:xfrm>
          <a:off x="5937327" y="1364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1" name="テキスト ボックス 400"/>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5" name="直線コネクタ 404"/>
        <xdr:cNvCxnSpPr/>
      </xdr:nvCxnSpPr>
      <xdr:spPr>
        <a:xfrm flipV="1">
          <a:off x="4086225" y="167106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6" name="【港湾・漁港】&#10;有形固定資産減価償却率最小値テキスト"/>
        <xdr:cNvSpPr txBox="1"/>
      </xdr:nvSpPr>
      <xdr:spPr>
        <a:xfrm>
          <a:off x="412496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7" name="直線コネクタ 406"/>
        <xdr:cNvCxnSpPr/>
      </xdr:nvCxnSpPr>
      <xdr:spPr>
        <a:xfrm>
          <a:off x="402082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8" name="【港湾・漁港】&#10;有形固定資産減価償却率最大値テキスト"/>
        <xdr:cNvSpPr txBox="1"/>
      </xdr:nvSpPr>
      <xdr:spPr>
        <a:xfrm>
          <a:off x="4124960" y="1648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9" name="直線コネクタ 408"/>
        <xdr:cNvCxnSpPr/>
      </xdr:nvCxnSpPr>
      <xdr:spPr>
        <a:xfrm>
          <a:off x="4020820" y="16710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410" name="【港湾・漁港】&#10;有形固定資産減価償却率平均値テキスト"/>
        <xdr:cNvSpPr txBox="1"/>
      </xdr:nvSpPr>
      <xdr:spPr>
        <a:xfrm>
          <a:off x="4124960" y="1763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11" name="フローチャート: 判断 410"/>
        <xdr:cNvSpPr/>
      </xdr:nvSpPr>
      <xdr:spPr>
        <a:xfrm>
          <a:off x="403606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2" name="フローチャート: 判断 411"/>
        <xdr:cNvSpPr/>
      </xdr:nvSpPr>
      <xdr:spPr>
        <a:xfrm>
          <a:off x="3312160" y="1763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3" name="フローチャート: 判断 412"/>
        <xdr:cNvSpPr/>
      </xdr:nvSpPr>
      <xdr:spPr>
        <a:xfrm>
          <a:off x="25146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4" name="フローチャート: 判断 413"/>
        <xdr:cNvSpPr/>
      </xdr:nvSpPr>
      <xdr:spPr>
        <a:xfrm>
          <a:off x="1739900" y="17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84455</xdr:rowOff>
    </xdr:from>
    <xdr:to>
      <xdr:col>6</xdr:col>
      <xdr:colOff>38100</xdr:colOff>
      <xdr:row>105</xdr:row>
      <xdr:rowOff>14605</xdr:rowOff>
    </xdr:to>
    <xdr:sp macro="" textlink="">
      <xdr:nvSpPr>
        <xdr:cNvPr id="415" name="フローチャート: 判断 414"/>
        <xdr:cNvSpPr/>
      </xdr:nvSpPr>
      <xdr:spPr>
        <a:xfrm>
          <a:off x="965200" y="1751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21" name="楕円 420"/>
        <xdr:cNvSpPr/>
      </xdr:nvSpPr>
      <xdr:spPr>
        <a:xfrm>
          <a:off x="4036060" y="1738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145432</xdr:rowOff>
    </xdr:from>
    <xdr:ext cx="405111" cy="259045"/>
    <xdr:sp macro="" textlink="">
      <xdr:nvSpPr>
        <xdr:cNvPr id="422" name="【港湾・漁港】&#10;有形固定資産減価償却率該当値テキスト"/>
        <xdr:cNvSpPr txBox="1"/>
      </xdr:nvSpPr>
      <xdr:spPr>
        <a:xfrm>
          <a:off x="4124960" y="1724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88264</xdr:rowOff>
    </xdr:from>
    <xdr:to>
      <xdr:col>20</xdr:col>
      <xdr:colOff>38100</xdr:colOff>
      <xdr:row>104</xdr:row>
      <xdr:rowOff>18414</xdr:rowOff>
    </xdr:to>
    <xdr:sp macro="" textlink="">
      <xdr:nvSpPr>
        <xdr:cNvPr id="423" name="楕円 422"/>
        <xdr:cNvSpPr/>
      </xdr:nvSpPr>
      <xdr:spPr>
        <a:xfrm>
          <a:off x="3312160" y="173551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139064</xdr:rowOff>
    </xdr:from>
    <xdr:to>
      <xdr:col>24</xdr:col>
      <xdr:colOff>63500</xdr:colOff>
      <xdr:row>104</xdr:row>
      <xdr:rowOff>1905</xdr:rowOff>
    </xdr:to>
    <xdr:cxnSp macro="">
      <xdr:nvCxnSpPr>
        <xdr:cNvPr id="424" name="直線コネクタ 423"/>
        <xdr:cNvCxnSpPr/>
      </xdr:nvCxnSpPr>
      <xdr:spPr>
        <a:xfrm>
          <a:off x="3355340" y="17405984"/>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50164</xdr:rowOff>
    </xdr:from>
    <xdr:to>
      <xdr:col>15</xdr:col>
      <xdr:colOff>101600</xdr:colOff>
      <xdr:row>103</xdr:row>
      <xdr:rowOff>151764</xdr:rowOff>
    </xdr:to>
    <xdr:sp macro="" textlink="">
      <xdr:nvSpPr>
        <xdr:cNvPr id="425" name="楕円 424"/>
        <xdr:cNvSpPr/>
      </xdr:nvSpPr>
      <xdr:spPr>
        <a:xfrm>
          <a:off x="2514600" y="173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100964</xdr:rowOff>
    </xdr:from>
    <xdr:to>
      <xdr:col>19</xdr:col>
      <xdr:colOff>177800</xdr:colOff>
      <xdr:row>103</xdr:row>
      <xdr:rowOff>139064</xdr:rowOff>
    </xdr:to>
    <xdr:cxnSp macro="">
      <xdr:nvCxnSpPr>
        <xdr:cNvPr id="426" name="直線コネクタ 425"/>
        <xdr:cNvCxnSpPr/>
      </xdr:nvCxnSpPr>
      <xdr:spPr>
        <a:xfrm>
          <a:off x="2565400" y="1736788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xdr:rowOff>
    </xdr:from>
    <xdr:to>
      <xdr:col>10</xdr:col>
      <xdr:colOff>165100</xdr:colOff>
      <xdr:row>103</xdr:row>
      <xdr:rowOff>117475</xdr:rowOff>
    </xdr:to>
    <xdr:sp macro="" textlink="">
      <xdr:nvSpPr>
        <xdr:cNvPr id="427" name="楕円 426"/>
        <xdr:cNvSpPr/>
      </xdr:nvSpPr>
      <xdr:spPr>
        <a:xfrm>
          <a:off x="1739900" y="1728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66675</xdr:rowOff>
    </xdr:from>
    <xdr:to>
      <xdr:col>15</xdr:col>
      <xdr:colOff>50800</xdr:colOff>
      <xdr:row>103</xdr:row>
      <xdr:rowOff>100964</xdr:rowOff>
    </xdr:to>
    <xdr:cxnSp macro="">
      <xdr:nvCxnSpPr>
        <xdr:cNvPr id="428" name="直線コネクタ 427"/>
        <xdr:cNvCxnSpPr/>
      </xdr:nvCxnSpPr>
      <xdr:spPr>
        <a:xfrm>
          <a:off x="1790700" y="1733359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133986</xdr:rowOff>
    </xdr:from>
    <xdr:to>
      <xdr:col>6</xdr:col>
      <xdr:colOff>38100</xdr:colOff>
      <xdr:row>103</xdr:row>
      <xdr:rowOff>64136</xdr:rowOff>
    </xdr:to>
    <xdr:sp macro="" textlink="">
      <xdr:nvSpPr>
        <xdr:cNvPr id="429" name="楕円 428"/>
        <xdr:cNvSpPr/>
      </xdr:nvSpPr>
      <xdr:spPr>
        <a:xfrm>
          <a:off x="965200" y="17233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13336</xdr:rowOff>
    </xdr:from>
    <xdr:to>
      <xdr:col>10</xdr:col>
      <xdr:colOff>114300</xdr:colOff>
      <xdr:row>103</xdr:row>
      <xdr:rowOff>66675</xdr:rowOff>
    </xdr:to>
    <xdr:cxnSp macro="">
      <xdr:nvCxnSpPr>
        <xdr:cNvPr id="430" name="直線コネクタ 429"/>
        <xdr:cNvCxnSpPr/>
      </xdr:nvCxnSpPr>
      <xdr:spPr>
        <a:xfrm>
          <a:off x="1008380" y="17280256"/>
          <a:ext cx="78232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127652</xdr:rowOff>
    </xdr:from>
    <xdr:ext cx="405111" cy="259045"/>
    <xdr:sp macro="" textlink="">
      <xdr:nvSpPr>
        <xdr:cNvPr id="431" name="n_1aveValue【港湾・漁港】&#10;有形固定資産減価償却率"/>
        <xdr:cNvSpPr txBox="1"/>
      </xdr:nvSpPr>
      <xdr:spPr>
        <a:xfrm>
          <a:off x="3170564" y="1772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108602</xdr:rowOff>
    </xdr:from>
    <xdr:ext cx="405111" cy="259045"/>
    <xdr:sp macro="" textlink="">
      <xdr:nvSpPr>
        <xdr:cNvPr id="432" name="n_2aveValue【港湾・漁港】&#10;有形固定資産減価償却率"/>
        <xdr:cNvSpPr txBox="1"/>
      </xdr:nvSpPr>
      <xdr:spPr>
        <a:xfrm>
          <a:off x="2385704" y="1771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3" name="n_3aveValue【港湾・漁港】&#10;有形固定資産減価償却率"/>
        <xdr:cNvSpPr txBox="1"/>
      </xdr:nvSpPr>
      <xdr:spPr>
        <a:xfrm>
          <a:off x="1611004" y="1771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5732</xdr:rowOff>
    </xdr:from>
    <xdr:ext cx="405111" cy="259045"/>
    <xdr:sp macro="" textlink="">
      <xdr:nvSpPr>
        <xdr:cNvPr id="434" name="n_4aveValue【港湾・漁港】&#10;有形固定資産減価償却率"/>
        <xdr:cNvSpPr txBox="1"/>
      </xdr:nvSpPr>
      <xdr:spPr>
        <a:xfrm>
          <a:off x="836304" y="1760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34941</xdr:rowOff>
    </xdr:from>
    <xdr:ext cx="405111" cy="259045"/>
    <xdr:sp macro="" textlink="">
      <xdr:nvSpPr>
        <xdr:cNvPr id="435" name="n_1mainValue【港湾・漁港】&#10;有形固定資産減価償却率"/>
        <xdr:cNvSpPr txBox="1"/>
      </xdr:nvSpPr>
      <xdr:spPr>
        <a:xfrm>
          <a:off x="3170564" y="171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436" name="n_2mainValue【港湾・漁港】&#10;有形固定資産減価償却率"/>
        <xdr:cNvSpPr txBox="1"/>
      </xdr:nvSpPr>
      <xdr:spPr>
        <a:xfrm>
          <a:off x="2385704" y="170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134002</xdr:rowOff>
    </xdr:from>
    <xdr:ext cx="405111" cy="259045"/>
    <xdr:sp macro="" textlink="">
      <xdr:nvSpPr>
        <xdr:cNvPr id="437" name="n_3mainValue【港湾・漁港】&#10;有形固定資産減価償却率"/>
        <xdr:cNvSpPr txBox="1"/>
      </xdr:nvSpPr>
      <xdr:spPr>
        <a:xfrm>
          <a:off x="1611004" y="170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80663</xdr:rowOff>
    </xdr:from>
    <xdr:ext cx="405111" cy="259045"/>
    <xdr:sp macro="" textlink="">
      <xdr:nvSpPr>
        <xdr:cNvPr id="438" name="n_4mainValue【港湾・漁港】&#10;有形固定資産減価償却率"/>
        <xdr:cNvSpPr txBox="1"/>
      </xdr:nvSpPr>
      <xdr:spPr>
        <a:xfrm>
          <a:off x="836304" y="1701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9" name="直線コネクタ 448"/>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0" name="テキスト ボックス 449"/>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1" name="直線コネクタ 450"/>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2" name="テキスト ボックス 451"/>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3" name="直線コネクタ 452"/>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4" name="テキスト ボックス 453"/>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5" name="直線コネクタ 454"/>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6" name="テキスト ボックス 455"/>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7" name="直線コネクタ 456"/>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8" name="テキスト ボックス 457"/>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9" name="直線コネクタ 458"/>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0" name="テキスト ボックス 459"/>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2" name="テキスト ボックス 461"/>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4" name="直線コネクタ 463"/>
        <xdr:cNvCxnSpPr/>
      </xdr:nvCxnSpPr>
      <xdr:spPr>
        <a:xfrm flipV="1">
          <a:off x="9219565" y="16888141"/>
          <a:ext cx="0" cy="1419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5" name="【港湾・漁港】&#10;一人当たり有形固定資産（償却資産）額最小値テキスト"/>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6" name="直線コネクタ 465"/>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7" name="【港湾・漁港】&#10;一人当たり有形固定資産（償却資産）額最大値テキスト"/>
        <xdr:cNvSpPr txBox="1"/>
      </xdr:nvSpPr>
      <xdr:spPr>
        <a:xfrm>
          <a:off x="9258300" y="1666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8" name="直線コネクタ 467"/>
        <xdr:cNvCxnSpPr/>
      </xdr:nvCxnSpPr>
      <xdr:spPr>
        <a:xfrm>
          <a:off x="9154160" y="16888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107886</xdr:rowOff>
    </xdr:from>
    <xdr:ext cx="534377" cy="259045"/>
    <xdr:sp macro="" textlink="">
      <xdr:nvSpPr>
        <xdr:cNvPr id="469" name="【港湾・漁港】&#10;一人当たり有形固定資産（償却資産）額平均値テキスト"/>
        <xdr:cNvSpPr txBox="1"/>
      </xdr:nvSpPr>
      <xdr:spPr>
        <a:xfrm>
          <a:off x="9258300" y="18045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70" name="フローチャート: 判断 469"/>
        <xdr:cNvSpPr/>
      </xdr:nvSpPr>
      <xdr:spPr>
        <a:xfrm>
          <a:off x="9192260" y="18066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71" name="フローチャート: 判断 470"/>
        <xdr:cNvSpPr/>
      </xdr:nvSpPr>
      <xdr:spPr>
        <a:xfrm>
          <a:off x="8445500" y="18064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2" name="フローチャート: 判断 471"/>
        <xdr:cNvSpPr/>
      </xdr:nvSpPr>
      <xdr:spPr>
        <a:xfrm>
          <a:off x="7670800" y="1806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3" name="フローチャート: 判断 472"/>
        <xdr:cNvSpPr/>
      </xdr:nvSpPr>
      <xdr:spPr>
        <a:xfrm>
          <a:off x="6873240" y="18052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1074</xdr:rowOff>
    </xdr:from>
    <xdr:to>
      <xdr:col>36</xdr:col>
      <xdr:colOff>165100</xdr:colOff>
      <xdr:row>108</xdr:row>
      <xdr:rowOff>102674</xdr:rowOff>
    </xdr:to>
    <xdr:sp macro="" textlink="">
      <xdr:nvSpPr>
        <xdr:cNvPr id="474" name="フローチャート: 判断 473"/>
        <xdr:cNvSpPr/>
      </xdr:nvSpPr>
      <xdr:spPr>
        <a:xfrm>
          <a:off x="6098540" y="1810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5" name="テキスト ボックス 47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21991</xdr:rowOff>
    </xdr:from>
    <xdr:to>
      <xdr:col>55</xdr:col>
      <xdr:colOff>50800</xdr:colOff>
      <xdr:row>107</xdr:row>
      <xdr:rowOff>123591</xdr:rowOff>
    </xdr:to>
    <xdr:sp macro="" textlink="">
      <xdr:nvSpPr>
        <xdr:cNvPr id="480" name="楕円 479"/>
        <xdr:cNvSpPr/>
      </xdr:nvSpPr>
      <xdr:spPr>
        <a:xfrm>
          <a:off x="9192260" y="179594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44868</xdr:rowOff>
    </xdr:from>
    <xdr:ext cx="534377" cy="259045"/>
    <xdr:sp macro="" textlink="">
      <xdr:nvSpPr>
        <xdr:cNvPr id="481" name="【港湾・漁港】&#10;一人当たり有形固定資産（償却資産）額該当値テキスト"/>
        <xdr:cNvSpPr txBox="1"/>
      </xdr:nvSpPr>
      <xdr:spPr>
        <a:xfrm>
          <a:off x="9258300" y="178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24473</xdr:rowOff>
    </xdr:from>
    <xdr:to>
      <xdr:col>50</xdr:col>
      <xdr:colOff>165100</xdr:colOff>
      <xdr:row>107</xdr:row>
      <xdr:rowOff>126073</xdr:rowOff>
    </xdr:to>
    <xdr:sp macro="" textlink="">
      <xdr:nvSpPr>
        <xdr:cNvPr id="482" name="楕円 481"/>
        <xdr:cNvSpPr/>
      </xdr:nvSpPr>
      <xdr:spPr>
        <a:xfrm>
          <a:off x="8445500" y="1796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72791</xdr:rowOff>
    </xdr:from>
    <xdr:to>
      <xdr:col>55</xdr:col>
      <xdr:colOff>0</xdr:colOff>
      <xdr:row>107</xdr:row>
      <xdr:rowOff>75273</xdr:rowOff>
    </xdr:to>
    <xdr:cxnSp macro="">
      <xdr:nvCxnSpPr>
        <xdr:cNvPr id="483" name="直線コネクタ 482"/>
        <xdr:cNvCxnSpPr/>
      </xdr:nvCxnSpPr>
      <xdr:spPr>
        <a:xfrm flipV="1">
          <a:off x="8496300" y="18010271"/>
          <a:ext cx="7239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26206</xdr:rowOff>
    </xdr:from>
    <xdr:to>
      <xdr:col>46</xdr:col>
      <xdr:colOff>38100</xdr:colOff>
      <xdr:row>107</xdr:row>
      <xdr:rowOff>127806</xdr:rowOff>
    </xdr:to>
    <xdr:sp macro="" textlink="">
      <xdr:nvSpPr>
        <xdr:cNvPr id="484" name="楕円 483"/>
        <xdr:cNvSpPr/>
      </xdr:nvSpPr>
      <xdr:spPr>
        <a:xfrm>
          <a:off x="7670800" y="179636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75273</xdr:rowOff>
    </xdr:from>
    <xdr:to>
      <xdr:col>50</xdr:col>
      <xdr:colOff>114300</xdr:colOff>
      <xdr:row>107</xdr:row>
      <xdr:rowOff>77006</xdr:rowOff>
    </xdr:to>
    <xdr:cxnSp macro="">
      <xdr:nvCxnSpPr>
        <xdr:cNvPr id="485" name="直線コネクタ 484"/>
        <xdr:cNvCxnSpPr/>
      </xdr:nvCxnSpPr>
      <xdr:spPr>
        <a:xfrm flipV="1">
          <a:off x="7713980" y="18012753"/>
          <a:ext cx="78232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28541</xdr:rowOff>
    </xdr:from>
    <xdr:to>
      <xdr:col>41</xdr:col>
      <xdr:colOff>101600</xdr:colOff>
      <xdr:row>107</xdr:row>
      <xdr:rowOff>130141</xdr:rowOff>
    </xdr:to>
    <xdr:sp macro="" textlink="">
      <xdr:nvSpPr>
        <xdr:cNvPr id="486" name="楕円 485"/>
        <xdr:cNvSpPr/>
      </xdr:nvSpPr>
      <xdr:spPr>
        <a:xfrm>
          <a:off x="6873240" y="1796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77006</xdr:rowOff>
    </xdr:from>
    <xdr:to>
      <xdr:col>45</xdr:col>
      <xdr:colOff>177800</xdr:colOff>
      <xdr:row>107</xdr:row>
      <xdr:rowOff>79341</xdr:rowOff>
    </xdr:to>
    <xdr:cxnSp macro="">
      <xdr:nvCxnSpPr>
        <xdr:cNvPr id="487" name="直線コネクタ 486"/>
        <xdr:cNvCxnSpPr/>
      </xdr:nvCxnSpPr>
      <xdr:spPr>
        <a:xfrm flipV="1">
          <a:off x="6924040" y="18014486"/>
          <a:ext cx="78994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37454</xdr:rowOff>
    </xdr:from>
    <xdr:to>
      <xdr:col>36</xdr:col>
      <xdr:colOff>165100</xdr:colOff>
      <xdr:row>107</xdr:row>
      <xdr:rowOff>139054</xdr:rowOff>
    </xdr:to>
    <xdr:sp macro="" textlink="">
      <xdr:nvSpPr>
        <xdr:cNvPr id="488" name="楕円 487"/>
        <xdr:cNvSpPr/>
      </xdr:nvSpPr>
      <xdr:spPr>
        <a:xfrm>
          <a:off x="6098540" y="179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79341</xdr:rowOff>
    </xdr:from>
    <xdr:to>
      <xdr:col>41</xdr:col>
      <xdr:colOff>50800</xdr:colOff>
      <xdr:row>107</xdr:row>
      <xdr:rowOff>88254</xdr:rowOff>
    </xdr:to>
    <xdr:cxnSp macro="">
      <xdr:nvCxnSpPr>
        <xdr:cNvPr id="489" name="直線コネクタ 488"/>
        <xdr:cNvCxnSpPr/>
      </xdr:nvCxnSpPr>
      <xdr:spPr>
        <a:xfrm flipV="1">
          <a:off x="6149340" y="18016821"/>
          <a:ext cx="7747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48263</xdr:rowOff>
    </xdr:from>
    <xdr:ext cx="534377" cy="259045"/>
    <xdr:sp macro="" textlink="">
      <xdr:nvSpPr>
        <xdr:cNvPr id="490" name="n_1aveValue【港湾・漁港】&#10;一人当たり有形固定資産（償却資産）額"/>
        <xdr:cNvSpPr txBox="1"/>
      </xdr:nvSpPr>
      <xdr:spPr>
        <a:xfrm>
          <a:off x="8239271" y="181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51311</xdr:rowOff>
    </xdr:from>
    <xdr:ext cx="534377" cy="259045"/>
    <xdr:sp macro="" textlink="">
      <xdr:nvSpPr>
        <xdr:cNvPr id="491" name="n_2aveValue【港湾・漁港】&#10;一人当たり有形固定資産（償却資産）額"/>
        <xdr:cNvSpPr txBox="1"/>
      </xdr:nvSpPr>
      <xdr:spPr>
        <a:xfrm>
          <a:off x="7477271" y="181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36318</xdr:rowOff>
    </xdr:from>
    <xdr:ext cx="534377" cy="259045"/>
    <xdr:sp macro="" textlink="">
      <xdr:nvSpPr>
        <xdr:cNvPr id="492" name="n_3aveValue【港湾・漁港】&#10;一人当たり有形固定資産（償却資産）額"/>
        <xdr:cNvSpPr txBox="1"/>
      </xdr:nvSpPr>
      <xdr:spPr>
        <a:xfrm>
          <a:off x="6702571" y="181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93801</xdr:rowOff>
    </xdr:from>
    <xdr:ext cx="534377" cy="259045"/>
    <xdr:sp macro="" textlink="">
      <xdr:nvSpPr>
        <xdr:cNvPr id="493" name="n_4aveValue【港湾・漁港】&#10;一人当たり有形固定資産（償却資産）額"/>
        <xdr:cNvSpPr txBox="1"/>
      </xdr:nvSpPr>
      <xdr:spPr>
        <a:xfrm>
          <a:off x="5905011" y="181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142600</xdr:rowOff>
    </xdr:from>
    <xdr:ext cx="534377" cy="259045"/>
    <xdr:sp macro="" textlink="">
      <xdr:nvSpPr>
        <xdr:cNvPr id="494" name="n_1mainValue【港湾・漁港】&#10;一人当たり有形固定資産（償却資産）額"/>
        <xdr:cNvSpPr txBox="1"/>
      </xdr:nvSpPr>
      <xdr:spPr>
        <a:xfrm>
          <a:off x="8239271" y="1774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144333</xdr:rowOff>
    </xdr:from>
    <xdr:ext cx="534377" cy="259045"/>
    <xdr:sp macro="" textlink="">
      <xdr:nvSpPr>
        <xdr:cNvPr id="495" name="n_2mainValue【港湾・漁港】&#10;一人当たり有形固定資産（償却資産）額"/>
        <xdr:cNvSpPr txBox="1"/>
      </xdr:nvSpPr>
      <xdr:spPr>
        <a:xfrm>
          <a:off x="7477271" y="177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146668</xdr:rowOff>
    </xdr:from>
    <xdr:ext cx="534377" cy="259045"/>
    <xdr:sp macro="" textlink="">
      <xdr:nvSpPr>
        <xdr:cNvPr id="496" name="n_3mainValue【港湾・漁港】&#10;一人当たり有形固定資産（償却資産）額"/>
        <xdr:cNvSpPr txBox="1"/>
      </xdr:nvSpPr>
      <xdr:spPr>
        <a:xfrm>
          <a:off x="6702571" y="177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155581</xdr:rowOff>
    </xdr:from>
    <xdr:ext cx="534377" cy="259045"/>
    <xdr:sp macro="" textlink="">
      <xdr:nvSpPr>
        <xdr:cNvPr id="497" name="n_4mainValue【港湾・漁港】&#10;一人当たり有形固定資産（償却資産）額"/>
        <xdr:cNvSpPr txBox="1"/>
      </xdr:nvSpPr>
      <xdr:spPr>
        <a:xfrm>
          <a:off x="5905011" y="177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6" name="テキスト ボックス 50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8" name="テキスト ボックス 507"/>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9" name="直線コネクタ 508"/>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10" name="テキスト ボックス 509"/>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11" name="直線コネクタ 510"/>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2" name="テキスト ボックス 511"/>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3" name="直線コネクタ 512"/>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4" name="テキスト ボックス 513"/>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5" name="直線コネクタ 514"/>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6" name="テキスト ボックス 515"/>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8" name="テキスト ボックス 517"/>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20" name="直線コネクタ 519"/>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21" name="【認定こども園・幼稚園・保育所】&#10;有形固定資産減価償却率最小値テキスト"/>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2" name="直線コネクタ 521"/>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3" name="【認定こども園・幼稚園・保育所】&#10;有形固定資産減価償却率最大値テキスト"/>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4" name="直線コネクタ 523"/>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5" name="【認定こども園・幼稚園・保育所】&#10;有形固定資産減価償却率平均値テキスト"/>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6" name="フローチャート: 判断 525"/>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7" name="フローチャート: 判断 526"/>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8" name="フローチャート: 判断 527"/>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9" name="フローチャート: 判断 528"/>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30" name="フローチャート: 判断 529"/>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36" name="楕円 535"/>
        <xdr:cNvSpPr/>
      </xdr:nvSpPr>
      <xdr:spPr>
        <a:xfrm>
          <a:off x="14325600" y="63423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162577</xdr:rowOff>
    </xdr:from>
    <xdr:ext cx="405111" cy="259045"/>
    <xdr:sp macro="" textlink="">
      <xdr:nvSpPr>
        <xdr:cNvPr id="537" name="【認定こども園・幼稚園・保育所】&#10;有形固定資産減価償却率該当値テキスト"/>
        <xdr:cNvSpPr txBox="1"/>
      </xdr:nvSpPr>
      <xdr:spPr>
        <a:xfrm>
          <a:off x="144145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80264</xdr:rowOff>
    </xdr:from>
    <xdr:to>
      <xdr:col>81</xdr:col>
      <xdr:colOff>101600</xdr:colOff>
      <xdr:row>38</xdr:row>
      <xdr:rowOff>10414</xdr:rowOff>
    </xdr:to>
    <xdr:sp macro="" textlink="">
      <xdr:nvSpPr>
        <xdr:cNvPr id="538" name="楕円 537"/>
        <xdr:cNvSpPr/>
      </xdr:nvSpPr>
      <xdr:spPr>
        <a:xfrm>
          <a:off x="13578840" y="6282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131064</xdr:rowOff>
    </xdr:from>
    <xdr:to>
      <xdr:col>85</xdr:col>
      <xdr:colOff>127000</xdr:colOff>
      <xdr:row>38</xdr:row>
      <xdr:rowOff>19050</xdr:rowOff>
    </xdr:to>
    <xdr:cxnSp macro="">
      <xdr:nvCxnSpPr>
        <xdr:cNvPr id="539" name="直線コネクタ 538"/>
        <xdr:cNvCxnSpPr/>
      </xdr:nvCxnSpPr>
      <xdr:spPr>
        <a:xfrm>
          <a:off x="13629640" y="6333744"/>
          <a:ext cx="74676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18542</xdr:rowOff>
    </xdr:from>
    <xdr:to>
      <xdr:col>76</xdr:col>
      <xdr:colOff>165100</xdr:colOff>
      <xdr:row>37</xdr:row>
      <xdr:rowOff>120142</xdr:rowOff>
    </xdr:to>
    <xdr:sp macro="" textlink="">
      <xdr:nvSpPr>
        <xdr:cNvPr id="540" name="楕円 539"/>
        <xdr:cNvSpPr/>
      </xdr:nvSpPr>
      <xdr:spPr>
        <a:xfrm>
          <a:off x="12804140" y="62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69342</xdr:rowOff>
    </xdr:from>
    <xdr:to>
      <xdr:col>81</xdr:col>
      <xdr:colOff>50800</xdr:colOff>
      <xdr:row>37</xdr:row>
      <xdr:rowOff>131064</xdr:rowOff>
    </xdr:to>
    <xdr:cxnSp macro="">
      <xdr:nvCxnSpPr>
        <xdr:cNvPr id="541" name="直線コネクタ 540"/>
        <xdr:cNvCxnSpPr/>
      </xdr:nvCxnSpPr>
      <xdr:spPr>
        <a:xfrm>
          <a:off x="12854940" y="6272022"/>
          <a:ext cx="7747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42" name="楕円 541"/>
        <xdr:cNvSpPr/>
      </xdr:nvSpPr>
      <xdr:spPr>
        <a:xfrm>
          <a:off x="12029440" y="6172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16764</xdr:rowOff>
    </xdr:from>
    <xdr:to>
      <xdr:col>76</xdr:col>
      <xdr:colOff>114300</xdr:colOff>
      <xdr:row>37</xdr:row>
      <xdr:rowOff>69342</xdr:rowOff>
    </xdr:to>
    <xdr:cxnSp macro="">
      <xdr:nvCxnSpPr>
        <xdr:cNvPr id="543" name="直線コネクタ 542"/>
        <xdr:cNvCxnSpPr/>
      </xdr:nvCxnSpPr>
      <xdr:spPr>
        <a:xfrm>
          <a:off x="12072620" y="6219444"/>
          <a:ext cx="7823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112268</xdr:rowOff>
    </xdr:from>
    <xdr:to>
      <xdr:col>67</xdr:col>
      <xdr:colOff>101600</xdr:colOff>
      <xdr:row>37</xdr:row>
      <xdr:rowOff>42418</xdr:rowOff>
    </xdr:to>
    <xdr:sp macro="" textlink="">
      <xdr:nvSpPr>
        <xdr:cNvPr id="544" name="楕円 543"/>
        <xdr:cNvSpPr/>
      </xdr:nvSpPr>
      <xdr:spPr>
        <a:xfrm>
          <a:off x="11231880" y="614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163068</xdr:rowOff>
    </xdr:from>
    <xdr:to>
      <xdr:col>71</xdr:col>
      <xdr:colOff>177800</xdr:colOff>
      <xdr:row>37</xdr:row>
      <xdr:rowOff>16764</xdr:rowOff>
    </xdr:to>
    <xdr:cxnSp macro="">
      <xdr:nvCxnSpPr>
        <xdr:cNvPr id="545" name="直線コネクタ 544"/>
        <xdr:cNvCxnSpPr/>
      </xdr:nvCxnSpPr>
      <xdr:spPr>
        <a:xfrm>
          <a:off x="11282680" y="6198108"/>
          <a:ext cx="78994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546" name="n_1aveValue【認定こども園・幼稚園・保育所】&#10;有形固定資産減価償却率"/>
        <xdr:cNvSpPr txBox="1"/>
      </xdr:nvSpPr>
      <xdr:spPr>
        <a:xfrm>
          <a:off x="13437244" y="654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547" name="n_2aveValue【認定こども園・幼稚園・保育所】&#10;有形固定資産減価償却率"/>
        <xdr:cNvSpPr txBox="1"/>
      </xdr:nvSpPr>
      <xdr:spPr>
        <a:xfrm>
          <a:off x="12675244" y="653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3827</xdr:rowOff>
    </xdr:from>
    <xdr:ext cx="405111" cy="259045"/>
    <xdr:sp macro="" textlink="">
      <xdr:nvSpPr>
        <xdr:cNvPr id="548" name="n_3aveValue【認定こども園・幼稚園・保育所】&#10;有形固定資産減価償却率"/>
        <xdr:cNvSpPr txBox="1"/>
      </xdr:nvSpPr>
      <xdr:spPr>
        <a:xfrm>
          <a:off x="119005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549" name="n_4aveValue【認定こども園・幼稚園・保育所】&#10;有形固定資産減価償却率"/>
        <xdr:cNvSpPr txBox="1"/>
      </xdr:nvSpPr>
      <xdr:spPr>
        <a:xfrm>
          <a:off x="11102984" y="653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26941</xdr:rowOff>
    </xdr:from>
    <xdr:ext cx="405111" cy="259045"/>
    <xdr:sp macro="" textlink="">
      <xdr:nvSpPr>
        <xdr:cNvPr id="550" name="n_1mainValue【認定こども園・幼稚園・保育所】&#10;有形固定資産減価償却率"/>
        <xdr:cNvSpPr txBox="1"/>
      </xdr:nvSpPr>
      <xdr:spPr>
        <a:xfrm>
          <a:off x="134372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136669</xdr:rowOff>
    </xdr:from>
    <xdr:ext cx="405111" cy="259045"/>
    <xdr:sp macro="" textlink="">
      <xdr:nvSpPr>
        <xdr:cNvPr id="551" name="n_2mainValue【認定こども園・幼稚園・保育所】&#10;有形固定資産減価償却率"/>
        <xdr:cNvSpPr txBox="1"/>
      </xdr:nvSpPr>
      <xdr:spPr>
        <a:xfrm>
          <a:off x="12675244" y="600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52" name="n_3mainValue【認定こども園・幼稚園・保育所】&#10;有形固定資産減価償却率"/>
        <xdr:cNvSpPr txBox="1"/>
      </xdr:nvSpPr>
      <xdr:spPr>
        <a:xfrm>
          <a:off x="11900544" y="595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58945</xdr:rowOff>
    </xdr:from>
    <xdr:ext cx="405111" cy="259045"/>
    <xdr:sp macro="" textlink="">
      <xdr:nvSpPr>
        <xdr:cNvPr id="553" name="n_4mainValue【認定こども園・幼稚園・保育所】&#10;有形固定資産減価償却率"/>
        <xdr:cNvSpPr txBox="1"/>
      </xdr:nvSpPr>
      <xdr:spPr>
        <a:xfrm>
          <a:off x="11102984" y="592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5" name="テキスト ボックス 564"/>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7" name="テキスト ボックス 566"/>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9" name="テキスト ボックス 568"/>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1" name="テキスト ボックス 570"/>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3" name="テキスト ボックス 572"/>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5" name="テキスト ボックス 574"/>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7" name="直線コネクタ 576"/>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8"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9" name="直線コネクタ 578"/>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80"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81" name="直線コネクタ 580"/>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2"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3" name="フローチャート: 判断 582"/>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4" name="フローチャート: 判断 583"/>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5" name="フローチャート: 判断 584"/>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6" name="フローチャート: 判断 585"/>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48260</xdr:rowOff>
    </xdr:from>
    <xdr:to>
      <xdr:col>98</xdr:col>
      <xdr:colOff>38100</xdr:colOff>
      <xdr:row>38</xdr:row>
      <xdr:rowOff>149860</xdr:rowOff>
    </xdr:to>
    <xdr:sp macro="" textlink="">
      <xdr:nvSpPr>
        <xdr:cNvPr id="587" name="フローチャート: 判断 586"/>
        <xdr:cNvSpPr/>
      </xdr:nvSpPr>
      <xdr:spPr>
        <a:xfrm>
          <a:off x="1638808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97790</xdr:rowOff>
    </xdr:from>
    <xdr:to>
      <xdr:col>116</xdr:col>
      <xdr:colOff>114300</xdr:colOff>
      <xdr:row>36</xdr:row>
      <xdr:rowOff>27940</xdr:rowOff>
    </xdr:to>
    <xdr:sp macro="" textlink="">
      <xdr:nvSpPr>
        <xdr:cNvPr id="593" name="楕円 592"/>
        <xdr:cNvSpPr/>
      </xdr:nvSpPr>
      <xdr:spPr>
        <a:xfrm>
          <a:off x="19458940" y="596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120667</xdr:rowOff>
    </xdr:from>
    <xdr:ext cx="469744" cy="259045"/>
    <xdr:sp macro="" textlink="">
      <xdr:nvSpPr>
        <xdr:cNvPr id="594" name="【認定こども園・幼稚園・保育所】&#10;一人当たり面積該当値テキスト"/>
        <xdr:cNvSpPr txBox="1"/>
      </xdr:nvSpPr>
      <xdr:spPr>
        <a:xfrm>
          <a:off x="1954784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67310</xdr:rowOff>
    </xdr:from>
    <xdr:to>
      <xdr:col>112</xdr:col>
      <xdr:colOff>38100</xdr:colOff>
      <xdr:row>35</xdr:row>
      <xdr:rowOff>168910</xdr:rowOff>
    </xdr:to>
    <xdr:sp macro="" textlink="">
      <xdr:nvSpPr>
        <xdr:cNvPr id="595" name="楕円 594"/>
        <xdr:cNvSpPr/>
      </xdr:nvSpPr>
      <xdr:spPr>
        <a:xfrm>
          <a:off x="18735040" y="5934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118110</xdr:rowOff>
    </xdr:from>
    <xdr:to>
      <xdr:col>116</xdr:col>
      <xdr:colOff>63500</xdr:colOff>
      <xdr:row>35</xdr:row>
      <xdr:rowOff>148590</xdr:rowOff>
    </xdr:to>
    <xdr:cxnSp macro="">
      <xdr:nvCxnSpPr>
        <xdr:cNvPr id="596" name="直線コネクタ 595"/>
        <xdr:cNvCxnSpPr/>
      </xdr:nvCxnSpPr>
      <xdr:spPr>
        <a:xfrm>
          <a:off x="18778220" y="598551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44450</xdr:rowOff>
    </xdr:from>
    <xdr:to>
      <xdr:col>107</xdr:col>
      <xdr:colOff>101600</xdr:colOff>
      <xdr:row>35</xdr:row>
      <xdr:rowOff>146050</xdr:rowOff>
    </xdr:to>
    <xdr:sp macro="" textlink="">
      <xdr:nvSpPr>
        <xdr:cNvPr id="597" name="楕円 596"/>
        <xdr:cNvSpPr/>
      </xdr:nvSpPr>
      <xdr:spPr>
        <a:xfrm>
          <a:off x="1793748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95250</xdr:rowOff>
    </xdr:from>
    <xdr:to>
      <xdr:col>111</xdr:col>
      <xdr:colOff>177800</xdr:colOff>
      <xdr:row>35</xdr:row>
      <xdr:rowOff>118110</xdr:rowOff>
    </xdr:to>
    <xdr:cxnSp macro="">
      <xdr:nvCxnSpPr>
        <xdr:cNvPr id="598" name="直線コネクタ 597"/>
        <xdr:cNvCxnSpPr/>
      </xdr:nvCxnSpPr>
      <xdr:spPr>
        <a:xfrm>
          <a:off x="17988280" y="596265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162560</xdr:rowOff>
    </xdr:from>
    <xdr:to>
      <xdr:col>102</xdr:col>
      <xdr:colOff>165100</xdr:colOff>
      <xdr:row>35</xdr:row>
      <xdr:rowOff>92710</xdr:rowOff>
    </xdr:to>
    <xdr:sp macro="" textlink="">
      <xdr:nvSpPr>
        <xdr:cNvPr id="599" name="楕円 598"/>
        <xdr:cNvSpPr/>
      </xdr:nvSpPr>
      <xdr:spPr>
        <a:xfrm>
          <a:off x="17162780" y="5862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41910</xdr:rowOff>
    </xdr:from>
    <xdr:to>
      <xdr:col>107</xdr:col>
      <xdr:colOff>50800</xdr:colOff>
      <xdr:row>35</xdr:row>
      <xdr:rowOff>95250</xdr:rowOff>
    </xdr:to>
    <xdr:cxnSp macro="">
      <xdr:nvCxnSpPr>
        <xdr:cNvPr id="600" name="直線コネクタ 599"/>
        <xdr:cNvCxnSpPr/>
      </xdr:nvCxnSpPr>
      <xdr:spPr>
        <a:xfrm>
          <a:off x="17213580" y="590931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21590</xdr:rowOff>
    </xdr:from>
    <xdr:to>
      <xdr:col>98</xdr:col>
      <xdr:colOff>38100</xdr:colOff>
      <xdr:row>35</xdr:row>
      <xdr:rowOff>123190</xdr:rowOff>
    </xdr:to>
    <xdr:sp macro="" textlink="">
      <xdr:nvSpPr>
        <xdr:cNvPr id="601" name="楕円 600"/>
        <xdr:cNvSpPr/>
      </xdr:nvSpPr>
      <xdr:spPr>
        <a:xfrm>
          <a:off x="16388080" y="5888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41910</xdr:rowOff>
    </xdr:from>
    <xdr:to>
      <xdr:col>102</xdr:col>
      <xdr:colOff>114300</xdr:colOff>
      <xdr:row>35</xdr:row>
      <xdr:rowOff>72390</xdr:rowOff>
    </xdr:to>
    <xdr:cxnSp macro="">
      <xdr:nvCxnSpPr>
        <xdr:cNvPr id="602" name="直線コネクタ 601"/>
        <xdr:cNvCxnSpPr/>
      </xdr:nvCxnSpPr>
      <xdr:spPr>
        <a:xfrm flipV="1">
          <a:off x="16431260" y="590931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3" name="n_1aveValue【認定こども園・幼稚園・保育所】&#10;一人当たり面積"/>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4"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5" name="n_3aveValue【認定こども園・幼稚園・保育所】&#10;一人当たり面積"/>
        <xdr:cNvSpPr txBox="1"/>
      </xdr:nvSpPr>
      <xdr:spPr>
        <a:xfrm>
          <a:off x="170015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140987</xdr:rowOff>
    </xdr:from>
    <xdr:ext cx="469744" cy="259045"/>
    <xdr:sp macro="" textlink="">
      <xdr:nvSpPr>
        <xdr:cNvPr id="606" name="n_4aveValue【認定こども園・幼稚園・保育所】&#10;一人当たり面積"/>
        <xdr:cNvSpPr txBox="1"/>
      </xdr:nvSpPr>
      <xdr:spPr>
        <a:xfrm>
          <a:off x="1622686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13987</xdr:rowOff>
    </xdr:from>
    <xdr:ext cx="469744" cy="259045"/>
    <xdr:sp macro="" textlink="">
      <xdr:nvSpPr>
        <xdr:cNvPr id="607" name="n_1mainValue【認定こども園・幼稚園・保育所】&#10;一人当たり面積"/>
        <xdr:cNvSpPr txBox="1"/>
      </xdr:nvSpPr>
      <xdr:spPr>
        <a:xfrm>
          <a:off x="18561127"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162577</xdr:rowOff>
    </xdr:from>
    <xdr:ext cx="469744" cy="259045"/>
    <xdr:sp macro="" textlink="">
      <xdr:nvSpPr>
        <xdr:cNvPr id="608" name="n_2mainValue【認定こども園・幼稚園・保育所】&#10;一人当たり面積"/>
        <xdr:cNvSpPr txBox="1"/>
      </xdr:nvSpPr>
      <xdr:spPr>
        <a:xfrm>
          <a:off x="1777626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109237</xdr:rowOff>
    </xdr:from>
    <xdr:ext cx="469744" cy="259045"/>
    <xdr:sp macro="" textlink="">
      <xdr:nvSpPr>
        <xdr:cNvPr id="609" name="n_3mainValue【認定こども園・幼稚園・保育所】&#10;一人当たり面積"/>
        <xdr:cNvSpPr txBox="1"/>
      </xdr:nvSpPr>
      <xdr:spPr>
        <a:xfrm>
          <a:off x="17001567" y="56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139717</xdr:rowOff>
    </xdr:from>
    <xdr:ext cx="469744" cy="259045"/>
    <xdr:sp macro="" textlink="">
      <xdr:nvSpPr>
        <xdr:cNvPr id="610" name="n_4mainValue【認定こども園・幼稚園・保育所】&#10;一人当たり面積"/>
        <xdr:cNvSpPr txBox="1"/>
      </xdr:nvSpPr>
      <xdr:spPr>
        <a:xfrm>
          <a:off x="1622686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22" name="直線コネクタ 621"/>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23" name="テキスト ボックス 622"/>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6" name="直線コネクタ 625"/>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7" name="テキスト ボックス 626"/>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631" name="直線コネクタ 630"/>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632" name="【学校施設】&#10;有形固定資産減価償却率最小値テキスト"/>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633" name="直線コネクタ 632"/>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634" name="【学校施設】&#10;有形固定資産減価償却率最大値テキスト"/>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635" name="直線コネクタ 634"/>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636" name="【学校施設】&#10;有形固定資産減価償却率平均値テキスト"/>
        <xdr:cNvSpPr txBox="1"/>
      </xdr:nvSpPr>
      <xdr:spPr>
        <a:xfrm>
          <a:off x="14414500" y="101717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637" name="フローチャート: 判断 636"/>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638" name="フローチャート: 判断 637"/>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639" name="フローチャート: 判断 638"/>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640" name="フローチャート: 判断 639"/>
        <xdr:cNvSpPr/>
      </xdr:nvSpPr>
      <xdr:spPr>
        <a:xfrm>
          <a:off x="12029440" y="10136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32068</xdr:rowOff>
    </xdr:from>
    <xdr:to>
      <xdr:col>67</xdr:col>
      <xdr:colOff>101600</xdr:colOff>
      <xdr:row>60</xdr:row>
      <xdr:rowOff>133668</xdr:rowOff>
    </xdr:to>
    <xdr:sp macro="" textlink="">
      <xdr:nvSpPr>
        <xdr:cNvPr id="641" name="フローチャート: 判断 640"/>
        <xdr:cNvSpPr/>
      </xdr:nvSpPr>
      <xdr:spPr>
        <a:xfrm>
          <a:off x="11231880" y="100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103505</xdr:rowOff>
    </xdr:from>
    <xdr:to>
      <xdr:col>85</xdr:col>
      <xdr:colOff>177800</xdr:colOff>
      <xdr:row>61</xdr:row>
      <xdr:rowOff>33655</xdr:rowOff>
    </xdr:to>
    <xdr:sp macro="" textlink="">
      <xdr:nvSpPr>
        <xdr:cNvPr id="647" name="楕円 646"/>
        <xdr:cNvSpPr/>
      </xdr:nvSpPr>
      <xdr:spPr>
        <a:xfrm>
          <a:off x="14325600" y="101619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126382</xdr:rowOff>
    </xdr:from>
    <xdr:ext cx="405111" cy="259045"/>
    <xdr:sp macro="" textlink="">
      <xdr:nvSpPr>
        <xdr:cNvPr id="648" name="【学校施設】&#10;有形固定資産減価償却率該当値テキスト"/>
        <xdr:cNvSpPr txBox="1"/>
      </xdr:nvSpPr>
      <xdr:spPr>
        <a:xfrm>
          <a:off x="144145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49" name="楕円 648"/>
        <xdr:cNvSpPr/>
      </xdr:nvSpPr>
      <xdr:spPr>
        <a:xfrm>
          <a:off x="1357884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154305</xdr:rowOff>
    </xdr:to>
    <xdr:cxnSp macro="">
      <xdr:nvCxnSpPr>
        <xdr:cNvPr id="650" name="直線コネクタ 649"/>
        <xdr:cNvCxnSpPr/>
      </xdr:nvCxnSpPr>
      <xdr:spPr>
        <a:xfrm>
          <a:off x="13629640" y="10206990"/>
          <a:ext cx="74676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54928</xdr:rowOff>
    </xdr:from>
    <xdr:to>
      <xdr:col>76</xdr:col>
      <xdr:colOff>165100</xdr:colOff>
      <xdr:row>60</xdr:row>
      <xdr:rowOff>156528</xdr:rowOff>
    </xdr:to>
    <xdr:sp macro="" textlink="">
      <xdr:nvSpPr>
        <xdr:cNvPr id="651" name="楕円 650"/>
        <xdr:cNvSpPr/>
      </xdr:nvSpPr>
      <xdr:spPr>
        <a:xfrm>
          <a:off x="12804140" y="1011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105728</xdr:rowOff>
    </xdr:from>
    <xdr:to>
      <xdr:col>81</xdr:col>
      <xdr:colOff>50800</xdr:colOff>
      <xdr:row>60</xdr:row>
      <xdr:rowOff>148590</xdr:rowOff>
    </xdr:to>
    <xdr:cxnSp macro="">
      <xdr:nvCxnSpPr>
        <xdr:cNvPr id="652" name="直線コネクタ 651"/>
        <xdr:cNvCxnSpPr/>
      </xdr:nvCxnSpPr>
      <xdr:spPr>
        <a:xfrm>
          <a:off x="12854940" y="10164128"/>
          <a:ext cx="7747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xdr:rowOff>
    </xdr:from>
    <xdr:to>
      <xdr:col>72</xdr:col>
      <xdr:colOff>38100</xdr:colOff>
      <xdr:row>60</xdr:row>
      <xdr:rowOff>102235</xdr:rowOff>
    </xdr:to>
    <xdr:sp macro="" textlink="">
      <xdr:nvSpPr>
        <xdr:cNvPr id="653" name="楕円 652"/>
        <xdr:cNvSpPr/>
      </xdr:nvSpPr>
      <xdr:spPr>
        <a:xfrm>
          <a:off x="12029440" y="10059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51435</xdr:rowOff>
    </xdr:from>
    <xdr:to>
      <xdr:col>76</xdr:col>
      <xdr:colOff>114300</xdr:colOff>
      <xdr:row>60</xdr:row>
      <xdr:rowOff>105728</xdr:rowOff>
    </xdr:to>
    <xdr:cxnSp macro="">
      <xdr:nvCxnSpPr>
        <xdr:cNvPr id="654" name="直線コネクタ 653"/>
        <xdr:cNvCxnSpPr/>
      </xdr:nvCxnSpPr>
      <xdr:spPr>
        <a:xfrm>
          <a:off x="12072620" y="10109835"/>
          <a:ext cx="78232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117793</xdr:rowOff>
    </xdr:from>
    <xdr:to>
      <xdr:col>67</xdr:col>
      <xdr:colOff>101600</xdr:colOff>
      <xdr:row>60</xdr:row>
      <xdr:rowOff>47943</xdr:rowOff>
    </xdr:to>
    <xdr:sp macro="" textlink="">
      <xdr:nvSpPr>
        <xdr:cNvPr id="655" name="楕円 654"/>
        <xdr:cNvSpPr/>
      </xdr:nvSpPr>
      <xdr:spPr>
        <a:xfrm>
          <a:off x="11231880" y="10008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168593</xdr:rowOff>
    </xdr:from>
    <xdr:to>
      <xdr:col>71</xdr:col>
      <xdr:colOff>177800</xdr:colOff>
      <xdr:row>60</xdr:row>
      <xdr:rowOff>51435</xdr:rowOff>
    </xdr:to>
    <xdr:cxnSp macro="">
      <xdr:nvCxnSpPr>
        <xdr:cNvPr id="656" name="直線コネクタ 655"/>
        <xdr:cNvCxnSpPr/>
      </xdr:nvCxnSpPr>
      <xdr:spPr>
        <a:xfrm>
          <a:off x="11282680" y="10059353"/>
          <a:ext cx="78994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44784</xdr:rowOff>
    </xdr:from>
    <xdr:ext cx="405111" cy="259045"/>
    <xdr:sp macro="" textlink="">
      <xdr:nvSpPr>
        <xdr:cNvPr id="657" name="n_1aveValue【学校施設】&#10;有形固定資産減価償却率"/>
        <xdr:cNvSpPr txBox="1"/>
      </xdr:nvSpPr>
      <xdr:spPr>
        <a:xfrm>
          <a:off x="13437244" y="1027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658" name="n_2aveValue【学校施設】&#10;有形固定資産減価償却率"/>
        <xdr:cNvSpPr txBox="1"/>
      </xdr:nvSpPr>
      <xdr:spPr>
        <a:xfrm>
          <a:off x="126752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170515</xdr:rowOff>
    </xdr:from>
    <xdr:ext cx="405111" cy="259045"/>
    <xdr:sp macro="" textlink="">
      <xdr:nvSpPr>
        <xdr:cNvPr id="659" name="n_3aveValue【学校施設】&#10;有形固定資産減価償却率"/>
        <xdr:cNvSpPr txBox="1"/>
      </xdr:nvSpPr>
      <xdr:spPr>
        <a:xfrm>
          <a:off x="11900544" y="10228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124795</xdr:rowOff>
    </xdr:from>
    <xdr:ext cx="405111" cy="259045"/>
    <xdr:sp macro="" textlink="">
      <xdr:nvSpPr>
        <xdr:cNvPr id="660" name="n_4aveValue【学校施設】&#10;有形固定資産減価償却率"/>
        <xdr:cNvSpPr txBox="1"/>
      </xdr:nvSpPr>
      <xdr:spPr>
        <a:xfrm>
          <a:off x="11102984" y="10183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44467</xdr:rowOff>
    </xdr:from>
    <xdr:ext cx="405111" cy="259045"/>
    <xdr:sp macro="" textlink="">
      <xdr:nvSpPr>
        <xdr:cNvPr id="661" name="n_1mainValue【学校施設】&#10;有形固定資産減価償却率"/>
        <xdr:cNvSpPr txBox="1"/>
      </xdr:nvSpPr>
      <xdr:spPr>
        <a:xfrm>
          <a:off x="134372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1605</xdr:rowOff>
    </xdr:from>
    <xdr:ext cx="405111" cy="259045"/>
    <xdr:sp macro="" textlink="">
      <xdr:nvSpPr>
        <xdr:cNvPr id="662" name="n_2mainValue【学校施設】&#10;有形固定資産減価償却率"/>
        <xdr:cNvSpPr txBox="1"/>
      </xdr:nvSpPr>
      <xdr:spPr>
        <a:xfrm>
          <a:off x="12675244" y="989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118762</xdr:rowOff>
    </xdr:from>
    <xdr:ext cx="405111" cy="259045"/>
    <xdr:sp macro="" textlink="">
      <xdr:nvSpPr>
        <xdr:cNvPr id="663" name="n_3mainValue【学校施設】&#10;有形固定資産減価償却率"/>
        <xdr:cNvSpPr txBox="1"/>
      </xdr:nvSpPr>
      <xdr:spPr>
        <a:xfrm>
          <a:off x="119005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64470</xdr:rowOff>
    </xdr:from>
    <xdr:ext cx="405111" cy="259045"/>
    <xdr:sp macro="" textlink="">
      <xdr:nvSpPr>
        <xdr:cNvPr id="664" name="n_4mainValue【学校施設】&#10;有形固定資産減価償却率"/>
        <xdr:cNvSpPr txBox="1"/>
      </xdr:nvSpPr>
      <xdr:spPr>
        <a:xfrm>
          <a:off x="11102984" y="9787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91" name="直線コネクタ 690"/>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2" name="【学校施設】&#10;一人当たり面積最小値テキスト"/>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3" name="直線コネクタ 692"/>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4" name="【学校施設】&#10;一人当たり面積最大値テキスト"/>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5" name="直線コネクタ 694"/>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6" name="【学校施設】&#10;一人当たり面積平均値テキスト"/>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7" name="フローチャート: 判断 696"/>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8" name="フローチャート: 判断 697"/>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9" name="フローチャート: 判断 698"/>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700" name="フローチャート: 判断 699"/>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132080</xdr:rowOff>
    </xdr:from>
    <xdr:to>
      <xdr:col>98</xdr:col>
      <xdr:colOff>38100</xdr:colOff>
      <xdr:row>60</xdr:row>
      <xdr:rowOff>62230</xdr:rowOff>
    </xdr:to>
    <xdr:sp macro="" textlink="">
      <xdr:nvSpPr>
        <xdr:cNvPr id="701" name="フローチャート: 判断 700"/>
        <xdr:cNvSpPr/>
      </xdr:nvSpPr>
      <xdr:spPr>
        <a:xfrm>
          <a:off x="16388080" y="10022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32476</xdr:rowOff>
    </xdr:from>
    <xdr:to>
      <xdr:col>116</xdr:col>
      <xdr:colOff>114300</xdr:colOff>
      <xdr:row>56</xdr:row>
      <xdr:rowOff>134076</xdr:rowOff>
    </xdr:to>
    <xdr:sp macro="" textlink="">
      <xdr:nvSpPr>
        <xdr:cNvPr id="707" name="楕円 706"/>
        <xdr:cNvSpPr/>
      </xdr:nvSpPr>
      <xdr:spPr>
        <a:xfrm>
          <a:off x="19458940" y="942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55353</xdr:rowOff>
    </xdr:from>
    <xdr:ext cx="469744" cy="259045"/>
    <xdr:sp macro="" textlink="">
      <xdr:nvSpPr>
        <xdr:cNvPr id="708" name="【学校施設】&#10;一人当たり面積該当値テキスト"/>
        <xdr:cNvSpPr txBox="1"/>
      </xdr:nvSpPr>
      <xdr:spPr>
        <a:xfrm>
          <a:off x="19547840" y="92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58601</xdr:rowOff>
    </xdr:from>
    <xdr:to>
      <xdr:col>112</xdr:col>
      <xdr:colOff>38100</xdr:colOff>
      <xdr:row>56</xdr:row>
      <xdr:rowOff>160201</xdr:rowOff>
    </xdr:to>
    <xdr:sp macro="" textlink="">
      <xdr:nvSpPr>
        <xdr:cNvPr id="709" name="楕円 708"/>
        <xdr:cNvSpPr/>
      </xdr:nvSpPr>
      <xdr:spPr>
        <a:xfrm>
          <a:off x="18735040" y="94464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83276</xdr:rowOff>
    </xdr:from>
    <xdr:to>
      <xdr:col>116</xdr:col>
      <xdr:colOff>63500</xdr:colOff>
      <xdr:row>56</xdr:row>
      <xdr:rowOff>109401</xdr:rowOff>
    </xdr:to>
    <xdr:cxnSp macro="">
      <xdr:nvCxnSpPr>
        <xdr:cNvPr id="710" name="直線コネクタ 709"/>
        <xdr:cNvCxnSpPr/>
      </xdr:nvCxnSpPr>
      <xdr:spPr>
        <a:xfrm flipV="1">
          <a:off x="18778220" y="9471116"/>
          <a:ext cx="7315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39007</xdr:rowOff>
    </xdr:from>
    <xdr:to>
      <xdr:col>107</xdr:col>
      <xdr:colOff>101600</xdr:colOff>
      <xdr:row>56</xdr:row>
      <xdr:rowOff>140607</xdr:rowOff>
    </xdr:to>
    <xdr:sp macro="" textlink="">
      <xdr:nvSpPr>
        <xdr:cNvPr id="711" name="楕円 710"/>
        <xdr:cNvSpPr/>
      </xdr:nvSpPr>
      <xdr:spPr>
        <a:xfrm>
          <a:off x="17937480" y="94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89807</xdr:rowOff>
    </xdr:from>
    <xdr:to>
      <xdr:col>111</xdr:col>
      <xdr:colOff>177800</xdr:colOff>
      <xdr:row>56</xdr:row>
      <xdr:rowOff>109401</xdr:rowOff>
    </xdr:to>
    <xdr:cxnSp macro="">
      <xdr:nvCxnSpPr>
        <xdr:cNvPr id="712" name="直線コネクタ 711"/>
        <xdr:cNvCxnSpPr/>
      </xdr:nvCxnSpPr>
      <xdr:spPr>
        <a:xfrm>
          <a:off x="17988280" y="9477647"/>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27577</xdr:rowOff>
    </xdr:from>
    <xdr:to>
      <xdr:col>102</xdr:col>
      <xdr:colOff>165100</xdr:colOff>
      <xdr:row>56</xdr:row>
      <xdr:rowOff>129177</xdr:rowOff>
    </xdr:to>
    <xdr:sp macro="" textlink="">
      <xdr:nvSpPr>
        <xdr:cNvPr id="713" name="楕円 712"/>
        <xdr:cNvSpPr/>
      </xdr:nvSpPr>
      <xdr:spPr>
        <a:xfrm>
          <a:off x="17162780" y="94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78377</xdr:rowOff>
    </xdr:from>
    <xdr:to>
      <xdr:col>107</xdr:col>
      <xdr:colOff>50800</xdr:colOff>
      <xdr:row>56</xdr:row>
      <xdr:rowOff>89807</xdr:rowOff>
    </xdr:to>
    <xdr:cxnSp macro="">
      <xdr:nvCxnSpPr>
        <xdr:cNvPr id="714" name="直線コネクタ 713"/>
        <xdr:cNvCxnSpPr/>
      </xdr:nvCxnSpPr>
      <xdr:spPr>
        <a:xfrm>
          <a:off x="17213580" y="9466217"/>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42273</xdr:rowOff>
    </xdr:from>
    <xdr:to>
      <xdr:col>98</xdr:col>
      <xdr:colOff>38100</xdr:colOff>
      <xdr:row>56</xdr:row>
      <xdr:rowOff>143873</xdr:rowOff>
    </xdr:to>
    <xdr:sp macro="" textlink="">
      <xdr:nvSpPr>
        <xdr:cNvPr id="715" name="楕円 714"/>
        <xdr:cNvSpPr/>
      </xdr:nvSpPr>
      <xdr:spPr>
        <a:xfrm>
          <a:off x="16388080" y="94301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78377</xdr:rowOff>
    </xdr:from>
    <xdr:to>
      <xdr:col>102</xdr:col>
      <xdr:colOff>114300</xdr:colOff>
      <xdr:row>56</xdr:row>
      <xdr:rowOff>93073</xdr:rowOff>
    </xdr:to>
    <xdr:cxnSp macro="">
      <xdr:nvCxnSpPr>
        <xdr:cNvPr id="716" name="直線コネクタ 715"/>
        <xdr:cNvCxnSpPr/>
      </xdr:nvCxnSpPr>
      <xdr:spPr>
        <a:xfrm flipV="1">
          <a:off x="16431260" y="9466217"/>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7" name="n_1aveValue【学校施設】&#10;一人当たり面積"/>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8" name="n_2aveValue【学校施設】&#10;一人当たり面積"/>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9" name="n_3aveValue【学校施設】&#10;一人当たり面積"/>
        <xdr:cNvSpPr txBox="1"/>
      </xdr:nvSpPr>
      <xdr:spPr>
        <a:xfrm>
          <a:off x="170015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53357</xdr:rowOff>
    </xdr:from>
    <xdr:ext cx="469744" cy="259045"/>
    <xdr:sp macro="" textlink="">
      <xdr:nvSpPr>
        <xdr:cNvPr id="720" name="n_4aveValue【学校施設】&#10;一人当たり面積"/>
        <xdr:cNvSpPr txBox="1"/>
      </xdr:nvSpPr>
      <xdr:spPr>
        <a:xfrm>
          <a:off x="16226867" y="101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5278</xdr:rowOff>
    </xdr:from>
    <xdr:ext cx="469744" cy="259045"/>
    <xdr:sp macro="" textlink="">
      <xdr:nvSpPr>
        <xdr:cNvPr id="721" name="n_1mainValue【学校施設】&#10;一人当たり面積"/>
        <xdr:cNvSpPr txBox="1"/>
      </xdr:nvSpPr>
      <xdr:spPr>
        <a:xfrm>
          <a:off x="18561127" y="922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157134</xdr:rowOff>
    </xdr:from>
    <xdr:ext cx="469744" cy="259045"/>
    <xdr:sp macro="" textlink="">
      <xdr:nvSpPr>
        <xdr:cNvPr id="722" name="n_2mainValue【学校施設】&#10;一人当たり面積"/>
        <xdr:cNvSpPr txBox="1"/>
      </xdr:nvSpPr>
      <xdr:spPr>
        <a:xfrm>
          <a:off x="17776267" y="920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145704</xdr:rowOff>
    </xdr:from>
    <xdr:ext cx="469744" cy="259045"/>
    <xdr:sp macro="" textlink="">
      <xdr:nvSpPr>
        <xdr:cNvPr id="723" name="n_3mainValue【学校施設】&#10;一人当たり面積"/>
        <xdr:cNvSpPr txBox="1"/>
      </xdr:nvSpPr>
      <xdr:spPr>
        <a:xfrm>
          <a:off x="17001567" y="91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160400</xdr:rowOff>
    </xdr:from>
    <xdr:ext cx="469744" cy="259045"/>
    <xdr:sp macro="" textlink="">
      <xdr:nvSpPr>
        <xdr:cNvPr id="724" name="n_4mainValue【学校施設】&#10;一人当たり面積"/>
        <xdr:cNvSpPr txBox="1"/>
      </xdr:nvSpPr>
      <xdr:spPr>
        <a:xfrm>
          <a:off x="16226867" y="921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50" name="直線コネクタ 749"/>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3" name="【児童館】&#10;有形固定資産減価償却率最大値テキスト"/>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4" name="直線コネクタ 753"/>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5" name="【児童館】&#10;有形固定資産減価償却率平均値テキスト"/>
        <xdr:cNvSpPr txBox="1"/>
      </xdr:nvSpPr>
      <xdr:spPr>
        <a:xfrm>
          <a:off x="14414500" y="13745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6" name="フローチャート: 判断 755"/>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7" name="フローチャート: 判断 756"/>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8" name="フローチャート: 判断 757"/>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9" name="フローチャート: 判断 758"/>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760" name="フローチャート: 判断 759"/>
        <xdr:cNvSpPr/>
      </xdr:nvSpPr>
      <xdr:spPr>
        <a:xfrm>
          <a:off x="11231880" y="138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60779</xdr:rowOff>
    </xdr:from>
    <xdr:to>
      <xdr:col>85</xdr:col>
      <xdr:colOff>177800</xdr:colOff>
      <xdr:row>84</xdr:row>
      <xdr:rowOff>162379</xdr:rowOff>
    </xdr:to>
    <xdr:sp macro="" textlink="">
      <xdr:nvSpPr>
        <xdr:cNvPr id="766" name="楕円 765"/>
        <xdr:cNvSpPr/>
      </xdr:nvSpPr>
      <xdr:spPr>
        <a:xfrm>
          <a:off x="14325600" y="141425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39206</xdr:rowOff>
    </xdr:from>
    <xdr:ext cx="405111" cy="259045"/>
    <xdr:sp macro="" textlink="">
      <xdr:nvSpPr>
        <xdr:cNvPr id="767" name="【児童館】&#10;有形固定資産減価償却率該当値テキスト"/>
        <xdr:cNvSpPr txBox="1"/>
      </xdr:nvSpPr>
      <xdr:spPr>
        <a:xfrm>
          <a:off x="14414500" y="1412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23223</xdr:rowOff>
    </xdr:from>
    <xdr:to>
      <xdr:col>81</xdr:col>
      <xdr:colOff>101600</xdr:colOff>
      <xdr:row>84</xdr:row>
      <xdr:rowOff>124823</xdr:rowOff>
    </xdr:to>
    <xdr:sp macro="" textlink="">
      <xdr:nvSpPr>
        <xdr:cNvPr id="768" name="楕円 767"/>
        <xdr:cNvSpPr/>
      </xdr:nvSpPr>
      <xdr:spPr>
        <a:xfrm>
          <a:off x="13578840" y="141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74023</xdr:rowOff>
    </xdr:from>
    <xdr:to>
      <xdr:col>85</xdr:col>
      <xdr:colOff>127000</xdr:colOff>
      <xdr:row>84</xdr:row>
      <xdr:rowOff>111579</xdr:rowOff>
    </xdr:to>
    <xdr:cxnSp macro="">
      <xdr:nvCxnSpPr>
        <xdr:cNvPr id="769" name="直線コネクタ 768"/>
        <xdr:cNvCxnSpPr/>
      </xdr:nvCxnSpPr>
      <xdr:spPr>
        <a:xfrm>
          <a:off x="13629640" y="14155783"/>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macro="" textlink="">
      <xdr:nvSpPr>
        <xdr:cNvPr id="770" name="楕円 769"/>
        <xdr:cNvSpPr/>
      </xdr:nvSpPr>
      <xdr:spPr>
        <a:xfrm>
          <a:off x="1280414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74023</xdr:rowOff>
    </xdr:to>
    <xdr:cxnSp macro="">
      <xdr:nvCxnSpPr>
        <xdr:cNvPr id="771" name="直線コネクタ 770"/>
        <xdr:cNvCxnSpPr/>
      </xdr:nvCxnSpPr>
      <xdr:spPr>
        <a:xfrm>
          <a:off x="12854940" y="14136189"/>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137523</xdr:rowOff>
    </xdr:from>
    <xdr:to>
      <xdr:col>72</xdr:col>
      <xdr:colOff>38100</xdr:colOff>
      <xdr:row>84</xdr:row>
      <xdr:rowOff>67673</xdr:rowOff>
    </xdr:to>
    <xdr:sp macro="" textlink="">
      <xdr:nvSpPr>
        <xdr:cNvPr id="772" name="楕円 771"/>
        <xdr:cNvSpPr/>
      </xdr:nvSpPr>
      <xdr:spPr>
        <a:xfrm>
          <a:off x="12029440" y="140516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16873</xdr:rowOff>
    </xdr:from>
    <xdr:to>
      <xdr:col>76</xdr:col>
      <xdr:colOff>114300</xdr:colOff>
      <xdr:row>84</xdr:row>
      <xdr:rowOff>54429</xdr:rowOff>
    </xdr:to>
    <xdr:cxnSp macro="">
      <xdr:nvCxnSpPr>
        <xdr:cNvPr id="773" name="直線コネクタ 772"/>
        <xdr:cNvCxnSpPr/>
      </xdr:nvCxnSpPr>
      <xdr:spPr>
        <a:xfrm>
          <a:off x="12072620" y="14098633"/>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99968</xdr:rowOff>
    </xdr:from>
    <xdr:to>
      <xdr:col>67</xdr:col>
      <xdr:colOff>101600</xdr:colOff>
      <xdr:row>84</xdr:row>
      <xdr:rowOff>30118</xdr:rowOff>
    </xdr:to>
    <xdr:sp macro="" textlink="">
      <xdr:nvSpPr>
        <xdr:cNvPr id="774" name="楕円 773"/>
        <xdr:cNvSpPr/>
      </xdr:nvSpPr>
      <xdr:spPr>
        <a:xfrm>
          <a:off x="11231880" y="14014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150768</xdr:rowOff>
    </xdr:from>
    <xdr:to>
      <xdr:col>71</xdr:col>
      <xdr:colOff>177800</xdr:colOff>
      <xdr:row>84</xdr:row>
      <xdr:rowOff>16873</xdr:rowOff>
    </xdr:to>
    <xdr:cxnSp macro="">
      <xdr:nvCxnSpPr>
        <xdr:cNvPr id="775" name="直線コネクタ 774"/>
        <xdr:cNvCxnSpPr/>
      </xdr:nvCxnSpPr>
      <xdr:spPr>
        <a:xfrm>
          <a:off x="11282680" y="14064888"/>
          <a:ext cx="78994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6" name="n_1aveValue【児童館】&#10;有形固定資産減価償却率"/>
        <xdr:cNvSpPr txBox="1"/>
      </xdr:nvSpPr>
      <xdr:spPr>
        <a:xfrm>
          <a:off x="134372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7" name="n_2aveValue【児童館】&#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8" name="n_3aveValue【児童館】&#10;有形固定資産減価償却率"/>
        <xdr:cNvSpPr txBox="1"/>
      </xdr:nvSpPr>
      <xdr:spPr>
        <a:xfrm>
          <a:off x="119005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15620</xdr:rowOff>
    </xdr:from>
    <xdr:ext cx="405111" cy="259045"/>
    <xdr:sp macro="" textlink="">
      <xdr:nvSpPr>
        <xdr:cNvPr id="779" name="n_4aveValue【児童館】&#10;有形固定資産減価償却率"/>
        <xdr:cNvSpPr txBox="1"/>
      </xdr:nvSpPr>
      <xdr:spPr>
        <a:xfrm>
          <a:off x="1110298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115950</xdr:rowOff>
    </xdr:from>
    <xdr:ext cx="405111" cy="259045"/>
    <xdr:sp macro="" textlink="">
      <xdr:nvSpPr>
        <xdr:cNvPr id="780" name="n_1mainValue【児童館】&#10;有形固定資産減価償却率"/>
        <xdr:cNvSpPr txBox="1"/>
      </xdr:nvSpPr>
      <xdr:spPr>
        <a:xfrm>
          <a:off x="13437244" y="1419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781" name="n_2mainValue【児童館】&#10;有形固定資産減価償却率"/>
        <xdr:cNvSpPr txBox="1"/>
      </xdr:nvSpPr>
      <xdr:spPr>
        <a:xfrm>
          <a:off x="12675244" y="1417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58800</xdr:rowOff>
    </xdr:from>
    <xdr:ext cx="405111" cy="259045"/>
    <xdr:sp macro="" textlink="">
      <xdr:nvSpPr>
        <xdr:cNvPr id="782" name="n_3mainValue【児童館】&#10;有形固定資産減価償却率"/>
        <xdr:cNvSpPr txBox="1"/>
      </xdr:nvSpPr>
      <xdr:spPr>
        <a:xfrm>
          <a:off x="11900544" y="1414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21245</xdr:rowOff>
    </xdr:from>
    <xdr:ext cx="405111" cy="259045"/>
    <xdr:sp macro="" textlink="">
      <xdr:nvSpPr>
        <xdr:cNvPr id="783" name="n_4mainValue【児童館】&#10;有形固定資産減価償却率"/>
        <xdr:cNvSpPr txBox="1"/>
      </xdr:nvSpPr>
      <xdr:spPr>
        <a:xfrm>
          <a:off x="11102984" y="141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5" name="直線コネクタ 804"/>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6"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7" name="直線コネクタ 806"/>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8"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9" name="直線コネクタ 808"/>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810" name="【児童館】&#10;一人当たり面積平均値テキスト"/>
        <xdr:cNvSpPr txBox="1"/>
      </xdr:nvSpPr>
      <xdr:spPr>
        <a:xfrm>
          <a:off x="19547840" y="1409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1" name="フローチャート: 判断 810"/>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2" name="フローチャート: 判断 811"/>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3" name="フローチャート: 判断 812"/>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4" name="フローチャート: 判断 813"/>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5" name="フローチャート: 判断 814"/>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21589</xdr:rowOff>
    </xdr:from>
    <xdr:to>
      <xdr:col>116</xdr:col>
      <xdr:colOff>114300</xdr:colOff>
      <xdr:row>83</xdr:row>
      <xdr:rowOff>123189</xdr:rowOff>
    </xdr:to>
    <xdr:sp macro="" textlink="">
      <xdr:nvSpPr>
        <xdr:cNvPr id="821" name="楕円 820"/>
        <xdr:cNvSpPr/>
      </xdr:nvSpPr>
      <xdr:spPr>
        <a:xfrm>
          <a:off x="19458940" y="1393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44466</xdr:rowOff>
    </xdr:from>
    <xdr:ext cx="469744" cy="259045"/>
    <xdr:sp macro="" textlink="">
      <xdr:nvSpPr>
        <xdr:cNvPr id="822" name="【児童館】&#10;一人当たり面積該当値テキスト"/>
        <xdr:cNvSpPr txBox="1"/>
      </xdr:nvSpPr>
      <xdr:spPr>
        <a:xfrm>
          <a:off x="19547840" y="137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21589</xdr:rowOff>
    </xdr:from>
    <xdr:to>
      <xdr:col>112</xdr:col>
      <xdr:colOff>38100</xdr:colOff>
      <xdr:row>83</xdr:row>
      <xdr:rowOff>123189</xdr:rowOff>
    </xdr:to>
    <xdr:sp macro="" textlink="">
      <xdr:nvSpPr>
        <xdr:cNvPr id="823" name="楕円 822"/>
        <xdr:cNvSpPr/>
      </xdr:nvSpPr>
      <xdr:spPr>
        <a:xfrm>
          <a:off x="1873504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72389</xdr:rowOff>
    </xdr:from>
    <xdr:to>
      <xdr:col>116</xdr:col>
      <xdr:colOff>63500</xdr:colOff>
      <xdr:row>83</xdr:row>
      <xdr:rowOff>72389</xdr:rowOff>
    </xdr:to>
    <xdr:cxnSp macro="">
      <xdr:nvCxnSpPr>
        <xdr:cNvPr id="824" name="直線コネクタ 823"/>
        <xdr:cNvCxnSpPr/>
      </xdr:nvCxnSpPr>
      <xdr:spPr>
        <a:xfrm>
          <a:off x="18778220" y="1398650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147320</xdr:rowOff>
    </xdr:from>
    <xdr:to>
      <xdr:col>107</xdr:col>
      <xdr:colOff>101600</xdr:colOff>
      <xdr:row>83</xdr:row>
      <xdr:rowOff>77470</xdr:rowOff>
    </xdr:to>
    <xdr:sp macro="" textlink="">
      <xdr:nvSpPr>
        <xdr:cNvPr id="825" name="楕円 824"/>
        <xdr:cNvSpPr/>
      </xdr:nvSpPr>
      <xdr:spPr>
        <a:xfrm>
          <a:off x="1793748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72389</xdr:rowOff>
    </xdr:to>
    <xdr:cxnSp macro="">
      <xdr:nvCxnSpPr>
        <xdr:cNvPr id="826" name="直線コネクタ 825"/>
        <xdr:cNvCxnSpPr/>
      </xdr:nvCxnSpPr>
      <xdr:spPr>
        <a:xfrm>
          <a:off x="17988280" y="13940790"/>
          <a:ext cx="78994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27" name="楕円 826"/>
        <xdr:cNvSpPr/>
      </xdr:nvSpPr>
      <xdr:spPr>
        <a:xfrm>
          <a:off x="17162780" y="13893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26670</xdr:rowOff>
    </xdr:from>
    <xdr:to>
      <xdr:col>107</xdr:col>
      <xdr:colOff>50800</xdr:colOff>
      <xdr:row>83</xdr:row>
      <xdr:rowOff>26670</xdr:rowOff>
    </xdr:to>
    <xdr:cxnSp macro="">
      <xdr:nvCxnSpPr>
        <xdr:cNvPr id="828" name="直線コネクタ 827"/>
        <xdr:cNvCxnSpPr/>
      </xdr:nvCxnSpPr>
      <xdr:spPr>
        <a:xfrm>
          <a:off x="17213580" y="139407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29" name="楕円 828"/>
        <xdr:cNvSpPr/>
      </xdr:nvSpPr>
      <xdr:spPr>
        <a:xfrm>
          <a:off x="16388080" y="13893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26670</xdr:rowOff>
    </xdr:to>
    <xdr:cxnSp macro="">
      <xdr:nvCxnSpPr>
        <xdr:cNvPr id="830" name="直線コネクタ 829"/>
        <xdr:cNvCxnSpPr/>
      </xdr:nvCxnSpPr>
      <xdr:spPr>
        <a:xfrm>
          <a:off x="16431260" y="1394079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831" name="n_1aveValue【児童館】&#10;一人当たり面積"/>
        <xdr:cNvSpPr txBox="1"/>
      </xdr:nvSpPr>
      <xdr:spPr>
        <a:xfrm>
          <a:off x="18561127" y="1423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832" name="n_2aveValue【児童館】&#10;一人当たり面積"/>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833" name="n_3aveValue【児童館】&#10;一人当たり面積"/>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34" name="n_4aveValue【児童館】&#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139716</xdr:rowOff>
    </xdr:from>
    <xdr:ext cx="469744" cy="259045"/>
    <xdr:sp macro="" textlink="">
      <xdr:nvSpPr>
        <xdr:cNvPr id="835" name="n_1mainValue【児童館】&#10;一人当たり面積"/>
        <xdr:cNvSpPr txBox="1"/>
      </xdr:nvSpPr>
      <xdr:spPr>
        <a:xfrm>
          <a:off x="1856112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93997</xdr:rowOff>
    </xdr:from>
    <xdr:ext cx="469744" cy="259045"/>
    <xdr:sp macro="" textlink="">
      <xdr:nvSpPr>
        <xdr:cNvPr id="836" name="n_2mainValue【児童館】&#10;一人当たり面積"/>
        <xdr:cNvSpPr txBox="1"/>
      </xdr:nvSpPr>
      <xdr:spPr>
        <a:xfrm>
          <a:off x="177762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37" name="n_3mainValue【児童館】&#10;一人当たり面積"/>
        <xdr:cNvSpPr txBox="1"/>
      </xdr:nvSpPr>
      <xdr:spPr>
        <a:xfrm>
          <a:off x="170015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38" name="n_4mainValue【児童館】&#10;一人当たり面積"/>
        <xdr:cNvSpPr txBox="1"/>
      </xdr:nvSpPr>
      <xdr:spPr>
        <a:xfrm>
          <a:off x="16226867" y="136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3" name="直線コネクタ 862"/>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6"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7" name="直線コネクタ 866"/>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868" name="【公民館】&#10;有形固定資産減価償却率平均値テキスト"/>
        <xdr:cNvSpPr txBox="1"/>
      </xdr:nvSpPr>
      <xdr:spPr>
        <a:xfrm>
          <a:off x="14414500" y="1738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9" name="フローチャート: 判断 868"/>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70" name="フローチャート: 判断 869"/>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71" name="フローチャート: 判断 870"/>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2" name="フローチャート: 判断 871"/>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170180</xdr:rowOff>
    </xdr:from>
    <xdr:to>
      <xdr:col>67</xdr:col>
      <xdr:colOff>101600</xdr:colOff>
      <xdr:row>103</xdr:row>
      <xdr:rowOff>100330</xdr:rowOff>
    </xdr:to>
    <xdr:sp macro="" textlink="">
      <xdr:nvSpPr>
        <xdr:cNvPr id="873" name="フローチャート: 判断 872"/>
        <xdr:cNvSpPr/>
      </xdr:nvSpPr>
      <xdr:spPr>
        <a:xfrm>
          <a:off x="1123188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116839</xdr:rowOff>
    </xdr:from>
    <xdr:to>
      <xdr:col>85</xdr:col>
      <xdr:colOff>177800</xdr:colOff>
      <xdr:row>103</xdr:row>
      <xdr:rowOff>46989</xdr:rowOff>
    </xdr:to>
    <xdr:sp macro="" textlink="">
      <xdr:nvSpPr>
        <xdr:cNvPr id="879" name="楕円 878"/>
        <xdr:cNvSpPr/>
      </xdr:nvSpPr>
      <xdr:spPr>
        <a:xfrm>
          <a:off x="14325600" y="172161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139716</xdr:rowOff>
    </xdr:from>
    <xdr:ext cx="405111" cy="259045"/>
    <xdr:sp macro="" textlink="">
      <xdr:nvSpPr>
        <xdr:cNvPr id="880" name="【公民館】&#10;有形固定資産減価償却率該当値テキスト"/>
        <xdr:cNvSpPr txBox="1"/>
      </xdr:nvSpPr>
      <xdr:spPr>
        <a:xfrm>
          <a:off x="14414500" y="17071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61595</xdr:rowOff>
    </xdr:from>
    <xdr:to>
      <xdr:col>81</xdr:col>
      <xdr:colOff>101600</xdr:colOff>
      <xdr:row>103</xdr:row>
      <xdr:rowOff>163195</xdr:rowOff>
    </xdr:to>
    <xdr:sp macro="" textlink="">
      <xdr:nvSpPr>
        <xdr:cNvPr id="881" name="楕円 880"/>
        <xdr:cNvSpPr/>
      </xdr:nvSpPr>
      <xdr:spPr>
        <a:xfrm>
          <a:off x="1357884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112395</xdr:rowOff>
    </xdr:to>
    <xdr:cxnSp macro="">
      <xdr:nvCxnSpPr>
        <xdr:cNvPr id="882" name="直線コネクタ 881"/>
        <xdr:cNvCxnSpPr/>
      </xdr:nvCxnSpPr>
      <xdr:spPr>
        <a:xfrm flipV="1">
          <a:off x="13629640" y="17266919"/>
          <a:ext cx="746760" cy="1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83" name="楕円 882"/>
        <xdr:cNvSpPr/>
      </xdr:nvSpPr>
      <xdr:spPr>
        <a:xfrm>
          <a:off x="128041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112395</xdr:rowOff>
    </xdr:from>
    <xdr:to>
      <xdr:col>81</xdr:col>
      <xdr:colOff>50800</xdr:colOff>
      <xdr:row>104</xdr:row>
      <xdr:rowOff>133350</xdr:rowOff>
    </xdr:to>
    <xdr:cxnSp macro="">
      <xdr:nvCxnSpPr>
        <xdr:cNvPr id="884" name="直線コネクタ 883"/>
        <xdr:cNvCxnSpPr/>
      </xdr:nvCxnSpPr>
      <xdr:spPr>
        <a:xfrm flipV="1">
          <a:off x="12854940" y="17379315"/>
          <a:ext cx="7747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85" name="楕円 884"/>
        <xdr:cNvSpPr/>
      </xdr:nvSpPr>
      <xdr:spPr>
        <a:xfrm>
          <a:off x="12029440" y="173742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158114</xdr:rowOff>
    </xdr:from>
    <xdr:to>
      <xdr:col>76</xdr:col>
      <xdr:colOff>114300</xdr:colOff>
      <xdr:row>104</xdr:row>
      <xdr:rowOff>133350</xdr:rowOff>
    </xdr:to>
    <xdr:cxnSp macro="">
      <xdr:nvCxnSpPr>
        <xdr:cNvPr id="886" name="直線コネクタ 885"/>
        <xdr:cNvCxnSpPr/>
      </xdr:nvCxnSpPr>
      <xdr:spPr>
        <a:xfrm>
          <a:off x="12072620" y="17425034"/>
          <a:ext cx="782320" cy="14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135889</xdr:rowOff>
    </xdr:from>
    <xdr:to>
      <xdr:col>67</xdr:col>
      <xdr:colOff>101600</xdr:colOff>
      <xdr:row>104</xdr:row>
      <xdr:rowOff>66039</xdr:rowOff>
    </xdr:to>
    <xdr:sp macro="" textlink="">
      <xdr:nvSpPr>
        <xdr:cNvPr id="887" name="楕円 886"/>
        <xdr:cNvSpPr/>
      </xdr:nvSpPr>
      <xdr:spPr>
        <a:xfrm>
          <a:off x="1123188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158114</xdr:rowOff>
    </xdr:from>
    <xdr:to>
      <xdr:col>71</xdr:col>
      <xdr:colOff>177800</xdr:colOff>
      <xdr:row>104</xdr:row>
      <xdr:rowOff>15239</xdr:rowOff>
    </xdr:to>
    <xdr:cxnSp macro="">
      <xdr:nvCxnSpPr>
        <xdr:cNvPr id="888" name="直線コネクタ 887"/>
        <xdr:cNvCxnSpPr/>
      </xdr:nvCxnSpPr>
      <xdr:spPr>
        <a:xfrm flipV="1">
          <a:off x="11282680" y="17425034"/>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889" name="n_1aveValue【公民館】&#10;有形固定資産減価償却率"/>
        <xdr:cNvSpPr txBox="1"/>
      </xdr:nvSpPr>
      <xdr:spPr>
        <a:xfrm>
          <a:off x="13437244" y="1747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90" name="n_2aveValue【公民館】&#10;有形固定資産減価償却率"/>
        <xdr:cNvSpPr txBox="1"/>
      </xdr:nvSpPr>
      <xdr:spPr>
        <a:xfrm>
          <a:off x="126752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91" name="n_3aveValue【公民館】&#10;有形固定資産減価償却率"/>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892" name="n_4aveValue【公民館】&#10;有形固定資産減価償却率"/>
        <xdr:cNvSpPr txBox="1"/>
      </xdr:nvSpPr>
      <xdr:spPr>
        <a:xfrm>
          <a:off x="1110298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8272</xdr:rowOff>
    </xdr:from>
    <xdr:ext cx="405111" cy="259045"/>
    <xdr:sp macro="" textlink="">
      <xdr:nvSpPr>
        <xdr:cNvPr id="893" name="n_1mainValue【公民館】&#10;有形固定資産減価償却率"/>
        <xdr:cNvSpPr txBox="1"/>
      </xdr:nvSpPr>
      <xdr:spPr>
        <a:xfrm>
          <a:off x="134372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94" name="n_2mainValue【公民館】&#10;有形固定資産減価償却率"/>
        <xdr:cNvSpPr txBox="1"/>
      </xdr:nvSpPr>
      <xdr:spPr>
        <a:xfrm>
          <a:off x="126752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895" name="n_3mainValue【公民館】&#10;有形固定資産減価償却率"/>
        <xdr:cNvSpPr txBox="1"/>
      </xdr:nvSpPr>
      <xdr:spPr>
        <a:xfrm>
          <a:off x="1190054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896" name="n_4mainValue【公民館】&#10;有形固定資産減価償却率"/>
        <xdr:cNvSpPr txBox="1"/>
      </xdr:nvSpPr>
      <xdr:spPr>
        <a:xfrm>
          <a:off x="11102984" y="1749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20" name="直線コネクタ 919"/>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21"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3"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4" name="直線コネクタ 923"/>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25" name="【公民館】&#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7" name="フローチャート: 判断 926"/>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8" name="フローチャート: 判断 927"/>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9" name="フローチャート: 判断 928"/>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930" name="フローチャート: 判断 929"/>
        <xdr:cNvSpPr/>
      </xdr:nvSpPr>
      <xdr:spPr>
        <a:xfrm>
          <a:off x="1638808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6350</xdr:rowOff>
    </xdr:from>
    <xdr:to>
      <xdr:col>116</xdr:col>
      <xdr:colOff>114300</xdr:colOff>
      <xdr:row>101</xdr:row>
      <xdr:rowOff>107950</xdr:rowOff>
    </xdr:to>
    <xdr:sp macro="" textlink="">
      <xdr:nvSpPr>
        <xdr:cNvPr id="936" name="楕円 935"/>
        <xdr:cNvSpPr/>
      </xdr:nvSpPr>
      <xdr:spPr>
        <a:xfrm>
          <a:off x="1945894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130827</xdr:rowOff>
    </xdr:from>
    <xdr:ext cx="469744" cy="259045"/>
    <xdr:sp macro="" textlink="">
      <xdr:nvSpPr>
        <xdr:cNvPr id="937" name="【公民館】&#10;一人当たり面積該当値テキスト"/>
        <xdr:cNvSpPr txBox="1"/>
      </xdr:nvSpPr>
      <xdr:spPr>
        <a:xfrm>
          <a:off x="19547840" y="1689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21589</xdr:rowOff>
    </xdr:from>
    <xdr:to>
      <xdr:col>112</xdr:col>
      <xdr:colOff>38100</xdr:colOff>
      <xdr:row>101</xdr:row>
      <xdr:rowOff>123189</xdr:rowOff>
    </xdr:to>
    <xdr:sp macro="" textlink="">
      <xdr:nvSpPr>
        <xdr:cNvPr id="938" name="楕円 937"/>
        <xdr:cNvSpPr/>
      </xdr:nvSpPr>
      <xdr:spPr>
        <a:xfrm>
          <a:off x="18735040" y="169532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57150</xdr:rowOff>
    </xdr:from>
    <xdr:to>
      <xdr:col>116</xdr:col>
      <xdr:colOff>63500</xdr:colOff>
      <xdr:row>101</xdr:row>
      <xdr:rowOff>72389</xdr:rowOff>
    </xdr:to>
    <xdr:cxnSp macro="">
      <xdr:nvCxnSpPr>
        <xdr:cNvPr id="939" name="直線コネクタ 938"/>
        <xdr:cNvCxnSpPr/>
      </xdr:nvCxnSpPr>
      <xdr:spPr>
        <a:xfrm flipV="1">
          <a:off x="18778220" y="16988790"/>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17780</xdr:rowOff>
    </xdr:from>
    <xdr:to>
      <xdr:col>107</xdr:col>
      <xdr:colOff>101600</xdr:colOff>
      <xdr:row>100</xdr:row>
      <xdr:rowOff>119380</xdr:rowOff>
    </xdr:to>
    <xdr:sp macro="" textlink="">
      <xdr:nvSpPr>
        <xdr:cNvPr id="940" name="楕円 939"/>
        <xdr:cNvSpPr/>
      </xdr:nvSpPr>
      <xdr:spPr>
        <a:xfrm>
          <a:off x="1793748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68580</xdr:rowOff>
    </xdr:from>
    <xdr:to>
      <xdr:col>111</xdr:col>
      <xdr:colOff>177800</xdr:colOff>
      <xdr:row>101</xdr:row>
      <xdr:rowOff>72389</xdr:rowOff>
    </xdr:to>
    <xdr:cxnSp macro="">
      <xdr:nvCxnSpPr>
        <xdr:cNvPr id="941" name="直線コネクタ 940"/>
        <xdr:cNvCxnSpPr/>
      </xdr:nvCxnSpPr>
      <xdr:spPr>
        <a:xfrm>
          <a:off x="17988280" y="16832580"/>
          <a:ext cx="789940" cy="17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36830</xdr:rowOff>
    </xdr:from>
    <xdr:to>
      <xdr:col>102</xdr:col>
      <xdr:colOff>165100</xdr:colOff>
      <xdr:row>101</xdr:row>
      <xdr:rowOff>138430</xdr:rowOff>
    </xdr:to>
    <xdr:sp macro="" textlink="">
      <xdr:nvSpPr>
        <xdr:cNvPr id="942" name="楕円 941"/>
        <xdr:cNvSpPr/>
      </xdr:nvSpPr>
      <xdr:spPr>
        <a:xfrm>
          <a:off x="1716278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68580</xdr:rowOff>
    </xdr:from>
    <xdr:to>
      <xdr:col>107</xdr:col>
      <xdr:colOff>50800</xdr:colOff>
      <xdr:row>101</xdr:row>
      <xdr:rowOff>87630</xdr:rowOff>
    </xdr:to>
    <xdr:cxnSp macro="">
      <xdr:nvCxnSpPr>
        <xdr:cNvPr id="943" name="直線コネクタ 942"/>
        <xdr:cNvCxnSpPr/>
      </xdr:nvCxnSpPr>
      <xdr:spPr>
        <a:xfrm flipV="1">
          <a:off x="17213580" y="16832580"/>
          <a:ext cx="7747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33020</xdr:rowOff>
    </xdr:from>
    <xdr:to>
      <xdr:col>98</xdr:col>
      <xdr:colOff>38100</xdr:colOff>
      <xdr:row>102</xdr:row>
      <xdr:rowOff>134620</xdr:rowOff>
    </xdr:to>
    <xdr:sp macro="" textlink="">
      <xdr:nvSpPr>
        <xdr:cNvPr id="944" name="楕円 943"/>
        <xdr:cNvSpPr/>
      </xdr:nvSpPr>
      <xdr:spPr>
        <a:xfrm>
          <a:off x="16388080" y="1713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87630</xdr:rowOff>
    </xdr:from>
    <xdr:to>
      <xdr:col>102</xdr:col>
      <xdr:colOff>114300</xdr:colOff>
      <xdr:row>102</xdr:row>
      <xdr:rowOff>83820</xdr:rowOff>
    </xdr:to>
    <xdr:cxnSp macro="">
      <xdr:nvCxnSpPr>
        <xdr:cNvPr id="945" name="直線コネクタ 944"/>
        <xdr:cNvCxnSpPr/>
      </xdr:nvCxnSpPr>
      <xdr:spPr>
        <a:xfrm flipV="1">
          <a:off x="16431260" y="17019270"/>
          <a:ext cx="78232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6"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947"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8" name="n_3aveValue【公民館】&#10;一人当たり面積"/>
        <xdr:cNvSpPr txBox="1"/>
      </xdr:nvSpPr>
      <xdr:spPr>
        <a:xfrm>
          <a:off x="170015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949" name="n_4aveValue【公民館】&#10;一人当たり面積"/>
        <xdr:cNvSpPr txBox="1"/>
      </xdr:nvSpPr>
      <xdr:spPr>
        <a:xfrm>
          <a:off x="1622686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139716</xdr:rowOff>
    </xdr:from>
    <xdr:ext cx="469744" cy="259045"/>
    <xdr:sp macro="" textlink="">
      <xdr:nvSpPr>
        <xdr:cNvPr id="950" name="n_1mainValue【公民館】&#10;一人当たり面積"/>
        <xdr:cNvSpPr txBox="1"/>
      </xdr:nvSpPr>
      <xdr:spPr>
        <a:xfrm>
          <a:off x="18561127" y="1673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135907</xdr:rowOff>
    </xdr:from>
    <xdr:ext cx="469744" cy="259045"/>
    <xdr:sp macro="" textlink="">
      <xdr:nvSpPr>
        <xdr:cNvPr id="951" name="n_2mainValue【公民館】&#10;一人当たり面積"/>
        <xdr:cNvSpPr txBox="1"/>
      </xdr:nvSpPr>
      <xdr:spPr>
        <a:xfrm>
          <a:off x="17776267" y="1656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154957</xdr:rowOff>
    </xdr:from>
    <xdr:ext cx="469744" cy="259045"/>
    <xdr:sp macro="" textlink="">
      <xdr:nvSpPr>
        <xdr:cNvPr id="952" name="n_3mainValue【公民館】&#10;一人当たり面積"/>
        <xdr:cNvSpPr txBox="1"/>
      </xdr:nvSpPr>
      <xdr:spPr>
        <a:xfrm>
          <a:off x="17001567" y="1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151147</xdr:rowOff>
    </xdr:from>
    <xdr:ext cx="469744" cy="259045"/>
    <xdr:sp macro="" textlink="">
      <xdr:nvSpPr>
        <xdr:cNvPr id="953" name="n_4mainValue【公民館】&#10;一人当たり面積"/>
        <xdr:cNvSpPr txBox="1"/>
      </xdr:nvSpPr>
      <xdr:spPr>
        <a:xfrm>
          <a:off x="1622686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延長）で、類似団体内順位が５位以内（類似団体と比較して一人当たりの面積（延長）が多い）のものが１施設（公民館）あるとともに、その他の施設においても総じて順位が高い傾向にある。市町村合併により、類似機能の施設が多く存在することがうかがえる。地域ニーズを把握しつつ、集約化を進めることで、更新経費を低減させることが可能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を見ると、「児童館」、次いで「公営住宅」「学校施設」の老朽化が進行していることがうかがえる。各施設とも、中長期の財政状況も踏まえながら、優先度の高いものから計画的に耐震工事を実施している。各施設とも、中長期の財政状況も踏まえながら、優先度の高いものから計画的に耐震工事を実施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124960" y="589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399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67" name="フローチャート: 判断 66"/>
        <xdr:cNvSpPr/>
      </xdr:nvSpPr>
      <xdr:spPr>
        <a:xfrm>
          <a:off x="965200" y="5984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xdr:cNvSpPr/>
      </xdr:nvSpPr>
      <xdr:spPr>
        <a:xfrm>
          <a:off x="403606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7637</xdr:rowOff>
    </xdr:from>
    <xdr:ext cx="405111" cy="259045"/>
    <xdr:sp macro="" textlink="">
      <xdr:nvSpPr>
        <xdr:cNvPr id="74" name="【図書館】&#10;有形固定資産減価償却率該当値テキスト"/>
        <xdr:cNvSpPr txBox="1"/>
      </xdr:nvSpPr>
      <xdr:spPr>
        <a:xfrm>
          <a:off x="4124960"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5" name="楕円 74"/>
        <xdr:cNvSpPr/>
      </xdr:nvSpPr>
      <xdr:spPr>
        <a:xfrm>
          <a:off x="3312160" y="5986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37</xdr:row>
      <xdr:rowOff>80010</xdr:rowOff>
    </xdr:to>
    <xdr:cxnSp macro="">
      <xdr:nvCxnSpPr>
        <xdr:cNvPr id="76" name="直線コネクタ 75"/>
        <xdr:cNvCxnSpPr/>
      </xdr:nvCxnSpPr>
      <xdr:spPr>
        <a:xfrm>
          <a:off x="3355340" y="6036945"/>
          <a:ext cx="73152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76835</xdr:rowOff>
    </xdr:from>
    <xdr:to>
      <xdr:col>15</xdr:col>
      <xdr:colOff>101600</xdr:colOff>
      <xdr:row>36</xdr:row>
      <xdr:rowOff>6985</xdr:rowOff>
    </xdr:to>
    <xdr:sp macro="" textlink="">
      <xdr:nvSpPr>
        <xdr:cNvPr id="77" name="楕円 76"/>
        <xdr:cNvSpPr/>
      </xdr:nvSpPr>
      <xdr:spPr>
        <a:xfrm>
          <a:off x="2514600" y="5944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127635</xdr:rowOff>
    </xdr:from>
    <xdr:to>
      <xdr:col>19</xdr:col>
      <xdr:colOff>177800</xdr:colOff>
      <xdr:row>35</xdr:row>
      <xdr:rowOff>169545</xdr:rowOff>
    </xdr:to>
    <xdr:cxnSp macro="">
      <xdr:nvCxnSpPr>
        <xdr:cNvPr id="78" name="直線コネクタ 77"/>
        <xdr:cNvCxnSpPr/>
      </xdr:nvCxnSpPr>
      <xdr:spPr>
        <a:xfrm>
          <a:off x="2565400" y="599503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34925</xdr:rowOff>
    </xdr:from>
    <xdr:to>
      <xdr:col>10</xdr:col>
      <xdr:colOff>165100</xdr:colOff>
      <xdr:row>35</xdr:row>
      <xdr:rowOff>136525</xdr:rowOff>
    </xdr:to>
    <xdr:sp macro="" textlink="">
      <xdr:nvSpPr>
        <xdr:cNvPr id="79" name="楕円 78"/>
        <xdr:cNvSpPr/>
      </xdr:nvSpPr>
      <xdr:spPr>
        <a:xfrm>
          <a:off x="17399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85725</xdr:rowOff>
    </xdr:from>
    <xdr:to>
      <xdr:col>15</xdr:col>
      <xdr:colOff>50800</xdr:colOff>
      <xdr:row>35</xdr:row>
      <xdr:rowOff>127635</xdr:rowOff>
    </xdr:to>
    <xdr:cxnSp macro="">
      <xdr:nvCxnSpPr>
        <xdr:cNvPr id="80" name="直線コネクタ 79"/>
        <xdr:cNvCxnSpPr/>
      </xdr:nvCxnSpPr>
      <xdr:spPr>
        <a:xfrm>
          <a:off x="1790700" y="595312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164465</xdr:rowOff>
    </xdr:from>
    <xdr:to>
      <xdr:col>6</xdr:col>
      <xdr:colOff>38100</xdr:colOff>
      <xdr:row>35</xdr:row>
      <xdr:rowOff>94615</xdr:rowOff>
    </xdr:to>
    <xdr:sp macro="" textlink="">
      <xdr:nvSpPr>
        <xdr:cNvPr id="81" name="楕円 80"/>
        <xdr:cNvSpPr/>
      </xdr:nvSpPr>
      <xdr:spPr>
        <a:xfrm>
          <a:off x="965200" y="5864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43815</xdr:rowOff>
    </xdr:from>
    <xdr:to>
      <xdr:col>10</xdr:col>
      <xdr:colOff>114300</xdr:colOff>
      <xdr:row>35</xdr:row>
      <xdr:rowOff>85725</xdr:rowOff>
    </xdr:to>
    <xdr:cxnSp macro="">
      <xdr:nvCxnSpPr>
        <xdr:cNvPr id="82" name="直線コネクタ 81"/>
        <xdr:cNvCxnSpPr/>
      </xdr:nvCxnSpPr>
      <xdr:spPr>
        <a:xfrm>
          <a:off x="1008380" y="5911215"/>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17056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38570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6110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86" name="n_4aveValue【図書館】&#10;有形固定資産減価償却率"/>
        <xdr:cNvSpPr txBox="1"/>
      </xdr:nvSpPr>
      <xdr:spPr>
        <a:xfrm>
          <a:off x="83630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7" name="n_1mainValue【図書館】&#10;有形固定資産減価償却率"/>
        <xdr:cNvSpPr txBox="1"/>
      </xdr:nvSpPr>
      <xdr:spPr>
        <a:xfrm>
          <a:off x="317056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23512</xdr:rowOff>
    </xdr:from>
    <xdr:ext cx="405111" cy="259045"/>
    <xdr:sp macro="" textlink="">
      <xdr:nvSpPr>
        <xdr:cNvPr id="88" name="n_2mainValue【図書館】&#10;有形固定資産減価償却率"/>
        <xdr:cNvSpPr txBox="1"/>
      </xdr:nvSpPr>
      <xdr:spPr>
        <a:xfrm>
          <a:off x="238570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153052</xdr:rowOff>
    </xdr:from>
    <xdr:ext cx="405111" cy="259045"/>
    <xdr:sp macro="" textlink="">
      <xdr:nvSpPr>
        <xdr:cNvPr id="89" name="n_3mainValue【図書館】&#10;有形固定資産減価償却率"/>
        <xdr:cNvSpPr txBox="1"/>
      </xdr:nvSpPr>
      <xdr:spPr>
        <a:xfrm>
          <a:off x="161100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111142</xdr:rowOff>
    </xdr:from>
    <xdr:ext cx="405111" cy="259045"/>
    <xdr:sp macro="" textlink="">
      <xdr:nvSpPr>
        <xdr:cNvPr id="90" name="n_4mainValue【図書館】&#10;有形固定資産減価償却率"/>
        <xdr:cNvSpPr txBox="1"/>
      </xdr:nvSpPr>
      <xdr:spPr>
        <a:xfrm>
          <a:off x="83630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2" name="フローチャート: 判断 121"/>
        <xdr:cNvSpPr/>
      </xdr:nvSpPr>
      <xdr:spPr>
        <a:xfrm>
          <a:off x="6098540" y="633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9192260" y="6285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xdr:cNvSpPr txBox="1"/>
      </xdr:nvSpPr>
      <xdr:spPr>
        <a:xfrm>
          <a:off x="92583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844550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8496300" y="63360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32" name="楕円 131"/>
        <xdr:cNvSpPr/>
      </xdr:nvSpPr>
      <xdr:spPr>
        <a:xfrm>
          <a:off x="7670800" y="6308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156210</xdr:rowOff>
    </xdr:to>
    <xdr:cxnSp macro="">
      <xdr:nvCxnSpPr>
        <xdr:cNvPr id="133" name="直線コネクタ 132"/>
        <xdr:cNvCxnSpPr/>
      </xdr:nvCxnSpPr>
      <xdr:spPr>
        <a:xfrm flipV="1">
          <a:off x="7713980" y="633603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105410</xdr:rowOff>
    </xdr:from>
    <xdr:to>
      <xdr:col>41</xdr:col>
      <xdr:colOff>101600</xdr:colOff>
      <xdr:row>38</xdr:row>
      <xdr:rowOff>35560</xdr:rowOff>
    </xdr:to>
    <xdr:sp macro="" textlink="">
      <xdr:nvSpPr>
        <xdr:cNvPr id="134" name="楕円 133"/>
        <xdr:cNvSpPr/>
      </xdr:nvSpPr>
      <xdr:spPr>
        <a:xfrm>
          <a:off x="68732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156210</xdr:rowOff>
    </xdr:from>
    <xdr:to>
      <xdr:col>45</xdr:col>
      <xdr:colOff>177800</xdr:colOff>
      <xdr:row>37</xdr:row>
      <xdr:rowOff>156210</xdr:rowOff>
    </xdr:to>
    <xdr:cxnSp macro="">
      <xdr:nvCxnSpPr>
        <xdr:cNvPr id="135" name="直線コネクタ 134"/>
        <xdr:cNvCxnSpPr/>
      </xdr:nvCxnSpPr>
      <xdr:spPr>
        <a:xfrm>
          <a:off x="6924040" y="63588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105410</xdr:rowOff>
    </xdr:from>
    <xdr:to>
      <xdr:col>36</xdr:col>
      <xdr:colOff>165100</xdr:colOff>
      <xdr:row>38</xdr:row>
      <xdr:rowOff>35560</xdr:rowOff>
    </xdr:to>
    <xdr:sp macro="" textlink="">
      <xdr:nvSpPr>
        <xdr:cNvPr id="136" name="楕円 135"/>
        <xdr:cNvSpPr/>
      </xdr:nvSpPr>
      <xdr:spPr>
        <a:xfrm>
          <a:off x="6098540" y="6308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156210</xdr:rowOff>
    </xdr:from>
    <xdr:to>
      <xdr:col>41</xdr:col>
      <xdr:colOff>50800</xdr:colOff>
      <xdr:row>37</xdr:row>
      <xdr:rowOff>156210</xdr:rowOff>
    </xdr:to>
    <xdr:cxnSp macro="">
      <xdr:nvCxnSpPr>
        <xdr:cNvPr id="137" name="直線コネクタ 136"/>
        <xdr:cNvCxnSpPr/>
      </xdr:nvCxnSpPr>
      <xdr:spPr>
        <a:xfrm>
          <a:off x="6149340" y="635889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1" name="n_4aveValue【図書館】&#10;一人当たり面積"/>
        <xdr:cNvSpPr txBox="1"/>
      </xdr:nvSpPr>
      <xdr:spPr>
        <a:xfrm>
          <a:off x="59373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xdr:cNvSpPr txBox="1"/>
      </xdr:nvSpPr>
      <xdr:spPr>
        <a:xfrm>
          <a:off x="827158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52087</xdr:rowOff>
    </xdr:from>
    <xdr:ext cx="469744" cy="259045"/>
    <xdr:sp macro="" textlink="">
      <xdr:nvSpPr>
        <xdr:cNvPr id="143" name="n_2mainValue【図書館】&#10;一人当たり面積"/>
        <xdr:cNvSpPr txBox="1"/>
      </xdr:nvSpPr>
      <xdr:spPr>
        <a:xfrm>
          <a:off x="750958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52087</xdr:rowOff>
    </xdr:from>
    <xdr:ext cx="469744" cy="259045"/>
    <xdr:sp macro="" textlink="">
      <xdr:nvSpPr>
        <xdr:cNvPr id="144" name="n_3mainValue【図書館】&#10;一人当たり面積"/>
        <xdr:cNvSpPr txBox="1"/>
      </xdr:nvSpPr>
      <xdr:spPr>
        <a:xfrm>
          <a:off x="67120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52087</xdr:rowOff>
    </xdr:from>
    <xdr:ext cx="469744" cy="259045"/>
    <xdr:sp macro="" textlink="">
      <xdr:nvSpPr>
        <xdr:cNvPr id="145" name="n_4mainValue【図書館】&#10;一人当たり面積"/>
        <xdr:cNvSpPr txBox="1"/>
      </xdr:nvSpPr>
      <xdr:spPr>
        <a:xfrm>
          <a:off x="59373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12496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0" name="フローチャート: 判断 179"/>
        <xdr:cNvSpPr/>
      </xdr:nvSpPr>
      <xdr:spPr>
        <a:xfrm>
          <a:off x="965200" y="985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186" name="楕円 185"/>
        <xdr:cNvSpPr/>
      </xdr:nvSpPr>
      <xdr:spPr>
        <a:xfrm>
          <a:off x="4036060" y="10495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80027</xdr:rowOff>
    </xdr:from>
    <xdr:ext cx="405111" cy="259045"/>
    <xdr:sp macro="" textlink="">
      <xdr:nvSpPr>
        <xdr:cNvPr id="187" name="【体育館・プール】&#10;有形固定資産減価償却率該当値テキスト"/>
        <xdr:cNvSpPr txBox="1"/>
      </xdr:nvSpPr>
      <xdr:spPr>
        <a:xfrm>
          <a:off x="4124960"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88" name="楕円 187"/>
        <xdr:cNvSpPr/>
      </xdr:nvSpPr>
      <xdr:spPr>
        <a:xfrm>
          <a:off x="3312160" y="104724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62</xdr:row>
      <xdr:rowOff>152400</xdr:rowOff>
    </xdr:to>
    <xdr:cxnSp macro="">
      <xdr:nvCxnSpPr>
        <xdr:cNvPr id="189" name="直線コネクタ 188"/>
        <xdr:cNvCxnSpPr/>
      </xdr:nvCxnSpPr>
      <xdr:spPr>
        <a:xfrm>
          <a:off x="3355340" y="1052322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55880</xdr:rowOff>
    </xdr:from>
    <xdr:to>
      <xdr:col>15</xdr:col>
      <xdr:colOff>101600</xdr:colOff>
      <xdr:row>62</xdr:row>
      <xdr:rowOff>157480</xdr:rowOff>
    </xdr:to>
    <xdr:sp macro="" textlink="">
      <xdr:nvSpPr>
        <xdr:cNvPr id="190" name="楕円 189"/>
        <xdr:cNvSpPr/>
      </xdr:nvSpPr>
      <xdr:spPr>
        <a:xfrm>
          <a:off x="25146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106680</xdr:rowOff>
    </xdr:from>
    <xdr:to>
      <xdr:col>19</xdr:col>
      <xdr:colOff>177800</xdr:colOff>
      <xdr:row>62</xdr:row>
      <xdr:rowOff>129540</xdr:rowOff>
    </xdr:to>
    <xdr:cxnSp macro="">
      <xdr:nvCxnSpPr>
        <xdr:cNvPr id="191" name="直線コネクタ 190"/>
        <xdr:cNvCxnSpPr/>
      </xdr:nvCxnSpPr>
      <xdr:spPr>
        <a:xfrm>
          <a:off x="2565400" y="105003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xdr:rowOff>
    </xdr:from>
    <xdr:to>
      <xdr:col>10</xdr:col>
      <xdr:colOff>165100</xdr:colOff>
      <xdr:row>62</xdr:row>
      <xdr:rowOff>111760</xdr:rowOff>
    </xdr:to>
    <xdr:sp macro="" textlink="">
      <xdr:nvSpPr>
        <xdr:cNvPr id="192" name="楕円 191"/>
        <xdr:cNvSpPr/>
      </xdr:nvSpPr>
      <xdr:spPr>
        <a:xfrm>
          <a:off x="17399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60960</xdr:rowOff>
    </xdr:from>
    <xdr:to>
      <xdr:col>15</xdr:col>
      <xdr:colOff>50800</xdr:colOff>
      <xdr:row>62</xdr:row>
      <xdr:rowOff>106680</xdr:rowOff>
    </xdr:to>
    <xdr:cxnSp macro="">
      <xdr:nvCxnSpPr>
        <xdr:cNvPr id="193" name="直線コネクタ 192"/>
        <xdr:cNvCxnSpPr/>
      </xdr:nvCxnSpPr>
      <xdr:spPr>
        <a:xfrm>
          <a:off x="1790700" y="1045464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139700</xdr:rowOff>
    </xdr:from>
    <xdr:to>
      <xdr:col>6</xdr:col>
      <xdr:colOff>38100</xdr:colOff>
      <xdr:row>62</xdr:row>
      <xdr:rowOff>69850</xdr:rowOff>
    </xdr:to>
    <xdr:sp macro="" textlink="">
      <xdr:nvSpPr>
        <xdr:cNvPr id="194" name="楕円 193"/>
        <xdr:cNvSpPr/>
      </xdr:nvSpPr>
      <xdr:spPr>
        <a:xfrm>
          <a:off x="965200" y="1036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19050</xdr:rowOff>
    </xdr:from>
    <xdr:to>
      <xdr:col>10</xdr:col>
      <xdr:colOff>114300</xdr:colOff>
      <xdr:row>62</xdr:row>
      <xdr:rowOff>60960</xdr:rowOff>
    </xdr:to>
    <xdr:cxnSp macro="">
      <xdr:nvCxnSpPr>
        <xdr:cNvPr id="195" name="直線コネクタ 194"/>
        <xdr:cNvCxnSpPr/>
      </xdr:nvCxnSpPr>
      <xdr:spPr>
        <a:xfrm>
          <a:off x="1008380" y="1041273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17056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38570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6110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9" name="n_4aveValue【体育館・プール】&#10;有形固定資産減価償却率"/>
        <xdr:cNvSpPr txBox="1"/>
      </xdr:nvSpPr>
      <xdr:spPr>
        <a:xfrm>
          <a:off x="83630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200" name="n_1mainValue【体育館・プール】&#10;有形固定資産減価償却率"/>
        <xdr:cNvSpPr txBox="1"/>
      </xdr:nvSpPr>
      <xdr:spPr>
        <a:xfrm>
          <a:off x="317056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148607</xdr:rowOff>
    </xdr:from>
    <xdr:ext cx="405111" cy="259045"/>
    <xdr:sp macro="" textlink="">
      <xdr:nvSpPr>
        <xdr:cNvPr id="201" name="n_2mainValue【体育館・プール】&#10;有形固定資産減価償却率"/>
        <xdr:cNvSpPr txBox="1"/>
      </xdr:nvSpPr>
      <xdr:spPr>
        <a:xfrm>
          <a:off x="238570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102887</xdr:rowOff>
    </xdr:from>
    <xdr:ext cx="405111" cy="259045"/>
    <xdr:sp macro="" textlink="">
      <xdr:nvSpPr>
        <xdr:cNvPr id="202" name="n_3mainValue【体育館・プール】&#10;有形固定資産減価償却率"/>
        <xdr:cNvSpPr txBox="1"/>
      </xdr:nvSpPr>
      <xdr:spPr>
        <a:xfrm>
          <a:off x="161100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60977</xdr:rowOff>
    </xdr:from>
    <xdr:ext cx="405111" cy="259045"/>
    <xdr:sp macro="" textlink="">
      <xdr:nvSpPr>
        <xdr:cNvPr id="203" name="n_4mainValue【体育館・プール】&#10;有形固定資産減価償却率"/>
        <xdr:cNvSpPr txBox="1"/>
      </xdr:nvSpPr>
      <xdr:spPr>
        <a:xfrm>
          <a:off x="83630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9258300" y="1040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xdr:rowOff>
    </xdr:from>
    <xdr:to>
      <xdr:col>36</xdr:col>
      <xdr:colOff>165100</xdr:colOff>
      <xdr:row>62</xdr:row>
      <xdr:rowOff>107950</xdr:rowOff>
    </xdr:to>
    <xdr:sp macro="" textlink="">
      <xdr:nvSpPr>
        <xdr:cNvPr id="235" name="フローチャート: 判断 234"/>
        <xdr:cNvSpPr/>
      </xdr:nvSpPr>
      <xdr:spPr>
        <a:xfrm>
          <a:off x="609854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136652</xdr:rowOff>
    </xdr:from>
    <xdr:to>
      <xdr:col>55</xdr:col>
      <xdr:colOff>50800</xdr:colOff>
      <xdr:row>61</xdr:row>
      <xdr:rowOff>66802</xdr:rowOff>
    </xdr:to>
    <xdr:sp macro="" textlink="">
      <xdr:nvSpPr>
        <xdr:cNvPr id="241" name="楕円 240"/>
        <xdr:cNvSpPr/>
      </xdr:nvSpPr>
      <xdr:spPr>
        <a:xfrm>
          <a:off x="9192260" y="101950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159529</xdr:rowOff>
    </xdr:from>
    <xdr:ext cx="469744" cy="259045"/>
    <xdr:sp macro="" textlink="">
      <xdr:nvSpPr>
        <xdr:cNvPr id="242" name="【体育館・プール】&#10;一人当たり面積該当値テキスト"/>
        <xdr:cNvSpPr txBox="1"/>
      </xdr:nvSpPr>
      <xdr:spPr>
        <a:xfrm>
          <a:off x="9258300"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138938</xdr:rowOff>
    </xdr:from>
    <xdr:to>
      <xdr:col>50</xdr:col>
      <xdr:colOff>165100</xdr:colOff>
      <xdr:row>61</xdr:row>
      <xdr:rowOff>69088</xdr:rowOff>
    </xdr:to>
    <xdr:sp macro="" textlink="">
      <xdr:nvSpPr>
        <xdr:cNvPr id="243" name="楕円 242"/>
        <xdr:cNvSpPr/>
      </xdr:nvSpPr>
      <xdr:spPr>
        <a:xfrm>
          <a:off x="8445500" y="1019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xdr:rowOff>
    </xdr:from>
    <xdr:to>
      <xdr:col>55</xdr:col>
      <xdr:colOff>0</xdr:colOff>
      <xdr:row>61</xdr:row>
      <xdr:rowOff>18288</xdr:rowOff>
    </xdr:to>
    <xdr:cxnSp macro="">
      <xdr:nvCxnSpPr>
        <xdr:cNvPr id="244" name="直線コネクタ 243"/>
        <xdr:cNvCxnSpPr/>
      </xdr:nvCxnSpPr>
      <xdr:spPr>
        <a:xfrm flipV="1">
          <a:off x="8496300" y="10242042"/>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132080</xdr:rowOff>
    </xdr:from>
    <xdr:to>
      <xdr:col>46</xdr:col>
      <xdr:colOff>38100</xdr:colOff>
      <xdr:row>61</xdr:row>
      <xdr:rowOff>62230</xdr:rowOff>
    </xdr:to>
    <xdr:sp macro="" textlink="">
      <xdr:nvSpPr>
        <xdr:cNvPr id="245" name="楕円 244"/>
        <xdr:cNvSpPr/>
      </xdr:nvSpPr>
      <xdr:spPr>
        <a:xfrm>
          <a:off x="7670800" y="10190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18288</xdr:rowOff>
    </xdr:to>
    <xdr:cxnSp macro="">
      <xdr:nvCxnSpPr>
        <xdr:cNvPr id="246" name="直線コネクタ 245"/>
        <xdr:cNvCxnSpPr/>
      </xdr:nvCxnSpPr>
      <xdr:spPr>
        <a:xfrm>
          <a:off x="7713980" y="10237470"/>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161798</xdr:rowOff>
    </xdr:from>
    <xdr:to>
      <xdr:col>41</xdr:col>
      <xdr:colOff>101600</xdr:colOff>
      <xdr:row>61</xdr:row>
      <xdr:rowOff>91948</xdr:rowOff>
    </xdr:to>
    <xdr:sp macro="" textlink="">
      <xdr:nvSpPr>
        <xdr:cNvPr id="247" name="楕円 246"/>
        <xdr:cNvSpPr/>
      </xdr:nvSpPr>
      <xdr:spPr>
        <a:xfrm>
          <a:off x="6873240" y="10220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41148</xdr:rowOff>
    </xdr:to>
    <xdr:cxnSp macro="">
      <xdr:nvCxnSpPr>
        <xdr:cNvPr id="248" name="直線コネクタ 247"/>
        <xdr:cNvCxnSpPr/>
      </xdr:nvCxnSpPr>
      <xdr:spPr>
        <a:xfrm flipV="1">
          <a:off x="6924040" y="10237470"/>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4064</xdr:rowOff>
    </xdr:from>
    <xdr:to>
      <xdr:col>36</xdr:col>
      <xdr:colOff>165100</xdr:colOff>
      <xdr:row>61</xdr:row>
      <xdr:rowOff>105664</xdr:rowOff>
    </xdr:to>
    <xdr:sp macro="" textlink="">
      <xdr:nvSpPr>
        <xdr:cNvPr id="249" name="楕円 248"/>
        <xdr:cNvSpPr/>
      </xdr:nvSpPr>
      <xdr:spPr>
        <a:xfrm>
          <a:off x="6098540" y="102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41148</xdr:rowOff>
    </xdr:from>
    <xdr:to>
      <xdr:col>41</xdr:col>
      <xdr:colOff>50800</xdr:colOff>
      <xdr:row>61</xdr:row>
      <xdr:rowOff>54864</xdr:rowOff>
    </xdr:to>
    <xdr:cxnSp macro="">
      <xdr:nvCxnSpPr>
        <xdr:cNvPr id="250" name="直線コネクタ 249"/>
        <xdr:cNvCxnSpPr/>
      </xdr:nvCxnSpPr>
      <xdr:spPr>
        <a:xfrm flipV="1">
          <a:off x="6149340" y="10267188"/>
          <a:ext cx="7747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8271587" y="1052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671202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254" name="n_4aveValue【体育館・プール】&#10;一人当たり面積"/>
        <xdr:cNvSpPr txBox="1"/>
      </xdr:nvSpPr>
      <xdr:spPr>
        <a:xfrm>
          <a:off x="593732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85615</xdr:rowOff>
    </xdr:from>
    <xdr:ext cx="469744" cy="259045"/>
    <xdr:sp macro="" textlink="">
      <xdr:nvSpPr>
        <xdr:cNvPr id="255" name="n_1mainValue【体育館・プール】&#10;一人当たり面積"/>
        <xdr:cNvSpPr txBox="1"/>
      </xdr:nvSpPr>
      <xdr:spPr>
        <a:xfrm>
          <a:off x="8271587" y="99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78757</xdr:rowOff>
    </xdr:from>
    <xdr:ext cx="469744" cy="259045"/>
    <xdr:sp macro="" textlink="">
      <xdr:nvSpPr>
        <xdr:cNvPr id="256" name="n_2mainValue【体育館・プール】&#10;一人当たり面積"/>
        <xdr:cNvSpPr txBox="1"/>
      </xdr:nvSpPr>
      <xdr:spPr>
        <a:xfrm>
          <a:off x="750958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108475</xdr:rowOff>
    </xdr:from>
    <xdr:ext cx="469744" cy="259045"/>
    <xdr:sp macro="" textlink="">
      <xdr:nvSpPr>
        <xdr:cNvPr id="257" name="n_3mainValue【体育館・プール】&#10;一人当たり面積"/>
        <xdr:cNvSpPr txBox="1"/>
      </xdr:nvSpPr>
      <xdr:spPr>
        <a:xfrm>
          <a:off x="6712027" y="999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122191</xdr:rowOff>
    </xdr:from>
    <xdr:ext cx="469744" cy="259045"/>
    <xdr:sp macro="" textlink="">
      <xdr:nvSpPr>
        <xdr:cNvPr id="258" name="n_4mainValue【体育館・プール】&#10;一人当たり面積"/>
        <xdr:cNvSpPr txBox="1"/>
      </xdr:nvSpPr>
      <xdr:spPr>
        <a:xfrm>
          <a:off x="5937327" y="1001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124960" y="13278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37592</xdr:rowOff>
    </xdr:from>
    <xdr:to>
      <xdr:col>6</xdr:col>
      <xdr:colOff>38100</xdr:colOff>
      <xdr:row>79</xdr:row>
      <xdr:rowOff>139192</xdr:rowOff>
    </xdr:to>
    <xdr:sp macro="" textlink="">
      <xdr:nvSpPr>
        <xdr:cNvPr id="291" name="フローチャート: 判断 290"/>
        <xdr:cNvSpPr/>
      </xdr:nvSpPr>
      <xdr:spPr>
        <a:xfrm>
          <a:off x="965200" y="13281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97" name="楕円 296"/>
        <xdr:cNvSpPr/>
      </xdr:nvSpPr>
      <xdr:spPr>
        <a:xfrm>
          <a:off x="4036060" y="134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16019</xdr:rowOff>
    </xdr:from>
    <xdr:ext cx="405111" cy="259045"/>
    <xdr:sp macro="" textlink="">
      <xdr:nvSpPr>
        <xdr:cNvPr id="298" name="【福祉施設】&#10;有形固定資産減価償却率該当値テキスト"/>
        <xdr:cNvSpPr txBox="1"/>
      </xdr:nvSpPr>
      <xdr:spPr>
        <a:xfrm>
          <a:off x="4124960" y="1342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154178</xdr:rowOff>
    </xdr:from>
    <xdr:to>
      <xdr:col>20</xdr:col>
      <xdr:colOff>38100</xdr:colOff>
      <xdr:row>80</xdr:row>
      <xdr:rowOff>84328</xdr:rowOff>
    </xdr:to>
    <xdr:sp macro="" textlink="">
      <xdr:nvSpPr>
        <xdr:cNvPr id="299" name="楕円 298"/>
        <xdr:cNvSpPr/>
      </xdr:nvSpPr>
      <xdr:spPr>
        <a:xfrm>
          <a:off x="3312160" y="13397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33528</xdr:rowOff>
    </xdr:from>
    <xdr:to>
      <xdr:col>24</xdr:col>
      <xdr:colOff>63500</xdr:colOff>
      <xdr:row>80</xdr:row>
      <xdr:rowOff>88392</xdr:rowOff>
    </xdr:to>
    <xdr:cxnSp macro="">
      <xdr:nvCxnSpPr>
        <xdr:cNvPr id="300" name="直線コネクタ 299"/>
        <xdr:cNvCxnSpPr/>
      </xdr:nvCxnSpPr>
      <xdr:spPr>
        <a:xfrm>
          <a:off x="3355340" y="13444728"/>
          <a:ext cx="73152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156463</xdr:rowOff>
    </xdr:from>
    <xdr:to>
      <xdr:col>15</xdr:col>
      <xdr:colOff>101600</xdr:colOff>
      <xdr:row>80</xdr:row>
      <xdr:rowOff>86613</xdr:rowOff>
    </xdr:to>
    <xdr:sp macro="" textlink="">
      <xdr:nvSpPr>
        <xdr:cNvPr id="301" name="楕円 300"/>
        <xdr:cNvSpPr/>
      </xdr:nvSpPr>
      <xdr:spPr>
        <a:xfrm>
          <a:off x="2514600" y="13400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33528</xdr:rowOff>
    </xdr:from>
    <xdr:to>
      <xdr:col>19</xdr:col>
      <xdr:colOff>177800</xdr:colOff>
      <xdr:row>80</xdr:row>
      <xdr:rowOff>35813</xdr:rowOff>
    </xdr:to>
    <xdr:cxnSp macro="">
      <xdr:nvCxnSpPr>
        <xdr:cNvPr id="302" name="直線コネクタ 301"/>
        <xdr:cNvCxnSpPr/>
      </xdr:nvCxnSpPr>
      <xdr:spPr>
        <a:xfrm flipV="1">
          <a:off x="2565400" y="13444728"/>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108458</xdr:rowOff>
    </xdr:from>
    <xdr:to>
      <xdr:col>10</xdr:col>
      <xdr:colOff>165100</xdr:colOff>
      <xdr:row>80</xdr:row>
      <xdr:rowOff>38608</xdr:rowOff>
    </xdr:to>
    <xdr:sp macro="" textlink="">
      <xdr:nvSpPr>
        <xdr:cNvPr id="303" name="楕円 302"/>
        <xdr:cNvSpPr/>
      </xdr:nvSpPr>
      <xdr:spPr>
        <a:xfrm>
          <a:off x="1739900" y="13352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159258</xdr:rowOff>
    </xdr:from>
    <xdr:to>
      <xdr:col>15</xdr:col>
      <xdr:colOff>50800</xdr:colOff>
      <xdr:row>80</xdr:row>
      <xdr:rowOff>35813</xdr:rowOff>
    </xdr:to>
    <xdr:cxnSp macro="">
      <xdr:nvCxnSpPr>
        <xdr:cNvPr id="304" name="直線コネクタ 303"/>
        <xdr:cNvCxnSpPr/>
      </xdr:nvCxnSpPr>
      <xdr:spPr>
        <a:xfrm>
          <a:off x="1790700" y="13402818"/>
          <a:ext cx="77470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76454</xdr:rowOff>
    </xdr:from>
    <xdr:to>
      <xdr:col>6</xdr:col>
      <xdr:colOff>38100</xdr:colOff>
      <xdr:row>80</xdr:row>
      <xdr:rowOff>6604</xdr:rowOff>
    </xdr:to>
    <xdr:sp macro="" textlink="">
      <xdr:nvSpPr>
        <xdr:cNvPr id="305" name="楕円 304"/>
        <xdr:cNvSpPr/>
      </xdr:nvSpPr>
      <xdr:spPr>
        <a:xfrm>
          <a:off x="965200" y="133200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127254</xdr:rowOff>
    </xdr:from>
    <xdr:to>
      <xdr:col>10</xdr:col>
      <xdr:colOff>114300</xdr:colOff>
      <xdr:row>79</xdr:row>
      <xdr:rowOff>159258</xdr:rowOff>
    </xdr:to>
    <xdr:cxnSp macro="">
      <xdr:nvCxnSpPr>
        <xdr:cNvPr id="306" name="直線コネクタ 305"/>
        <xdr:cNvCxnSpPr/>
      </xdr:nvCxnSpPr>
      <xdr:spPr>
        <a:xfrm>
          <a:off x="1008380" y="13370814"/>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38570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155719</xdr:rowOff>
    </xdr:from>
    <xdr:ext cx="405111" cy="259045"/>
    <xdr:sp macro="" textlink="">
      <xdr:nvSpPr>
        <xdr:cNvPr id="310" name="n_4aveValue【福祉施設】&#10;有形固定資産減価償却率"/>
        <xdr:cNvSpPr txBox="1"/>
      </xdr:nvSpPr>
      <xdr:spPr>
        <a:xfrm>
          <a:off x="836304" y="1306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75455</xdr:rowOff>
    </xdr:from>
    <xdr:ext cx="405111" cy="259045"/>
    <xdr:sp macro="" textlink="">
      <xdr:nvSpPr>
        <xdr:cNvPr id="311" name="n_1mainValue【福祉施設】&#10;有形固定資産減価償却率"/>
        <xdr:cNvSpPr txBox="1"/>
      </xdr:nvSpPr>
      <xdr:spPr>
        <a:xfrm>
          <a:off x="3170564" y="1348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77740</xdr:rowOff>
    </xdr:from>
    <xdr:ext cx="405111" cy="259045"/>
    <xdr:sp macro="" textlink="">
      <xdr:nvSpPr>
        <xdr:cNvPr id="312" name="n_2mainValue【福祉施設】&#10;有形固定資産減価償却率"/>
        <xdr:cNvSpPr txBox="1"/>
      </xdr:nvSpPr>
      <xdr:spPr>
        <a:xfrm>
          <a:off x="2385704" y="1348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29735</xdr:rowOff>
    </xdr:from>
    <xdr:ext cx="405111" cy="259045"/>
    <xdr:sp macro="" textlink="">
      <xdr:nvSpPr>
        <xdr:cNvPr id="313" name="n_3mainValue【福祉施設】&#10;有形固定資産減価償却率"/>
        <xdr:cNvSpPr txBox="1"/>
      </xdr:nvSpPr>
      <xdr:spPr>
        <a:xfrm>
          <a:off x="1611004" y="1344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169181</xdr:rowOff>
    </xdr:from>
    <xdr:ext cx="405111" cy="259045"/>
    <xdr:sp macro="" textlink="">
      <xdr:nvSpPr>
        <xdr:cNvPr id="314" name="n_4mainValue【福祉施設】&#10;有形固定資産減価償却率"/>
        <xdr:cNvSpPr txBox="1"/>
      </xdr:nvSpPr>
      <xdr:spPr>
        <a:xfrm>
          <a:off x="836304" y="1341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9258300" y="1395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55336</xdr:rowOff>
    </xdr:from>
    <xdr:to>
      <xdr:col>55</xdr:col>
      <xdr:colOff>50800</xdr:colOff>
      <xdr:row>79</xdr:row>
      <xdr:rowOff>156936</xdr:rowOff>
    </xdr:to>
    <xdr:sp macro="" textlink="">
      <xdr:nvSpPr>
        <xdr:cNvPr id="356" name="楕円 355"/>
        <xdr:cNvSpPr/>
      </xdr:nvSpPr>
      <xdr:spPr>
        <a:xfrm>
          <a:off x="9192260" y="132988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78213</xdr:rowOff>
    </xdr:from>
    <xdr:ext cx="469744" cy="259045"/>
    <xdr:sp macro="" textlink="">
      <xdr:nvSpPr>
        <xdr:cNvPr id="357" name="【福祉施設】&#10;一人当たり面積該当値テキスト"/>
        <xdr:cNvSpPr txBox="1"/>
      </xdr:nvSpPr>
      <xdr:spPr>
        <a:xfrm>
          <a:off x="9258300" y="131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109764</xdr:rowOff>
    </xdr:from>
    <xdr:to>
      <xdr:col>50</xdr:col>
      <xdr:colOff>165100</xdr:colOff>
      <xdr:row>80</xdr:row>
      <xdr:rowOff>39914</xdr:rowOff>
    </xdr:to>
    <xdr:sp macro="" textlink="">
      <xdr:nvSpPr>
        <xdr:cNvPr id="358" name="楕円 357"/>
        <xdr:cNvSpPr/>
      </xdr:nvSpPr>
      <xdr:spPr>
        <a:xfrm>
          <a:off x="8445500" y="13353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106136</xdr:rowOff>
    </xdr:from>
    <xdr:to>
      <xdr:col>55</xdr:col>
      <xdr:colOff>0</xdr:colOff>
      <xdr:row>79</xdr:row>
      <xdr:rowOff>160564</xdr:rowOff>
    </xdr:to>
    <xdr:cxnSp macro="">
      <xdr:nvCxnSpPr>
        <xdr:cNvPr id="359" name="直線コネクタ 358"/>
        <xdr:cNvCxnSpPr/>
      </xdr:nvCxnSpPr>
      <xdr:spPr>
        <a:xfrm flipV="1">
          <a:off x="8496300" y="13349696"/>
          <a:ext cx="7239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77107</xdr:rowOff>
    </xdr:from>
    <xdr:to>
      <xdr:col>46</xdr:col>
      <xdr:colOff>38100</xdr:colOff>
      <xdr:row>80</xdr:row>
      <xdr:rowOff>7257</xdr:rowOff>
    </xdr:to>
    <xdr:sp macro="" textlink="">
      <xdr:nvSpPr>
        <xdr:cNvPr id="360" name="楕円 359"/>
        <xdr:cNvSpPr/>
      </xdr:nvSpPr>
      <xdr:spPr>
        <a:xfrm>
          <a:off x="7670800" y="13320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127907</xdr:rowOff>
    </xdr:from>
    <xdr:to>
      <xdr:col>50</xdr:col>
      <xdr:colOff>114300</xdr:colOff>
      <xdr:row>79</xdr:row>
      <xdr:rowOff>160564</xdr:rowOff>
    </xdr:to>
    <xdr:cxnSp macro="">
      <xdr:nvCxnSpPr>
        <xdr:cNvPr id="361" name="直線コネクタ 360"/>
        <xdr:cNvCxnSpPr/>
      </xdr:nvCxnSpPr>
      <xdr:spPr>
        <a:xfrm>
          <a:off x="7713980" y="13371467"/>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87993</xdr:rowOff>
    </xdr:from>
    <xdr:to>
      <xdr:col>41</xdr:col>
      <xdr:colOff>101600</xdr:colOff>
      <xdr:row>80</xdr:row>
      <xdr:rowOff>18143</xdr:rowOff>
    </xdr:to>
    <xdr:sp macro="" textlink="">
      <xdr:nvSpPr>
        <xdr:cNvPr id="362" name="楕円 361"/>
        <xdr:cNvSpPr/>
      </xdr:nvSpPr>
      <xdr:spPr>
        <a:xfrm>
          <a:off x="6873240" y="13331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127907</xdr:rowOff>
    </xdr:from>
    <xdr:to>
      <xdr:col>45</xdr:col>
      <xdr:colOff>177800</xdr:colOff>
      <xdr:row>79</xdr:row>
      <xdr:rowOff>138793</xdr:rowOff>
    </xdr:to>
    <xdr:cxnSp macro="">
      <xdr:nvCxnSpPr>
        <xdr:cNvPr id="363" name="直線コネクタ 362"/>
        <xdr:cNvCxnSpPr/>
      </xdr:nvCxnSpPr>
      <xdr:spPr>
        <a:xfrm flipV="1">
          <a:off x="6924040" y="13371467"/>
          <a:ext cx="78994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xdr:rowOff>
    </xdr:from>
    <xdr:to>
      <xdr:col>36</xdr:col>
      <xdr:colOff>165100</xdr:colOff>
      <xdr:row>80</xdr:row>
      <xdr:rowOff>116114</xdr:rowOff>
    </xdr:to>
    <xdr:sp macro="" textlink="">
      <xdr:nvSpPr>
        <xdr:cNvPr id="364" name="楕円 363"/>
        <xdr:cNvSpPr/>
      </xdr:nvSpPr>
      <xdr:spPr>
        <a:xfrm>
          <a:off x="609854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138793</xdr:rowOff>
    </xdr:from>
    <xdr:to>
      <xdr:col>41</xdr:col>
      <xdr:colOff>50800</xdr:colOff>
      <xdr:row>80</xdr:row>
      <xdr:rowOff>65314</xdr:rowOff>
    </xdr:to>
    <xdr:cxnSp macro="">
      <xdr:nvCxnSpPr>
        <xdr:cNvPr id="365" name="直線コネクタ 364"/>
        <xdr:cNvCxnSpPr/>
      </xdr:nvCxnSpPr>
      <xdr:spPr>
        <a:xfrm flipV="1">
          <a:off x="6149340" y="13382353"/>
          <a:ext cx="77470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671202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59373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56441</xdr:rowOff>
    </xdr:from>
    <xdr:ext cx="469744" cy="259045"/>
    <xdr:sp macro="" textlink="">
      <xdr:nvSpPr>
        <xdr:cNvPr id="370" name="n_1mainValue【福祉施設】&#10;一人当たり面積"/>
        <xdr:cNvSpPr txBox="1"/>
      </xdr:nvSpPr>
      <xdr:spPr>
        <a:xfrm>
          <a:off x="8271587" y="1313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23784</xdr:rowOff>
    </xdr:from>
    <xdr:ext cx="469744" cy="259045"/>
    <xdr:sp macro="" textlink="">
      <xdr:nvSpPr>
        <xdr:cNvPr id="371" name="n_2mainValue【福祉施設】&#10;一人当たり面積"/>
        <xdr:cNvSpPr txBox="1"/>
      </xdr:nvSpPr>
      <xdr:spPr>
        <a:xfrm>
          <a:off x="7509587" y="1309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34670</xdr:rowOff>
    </xdr:from>
    <xdr:ext cx="469744" cy="259045"/>
    <xdr:sp macro="" textlink="">
      <xdr:nvSpPr>
        <xdr:cNvPr id="372" name="n_3mainValue【福祉施設】&#10;一人当たり面積"/>
        <xdr:cNvSpPr txBox="1"/>
      </xdr:nvSpPr>
      <xdr:spPr>
        <a:xfrm>
          <a:off x="6712027" y="1311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132641</xdr:rowOff>
    </xdr:from>
    <xdr:ext cx="469744" cy="259045"/>
    <xdr:sp macro="" textlink="">
      <xdr:nvSpPr>
        <xdr:cNvPr id="373" name="n_4mainValue【福祉施設】&#10;一人当たり面積"/>
        <xdr:cNvSpPr txBox="1"/>
      </xdr:nvSpPr>
      <xdr:spPr>
        <a:xfrm>
          <a:off x="5937327" y="1320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08" name="フローチャート: 判断 407"/>
        <xdr:cNvSpPr/>
      </xdr:nvSpPr>
      <xdr:spPr>
        <a:xfrm>
          <a:off x="965200" y="173475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42545</xdr:rowOff>
    </xdr:from>
    <xdr:to>
      <xdr:col>24</xdr:col>
      <xdr:colOff>114300</xdr:colOff>
      <xdr:row>108</xdr:row>
      <xdr:rowOff>144145</xdr:rowOff>
    </xdr:to>
    <xdr:sp macro="" textlink="">
      <xdr:nvSpPr>
        <xdr:cNvPr id="414" name="楕円 413"/>
        <xdr:cNvSpPr/>
      </xdr:nvSpPr>
      <xdr:spPr>
        <a:xfrm>
          <a:off x="4036060" y="181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128922</xdr:rowOff>
    </xdr:from>
    <xdr:ext cx="405111" cy="259045"/>
    <xdr:sp macro="" textlink="">
      <xdr:nvSpPr>
        <xdr:cNvPr id="415" name="【市民会館】&#10;有形固定資産減価償却率該当値テキスト"/>
        <xdr:cNvSpPr txBox="1"/>
      </xdr:nvSpPr>
      <xdr:spPr>
        <a:xfrm>
          <a:off x="4124960" y="1806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25400</xdr:rowOff>
    </xdr:from>
    <xdr:to>
      <xdr:col>20</xdr:col>
      <xdr:colOff>38100</xdr:colOff>
      <xdr:row>108</xdr:row>
      <xdr:rowOff>127000</xdr:rowOff>
    </xdr:to>
    <xdr:sp macro="" textlink="">
      <xdr:nvSpPr>
        <xdr:cNvPr id="416" name="楕円 415"/>
        <xdr:cNvSpPr/>
      </xdr:nvSpPr>
      <xdr:spPr>
        <a:xfrm>
          <a:off x="331216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76200</xdr:rowOff>
    </xdr:from>
    <xdr:to>
      <xdr:col>24</xdr:col>
      <xdr:colOff>63500</xdr:colOff>
      <xdr:row>108</xdr:row>
      <xdr:rowOff>93345</xdr:rowOff>
    </xdr:to>
    <xdr:cxnSp macro="">
      <xdr:nvCxnSpPr>
        <xdr:cNvPr id="417" name="直線コネクタ 416"/>
        <xdr:cNvCxnSpPr/>
      </xdr:nvCxnSpPr>
      <xdr:spPr>
        <a:xfrm>
          <a:off x="3355340" y="18181320"/>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10161</xdr:rowOff>
    </xdr:from>
    <xdr:to>
      <xdr:col>15</xdr:col>
      <xdr:colOff>101600</xdr:colOff>
      <xdr:row>108</xdr:row>
      <xdr:rowOff>111761</xdr:rowOff>
    </xdr:to>
    <xdr:sp macro="" textlink="">
      <xdr:nvSpPr>
        <xdr:cNvPr id="418" name="楕円 417"/>
        <xdr:cNvSpPr/>
      </xdr:nvSpPr>
      <xdr:spPr>
        <a:xfrm>
          <a:off x="2514600" y="181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60961</xdr:rowOff>
    </xdr:from>
    <xdr:to>
      <xdr:col>19</xdr:col>
      <xdr:colOff>177800</xdr:colOff>
      <xdr:row>108</xdr:row>
      <xdr:rowOff>76200</xdr:rowOff>
    </xdr:to>
    <xdr:cxnSp macro="">
      <xdr:nvCxnSpPr>
        <xdr:cNvPr id="419" name="直線コネクタ 418"/>
        <xdr:cNvCxnSpPr/>
      </xdr:nvCxnSpPr>
      <xdr:spPr>
        <a:xfrm>
          <a:off x="2565400" y="18166081"/>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164464</xdr:rowOff>
    </xdr:from>
    <xdr:to>
      <xdr:col>10</xdr:col>
      <xdr:colOff>165100</xdr:colOff>
      <xdr:row>108</xdr:row>
      <xdr:rowOff>94614</xdr:rowOff>
    </xdr:to>
    <xdr:sp macro="" textlink="">
      <xdr:nvSpPr>
        <xdr:cNvPr id="420" name="楕円 419"/>
        <xdr:cNvSpPr/>
      </xdr:nvSpPr>
      <xdr:spPr>
        <a:xfrm>
          <a:off x="1739900" y="1810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43814</xdr:rowOff>
    </xdr:from>
    <xdr:to>
      <xdr:col>15</xdr:col>
      <xdr:colOff>50800</xdr:colOff>
      <xdr:row>108</xdr:row>
      <xdr:rowOff>60961</xdr:rowOff>
    </xdr:to>
    <xdr:cxnSp macro="">
      <xdr:nvCxnSpPr>
        <xdr:cNvPr id="421" name="直線コネクタ 420"/>
        <xdr:cNvCxnSpPr/>
      </xdr:nvCxnSpPr>
      <xdr:spPr>
        <a:xfrm>
          <a:off x="1790700" y="18148934"/>
          <a:ext cx="7747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147320</xdr:rowOff>
    </xdr:from>
    <xdr:to>
      <xdr:col>6</xdr:col>
      <xdr:colOff>38100</xdr:colOff>
      <xdr:row>108</xdr:row>
      <xdr:rowOff>77470</xdr:rowOff>
    </xdr:to>
    <xdr:sp macro="" textlink="">
      <xdr:nvSpPr>
        <xdr:cNvPr id="422" name="楕円 421"/>
        <xdr:cNvSpPr/>
      </xdr:nvSpPr>
      <xdr:spPr>
        <a:xfrm>
          <a:off x="965200" y="18084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26670</xdr:rowOff>
    </xdr:from>
    <xdr:to>
      <xdr:col>10</xdr:col>
      <xdr:colOff>114300</xdr:colOff>
      <xdr:row>108</xdr:row>
      <xdr:rowOff>43814</xdr:rowOff>
    </xdr:to>
    <xdr:cxnSp macro="">
      <xdr:nvCxnSpPr>
        <xdr:cNvPr id="423" name="直線コネクタ 422"/>
        <xdr:cNvCxnSpPr/>
      </xdr:nvCxnSpPr>
      <xdr:spPr>
        <a:xfrm>
          <a:off x="1008380" y="18131790"/>
          <a:ext cx="78232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27322</xdr:rowOff>
    </xdr:from>
    <xdr:ext cx="405111" cy="259045"/>
    <xdr:sp macro="" textlink="">
      <xdr:nvSpPr>
        <xdr:cNvPr id="427" name="n_4aveValue【市民会館】&#10;有形固定資産減価償却率"/>
        <xdr:cNvSpPr txBox="1"/>
      </xdr:nvSpPr>
      <xdr:spPr>
        <a:xfrm>
          <a:off x="83630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118127</xdr:rowOff>
    </xdr:from>
    <xdr:ext cx="405111" cy="259045"/>
    <xdr:sp macro="" textlink="">
      <xdr:nvSpPr>
        <xdr:cNvPr id="428" name="n_1mainValue【市民会館】&#10;有形固定資産減価償却率"/>
        <xdr:cNvSpPr txBox="1"/>
      </xdr:nvSpPr>
      <xdr:spPr>
        <a:xfrm>
          <a:off x="317056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102888</xdr:rowOff>
    </xdr:from>
    <xdr:ext cx="405111" cy="259045"/>
    <xdr:sp macro="" textlink="">
      <xdr:nvSpPr>
        <xdr:cNvPr id="429" name="n_2mainValue【市民会館】&#10;有形固定資産減価償却率"/>
        <xdr:cNvSpPr txBox="1"/>
      </xdr:nvSpPr>
      <xdr:spPr>
        <a:xfrm>
          <a:off x="2385704"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85741</xdr:rowOff>
    </xdr:from>
    <xdr:ext cx="405111" cy="259045"/>
    <xdr:sp macro="" textlink="">
      <xdr:nvSpPr>
        <xdr:cNvPr id="430" name="n_3mainValue【市民会館】&#10;有形固定資産減価償却率"/>
        <xdr:cNvSpPr txBox="1"/>
      </xdr:nvSpPr>
      <xdr:spPr>
        <a:xfrm>
          <a:off x="1611004" y="1819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68597</xdr:rowOff>
    </xdr:from>
    <xdr:ext cx="405111" cy="259045"/>
    <xdr:sp macro="" textlink="">
      <xdr:nvSpPr>
        <xdr:cNvPr id="431" name="n_4mainValue【市民会館】&#10;有形固定資産減価償却率"/>
        <xdr:cNvSpPr txBox="1"/>
      </xdr:nvSpPr>
      <xdr:spPr>
        <a:xfrm>
          <a:off x="836304"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61" name="フローチャート: 判断 460"/>
        <xdr:cNvSpPr/>
      </xdr:nvSpPr>
      <xdr:spPr>
        <a:xfrm>
          <a:off x="60985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67" name="楕円 466"/>
        <xdr:cNvSpPr/>
      </xdr:nvSpPr>
      <xdr:spPr>
        <a:xfrm>
          <a:off x="9192260" y="1783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68" name="【市民会館】&#10;一人当たり面積該当値テキスト"/>
        <xdr:cNvSpPr txBox="1"/>
      </xdr:nvSpPr>
      <xdr:spPr>
        <a:xfrm>
          <a:off x="9258300" y="1781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65405</xdr:rowOff>
    </xdr:from>
    <xdr:to>
      <xdr:col>50</xdr:col>
      <xdr:colOff>165100</xdr:colOff>
      <xdr:row>106</xdr:row>
      <xdr:rowOff>167005</xdr:rowOff>
    </xdr:to>
    <xdr:sp macro="" textlink="">
      <xdr:nvSpPr>
        <xdr:cNvPr id="469" name="楕円 468"/>
        <xdr:cNvSpPr/>
      </xdr:nvSpPr>
      <xdr:spPr>
        <a:xfrm>
          <a:off x="8445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116205</xdr:rowOff>
    </xdr:to>
    <xdr:cxnSp macro="">
      <xdr:nvCxnSpPr>
        <xdr:cNvPr id="470" name="直線コネクタ 469"/>
        <xdr:cNvCxnSpPr/>
      </xdr:nvCxnSpPr>
      <xdr:spPr>
        <a:xfrm>
          <a:off x="8496300" y="1788604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65405</xdr:rowOff>
    </xdr:from>
    <xdr:to>
      <xdr:col>46</xdr:col>
      <xdr:colOff>38100</xdr:colOff>
      <xdr:row>106</xdr:row>
      <xdr:rowOff>167005</xdr:rowOff>
    </xdr:to>
    <xdr:sp macro="" textlink="">
      <xdr:nvSpPr>
        <xdr:cNvPr id="471" name="楕円 470"/>
        <xdr:cNvSpPr/>
      </xdr:nvSpPr>
      <xdr:spPr>
        <a:xfrm>
          <a:off x="7670800" y="178352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116205</xdr:rowOff>
    </xdr:from>
    <xdr:to>
      <xdr:col>50</xdr:col>
      <xdr:colOff>114300</xdr:colOff>
      <xdr:row>106</xdr:row>
      <xdr:rowOff>116205</xdr:rowOff>
    </xdr:to>
    <xdr:cxnSp macro="">
      <xdr:nvCxnSpPr>
        <xdr:cNvPr id="472" name="直線コネクタ 471"/>
        <xdr:cNvCxnSpPr/>
      </xdr:nvCxnSpPr>
      <xdr:spPr>
        <a:xfrm>
          <a:off x="7713980" y="178860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65405</xdr:rowOff>
    </xdr:from>
    <xdr:to>
      <xdr:col>41</xdr:col>
      <xdr:colOff>101600</xdr:colOff>
      <xdr:row>106</xdr:row>
      <xdr:rowOff>167005</xdr:rowOff>
    </xdr:to>
    <xdr:sp macro="" textlink="">
      <xdr:nvSpPr>
        <xdr:cNvPr id="473" name="楕円 472"/>
        <xdr:cNvSpPr/>
      </xdr:nvSpPr>
      <xdr:spPr>
        <a:xfrm>
          <a:off x="687324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116205</xdr:rowOff>
    </xdr:from>
    <xdr:to>
      <xdr:col>45</xdr:col>
      <xdr:colOff>177800</xdr:colOff>
      <xdr:row>106</xdr:row>
      <xdr:rowOff>116205</xdr:rowOff>
    </xdr:to>
    <xdr:cxnSp macro="">
      <xdr:nvCxnSpPr>
        <xdr:cNvPr id="474" name="直線コネクタ 473"/>
        <xdr:cNvCxnSpPr/>
      </xdr:nvCxnSpPr>
      <xdr:spPr>
        <a:xfrm>
          <a:off x="6924040" y="178860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75" name="楕円 474"/>
        <xdr:cNvSpPr/>
      </xdr:nvSpPr>
      <xdr:spPr>
        <a:xfrm>
          <a:off x="6098540" y="1784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116205</xdr:rowOff>
    </xdr:from>
    <xdr:to>
      <xdr:col>41</xdr:col>
      <xdr:colOff>50800</xdr:colOff>
      <xdr:row>106</xdr:row>
      <xdr:rowOff>121920</xdr:rowOff>
    </xdr:to>
    <xdr:cxnSp macro="">
      <xdr:nvCxnSpPr>
        <xdr:cNvPr id="476" name="直線コネクタ 475"/>
        <xdr:cNvCxnSpPr/>
      </xdr:nvCxnSpPr>
      <xdr:spPr>
        <a:xfrm flipV="1">
          <a:off x="6149340" y="1788604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67120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80" name="n_4aveValue【市民会館】&#10;一人当たり面積"/>
        <xdr:cNvSpPr txBox="1"/>
      </xdr:nvSpPr>
      <xdr:spPr>
        <a:xfrm>
          <a:off x="59373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158132</xdr:rowOff>
    </xdr:from>
    <xdr:ext cx="469744" cy="259045"/>
    <xdr:sp macro="" textlink="">
      <xdr:nvSpPr>
        <xdr:cNvPr id="481" name="n_1mainValue【市民会館】&#10;一人当たり面積"/>
        <xdr:cNvSpPr txBox="1"/>
      </xdr:nvSpPr>
      <xdr:spPr>
        <a:xfrm>
          <a:off x="827158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158132</xdr:rowOff>
    </xdr:from>
    <xdr:ext cx="469744" cy="259045"/>
    <xdr:sp macro="" textlink="">
      <xdr:nvSpPr>
        <xdr:cNvPr id="482" name="n_2mainValue【市民会館】&#10;一人当たり面積"/>
        <xdr:cNvSpPr txBox="1"/>
      </xdr:nvSpPr>
      <xdr:spPr>
        <a:xfrm>
          <a:off x="750958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158132</xdr:rowOff>
    </xdr:from>
    <xdr:ext cx="469744" cy="259045"/>
    <xdr:sp macro="" textlink="">
      <xdr:nvSpPr>
        <xdr:cNvPr id="483" name="n_3mainValue【市民会館】&#10;一人当たり面積"/>
        <xdr:cNvSpPr txBox="1"/>
      </xdr:nvSpPr>
      <xdr:spPr>
        <a:xfrm>
          <a:off x="6712027" y="1792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84" name="n_4mainValue【市民会館】&#10;一人当たり面積"/>
        <xdr:cNvSpPr txBox="1"/>
      </xdr:nvSpPr>
      <xdr:spPr>
        <a:xfrm>
          <a:off x="5937327" y="179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44145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19" name="フローチャート: 判断 518"/>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29210</xdr:rowOff>
    </xdr:from>
    <xdr:to>
      <xdr:col>85</xdr:col>
      <xdr:colOff>177800</xdr:colOff>
      <xdr:row>39</xdr:row>
      <xdr:rowOff>130810</xdr:rowOff>
    </xdr:to>
    <xdr:sp macro="" textlink="">
      <xdr:nvSpPr>
        <xdr:cNvPr id="525" name="楕円 524"/>
        <xdr:cNvSpPr/>
      </xdr:nvSpPr>
      <xdr:spPr>
        <a:xfrm>
          <a:off x="14325600" y="65671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7637</xdr:rowOff>
    </xdr:from>
    <xdr:ext cx="405111" cy="259045"/>
    <xdr:sp macro="" textlink="">
      <xdr:nvSpPr>
        <xdr:cNvPr id="526" name="【一般廃棄物処理施設】&#10;有形固定資産減価償却率該当値テキスト"/>
        <xdr:cNvSpPr txBox="1"/>
      </xdr:nvSpPr>
      <xdr:spPr>
        <a:xfrm>
          <a:off x="144145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527" name="楕円 526"/>
        <xdr:cNvSpPr/>
      </xdr:nvSpPr>
      <xdr:spPr>
        <a:xfrm>
          <a:off x="13578840" y="6666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40</xdr:row>
      <xdr:rowOff>7620</xdr:rowOff>
    </xdr:to>
    <xdr:cxnSp macro="">
      <xdr:nvCxnSpPr>
        <xdr:cNvPr id="528" name="直線コネクタ 527"/>
        <xdr:cNvCxnSpPr/>
      </xdr:nvCxnSpPr>
      <xdr:spPr>
        <a:xfrm flipV="1">
          <a:off x="13629640" y="6617970"/>
          <a:ext cx="7467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95885</xdr:rowOff>
    </xdr:from>
    <xdr:to>
      <xdr:col>76</xdr:col>
      <xdr:colOff>165100</xdr:colOff>
      <xdr:row>39</xdr:row>
      <xdr:rowOff>26035</xdr:rowOff>
    </xdr:to>
    <xdr:sp macro="" textlink="">
      <xdr:nvSpPr>
        <xdr:cNvPr id="529" name="楕円 528"/>
        <xdr:cNvSpPr/>
      </xdr:nvSpPr>
      <xdr:spPr>
        <a:xfrm>
          <a:off x="12804140" y="6466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40</xdr:row>
      <xdr:rowOff>7620</xdr:rowOff>
    </xdr:to>
    <xdr:cxnSp macro="">
      <xdr:nvCxnSpPr>
        <xdr:cNvPr id="530" name="直線コネクタ 529"/>
        <xdr:cNvCxnSpPr/>
      </xdr:nvCxnSpPr>
      <xdr:spPr>
        <a:xfrm>
          <a:off x="12854940" y="6517005"/>
          <a:ext cx="774700" cy="19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109220</xdr:rowOff>
    </xdr:from>
    <xdr:to>
      <xdr:col>72</xdr:col>
      <xdr:colOff>38100</xdr:colOff>
      <xdr:row>40</xdr:row>
      <xdr:rowOff>39370</xdr:rowOff>
    </xdr:to>
    <xdr:sp macro="" textlink="">
      <xdr:nvSpPr>
        <xdr:cNvPr id="531" name="楕円 530"/>
        <xdr:cNvSpPr/>
      </xdr:nvSpPr>
      <xdr:spPr>
        <a:xfrm>
          <a:off x="1202944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160020</xdr:rowOff>
    </xdr:to>
    <xdr:cxnSp macro="">
      <xdr:nvCxnSpPr>
        <xdr:cNvPr id="532" name="直線コネクタ 531"/>
        <xdr:cNvCxnSpPr/>
      </xdr:nvCxnSpPr>
      <xdr:spPr>
        <a:xfrm flipV="1">
          <a:off x="12072620" y="6517005"/>
          <a:ext cx="78232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74930</xdr:rowOff>
    </xdr:from>
    <xdr:to>
      <xdr:col>67</xdr:col>
      <xdr:colOff>101600</xdr:colOff>
      <xdr:row>40</xdr:row>
      <xdr:rowOff>5080</xdr:rowOff>
    </xdr:to>
    <xdr:sp macro="" textlink="">
      <xdr:nvSpPr>
        <xdr:cNvPr id="533" name="楕円 532"/>
        <xdr:cNvSpPr/>
      </xdr:nvSpPr>
      <xdr:spPr>
        <a:xfrm>
          <a:off x="11231880" y="6612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125730</xdr:rowOff>
    </xdr:from>
    <xdr:to>
      <xdr:col>71</xdr:col>
      <xdr:colOff>177800</xdr:colOff>
      <xdr:row>39</xdr:row>
      <xdr:rowOff>160020</xdr:rowOff>
    </xdr:to>
    <xdr:cxnSp macro="">
      <xdr:nvCxnSpPr>
        <xdr:cNvPr id="534" name="直線コネクタ 533"/>
        <xdr:cNvCxnSpPr/>
      </xdr:nvCxnSpPr>
      <xdr:spPr>
        <a:xfrm>
          <a:off x="11282680" y="66636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34372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19005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61612</xdr:rowOff>
    </xdr:from>
    <xdr:ext cx="405111" cy="259045"/>
    <xdr:sp macro="" textlink="">
      <xdr:nvSpPr>
        <xdr:cNvPr id="538" name="n_4aveValue【一般廃棄物処理施設】&#10;有形固定資産減価償却率"/>
        <xdr:cNvSpPr txBox="1"/>
      </xdr:nvSpPr>
      <xdr:spPr>
        <a:xfrm>
          <a:off x="1110298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539" name="n_1mainValue【一般廃棄物処理施設】&#10;有形固定資産減価償却率"/>
        <xdr:cNvSpPr txBox="1"/>
      </xdr:nvSpPr>
      <xdr:spPr>
        <a:xfrm>
          <a:off x="134372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17162</xdr:rowOff>
    </xdr:from>
    <xdr:ext cx="405111" cy="259045"/>
    <xdr:sp macro="" textlink="">
      <xdr:nvSpPr>
        <xdr:cNvPr id="540" name="n_2mainValue【一般廃棄物処理施設】&#10;有形固定資産減価償却率"/>
        <xdr:cNvSpPr txBox="1"/>
      </xdr:nvSpPr>
      <xdr:spPr>
        <a:xfrm>
          <a:off x="126752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30497</xdr:rowOff>
    </xdr:from>
    <xdr:ext cx="405111" cy="259045"/>
    <xdr:sp macro="" textlink="">
      <xdr:nvSpPr>
        <xdr:cNvPr id="541" name="n_3mainValue【一般廃棄物処理施設】&#10;有形固定資産減価償却率"/>
        <xdr:cNvSpPr txBox="1"/>
      </xdr:nvSpPr>
      <xdr:spPr>
        <a:xfrm>
          <a:off x="119005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167657</xdr:rowOff>
    </xdr:from>
    <xdr:ext cx="405111" cy="259045"/>
    <xdr:sp macro="" textlink="">
      <xdr:nvSpPr>
        <xdr:cNvPr id="542" name="n_4mainValue【一般廃棄物処理施設】&#10;有形固定資産減価償却率"/>
        <xdr:cNvSpPr txBox="1"/>
      </xdr:nvSpPr>
      <xdr:spPr>
        <a:xfrm>
          <a:off x="1110298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19547840" y="645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92433</xdr:rowOff>
    </xdr:from>
    <xdr:to>
      <xdr:col>98</xdr:col>
      <xdr:colOff>38100</xdr:colOff>
      <xdr:row>40</xdr:row>
      <xdr:rowOff>22583</xdr:rowOff>
    </xdr:to>
    <xdr:sp macro="" textlink="">
      <xdr:nvSpPr>
        <xdr:cNvPr id="576" name="フローチャート: 判断 575"/>
        <xdr:cNvSpPr/>
      </xdr:nvSpPr>
      <xdr:spPr>
        <a:xfrm>
          <a:off x="16388080" y="6630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19571</xdr:rowOff>
    </xdr:from>
    <xdr:to>
      <xdr:col>116</xdr:col>
      <xdr:colOff>114300</xdr:colOff>
      <xdr:row>37</xdr:row>
      <xdr:rowOff>121171</xdr:rowOff>
    </xdr:to>
    <xdr:sp macro="" textlink="">
      <xdr:nvSpPr>
        <xdr:cNvPr id="582" name="楕円 581"/>
        <xdr:cNvSpPr/>
      </xdr:nvSpPr>
      <xdr:spPr>
        <a:xfrm>
          <a:off x="19458940" y="62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42448</xdr:rowOff>
    </xdr:from>
    <xdr:ext cx="599010" cy="259045"/>
    <xdr:sp macro="" textlink="">
      <xdr:nvSpPr>
        <xdr:cNvPr id="583" name="【一般廃棄物処理施設】&#10;一人当たり有形固定資産（償却資産）額該当値テキスト"/>
        <xdr:cNvSpPr txBox="1"/>
      </xdr:nvSpPr>
      <xdr:spPr>
        <a:xfrm>
          <a:off x="19547840" y="607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104846</xdr:rowOff>
    </xdr:from>
    <xdr:to>
      <xdr:col>112</xdr:col>
      <xdr:colOff>38100</xdr:colOff>
      <xdr:row>38</xdr:row>
      <xdr:rowOff>34996</xdr:rowOff>
    </xdr:to>
    <xdr:sp macro="" textlink="">
      <xdr:nvSpPr>
        <xdr:cNvPr id="584" name="楕円 583"/>
        <xdr:cNvSpPr/>
      </xdr:nvSpPr>
      <xdr:spPr>
        <a:xfrm>
          <a:off x="18735040" y="6307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70371</xdr:rowOff>
    </xdr:from>
    <xdr:to>
      <xdr:col>116</xdr:col>
      <xdr:colOff>63500</xdr:colOff>
      <xdr:row>37</xdr:row>
      <xdr:rowOff>155646</xdr:rowOff>
    </xdr:to>
    <xdr:cxnSp macro="">
      <xdr:nvCxnSpPr>
        <xdr:cNvPr id="585" name="直線コネクタ 584"/>
        <xdr:cNvCxnSpPr/>
      </xdr:nvCxnSpPr>
      <xdr:spPr>
        <a:xfrm flipV="1">
          <a:off x="18778220" y="6273051"/>
          <a:ext cx="731520" cy="8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124529</xdr:rowOff>
    </xdr:from>
    <xdr:to>
      <xdr:col>107</xdr:col>
      <xdr:colOff>101600</xdr:colOff>
      <xdr:row>40</xdr:row>
      <xdr:rowOff>54679</xdr:rowOff>
    </xdr:to>
    <xdr:sp macro="" textlink="">
      <xdr:nvSpPr>
        <xdr:cNvPr id="586" name="楕円 585"/>
        <xdr:cNvSpPr/>
      </xdr:nvSpPr>
      <xdr:spPr>
        <a:xfrm>
          <a:off x="17937480" y="66624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155646</xdr:rowOff>
    </xdr:from>
    <xdr:to>
      <xdr:col>111</xdr:col>
      <xdr:colOff>177800</xdr:colOff>
      <xdr:row>40</xdr:row>
      <xdr:rowOff>3879</xdr:rowOff>
    </xdr:to>
    <xdr:cxnSp macro="">
      <xdr:nvCxnSpPr>
        <xdr:cNvPr id="587" name="直線コネクタ 586"/>
        <xdr:cNvCxnSpPr/>
      </xdr:nvCxnSpPr>
      <xdr:spPr>
        <a:xfrm flipV="1">
          <a:off x="17988280" y="6358326"/>
          <a:ext cx="789940" cy="3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130396</xdr:rowOff>
    </xdr:from>
    <xdr:to>
      <xdr:col>102</xdr:col>
      <xdr:colOff>165100</xdr:colOff>
      <xdr:row>38</xdr:row>
      <xdr:rowOff>60546</xdr:rowOff>
    </xdr:to>
    <xdr:sp macro="" textlink="">
      <xdr:nvSpPr>
        <xdr:cNvPr id="588" name="楕円 587"/>
        <xdr:cNvSpPr/>
      </xdr:nvSpPr>
      <xdr:spPr>
        <a:xfrm>
          <a:off x="17162780" y="6333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9746</xdr:rowOff>
    </xdr:from>
    <xdr:to>
      <xdr:col>107</xdr:col>
      <xdr:colOff>50800</xdr:colOff>
      <xdr:row>40</xdr:row>
      <xdr:rowOff>3879</xdr:rowOff>
    </xdr:to>
    <xdr:cxnSp macro="">
      <xdr:nvCxnSpPr>
        <xdr:cNvPr id="589" name="直線コネクタ 588"/>
        <xdr:cNvCxnSpPr/>
      </xdr:nvCxnSpPr>
      <xdr:spPr>
        <a:xfrm>
          <a:off x="17213580" y="6380066"/>
          <a:ext cx="774700" cy="3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136195</xdr:rowOff>
    </xdr:from>
    <xdr:to>
      <xdr:col>98</xdr:col>
      <xdr:colOff>38100</xdr:colOff>
      <xdr:row>38</xdr:row>
      <xdr:rowOff>66345</xdr:rowOff>
    </xdr:to>
    <xdr:sp macro="" textlink="">
      <xdr:nvSpPr>
        <xdr:cNvPr id="590" name="楕円 589"/>
        <xdr:cNvSpPr/>
      </xdr:nvSpPr>
      <xdr:spPr>
        <a:xfrm>
          <a:off x="16388080" y="63388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9746</xdr:rowOff>
    </xdr:from>
    <xdr:to>
      <xdr:col>102</xdr:col>
      <xdr:colOff>114300</xdr:colOff>
      <xdr:row>38</xdr:row>
      <xdr:rowOff>15545</xdr:rowOff>
    </xdr:to>
    <xdr:cxnSp macro="">
      <xdr:nvCxnSpPr>
        <xdr:cNvPr id="591" name="直線コネクタ 590"/>
        <xdr:cNvCxnSpPr/>
      </xdr:nvCxnSpPr>
      <xdr:spPr>
        <a:xfrm flipV="1">
          <a:off x="16431260" y="6380066"/>
          <a:ext cx="78232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185288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177668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6969251" y="66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13710</xdr:rowOff>
    </xdr:from>
    <xdr:ext cx="534377" cy="259045"/>
    <xdr:sp macro="" textlink="">
      <xdr:nvSpPr>
        <xdr:cNvPr id="595" name="n_4aveValue【一般廃棄物処理施設】&#10;一人当たり有形固定資産（償却資産）額"/>
        <xdr:cNvSpPr txBox="1"/>
      </xdr:nvSpPr>
      <xdr:spPr>
        <a:xfrm>
          <a:off x="16194551" y="671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51523</xdr:rowOff>
    </xdr:from>
    <xdr:ext cx="534377" cy="259045"/>
    <xdr:sp macro="" textlink="">
      <xdr:nvSpPr>
        <xdr:cNvPr id="596" name="n_1mainValue【一般廃棄物処理施設】&#10;一人当たり有形固定資産（償却資産）額"/>
        <xdr:cNvSpPr txBox="1"/>
      </xdr:nvSpPr>
      <xdr:spPr>
        <a:xfrm>
          <a:off x="18528811" y="608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45806</xdr:rowOff>
    </xdr:from>
    <xdr:ext cx="534377" cy="259045"/>
    <xdr:sp macro="" textlink="">
      <xdr:nvSpPr>
        <xdr:cNvPr id="597" name="n_2mainValue【一般廃棄物処理施設】&#10;一人当たり有形固定資産（償却資産）額"/>
        <xdr:cNvSpPr txBox="1"/>
      </xdr:nvSpPr>
      <xdr:spPr>
        <a:xfrm>
          <a:off x="17766811" y="67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77073</xdr:rowOff>
    </xdr:from>
    <xdr:ext cx="534377" cy="259045"/>
    <xdr:sp macro="" textlink="">
      <xdr:nvSpPr>
        <xdr:cNvPr id="598" name="n_3mainValue【一般廃棄物処理施設】&#10;一人当たり有形固定資産（償却資産）額"/>
        <xdr:cNvSpPr txBox="1"/>
      </xdr:nvSpPr>
      <xdr:spPr>
        <a:xfrm>
          <a:off x="16969251" y="611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82872</xdr:rowOff>
    </xdr:from>
    <xdr:ext cx="534377" cy="259045"/>
    <xdr:sp macro="" textlink="">
      <xdr:nvSpPr>
        <xdr:cNvPr id="599" name="n_4mainValue【一般廃棄物処理施設】&#10;一人当たり有形固定資産（償却資産）額"/>
        <xdr:cNvSpPr txBox="1"/>
      </xdr:nvSpPr>
      <xdr:spPr>
        <a:xfrm>
          <a:off x="16194551" y="61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44145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31115</xdr:rowOff>
    </xdr:from>
    <xdr:to>
      <xdr:col>67</xdr:col>
      <xdr:colOff>101600</xdr:colOff>
      <xdr:row>60</xdr:row>
      <xdr:rowOff>132715</xdr:rowOff>
    </xdr:to>
    <xdr:sp macro="" textlink="">
      <xdr:nvSpPr>
        <xdr:cNvPr id="633" name="フローチャート: 判断 632"/>
        <xdr:cNvSpPr/>
      </xdr:nvSpPr>
      <xdr:spPr>
        <a:xfrm>
          <a:off x="1123188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86360</xdr:rowOff>
    </xdr:from>
    <xdr:to>
      <xdr:col>85</xdr:col>
      <xdr:colOff>177800</xdr:colOff>
      <xdr:row>62</xdr:row>
      <xdr:rowOff>16510</xdr:rowOff>
    </xdr:to>
    <xdr:sp macro="" textlink="">
      <xdr:nvSpPr>
        <xdr:cNvPr id="639" name="楕円 638"/>
        <xdr:cNvSpPr/>
      </xdr:nvSpPr>
      <xdr:spPr>
        <a:xfrm>
          <a:off x="14325600" y="103124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64787</xdr:rowOff>
    </xdr:from>
    <xdr:ext cx="405111" cy="259045"/>
    <xdr:sp macro="" textlink="">
      <xdr:nvSpPr>
        <xdr:cNvPr id="640" name="【保健センター・保健所】&#10;有形固定資産減価償却率該当値テキスト"/>
        <xdr:cNvSpPr txBox="1"/>
      </xdr:nvSpPr>
      <xdr:spPr>
        <a:xfrm>
          <a:off x="144145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641" name="楕円 640"/>
        <xdr:cNvSpPr/>
      </xdr:nvSpPr>
      <xdr:spPr>
        <a:xfrm>
          <a:off x="1357884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61</xdr:row>
      <xdr:rowOff>137160</xdr:rowOff>
    </xdr:to>
    <xdr:cxnSp macro="">
      <xdr:nvCxnSpPr>
        <xdr:cNvPr id="642" name="直線コネクタ 641"/>
        <xdr:cNvCxnSpPr/>
      </xdr:nvCxnSpPr>
      <xdr:spPr>
        <a:xfrm>
          <a:off x="13629640" y="10086975"/>
          <a:ext cx="74676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43" name="楕円 642"/>
        <xdr:cNvSpPr/>
      </xdr:nvSpPr>
      <xdr:spPr>
        <a:xfrm>
          <a:off x="12804140" y="10213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28575</xdr:rowOff>
    </xdr:from>
    <xdr:to>
      <xdr:col>81</xdr:col>
      <xdr:colOff>50800</xdr:colOff>
      <xdr:row>61</xdr:row>
      <xdr:rowOff>34290</xdr:rowOff>
    </xdr:to>
    <xdr:cxnSp macro="">
      <xdr:nvCxnSpPr>
        <xdr:cNvPr id="644" name="直線コネクタ 643"/>
        <xdr:cNvCxnSpPr/>
      </xdr:nvCxnSpPr>
      <xdr:spPr>
        <a:xfrm flipV="1">
          <a:off x="12854940" y="10086975"/>
          <a:ext cx="7747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645" name="楕円 644"/>
        <xdr:cNvSpPr/>
      </xdr:nvSpPr>
      <xdr:spPr>
        <a:xfrm>
          <a:off x="12029440" y="1013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61</xdr:row>
      <xdr:rowOff>34290</xdr:rowOff>
    </xdr:to>
    <xdr:cxnSp macro="">
      <xdr:nvCxnSpPr>
        <xdr:cNvPr id="646" name="直線コネクタ 645"/>
        <xdr:cNvCxnSpPr/>
      </xdr:nvCxnSpPr>
      <xdr:spPr>
        <a:xfrm>
          <a:off x="12072620" y="1018413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31115</xdr:rowOff>
    </xdr:from>
    <xdr:to>
      <xdr:col>67</xdr:col>
      <xdr:colOff>101600</xdr:colOff>
      <xdr:row>60</xdr:row>
      <xdr:rowOff>132715</xdr:rowOff>
    </xdr:to>
    <xdr:sp macro="" textlink="">
      <xdr:nvSpPr>
        <xdr:cNvPr id="647" name="楕円 646"/>
        <xdr:cNvSpPr/>
      </xdr:nvSpPr>
      <xdr:spPr>
        <a:xfrm>
          <a:off x="1123188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81915</xdr:rowOff>
    </xdr:from>
    <xdr:to>
      <xdr:col>71</xdr:col>
      <xdr:colOff>177800</xdr:colOff>
      <xdr:row>60</xdr:row>
      <xdr:rowOff>125730</xdr:rowOff>
    </xdr:to>
    <xdr:cxnSp macro="">
      <xdr:nvCxnSpPr>
        <xdr:cNvPr id="648" name="直線コネクタ 647"/>
        <xdr:cNvCxnSpPr/>
      </xdr:nvCxnSpPr>
      <xdr:spPr>
        <a:xfrm>
          <a:off x="11282680" y="1014031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2675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123842</xdr:rowOff>
    </xdr:from>
    <xdr:ext cx="405111" cy="259045"/>
    <xdr:sp macro="" textlink="">
      <xdr:nvSpPr>
        <xdr:cNvPr id="652" name="n_4aveValue【保健センター・保健所】&#10;有形固定資産減価償却率"/>
        <xdr:cNvSpPr txBox="1"/>
      </xdr:nvSpPr>
      <xdr:spPr>
        <a:xfrm>
          <a:off x="1110298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70502</xdr:rowOff>
    </xdr:from>
    <xdr:ext cx="405111" cy="259045"/>
    <xdr:sp macro="" textlink="">
      <xdr:nvSpPr>
        <xdr:cNvPr id="653" name="n_1mainValue【保健センター・保健所】&#10;有形固定資産減価償却率"/>
        <xdr:cNvSpPr txBox="1"/>
      </xdr:nvSpPr>
      <xdr:spPr>
        <a:xfrm>
          <a:off x="134372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654" name="n_2mainValue【保健センター・保健所】&#10;有形固定資産減価償却率"/>
        <xdr:cNvSpPr txBox="1"/>
      </xdr:nvSpPr>
      <xdr:spPr>
        <a:xfrm>
          <a:off x="126752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655" name="n_3mainValue【保健センター・保健所】&#10;有形固定資産減価償却率"/>
        <xdr:cNvSpPr txBox="1"/>
      </xdr:nvSpPr>
      <xdr:spPr>
        <a:xfrm>
          <a:off x="119005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149242</xdr:rowOff>
    </xdr:from>
    <xdr:ext cx="405111" cy="259045"/>
    <xdr:sp macro="" textlink="">
      <xdr:nvSpPr>
        <xdr:cNvPr id="656" name="n_4mainValue【保健センター・保健所】&#10;有形固定資産減価償却率"/>
        <xdr:cNvSpPr txBox="1"/>
      </xdr:nvSpPr>
      <xdr:spPr>
        <a:xfrm>
          <a:off x="1110298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90932</xdr:rowOff>
    </xdr:from>
    <xdr:to>
      <xdr:col>98</xdr:col>
      <xdr:colOff>38100</xdr:colOff>
      <xdr:row>63</xdr:row>
      <xdr:rowOff>21082</xdr:rowOff>
    </xdr:to>
    <xdr:sp macro="" textlink="">
      <xdr:nvSpPr>
        <xdr:cNvPr id="688" name="フローチャート: 判断 687"/>
        <xdr:cNvSpPr/>
      </xdr:nvSpPr>
      <xdr:spPr>
        <a:xfrm>
          <a:off x="16388080" y="10484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29210</xdr:rowOff>
    </xdr:from>
    <xdr:to>
      <xdr:col>116</xdr:col>
      <xdr:colOff>114300</xdr:colOff>
      <xdr:row>55</xdr:row>
      <xdr:rowOff>130810</xdr:rowOff>
    </xdr:to>
    <xdr:sp macro="" textlink="">
      <xdr:nvSpPr>
        <xdr:cNvPr id="694" name="楕円 693"/>
        <xdr:cNvSpPr/>
      </xdr:nvSpPr>
      <xdr:spPr>
        <a:xfrm>
          <a:off x="19458940" y="924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153687</xdr:rowOff>
    </xdr:from>
    <xdr:ext cx="469744" cy="259045"/>
    <xdr:sp macro="" textlink="">
      <xdr:nvSpPr>
        <xdr:cNvPr id="695" name="【保健センター・保健所】&#10;一人当たり面積該当値テキスト"/>
        <xdr:cNvSpPr txBox="1"/>
      </xdr:nvSpPr>
      <xdr:spPr>
        <a:xfrm>
          <a:off x="19547840" y="92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38354</xdr:rowOff>
    </xdr:from>
    <xdr:to>
      <xdr:col>112</xdr:col>
      <xdr:colOff>38100</xdr:colOff>
      <xdr:row>55</xdr:row>
      <xdr:rowOff>139954</xdr:rowOff>
    </xdr:to>
    <xdr:sp macro="" textlink="">
      <xdr:nvSpPr>
        <xdr:cNvPr id="696" name="楕円 695"/>
        <xdr:cNvSpPr/>
      </xdr:nvSpPr>
      <xdr:spPr>
        <a:xfrm>
          <a:off x="18735040" y="92585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80010</xdr:rowOff>
    </xdr:from>
    <xdr:to>
      <xdr:col>116</xdr:col>
      <xdr:colOff>63500</xdr:colOff>
      <xdr:row>55</xdr:row>
      <xdr:rowOff>89154</xdr:rowOff>
    </xdr:to>
    <xdr:cxnSp macro="">
      <xdr:nvCxnSpPr>
        <xdr:cNvPr id="697" name="直線コネクタ 696"/>
        <xdr:cNvCxnSpPr/>
      </xdr:nvCxnSpPr>
      <xdr:spPr>
        <a:xfrm flipV="1">
          <a:off x="18778220" y="9300210"/>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698" name="楕円 697"/>
        <xdr:cNvSpPr/>
      </xdr:nvSpPr>
      <xdr:spPr>
        <a:xfrm>
          <a:off x="179374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89154</xdr:rowOff>
    </xdr:from>
    <xdr:to>
      <xdr:col>111</xdr:col>
      <xdr:colOff>177800</xdr:colOff>
      <xdr:row>61</xdr:row>
      <xdr:rowOff>57150</xdr:rowOff>
    </xdr:to>
    <xdr:cxnSp macro="">
      <xdr:nvCxnSpPr>
        <xdr:cNvPr id="699" name="直線コネクタ 698"/>
        <xdr:cNvCxnSpPr/>
      </xdr:nvCxnSpPr>
      <xdr:spPr>
        <a:xfrm flipV="1">
          <a:off x="17988280" y="9309354"/>
          <a:ext cx="789940" cy="97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49784</xdr:rowOff>
    </xdr:from>
    <xdr:to>
      <xdr:col>102</xdr:col>
      <xdr:colOff>165100</xdr:colOff>
      <xdr:row>60</xdr:row>
      <xdr:rowOff>151384</xdr:rowOff>
    </xdr:to>
    <xdr:sp macro="" textlink="">
      <xdr:nvSpPr>
        <xdr:cNvPr id="700" name="楕円 699"/>
        <xdr:cNvSpPr/>
      </xdr:nvSpPr>
      <xdr:spPr>
        <a:xfrm>
          <a:off x="1716278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100584</xdr:rowOff>
    </xdr:from>
    <xdr:to>
      <xdr:col>107</xdr:col>
      <xdr:colOff>50800</xdr:colOff>
      <xdr:row>61</xdr:row>
      <xdr:rowOff>57150</xdr:rowOff>
    </xdr:to>
    <xdr:cxnSp macro="">
      <xdr:nvCxnSpPr>
        <xdr:cNvPr id="701" name="直線コネクタ 700"/>
        <xdr:cNvCxnSpPr/>
      </xdr:nvCxnSpPr>
      <xdr:spPr>
        <a:xfrm>
          <a:off x="17213580" y="10158984"/>
          <a:ext cx="774700" cy="12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58928</xdr:rowOff>
    </xdr:from>
    <xdr:to>
      <xdr:col>98</xdr:col>
      <xdr:colOff>38100</xdr:colOff>
      <xdr:row>60</xdr:row>
      <xdr:rowOff>160528</xdr:rowOff>
    </xdr:to>
    <xdr:sp macro="" textlink="">
      <xdr:nvSpPr>
        <xdr:cNvPr id="702" name="楕円 701"/>
        <xdr:cNvSpPr/>
      </xdr:nvSpPr>
      <xdr:spPr>
        <a:xfrm>
          <a:off x="16388080" y="101173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100584</xdr:rowOff>
    </xdr:from>
    <xdr:to>
      <xdr:col>102</xdr:col>
      <xdr:colOff>114300</xdr:colOff>
      <xdr:row>60</xdr:row>
      <xdr:rowOff>109728</xdr:rowOff>
    </xdr:to>
    <xdr:cxnSp macro="">
      <xdr:nvCxnSpPr>
        <xdr:cNvPr id="703" name="直線コネクタ 702"/>
        <xdr:cNvCxnSpPr/>
      </xdr:nvCxnSpPr>
      <xdr:spPr>
        <a:xfrm flipV="1">
          <a:off x="16431260" y="10158984"/>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xdr:cNvSpPr txBox="1"/>
      </xdr:nvSpPr>
      <xdr:spPr>
        <a:xfrm>
          <a:off x="1777626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xdr:cNvSpPr txBox="1"/>
      </xdr:nvSpPr>
      <xdr:spPr>
        <a:xfrm>
          <a:off x="170015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12209</xdr:rowOff>
    </xdr:from>
    <xdr:ext cx="469744" cy="259045"/>
    <xdr:sp macro="" textlink="">
      <xdr:nvSpPr>
        <xdr:cNvPr id="707" name="n_4aveValue【保健センター・保健所】&#10;一人当たり面積"/>
        <xdr:cNvSpPr txBox="1"/>
      </xdr:nvSpPr>
      <xdr:spPr>
        <a:xfrm>
          <a:off x="16226867" y="1057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156481</xdr:rowOff>
    </xdr:from>
    <xdr:ext cx="469744" cy="259045"/>
    <xdr:sp macro="" textlink="">
      <xdr:nvSpPr>
        <xdr:cNvPr id="708" name="n_1mainValue【保健センター・保健所】&#10;一人当たり面積"/>
        <xdr:cNvSpPr txBox="1"/>
      </xdr:nvSpPr>
      <xdr:spPr>
        <a:xfrm>
          <a:off x="18561127" y="904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09" name="n_2mainValue【保健センター・保健所】&#10;一人当たり面積"/>
        <xdr:cNvSpPr txBox="1"/>
      </xdr:nvSpPr>
      <xdr:spPr>
        <a:xfrm>
          <a:off x="1777626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167911</xdr:rowOff>
    </xdr:from>
    <xdr:ext cx="469744" cy="259045"/>
    <xdr:sp macro="" textlink="">
      <xdr:nvSpPr>
        <xdr:cNvPr id="710" name="n_3mainValue【保健センター・保健所】&#10;一人当たり面積"/>
        <xdr:cNvSpPr txBox="1"/>
      </xdr:nvSpPr>
      <xdr:spPr>
        <a:xfrm>
          <a:off x="17001567" y="98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711" name="n_4mainValue【保健センター・保健所】&#10;一人当たり面積"/>
        <xdr:cNvSpPr txBox="1"/>
      </xdr:nvSpPr>
      <xdr:spPr>
        <a:xfrm>
          <a:off x="16226867"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741" name="【消防施設】&#10;有形固定資産減価償却率平均値テキスト"/>
        <xdr:cNvSpPr txBox="1"/>
      </xdr:nvSpPr>
      <xdr:spPr>
        <a:xfrm>
          <a:off x="14414500" y="13674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130175</xdr:rowOff>
    </xdr:from>
    <xdr:to>
      <xdr:col>67</xdr:col>
      <xdr:colOff>101600</xdr:colOff>
      <xdr:row>82</xdr:row>
      <xdr:rowOff>60325</xdr:rowOff>
    </xdr:to>
    <xdr:sp macro="" textlink="">
      <xdr:nvSpPr>
        <xdr:cNvPr id="746" name="フローチャート: 判断 745"/>
        <xdr:cNvSpPr/>
      </xdr:nvSpPr>
      <xdr:spPr>
        <a:xfrm>
          <a:off x="11231880" y="13709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2" name="楕円 751"/>
        <xdr:cNvSpPr/>
      </xdr:nvSpPr>
      <xdr:spPr>
        <a:xfrm>
          <a:off x="14325600" y="136785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122572</xdr:rowOff>
    </xdr:from>
    <xdr:ext cx="405111" cy="259045"/>
    <xdr:sp macro="" textlink="">
      <xdr:nvSpPr>
        <xdr:cNvPr id="753" name="【消防施設】&#10;有形固定資産減価償却率該当値テキスト"/>
        <xdr:cNvSpPr txBox="1"/>
      </xdr:nvSpPr>
      <xdr:spPr>
        <a:xfrm>
          <a:off x="14414500"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54" name="楕円 753"/>
        <xdr:cNvSpPr/>
      </xdr:nvSpPr>
      <xdr:spPr>
        <a:xfrm>
          <a:off x="1357884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150495</xdr:rowOff>
    </xdr:from>
    <xdr:to>
      <xdr:col>85</xdr:col>
      <xdr:colOff>127000</xdr:colOff>
      <xdr:row>82</xdr:row>
      <xdr:rowOff>72389</xdr:rowOff>
    </xdr:to>
    <xdr:cxnSp macro="">
      <xdr:nvCxnSpPr>
        <xdr:cNvPr id="755" name="直線コネクタ 754"/>
        <xdr:cNvCxnSpPr/>
      </xdr:nvCxnSpPr>
      <xdr:spPr>
        <a:xfrm flipV="1">
          <a:off x="13629640" y="13729335"/>
          <a:ext cx="74676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61595</xdr:rowOff>
    </xdr:from>
    <xdr:to>
      <xdr:col>76</xdr:col>
      <xdr:colOff>165100</xdr:colOff>
      <xdr:row>82</xdr:row>
      <xdr:rowOff>163195</xdr:rowOff>
    </xdr:to>
    <xdr:sp macro="" textlink="">
      <xdr:nvSpPr>
        <xdr:cNvPr id="756" name="楕円 755"/>
        <xdr:cNvSpPr/>
      </xdr:nvSpPr>
      <xdr:spPr>
        <a:xfrm>
          <a:off x="1280414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112395</xdr:rowOff>
    </xdr:to>
    <xdr:cxnSp macro="">
      <xdr:nvCxnSpPr>
        <xdr:cNvPr id="757" name="直線コネクタ 756"/>
        <xdr:cNvCxnSpPr/>
      </xdr:nvCxnSpPr>
      <xdr:spPr>
        <a:xfrm flipV="1">
          <a:off x="12854940" y="13818869"/>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154939</xdr:rowOff>
    </xdr:from>
    <xdr:to>
      <xdr:col>72</xdr:col>
      <xdr:colOff>38100</xdr:colOff>
      <xdr:row>83</xdr:row>
      <xdr:rowOff>85089</xdr:rowOff>
    </xdr:to>
    <xdr:sp macro="" textlink="">
      <xdr:nvSpPr>
        <xdr:cNvPr id="758" name="楕円 757"/>
        <xdr:cNvSpPr/>
      </xdr:nvSpPr>
      <xdr:spPr>
        <a:xfrm>
          <a:off x="12029440" y="13901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112395</xdr:rowOff>
    </xdr:from>
    <xdr:to>
      <xdr:col>76</xdr:col>
      <xdr:colOff>114300</xdr:colOff>
      <xdr:row>83</xdr:row>
      <xdr:rowOff>34289</xdr:rowOff>
    </xdr:to>
    <xdr:cxnSp macro="">
      <xdr:nvCxnSpPr>
        <xdr:cNvPr id="759" name="直線コネクタ 758"/>
        <xdr:cNvCxnSpPr/>
      </xdr:nvCxnSpPr>
      <xdr:spPr>
        <a:xfrm flipV="1">
          <a:off x="12072620" y="13858875"/>
          <a:ext cx="78232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29211</xdr:rowOff>
    </xdr:from>
    <xdr:to>
      <xdr:col>67</xdr:col>
      <xdr:colOff>101600</xdr:colOff>
      <xdr:row>83</xdr:row>
      <xdr:rowOff>130811</xdr:rowOff>
    </xdr:to>
    <xdr:sp macro="" textlink="">
      <xdr:nvSpPr>
        <xdr:cNvPr id="760" name="楕円 759"/>
        <xdr:cNvSpPr/>
      </xdr:nvSpPr>
      <xdr:spPr>
        <a:xfrm>
          <a:off x="11231880" y="139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80011</xdr:rowOff>
    </xdr:to>
    <xdr:cxnSp macro="">
      <xdr:nvCxnSpPr>
        <xdr:cNvPr id="761" name="直線コネクタ 760"/>
        <xdr:cNvCxnSpPr/>
      </xdr:nvCxnSpPr>
      <xdr:spPr>
        <a:xfrm flipV="1">
          <a:off x="11282680" y="13948409"/>
          <a:ext cx="78994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76852</xdr:rowOff>
    </xdr:from>
    <xdr:ext cx="405111" cy="259045"/>
    <xdr:sp macro="" textlink="">
      <xdr:nvSpPr>
        <xdr:cNvPr id="765" name="n_4aveValue【消防施設】&#10;有形固定資産減価償却率"/>
        <xdr:cNvSpPr txBox="1"/>
      </xdr:nvSpPr>
      <xdr:spPr>
        <a:xfrm>
          <a:off x="1110298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114316</xdr:rowOff>
    </xdr:from>
    <xdr:ext cx="405111" cy="259045"/>
    <xdr:sp macro="" textlink="">
      <xdr:nvSpPr>
        <xdr:cNvPr id="766" name="n_1mainValue【消防施設】&#10;有形固定資産減価償却率"/>
        <xdr:cNvSpPr txBox="1"/>
      </xdr:nvSpPr>
      <xdr:spPr>
        <a:xfrm>
          <a:off x="1343724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767" name="n_2mainValue【消防施設】&#10;有形固定資産減価償却率"/>
        <xdr:cNvSpPr txBox="1"/>
      </xdr:nvSpPr>
      <xdr:spPr>
        <a:xfrm>
          <a:off x="12675244" y="13900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76216</xdr:rowOff>
    </xdr:from>
    <xdr:ext cx="405111" cy="259045"/>
    <xdr:sp macro="" textlink="">
      <xdr:nvSpPr>
        <xdr:cNvPr id="768" name="n_3mainValue【消防施設】&#10;有形固定資産減価償却率"/>
        <xdr:cNvSpPr txBox="1"/>
      </xdr:nvSpPr>
      <xdr:spPr>
        <a:xfrm>
          <a:off x="11900544" y="13990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121938</xdr:rowOff>
    </xdr:from>
    <xdr:ext cx="405111" cy="259045"/>
    <xdr:sp macro="" textlink="">
      <xdr:nvSpPr>
        <xdr:cNvPr id="769" name="n_4mainValue【消防施設】&#10;有形固定資産減価償却率"/>
        <xdr:cNvSpPr txBox="1"/>
      </xdr:nvSpPr>
      <xdr:spPr>
        <a:xfrm>
          <a:off x="11102984" y="1403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38100</xdr:rowOff>
    </xdr:from>
    <xdr:to>
      <xdr:col>98</xdr:col>
      <xdr:colOff>38100</xdr:colOff>
      <xdr:row>82</xdr:row>
      <xdr:rowOff>139700</xdr:rowOff>
    </xdr:to>
    <xdr:sp macro="" textlink="">
      <xdr:nvSpPr>
        <xdr:cNvPr id="803" name="フローチャート: 判断 802"/>
        <xdr:cNvSpPr/>
      </xdr:nvSpPr>
      <xdr:spPr>
        <a:xfrm>
          <a:off x="16388080" y="13784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152400</xdr:rowOff>
    </xdr:from>
    <xdr:to>
      <xdr:col>116</xdr:col>
      <xdr:colOff>114300</xdr:colOff>
      <xdr:row>81</xdr:row>
      <xdr:rowOff>82550</xdr:rowOff>
    </xdr:to>
    <xdr:sp macro="" textlink="">
      <xdr:nvSpPr>
        <xdr:cNvPr id="809" name="楕円 808"/>
        <xdr:cNvSpPr/>
      </xdr:nvSpPr>
      <xdr:spPr>
        <a:xfrm>
          <a:off x="19458940" y="135636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3827</xdr:rowOff>
    </xdr:from>
    <xdr:ext cx="469744" cy="259045"/>
    <xdr:sp macro="" textlink="">
      <xdr:nvSpPr>
        <xdr:cNvPr id="810" name="【消防施設】&#10;一人当たり面積該当値テキスト"/>
        <xdr:cNvSpPr txBox="1"/>
      </xdr:nvSpPr>
      <xdr:spPr>
        <a:xfrm>
          <a:off x="19547840"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19050</xdr:rowOff>
    </xdr:from>
    <xdr:to>
      <xdr:col>112</xdr:col>
      <xdr:colOff>38100</xdr:colOff>
      <xdr:row>81</xdr:row>
      <xdr:rowOff>120650</xdr:rowOff>
    </xdr:to>
    <xdr:sp macro="" textlink="">
      <xdr:nvSpPr>
        <xdr:cNvPr id="811" name="楕円 810"/>
        <xdr:cNvSpPr/>
      </xdr:nvSpPr>
      <xdr:spPr>
        <a:xfrm>
          <a:off x="18735040" y="13597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31750</xdr:rowOff>
    </xdr:from>
    <xdr:to>
      <xdr:col>116</xdr:col>
      <xdr:colOff>63500</xdr:colOff>
      <xdr:row>81</xdr:row>
      <xdr:rowOff>69850</xdr:rowOff>
    </xdr:to>
    <xdr:cxnSp macro="">
      <xdr:nvCxnSpPr>
        <xdr:cNvPr id="812" name="直線コネクタ 811"/>
        <xdr:cNvCxnSpPr/>
      </xdr:nvCxnSpPr>
      <xdr:spPr>
        <a:xfrm flipV="1">
          <a:off x="18778220" y="1361059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813" name="楕円 812"/>
        <xdr:cNvSpPr/>
      </xdr:nvSpPr>
      <xdr:spPr>
        <a:xfrm>
          <a:off x="1793748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69850</xdr:rowOff>
    </xdr:to>
    <xdr:cxnSp macro="">
      <xdr:nvCxnSpPr>
        <xdr:cNvPr id="814" name="直線コネクタ 813"/>
        <xdr:cNvCxnSpPr/>
      </xdr:nvCxnSpPr>
      <xdr:spPr>
        <a:xfrm>
          <a:off x="17988280" y="1363599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815" name="楕円 814"/>
        <xdr:cNvSpPr/>
      </xdr:nvSpPr>
      <xdr:spPr>
        <a:xfrm>
          <a:off x="1716278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95250</xdr:rowOff>
    </xdr:to>
    <xdr:cxnSp macro="">
      <xdr:nvCxnSpPr>
        <xdr:cNvPr id="816" name="直線コネクタ 815"/>
        <xdr:cNvCxnSpPr/>
      </xdr:nvCxnSpPr>
      <xdr:spPr>
        <a:xfrm flipV="1">
          <a:off x="17213580" y="136359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69850</xdr:rowOff>
    </xdr:from>
    <xdr:to>
      <xdr:col>98</xdr:col>
      <xdr:colOff>38100</xdr:colOff>
      <xdr:row>82</xdr:row>
      <xdr:rowOff>0</xdr:rowOff>
    </xdr:to>
    <xdr:sp macro="" textlink="">
      <xdr:nvSpPr>
        <xdr:cNvPr id="817" name="楕円 816"/>
        <xdr:cNvSpPr/>
      </xdr:nvSpPr>
      <xdr:spPr>
        <a:xfrm>
          <a:off x="16388080" y="13648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120650</xdr:rowOff>
    </xdr:to>
    <xdr:cxnSp macro="">
      <xdr:nvCxnSpPr>
        <xdr:cNvPr id="818" name="直線コネクタ 817"/>
        <xdr:cNvCxnSpPr/>
      </xdr:nvCxnSpPr>
      <xdr:spPr>
        <a:xfrm flipV="1">
          <a:off x="16431260" y="136740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20" name="n_2aveValue【消防施設】&#10;一人当たり面積"/>
        <xdr:cNvSpPr txBox="1"/>
      </xdr:nvSpPr>
      <xdr:spPr>
        <a:xfrm>
          <a:off x="1777626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21" name="n_3aveValue【消防施設】&#10;一人当たり面積"/>
        <xdr:cNvSpPr txBox="1"/>
      </xdr:nvSpPr>
      <xdr:spPr>
        <a:xfrm>
          <a:off x="170015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822" name="n_4aveValue【消防施設】&#10;一人当たり面積"/>
        <xdr:cNvSpPr txBox="1"/>
      </xdr:nvSpPr>
      <xdr:spPr>
        <a:xfrm>
          <a:off x="1622686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137177</xdr:rowOff>
    </xdr:from>
    <xdr:ext cx="469744" cy="259045"/>
    <xdr:sp macro="" textlink="">
      <xdr:nvSpPr>
        <xdr:cNvPr id="823" name="n_1mainValue【消防施設】&#10;一人当たり面積"/>
        <xdr:cNvSpPr txBox="1"/>
      </xdr:nvSpPr>
      <xdr:spPr>
        <a:xfrm>
          <a:off x="18561127" y="133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824" name="n_2mainValue【消防施設】&#10;一人当たり面積"/>
        <xdr:cNvSpPr txBox="1"/>
      </xdr:nvSpPr>
      <xdr:spPr>
        <a:xfrm>
          <a:off x="17776267" y="1336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825" name="n_3mainValue【消防施設】&#10;一人当たり面積"/>
        <xdr:cNvSpPr txBox="1"/>
      </xdr:nvSpPr>
      <xdr:spPr>
        <a:xfrm>
          <a:off x="17001567" y="134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16527</xdr:rowOff>
    </xdr:from>
    <xdr:ext cx="469744" cy="259045"/>
    <xdr:sp macro="" textlink="">
      <xdr:nvSpPr>
        <xdr:cNvPr id="826" name="n_4mainValue【消防施設】&#10;一人当たり面積"/>
        <xdr:cNvSpPr txBox="1"/>
      </xdr:nvSpPr>
      <xdr:spPr>
        <a:xfrm>
          <a:off x="1622686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441450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61" name="フローチャート: 判断 860"/>
        <xdr:cNvSpPr/>
      </xdr:nvSpPr>
      <xdr:spPr>
        <a:xfrm>
          <a:off x="11231880" y="1730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67" name="楕円 866"/>
        <xdr:cNvSpPr/>
      </xdr:nvSpPr>
      <xdr:spPr>
        <a:xfrm>
          <a:off x="14325600" y="176428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19066</xdr:rowOff>
    </xdr:from>
    <xdr:ext cx="405111" cy="259045"/>
    <xdr:sp macro="" textlink="">
      <xdr:nvSpPr>
        <xdr:cNvPr id="868" name="【庁舎】&#10;有形固定資産減価償却率該当値テキスト"/>
        <xdr:cNvSpPr txBox="1"/>
      </xdr:nvSpPr>
      <xdr:spPr>
        <a:xfrm>
          <a:off x="14414500"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162561</xdr:rowOff>
    </xdr:from>
    <xdr:to>
      <xdr:col>81</xdr:col>
      <xdr:colOff>101600</xdr:colOff>
      <xdr:row>101</xdr:row>
      <xdr:rowOff>92711</xdr:rowOff>
    </xdr:to>
    <xdr:sp macro="" textlink="">
      <xdr:nvSpPr>
        <xdr:cNvPr id="869" name="楕円 868"/>
        <xdr:cNvSpPr/>
      </xdr:nvSpPr>
      <xdr:spPr>
        <a:xfrm>
          <a:off x="13578840" y="16926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41911</xdr:rowOff>
    </xdr:from>
    <xdr:to>
      <xdr:col>85</xdr:col>
      <xdr:colOff>127000</xdr:colOff>
      <xdr:row>105</xdr:row>
      <xdr:rowOff>91439</xdr:rowOff>
    </xdr:to>
    <xdr:cxnSp macro="">
      <xdr:nvCxnSpPr>
        <xdr:cNvPr id="870" name="直線コネクタ 869"/>
        <xdr:cNvCxnSpPr/>
      </xdr:nvCxnSpPr>
      <xdr:spPr>
        <a:xfrm>
          <a:off x="13629640" y="16973551"/>
          <a:ext cx="746760" cy="7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124461</xdr:rowOff>
    </xdr:from>
    <xdr:to>
      <xdr:col>76</xdr:col>
      <xdr:colOff>165100</xdr:colOff>
      <xdr:row>102</xdr:row>
      <xdr:rowOff>54611</xdr:rowOff>
    </xdr:to>
    <xdr:sp macro="" textlink="">
      <xdr:nvSpPr>
        <xdr:cNvPr id="871" name="楕円 870"/>
        <xdr:cNvSpPr/>
      </xdr:nvSpPr>
      <xdr:spPr>
        <a:xfrm>
          <a:off x="12804140" y="170561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41911</xdr:rowOff>
    </xdr:from>
    <xdr:to>
      <xdr:col>81</xdr:col>
      <xdr:colOff>50800</xdr:colOff>
      <xdr:row>102</xdr:row>
      <xdr:rowOff>3811</xdr:rowOff>
    </xdr:to>
    <xdr:cxnSp macro="">
      <xdr:nvCxnSpPr>
        <xdr:cNvPr id="872" name="直線コネクタ 871"/>
        <xdr:cNvCxnSpPr/>
      </xdr:nvCxnSpPr>
      <xdr:spPr>
        <a:xfrm flipV="1">
          <a:off x="12854940" y="16973551"/>
          <a:ext cx="7747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135889</xdr:rowOff>
    </xdr:from>
    <xdr:to>
      <xdr:col>72</xdr:col>
      <xdr:colOff>38100</xdr:colOff>
      <xdr:row>105</xdr:row>
      <xdr:rowOff>66039</xdr:rowOff>
    </xdr:to>
    <xdr:sp macro="" textlink="">
      <xdr:nvSpPr>
        <xdr:cNvPr id="873" name="楕円 872"/>
        <xdr:cNvSpPr/>
      </xdr:nvSpPr>
      <xdr:spPr>
        <a:xfrm>
          <a:off x="12029440" y="17570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3811</xdr:rowOff>
    </xdr:from>
    <xdr:to>
      <xdr:col>76</xdr:col>
      <xdr:colOff>114300</xdr:colOff>
      <xdr:row>105</xdr:row>
      <xdr:rowOff>15239</xdr:rowOff>
    </xdr:to>
    <xdr:cxnSp macro="">
      <xdr:nvCxnSpPr>
        <xdr:cNvPr id="874" name="直線コネクタ 873"/>
        <xdr:cNvCxnSpPr/>
      </xdr:nvCxnSpPr>
      <xdr:spPr>
        <a:xfrm flipV="1">
          <a:off x="12072620" y="17103091"/>
          <a:ext cx="782320" cy="5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38736</xdr:rowOff>
    </xdr:from>
    <xdr:to>
      <xdr:col>67</xdr:col>
      <xdr:colOff>101600</xdr:colOff>
      <xdr:row>106</xdr:row>
      <xdr:rowOff>140336</xdr:rowOff>
    </xdr:to>
    <xdr:sp macro="" textlink="">
      <xdr:nvSpPr>
        <xdr:cNvPr id="875" name="楕円 874"/>
        <xdr:cNvSpPr/>
      </xdr:nvSpPr>
      <xdr:spPr>
        <a:xfrm>
          <a:off x="11231880" y="1780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106</xdr:row>
      <xdr:rowOff>89536</xdr:rowOff>
    </xdr:to>
    <xdr:cxnSp macro="">
      <xdr:nvCxnSpPr>
        <xdr:cNvPr id="876" name="直線コネクタ 875"/>
        <xdr:cNvCxnSpPr/>
      </xdr:nvCxnSpPr>
      <xdr:spPr>
        <a:xfrm flipV="1">
          <a:off x="11282680" y="17617439"/>
          <a:ext cx="789940" cy="24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xdr:cNvSpPr txBox="1"/>
      </xdr:nvSpPr>
      <xdr:spPr>
        <a:xfrm>
          <a:off x="134372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267524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19005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80" name="n_4aveValue【庁舎】&#10;有形固定資産減価償却率"/>
        <xdr:cNvSpPr txBox="1"/>
      </xdr:nvSpPr>
      <xdr:spPr>
        <a:xfrm>
          <a:off x="11102984" y="170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109238</xdr:rowOff>
    </xdr:from>
    <xdr:ext cx="405111" cy="259045"/>
    <xdr:sp macro="" textlink="">
      <xdr:nvSpPr>
        <xdr:cNvPr id="881" name="n_1mainValue【庁舎】&#10;有形固定資産減価償却率"/>
        <xdr:cNvSpPr txBox="1"/>
      </xdr:nvSpPr>
      <xdr:spPr>
        <a:xfrm>
          <a:off x="13437244" y="167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71138</xdr:rowOff>
    </xdr:from>
    <xdr:ext cx="405111" cy="259045"/>
    <xdr:sp macro="" textlink="">
      <xdr:nvSpPr>
        <xdr:cNvPr id="882" name="n_2mainValue【庁舎】&#10;有形固定資産減価償却率"/>
        <xdr:cNvSpPr txBox="1"/>
      </xdr:nvSpPr>
      <xdr:spPr>
        <a:xfrm>
          <a:off x="12675244"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57166</xdr:rowOff>
    </xdr:from>
    <xdr:ext cx="405111" cy="259045"/>
    <xdr:sp macro="" textlink="">
      <xdr:nvSpPr>
        <xdr:cNvPr id="883" name="n_3mainValue【庁舎】&#10;有形固定資産減価償却率"/>
        <xdr:cNvSpPr txBox="1"/>
      </xdr:nvSpPr>
      <xdr:spPr>
        <a:xfrm>
          <a:off x="119005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131463</xdr:rowOff>
    </xdr:from>
    <xdr:ext cx="405111" cy="259045"/>
    <xdr:sp macro="" textlink="">
      <xdr:nvSpPr>
        <xdr:cNvPr id="884" name="n_4mainValue【庁舎】&#10;有形固定資産減価償却率"/>
        <xdr:cNvSpPr txBox="1"/>
      </xdr:nvSpPr>
      <xdr:spPr>
        <a:xfrm>
          <a:off x="11102984" y="1790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18" name="フローチャート: 判断 917"/>
        <xdr:cNvSpPr/>
      </xdr:nvSpPr>
      <xdr:spPr>
        <a:xfrm>
          <a:off x="16388080" y="17680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143511</xdr:rowOff>
    </xdr:from>
    <xdr:to>
      <xdr:col>116</xdr:col>
      <xdr:colOff>114300</xdr:colOff>
      <xdr:row>105</xdr:row>
      <xdr:rowOff>73661</xdr:rowOff>
    </xdr:to>
    <xdr:sp macro="" textlink="">
      <xdr:nvSpPr>
        <xdr:cNvPr id="924" name="楕円 923"/>
        <xdr:cNvSpPr/>
      </xdr:nvSpPr>
      <xdr:spPr>
        <a:xfrm>
          <a:off x="19458940" y="17578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166388</xdr:rowOff>
    </xdr:from>
    <xdr:ext cx="469744" cy="259045"/>
    <xdr:sp macro="" textlink="">
      <xdr:nvSpPr>
        <xdr:cNvPr id="925" name="【庁舎】&#10;一人当たり面積該当値テキスト"/>
        <xdr:cNvSpPr txBox="1"/>
      </xdr:nvSpPr>
      <xdr:spPr>
        <a:xfrm>
          <a:off x="19547840" y="174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162561</xdr:rowOff>
    </xdr:from>
    <xdr:to>
      <xdr:col>112</xdr:col>
      <xdr:colOff>38100</xdr:colOff>
      <xdr:row>104</xdr:row>
      <xdr:rowOff>92711</xdr:rowOff>
    </xdr:to>
    <xdr:sp macro="" textlink="">
      <xdr:nvSpPr>
        <xdr:cNvPr id="926" name="楕円 925"/>
        <xdr:cNvSpPr/>
      </xdr:nvSpPr>
      <xdr:spPr>
        <a:xfrm>
          <a:off x="18735040" y="17429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41911</xdr:rowOff>
    </xdr:from>
    <xdr:to>
      <xdr:col>116</xdr:col>
      <xdr:colOff>63500</xdr:colOff>
      <xdr:row>105</xdr:row>
      <xdr:rowOff>22861</xdr:rowOff>
    </xdr:to>
    <xdr:cxnSp macro="">
      <xdr:nvCxnSpPr>
        <xdr:cNvPr id="927" name="直線コネクタ 926"/>
        <xdr:cNvCxnSpPr/>
      </xdr:nvCxnSpPr>
      <xdr:spPr>
        <a:xfrm>
          <a:off x="18778220" y="17476471"/>
          <a:ext cx="73152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139700</xdr:rowOff>
    </xdr:from>
    <xdr:to>
      <xdr:col>107</xdr:col>
      <xdr:colOff>101600</xdr:colOff>
      <xdr:row>102</xdr:row>
      <xdr:rowOff>69850</xdr:rowOff>
    </xdr:to>
    <xdr:sp macro="" textlink="">
      <xdr:nvSpPr>
        <xdr:cNvPr id="928" name="楕円 927"/>
        <xdr:cNvSpPr/>
      </xdr:nvSpPr>
      <xdr:spPr>
        <a:xfrm>
          <a:off x="17937480" y="1707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19050</xdr:rowOff>
    </xdr:from>
    <xdr:to>
      <xdr:col>111</xdr:col>
      <xdr:colOff>177800</xdr:colOff>
      <xdr:row>104</xdr:row>
      <xdr:rowOff>41911</xdr:rowOff>
    </xdr:to>
    <xdr:cxnSp macro="">
      <xdr:nvCxnSpPr>
        <xdr:cNvPr id="929" name="直線コネクタ 928"/>
        <xdr:cNvCxnSpPr/>
      </xdr:nvCxnSpPr>
      <xdr:spPr>
        <a:xfrm>
          <a:off x="17988280" y="17118330"/>
          <a:ext cx="789940" cy="35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166370</xdr:rowOff>
    </xdr:from>
    <xdr:to>
      <xdr:col>102</xdr:col>
      <xdr:colOff>165100</xdr:colOff>
      <xdr:row>101</xdr:row>
      <xdr:rowOff>96520</xdr:rowOff>
    </xdr:to>
    <xdr:sp macro="" textlink="">
      <xdr:nvSpPr>
        <xdr:cNvPr id="930" name="楕円 929"/>
        <xdr:cNvSpPr/>
      </xdr:nvSpPr>
      <xdr:spPr>
        <a:xfrm>
          <a:off x="17162780" y="16930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45720</xdr:rowOff>
    </xdr:from>
    <xdr:to>
      <xdr:col>107</xdr:col>
      <xdr:colOff>50800</xdr:colOff>
      <xdr:row>102</xdr:row>
      <xdr:rowOff>19050</xdr:rowOff>
    </xdr:to>
    <xdr:cxnSp macro="">
      <xdr:nvCxnSpPr>
        <xdr:cNvPr id="931" name="直線コネクタ 930"/>
        <xdr:cNvCxnSpPr/>
      </xdr:nvCxnSpPr>
      <xdr:spPr>
        <a:xfrm>
          <a:off x="17213580" y="16977360"/>
          <a:ext cx="7747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17780</xdr:rowOff>
    </xdr:from>
    <xdr:to>
      <xdr:col>98</xdr:col>
      <xdr:colOff>38100</xdr:colOff>
      <xdr:row>101</xdr:row>
      <xdr:rowOff>119380</xdr:rowOff>
    </xdr:to>
    <xdr:sp macro="" textlink="">
      <xdr:nvSpPr>
        <xdr:cNvPr id="932" name="楕円 931"/>
        <xdr:cNvSpPr/>
      </xdr:nvSpPr>
      <xdr:spPr>
        <a:xfrm>
          <a:off x="16388080" y="169494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45720</xdr:rowOff>
    </xdr:from>
    <xdr:to>
      <xdr:col>102</xdr:col>
      <xdr:colOff>114300</xdr:colOff>
      <xdr:row>101</xdr:row>
      <xdr:rowOff>68580</xdr:rowOff>
    </xdr:to>
    <xdr:cxnSp macro="">
      <xdr:nvCxnSpPr>
        <xdr:cNvPr id="933" name="直線コネクタ 932"/>
        <xdr:cNvCxnSpPr/>
      </xdr:nvCxnSpPr>
      <xdr:spPr>
        <a:xfrm flipV="1">
          <a:off x="16431260" y="1697736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70015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37" name="n_4aveValue【庁舎】&#10;一人当たり面積"/>
        <xdr:cNvSpPr txBox="1"/>
      </xdr:nvSpPr>
      <xdr:spPr>
        <a:xfrm>
          <a:off x="16226867" y="1776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109238</xdr:rowOff>
    </xdr:from>
    <xdr:ext cx="469744" cy="259045"/>
    <xdr:sp macro="" textlink="">
      <xdr:nvSpPr>
        <xdr:cNvPr id="938" name="n_1mainValue【庁舎】&#10;一人当たり面積"/>
        <xdr:cNvSpPr txBox="1"/>
      </xdr:nvSpPr>
      <xdr:spPr>
        <a:xfrm>
          <a:off x="18561127" y="1720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86377</xdr:rowOff>
    </xdr:from>
    <xdr:ext cx="469744" cy="259045"/>
    <xdr:sp macro="" textlink="">
      <xdr:nvSpPr>
        <xdr:cNvPr id="939" name="n_2mainValue【庁舎】&#10;一人当たり面積"/>
        <xdr:cNvSpPr txBox="1"/>
      </xdr:nvSpPr>
      <xdr:spPr>
        <a:xfrm>
          <a:off x="17776267" y="168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113047</xdr:rowOff>
    </xdr:from>
    <xdr:ext cx="469744" cy="259045"/>
    <xdr:sp macro="" textlink="">
      <xdr:nvSpPr>
        <xdr:cNvPr id="940" name="n_3mainValue【庁舎】&#10;一人当たり面積"/>
        <xdr:cNvSpPr txBox="1"/>
      </xdr:nvSpPr>
      <xdr:spPr>
        <a:xfrm>
          <a:off x="17001567"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135907</xdr:rowOff>
    </xdr:from>
    <xdr:ext cx="469744" cy="259045"/>
    <xdr:sp macro="" textlink="">
      <xdr:nvSpPr>
        <xdr:cNvPr id="941" name="n_4mainValue【庁舎】&#10;一人当たり面積"/>
        <xdr:cNvSpPr txBox="1"/>
      </xdr:nvSpPr>
      <xdr:spPr>
        <a:xfrm>
          <a:off x="16226867" y="1673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で、類似団体内順位が５位以内（類似団体と比較して一人当たりの面積が多い）が２施設（福祉施設、保健センター・保健所）あるとともに、その他の施設においても総じて順位が高い傾向にある。市町村合併により、類似機能の施設が多く存在することがうかがえる。施設については、地域ニーズを把握しつつ、集約化を進めることで、更新経費を低減させることが可能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減価償却率を見ると、「市民会館」次いで「体育館・プール」、「一般廃棄物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老朽化が進行していることがうかがえる。市民会館は耐震工事を実施しており、法定耐用を超えての使用が可能と思われるため、今しばらくの猶予はあるが、体育館・プールについては、市全域に施設が分散していることもあり、関係者が多く、意見をまとめるのに時間がかかると思われるため、早急に、あり方見直しの検討が必要と考えられる。「一般廃棄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」については、平成２９年度から可燃物処理場の新設工事が開始され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稼働</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4658" y="4395677"/>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新型コロナウイルス感染症拡大の影響に伴う税収の減等により基準財政収入額が減額となる一方で、障がい者福祉サービス給付費の増による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社会福祉費の増や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高齢者人口の増に伴う高齢者保健福祉費の増、地域デジタル社会推進費の創設、さらには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コロナ対策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により増加した地方負担分</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追加措置など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が増額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となったことにより、財政力指数は、前年度より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税収の伸び悩みなどから自主財源比率が低く、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財政基盤が弱いため類似団体内順位は下位にあるが、地方創生施策をより一層推進し、将来の税収増に繋がる企業誘致や地元中小事業者への支援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、雇用環境対策の強化など、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好循環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する地域経済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の実現に取り組む。</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113393</xdr:rowOff>
    </xdr:to>
    <xdr:cxnSp macro="">
      <xdr:nvCxnSpPr>
        <xdr:cNvPr id="71" name="直線コネクタ 70"/>
        <xdr:cNvCxnSpPr/>
      </xdr:nvCxnSpPr>
      <xdr:spPr>
        <a:xfrm>
          <a:off x="4114800" y="76399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96157</xdr:rowOff>
    </xdr:from>
    <xdr:to>
      <xdr:col>19</xdr:col>
      <xdr:colOff>133350</xdr:colOff>
      <xdr:row>44</xdr:row>
      <xdr:rowOff>96157</xdr:rowOff>
    </xdr:to>
    <xdr:cxnSp macro="">
      <xdr:nvCxnSpPr>
        <xdr:cNvPr id="74" name="直線コネクタ 73"/>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96157</xdr:rowOff>
    </xdr:to>
    <xdr:cxnSp macro="">
      <xdr:nvCxnSpPr>
        <xdr:cNvPr id="77" name="直線コネクタ 76"/>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80" name="直線コネクタ 79"/>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145143</xdr:rowOff>
    </xdr:from>
    <xdr:to>
      <xdr:col>7</xdr:col>
      <xdr:colOff>31750</xdr:colOff>
      <xdr:row>41</xdr:row>
      <xdr:rowOff>75293</xdr:rowOff>
    </xdr:to>
    <xdr:sp macro="" textlink="">
      <xdr:nvSpPr>
        <xdr:cNvPr id="83" name="フローチャート: 判断 82"/>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85470</xdr:rowOff>
    </xdr:from>
    <xdr:ext cx="762000" cy="259045"/>
    <xdr:sp macro="" textlink="">
      <xdr:nvSpPr>
        <xdr:cNvPr id="84" name="テキスト ボックス 83"/>
        <xdr:cNvSpPr txBox="1"/>
      </xdr:nvSpPr>
      <xdr:spPr>
        <a:xfrm>
          <a:off x="1066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90" name="楕円 89"/>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1"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45357</xdr:rowOff>
    </xdr:from>
    <xdr:to>
      <xdr:col>19</xdr:col>
      <xdr:colOff>184150</xdr:colOff>
      <xdr:row>44</xdr:row>
      <xdr:rowOff>146957</xdr:rowOff>
    </xdr:to>
    <xdr:sp macro="" textlink="">
      <xdr:nvSpPr>
        <xdr:cNvPr id="92" name="楕円 91"/>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93" name="テキスト ボックス 92"/>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45357</xdr:rowOff>
    </xdr:from>
    <xdr:to>
      <xdr:col>15</xdr:col>
      <xdr:colOff>133350</xdr:colOff>
      <xdr:row>44</xdr:row>
      <xdr:rowOff>146957</xdr:rowOff>
    </xdr:to>
    <xdr:sp macro="" textlink="">
      <xdr:nvSpPr>
        <xdr:cNvPr id="94" name="楕円 93"/>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95" name="テキスト ボックス 94"/>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6" name="楕円 95"/>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7" name="テキスト ボックス 96"/>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8" name="楕円 97"/>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9" name="テキスト ボックス 98"/>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年度に発行した猶予特例債の満期一括償還などによ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る公債費の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や、市立保育園運営費等の増により物件費が増となったことなどで経常経費充当一般財源が増加したものの、市税の増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、地方消費税交付金等の増、さらには国補正予算により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含めた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実質的な普通交付税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が大幅増となったことから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、鳥取市市政改革プラン（第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次鳥取市行財政改革大綱）をもとに、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自主財源の確保と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創出に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努めるとともに、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AI</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RPA</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等の活用による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効率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的な業務の推進</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に積極的に取り組む。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62</xdr:row>
      <xdr:rowOff>44450</xdr:rowOff>
    </xdr:to>
    <xdr:cxnSp macro="">
      <xdr:nvCxnSpPr>
        <xdr:cNvPr id="134" name="直線コネクタ 133"/>
        <xdr:cNvCxnSpPr/>
      </xdr:nvCxnSpPr>
      <xdr:spPr>
        <a:xfrm flipV="1">
          <a:off x="4114800" y="10441094"/>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44450</xdr:rowOff>
    </xdr:to>
    <xdr:cxnSp macro="">
      <xdr:nvCxnSpPr>
        <xdr:cNvPr id="137" name="直線コネクタ 136"/>
        <xdr:cNvCxnSpPr/>
      </xdr:nvCxnSpPr>
      <xdr:spPr>
        <a:xfrm>
          <a:off x="3225800" y="1062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61</xdr:row>
      <xdr:rowOff>167640</xdr:rowOff>
    </xdr:to>
    <xdr:cxnSp macro="">
      <xdr:nvCxnSpPr>
        <xdr:cNvPr id="140" name="直線コネクタ 139"/>
        <xdr:cNvCxnSpPr/>
      </xdr:nvCxnSpPr>
      <xdr:spPr>
        <a:xfrm>
          <a:off x="2336800" y="106180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159596</xdr:rowOff>
    </xdr:to>
    <xdr:cxnSp macro="">
      <xdr:nvCxnSpPr>
        <xdr:cNvPr id="143" name="直線コネクタ 142"/>
        <xdr:cNvCxnSpPr/>
      </xdr:nvCxnSpPr>
      <xdr:spPr>
        <a:xfrm>
          <a:off x="1447800" y="1052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46" name="フローチャート: 判断 145"/>
        <xdr:cNvSpPr/>
      </xdr:nvSpPr>
      <xdr:spPr>
        <a:xfrm>
          <a:off x="1397000" y="1092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47" name="テキスト ボックス 146"/>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3" name="楕円 152"/>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4"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5" name="楕円 154"/>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6" name="テキスト ボックス 155"/>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7" name="楕円 156"/>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8" name="テキスト ボックス 157"/>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108796</xdr:rowOff>
    </xdr:from>
    <xdr:to>
      <xdr:col>11</xdr:col>
      <xdr:colOff>82550</xdr:colOff>
      <xdr:row>62</xdr:row>
      <xdr:rowOff>38946</xdr:rowOff>
    </xdr:to>
    <xdr:sp macro="" textlink="">
      <xdr:nvSpPr>
        <xdr:cNvPr id="159" name="楕円 158"/>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60" name="テキスト ボックス 159"/>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61" name="楕円 160"/>
        <xdr:cNvSpPr/>
      </xdr:nvSpPr>
      <xdr:spPr>
        <a:xfrm>
          <a:off x="1397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62" name="テキスト ボックス 161"/>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14,814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円の増加となっており、類似団体内では高い水準で推移している。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新型コロナウイルスワクチン接種や積極的疫学調査、</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検査などの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感染症対策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に加え、時間外勤務手当の増などコロナ対策における経費が発生したため一時的に増加している。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53287</xdr:rowOff>
    </xdr:from>
    <xdr:to>
      <xdr:col>23</xdr:col>
      <xdr:colOff>133350</xdr:colOff>
      <xdr:row>87</xdr:row>
      <xdr:rowOff>8271</xdr:rowOff>
    </xdr:to>
    <xdr:cxnSp macro="">
      <xdr:nvCxnSpPr>
        <xdr:cNvPr id="197" name="直線コネクタ 196"/>
        <xdr:cNvCxnSpPr/>
      </xdr:nvCxnSpPr>
      <xdr:spPr>
        <a:xfrm>
          <a:off x="4114800" y="14626537"/>
          <a:ext cx="838200" cy="29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89046</xdr:rowOff>
    </xdr:from>
    <xdr:to>
      <xdr:col>19</xdr:col>
      <xdr:colOff>133350</xdr:colOff>
      <xdr:row>85</xdr:row>
      <xdr:rowOff>53287</xdr:rowOff>
    </xdr:to>
    <xdr:cxnSp macro="">
      <xdr:nvCxnSpPr>
        <xdr:cNvPr id="200" name="直線コネクタ 199"/>
        <xdr:cNvCxnSpPr/>
      </xdr:nvCxnSpPr>
      <xdr:spPr>
        <a:xfrm>
          <a:off x="3225800" y="14490846"/>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133451</xdr:rowOff>
    </xdr:from>
    <xdr:to>
      <xdr:col>15</xdr:col>
      <xdr:colOff>82550</xdr:colOff>
      <xdr:row>84</xdr:row>
      <xdr:rowOff>89046</xdr:rowOff>
    </xdr:to>
    <xdr:cxnSp macro="">
      <xdr:nvCxnSpPr>
        <xdr:cNvPr id="203" name="直線コネクタ 202"/>
        <xdr:cNvCxnSpPr/>
      </xdr:nvCxnSpPr>
      <xdr:spPr>
        <a:xfrm>
          <a:off x="2336800" y="14363801"/>
          <a:ext cx="889000" cy="12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17828</xdr:rowOff>
    </xdr:from>
    <xdr:to>
      <xdr:col>11</xdr:col>
      <xdr:colOff>31750</xdr:colOff>
      <xdr:row>83</xdr:row>
      <xdr:rowOff>133451</xdr:rowOff>
    </xdr:to>
    <xdr:cxnSp macro="">
      <xdr:nvCxnSpPr>
        <xdr:cNvPr id="206" name="直線コネクタ 205"/>
        <xdr:cNvCxnSpPr/>
      </xdr:nvCxnSpPr>
      <xdr:spPr>
        <a:xfrm>
          <a:off x="1447800" y="14248178"/>
          <a:ext cx="889000" cy="11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166522</xdr:rowOff>
    </xdr:from>
    <xdr:to>
      <xdr:col>7</xdr:col>
      <xdr:colOff>31750</xdr:colOff>
      <xdr:row>81</xdr:row>
      <xdr:rowOff>96672</xdr:rowOff>
    </xdr:to>
    <xdr:sp macro="" textlink="">
      <xdr:nvSpPr>
        <xdr:cNvPr id="209" name="フローチャート: 判断 208"/>
        <xdr:cNvSpPr/>
      </xdr:nvSpPr>
      <xdr:spPr>
        <a:xfrm>
          <a:off x="1397000" y="1388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106849</xdr:rowOff>
    </xdr:from>
    <xdr:ext cx="762000" cy="259045"/>
    <xdr:sp macro="" textlink="">
      <xdr:nvSpPr>
        <xdr:cNvPr id="210" name="テキスト ボックス 209"/>
        <xdr:cNvSpPr txBox="1"/>
      </xdr:nvSpPr>
      <xdr:spPr>
        <a:xfrm>
          <a:off x="1066800" y="1365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128921</xdr:rowOff>
    </xdr:from>
    <xdr:to>
      <xdr:col>23</xdr:col>
      <xdr:colOff>184150</xdr:colOff>
      <xdr:row>87</xdr:row>
      <xdr:rowOff>59071</xdr:rowOff>
    </xdr:to>
    <xdr:sp macro="" textlink="">
      <xdr:nvSpPr>
        <xdr:cNvPr id="216" name="楕円 215"/>
        <xdr:cNvSpPr/>
      </xdr:nvSpPr>
      <xdr:spPr>
        <a:xfrm>
          <a:off x="4902200" y="148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100998</xdr:rowOff>
    </xdr:from>
    <xdr:ext cx="762000" cy="259045"/>
    <xdr:sp macro="" textlink="">
      <xdr:nvSpPr>
        <xdr:cNvPr id="217" name="人件費・物件費等の状況該当値テキスト"/>
        <xdr:cNvSpPr txBox="1"/>
      </xdr:nvSpPr>
      <xdr:spPr>
        <a:xfrm>
          <a:off x="5041900" y="14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2487</xdr:rowOff>
    </xdr:from>
    <xdr:to>
      <xdr:col>19</xdr:col>
      <xdr:colOff>184150</xdr:colOff>
      <xdr:row>85</xdr:row>
      <xdr:rowOff>104087</xdr:rowOff>
    </xdr:to>
    <xdr:sp macro="" textlink="">
      <xdr:nvSpPr>
        <xdr:cNvPr id="218" name="楕円 217"/>
        <xdr:cNvSpPr/>
      </xdr:nvSpPr>
      <xdr:spPr>
        <a:xfrm>
          <a:off x="4064000" y="145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88864</xdr:rowOff>
    </xdr:from>
    <xdr:ext cx="736600" cy="259045"/>
    <xdr:sp macro="" textlink="">
      <xdr:nvSpPr>
        <xdr:cNvPr id="219" name="テキスト ボックス 218"/>
        <xdr:cNvSpPr txBox="1"/>
      </xdr:nvSpPr>
      <xdr:spPr>
        <a:xfrm>
          <a:off x="3733800" y="14662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38246</xdr:rowOff>
    </xdr:from>
    <xdr:to>
      <xdr:col>15</xdr:col>
      <xdr:colOff>133350</xdr:colOff>
      <xdr:row>84</xdr:row>
      <xdr:rowOff>139846</xdr:rowOff>
    </xdr:to>
    <xdr:sp macro="" textlink="">
      <xdr:nvSpPr>
        <xdr:cNvPr id="220" name="楕円 219"/>
        <xdr:cNvSpPr/>
      </xdr:nvSpPr>
      <xdr:spPr>
        <a:xfrm>
          <a:off x="3175000" y="144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124623</xdr:rowOff>
    </xdr:from>
    <xdr:ext cx="762000" cy="259045"/>
    <xdr:sp macro="" textlink="">
      <xdr:nvSpPr>
        <xdr:cNvPr id="221" name="テキスト ボックス 220"/>
        <xdr:cNvSpPr txBox="1"/>
      </xdr:nvSpPr>
      <xdr:spPr>
        <a:xfrm>
          <a:off x="2844800" y="1452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82651</xdr:rowOff>
    </xdr:from>
    <xdr:to>
      <xdr:col>11</xdr:col>
      <xdr:colOff>82550</xdr:colOff>
      <xdr:row>84</xdr:row>
      <xdr:rowOff>12801</xdr:rowOff>
    </xdr:to>
    <xdr:sp macro="" textlink="">
      <xdr:nvSpPr>
        <xdr:cNvPr id="222" name="楕円 221"/>
        <xdr:cNvSpPr/>
      </xdr:nvSpPr>
      <xdr:spPr>
        <a:xfrm>
          <a:off x="2286000" y="143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169028</xdr:rowOff>
    </xdr:from>
    <xdr:ext cx="762000" cy="259045"/>
    <xdr:sp macro="" textlink="">
      <xdr:nvSpPr>
        <xdr:cNvPr id="223" name="テキスト ボックス 222"/>
        <xdr:cNvSpPr txBox="1"/>
      </xdr:nvSpPr>
      <xdr:spPr>
        <a:xfrm>
          <a:off x="1955800" y="1439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138478</xdr:rowOff>
    </xdr:from>
    <xdr:to>
      <xdr:col>7</xdr:col>
      <xdr:colOff>31750</xdr:colOff>
      <xdr:row>83</xdr:row>
      <xdr:rowOff>68628</xdr:rowOff>
    </xdr:to>
    <xdr:sp macro="" textlink="">
      <xdr:nvSpPr>
        <xdr:cNvPr id="224" name="楕円 223"/>
        <xdr:cNvSpPr/>
      </xdr:nvSpPr>
      <xdr:spPr>
        <a:xfrm>
          <a:off x="1397000" y="141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53405</xdr:rowOff>
    </xdr:from>
    <xdr:ext cx="762000" cy="259045"/>
    <xdr:sp macro="" textlink="">
      <xdr:nvSpPr>
        <xdr:cNvPr id="225" name="テキスト ボックス 224"/>
        <xdr:cNvSpPr txBox="1"/>
      </xdr:nvSpPr>
      <xdr:spPr>
        <a:xfrm>
          <a:off x="1066800" y="142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本市の給与水準は前年度と同水準となっており、類似団体、全国市平均共に下回っている。今後も、引き続き給与水準の適正化に努める。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29936</xdr:rowOff>
    </xdr:from>
    <xdr:to>
      <xdr:col>81</xdr:col>
      <xdr:colOff>44450</xdr:colOff>
      <xdr:row>83</xdr:row>
      <xdr:rowOff>29936</xdr:rowOff>
    </xdr:to>
    <xdr:cxnSp macro="">
      <xdr:nvCxnSpPr>
        <xdr:cNvPr id="261" name="直線コネクタ 260"/>
        <xdr:cNvCxnSpPr/>
      </xdr:nvCxnSpPr>
      <xdr:spPr>
        <a:xfrm>
          <a:off x="16179800" y="14260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83</xdr:row>
      <xdr:rowOff>98879</xdr:rowOff>
    </xdr:to>
    <xdr:cxnSp macro="">
      <xdr:nvCxnSpPr>
        <xdr:cNvPr id="264" name="直線コネクタ 263"/>
        <xdr:cNvCxnSpPr/>
      </xdr:nvCxnSpPr>
      <xdr:spPr>
        <a:xfrm flipV="1">
          <a:off x="15290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98879</xdr:rowOff>
    </xdr:to>
    <xdr:cxnSp macro="">
      <xdr:nvCxnSpPr>
        <xdr:cNvPr id="267" name="直線コネクタ 266"/>
        <xdr:cNvCxnSpPr/>
      </xdr:nvCxnSpPr>
      <xdr:spPr>
        <a:xfrm>
          <a:off x="14401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116114</xdr:rowOff>
    </xdr:to>
    <xdr:cxnSp macro="">
      <xdr:nvCxnSpPr>
        <xdr:cNvPr id="270" name="直線コネクタ 269"/>
        <xdr:cNvCxnSpPr/>
      </xdr:nvCxnSpPr>
      <xdr:spPr>
        <a:xfrm flipV="1">
          <a:off x="13512800" y="142775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3" name="フローチャート: 判断 272"/>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74" name="テキスト ボックス 273"/>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150586</xdr:rowOff>
    </xdr:from>
    <xdr:to>
      <xdr:col>81</xdr:col>
      <xdr:colOff>95250</xdr:colOff>
      <xdr:row>83</xdr:row>
      <xdr:rowOff>80736</xdr:rowOff>
    </xdr:to>
    <xdr:sp macro="" textlink="">
      <xdr:nvSpPr>
        <xdr:cNvPr id="280" name="楕円 279"/>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167113</xdr:rowOff>
    </xdr:from>
    <xdr:ext cx="762000" cy="259045"/>
    <xdr:sp macro="" textlink="">
      <xdr:nvSpPr>
        <xdr:cNvPr id="281"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150586</xdr:rowOff>
    </xdr:from>
    <xdr:to>
      <xdr:col>77</xdr:col>
      <xdr:colOff>95250</xdr:colOff>
      <xdr:row>83</xdr:row>
      <xdr:rowOff>80736</xdr:rowOff>
    </xdr:to>
    <xdr:sp macro="" textlink="">
      <xdr:nvSpPr>
        <xdr:cNvPr id="282" name="楕円 281"/>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90913</xdr:rowOff>
    </xdr:from>
    <xdr:ext cx="736600" cy="259045"/>
    <xdr:sp macro="" textlink="">
      <xdr:nvSpPr>
        <xdr:cNvPr id="283" name="テキスト ボックス 282"/>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4" name="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5" name="テキスト ボックス 284"/>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6" name="楕円 285"/>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7" name="テキスト ボックス 286"/>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ポイント増加しているが、類似団体の平均とほぼ同水準で推移している。引き続き、鳥取市定員管理方針に基づき、適正な定員の管理を行う。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115358</xdr:rowOff>
    </xdr:from>
    <xdr:to>
      <xdr:col>81</xdr:col>
      <xdr:colOff>44450</xdr:colOff>
      <xdr:row>61</xdr:row>
      <xdr:rowOff>135467</xdr:rowOff>
    </xdr:to>
    <xdr:cxnSp macro="">
      <xdr:nvCxnSpPr>
        <xdr:cNvPr id="324" name="直線コネクタ 323"/>
        <xdr:cNvCxnSpPr/>
      </xdr:nvCxnSpPr>
      <xdr:spPr>
        <a:xfrm>
          <a:off x="16179800" y="1057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91229</xdr:rowOff>
    </xdr:from>
    <xdr:to>
      <xdr:col>77</xdr:col>
      <xdr:colOff>44450</xdr:colOff>
      <xdr:row>61</xdr:row>
      <xdr:rowOff>115358</xdr:rowOff>
    </xdr:to>
    <xdr:cxnSp macro="">
      <xdr:nvCxnSpPr>
        <xdr:cNvPr id="327" name="直線コネクタ 326"/>
        <xdr:cNvCxnSpPr/>
      </xdr:nvCxnSpPr>
      <xdr:spPr>
        <a:xfrm>
          <a:off x="15290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139488</xdr:rowOff>
    </xdr:to>
    <xdr:cxnSp macro="">
      <xdr:nvCxnSpPr>
        <xdr:cNvPr id="330" name="直線コネクタ 329"/>
        <xdr:cNvCxnSpPr/>
      </xdr:nvCxnSpPr>
      <xdr:spPr>
        <a:xfrm flipV="1">
          <a:off x="14401800" y="105496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115358</xdr:rowOff>
    </xdr:from>
    <xdr:to>
      <xdr:col>68</xdr:col>
      <xdr:colOff>152400</xdr:colOff>
      <xdr:row>61</xdr:row>
      <xdr:rowOff>139488</xdr:rowOff>
    </xdr:to>
    <xdr:cxnSp macro="">
      <xdr:nvCxnSpPr>
        <xdr:cNvPr id="333" name="直線コネクタ 332"/>
        <xdr:cNvCxnSpPr/>
      </xdr:nvCxnSpPr>
      <xdr:spPr>
        <a:xfrm>
          <a:off x="13512800" y="105738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6" name="フローチャート: 判断 335"/>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7" name="テキスト ボックス 336"/>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84667</xdr:rowOff>
    </xdr:from>
    <xdr:to>
      <xdr:col>81</xdr:col>
      <xdr:colOff>95250</xdr:colOff>
      <xdr:row>62</xdr:row>
      <xdr:rowOff>14817</xdr:rowOff>
    </xdr:to>
    <xdr:sp macro="" textlink="">
      <xdr:nvSpPr>
        <xdr:cNvPr id="343" name="楕円 342"/>
        <xdr:cNvSpPr/>
      </xdr:nvSpPr>
      <xdr:spPr>
        <a:xfrm>
          <a:off x="169672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56744</xdr:rowOff>
    </xdr:from>
    <xdr:ext cx="762000" cy="259045"/>
    <xdr:sp macro="" textlink="">
      <xdr:nvSpPr>
        <xdr:cNvPr id="344" name="定員管理の状況該当値テキスト"/>
        <xdr:cNvSpPr txBox="1"/>
      </xdr:nvSpPr>
      <xdr:spPr>
        <a:xfrm>
          <a:off x="17106900" y="105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64558</xdr:rowOff>
    </xdr:from>
    <xdr:to>
      <xdr:col>77</xdr:col>
      <xdr:colOff>95250</xdr:colOff>
      <xdr:row>61</xdr:row>
      <xdr:rowOff>166158</xdr:rowOff>
    </xdr:to>
    <xdr:sp macro="" textlink="">
      <xdr:nvSpPr>
        <xdr:cNvPr id="345" name="楕円 344"/>
        <xdr:cNvSpPr/>
      </xdr:nvSpPr>
      <xdr:spPr>
        <a:xfrm>
          <a:off x="16129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150935</xdr:rowOff>
    </xdr:from>
    <xdr:ext cx="736600" cy="259045"/>
    <xdr:sp macro="" textlink="">
      <xdr:nvSpPr>
        <xdr:cNvPr id="346" name="テキスト ボックス 345"/>
        <xdr:cNvSpPr txBox="1"/>
      </xdr:nvSpPr>
      <xdr:spPr>
        <a:xfrm>
          <a:off x="15798800" y="106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40429</xdr:rowOff>
    </xdr:from>
    <xdr:to>
      <xdr:col>73</xdr:col>
      <xdr:colOff>44450</xdr:colOff>
      <xdr:row>61</xdr:row>
      <xdr:rowOff>142029</xdr:rowOff>
    </xdr:to>
    <xdr:sp macro="" textlink="">
      <xdr:nvSpPr>
        <xdr:cNvPr id="347" name="楕円 346"/>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126806</xdr:rowOff>
    </xdr:from>
    <xdr:ext cx="762000" cy="259045"/>
    <xdr:sp macro="" textlink="">
      <xdr:nvSpPr>
        <xdr:cNvPr id="348" name="テキスト ボックス 347"/>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88688</xdr:rowOff>
    </xdr:from>
    <xdr:to>
      <xdr:col>68</xdr:col>
      <xdr:colOff>203200</xdr:colOff>
      <xdr:row>62</xdr:row>
      <xdr:rowOff>18838</xdr:rowOff>
    </xdr:to>
    <xdr:sp macro="" textlink="">
      <xdr:nvSpPr>
        <xdr:cNvPr id="349" name="楕円 348"/>
        <xdr:cNvSpPr/>
      </xdr:nvSpPr>
      <xdr:spPr>
        <a:xfrm>
          <a:off x="14351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3615</xdr:rowOff>
    </xdr:from>
    <xdr:ext cx="762000" cy="259045"/>
    <xdr:sp macro="" textlink="">
      <xdr:nvSpPr>
        <xdr:cNvPr id="350" name="テキスト ボックス 349"/>
        <xdr:cNvSpPr txBox="1"/>
      </xdr:nvSpPr>
      <xdr:spPr>
        <a:xfrm>
          <a:off x="14020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64558</xdr:rowOff>
    </xdr:from>
    <xdr:to>
      <xdr:col>64</xdr:col>
      <xdr:colOff>152400</xdr:colOff>
      <xdr:row>61</xdr:row>
      <xdr:rowOff>166158</xdr:rowOff>
    </xdr:to>
    <xdr:sp macro="" textlink="">
      <xdr:nvSpPr>
        <xdr:cNvPr id="351" name="楕円 350"/>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150935</xdr:rowOff>
    </xdr:from>
    <xdr:ext cx="762000" cy="259045"/>
    <xdr:sp macro="" textlink="">
      <xdr:nvSpPr>
        <xdr:cNvPr id="352" name="テキスト ボックス 351"/>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ポイント減少し、改善が続いている。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市債発行の抑制に努めるとともに、交付税算入率が高く、有利な市債を活用することで、一般会計における公債費の逓減傾向を堅持し、実質公債費比率は横ばい若しくは緩やかな減少傾向となるものと推計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75671</xdr:rowOff>
    </xdr:from>
    <xdr:to>
      <xdr:col>81</xdr:col>
      <xdr:colOff>44450</xdr:colOff>
      <xdr:row>42</xdr:row>
      <xdr:rowOff>146050</xdr:rowOff>
    </xdr:to>
    <xdr:cxnSp macro="">
      <xdr:nvCxnSpPr>
        <xdr:cNvPr id="389" name="直線コネクタ 388"/>
        <xdr:cNvCxnSpPr/>
      </xdr:nvCxnSpPr>
      <xdr:spPr>
        <a:xfrm flipV="1">
          <a:off x="16179800" y="7276571"/>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44979</xdr:rowOff>
    </xdr:to>
    <xdr:cxnSp macro="">
      <xdr:nvCxnSpPr>
        <xdr:cNvPr id="392" name="直線コネクタ 391"/>
        <xdr:cNvCxnSpPr/>
      </xdr:nvCxnSpPr>
      <xdr:spPr>
        <a:xfrm flipV="1">
          <a:off x="15290800" y="734695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44979</xdr:rowOff>
    </xdr:from>
    <xdr:to>
      <xdr:col>72</xdr:col>
      <xdr:colOff>203200</xdr:colOff>
      <xdr:row>43</xdr:row>
      <xdr:rowOff>95250</xdr:rowOff>
    </xdr:to>
    <xdr:cxnSp macro="">
      <xdr:nvCxnSpPr>
        <xdr:cNvPr id="395" name="直線コネクタ 394"/>
        <xdr:cNvCxnSpPr/>
      </xdr:nvCxnSpPr>
      <xdr:spPr>
        <a:xfrm flipV="1">
          <a:off x="14401800" y="741732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135467</xdr:rowOff>
    </xdr:to>
    <xdr:cxnSp macro="">
      <xdr:nvCxnSpPr>
        <xdr:cNvPr id="398" name="直線コネクタ 397"/>
        <xdr:cNvCxnSpPr/>
      </xdr:nvCxnSpPr>
      <xdr:spPr>
        <a:xfrm flipV="1">
          <a:off x="13512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147108</xdr:rowOff>
    </xdr:from>
    <xdr:to>
      <xdr:col>64</xdr:col>
      <xdr:colOff>152400</xdr:colOff>
      <xdr:row>40</xdr:row>
      <xdr:rowOff>77258</xdr:rowOff>
    </xdr:to>
    <xdr:sp macro="" textlink="">
      <xdr:nvSpPr>
        <xdr:cNvPr id="401" name="フローチャート: 判断 400"/>
        <xdr:cNvSpPr/>
      </xdr:nvSpPr>
      <xdr:spPr>
        <a:xfrm>
          <a:off x="13462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87435</xdr:rowOff>
    </xdr:from>
    <xdr:ext cx="762000" cy="259045"/>
    <xdr:sp macro="" textlink="">
      <xdr:nvSpPr>
        <xdr:cNvPr id="402" name="テキスト ボックス 401"/>
        <xdr:cNvSpPr txBox="1"/>
      </xdr:nvSpPr>
      <xdr:spPr>
        <a:xfrm>
          <a:off x="13131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24871</xdr:rowOff>
    </xdr:from>
    <xdr:to>
      <xdr:col>81</xdr:col>
      <xdr:colOff>95250</xdr:colOff>
      <xdr:row>42</xdr:row>
      <xdr:rowOff>126471</xdr:rowOff>
    </xdr:to>
    <xdr:sp macro="" textlink="">
      <xdr:nvSpPr>
        <xdr:cNvPr id="408" name="楕円 407"/>
        <xdr:cNvSpPr/>
      </xdr:nvSpPr>
      <xdr:spPr>
        <a:xfrm>
          <a:off x="169672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168398</xdr:rowOff>
    </xdr:from>
    <xdr:ext cx="762000" cy="259045"/>
    <xdr:sp macro="" textlink="">
      <xdr:nvSpPr>
        <xdr:cNvPr id="409" name="公債費負担の状況該当値テキスト"/>
        <xdr:cNvSpPr txBox="1"/>
      </xdr:nvSpPr>
      <xdr:spPr>
        <a:xfrm>
          <a:off x="17106900" y="719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410" name="楕円 409"/>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411" name="テキスト ボックス 410"/>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165629</xdr:rowOff>
    </xdr:from>
    <xdr:to>
      <xdr:col>73</xdr:col>
      <xdr:colOff>44450</xdr:colOff>
      <xdr:row>43</xdr:row>
      <xdr:rowOff>95779</xdr:rowOff>
    </xdr:to>
    <xdr:sp macro="" textlink="">
      <xdr:nvSpPr>
        <xdr:cNvPr id="412" name="楕円 411"/>
        <xdr:cNvSpPr/>
      </xdr:nvSpPr>
      <xdr:spPr>
        <a:xfrm>
          <a:off x="15240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80556</xdr:rowOff>
    </xdr:from>
    <xdr:ext cx="762000" cy="259045"/>
    <xdr:sp macro="" textlink="">
      <xdr:nvSpPr>
        <xdr:cNvPr id="413" name="テキスト ボックス 412"/>
        <xdr:cNvSpPr txBox="1"/>
      </xdr:nvSpPr>
      <xdr:spPr>
        <a:xfrm>
          <a:off x="14909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4" name="楕円 413"/>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5" name="テキスト ボックス 414"/>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16" name="楕円 415"/>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17" name="テキスト ボックス 41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年度において、新可燃物処理施設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の整備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旧本庁舎・第二庁舎の解体工事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による市債発行の増により、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債残高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増となったものの、下水道事業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債の減など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により公営企業債等繰入見込額が減少とな</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り、また分母となる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大幅増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となったことなどが影響している。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今後も継続して、交付税算入率が高い市債や国県補助金等の有利な財源の活用など、行財政改革の取り組みを進める。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140631</xdr:rowOff>
    </xdr:from>
    <xdr:to>
      <xdr:col>81</xdr:col>
      <xdr:colOff>44450</xdr:colOff>
      <xdr:row>17</xdr:row>
      <xdr:rowOff>6181</xdr:rowOff>
    </xdr:to>
    <xdr:cxnSp macro="">
      <xdr:nvCxnSpPr>
        <xdr:cNvPr id="451" name="直線コネクタ 450"/>
        <xdr:cNvCxnSpPr/>
      </xdr:nvCxnSpPr>
      <xdr:spPr>
        <a:xfrm flipV="1">
          <a:off x="16179800" y="2883831"/>
          <a:ext cx="8382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6181</xdr:rowOff>
    </xdr:from>
    <xdr:to>
      <xdr:col>77</xdr:col>
      <xdr:colOff>44450</xdr:colOff>
      <xdr:row>17</xdr:row>
      <xdr:rowOff>15833</xdr:rowOff>
    </xdr:to>
    <xdr:cxnSp macro="">
      <xdr:nvCxnSpPr>
        <xdr:cNvPr id="454" name="直線コネクタ 453"/>
        <xdr:cNvCxnSpPr/>
      </xdr:nvCxnSpPr>
      <xdr:spPr>
        <a:xfrm flipV="1">
          <a:off x="15290800" y="292083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135001</xdr:rowOff>
    </xdr:from>
    <xdr:to>
      <xdr:col>72</xdr:col>
      <xdr:colOff>203200</xdr:colOff>
      <xdr:row>17</xdr:row>
      <xdr:rowOff>15833</xdr:rowOff>
    </xdr:to>
    <xdr:cxnSp macro="">
      <xdr:nvCxnSpPr>
        <xdr:cNvPr id="457" name="直線コネクタ 456"/>
        <xdr:cNvCxnSpPr/>
      </xdr:nvCxnSpPr>
      <xdr:spPr>
        <a:xfrm>
          <a:off x="14401800" y="287820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135001</xdr:rowOff>
    </xdr:from>
    <xdr:to>
      <xdr:col>68</xdr:col>
      <xdr:colOff>152400</xdr:colOff>
      <xdr:row>17</xdr:row>
      <xdr:rowOff>8594</xdr:rowOff>
    </xdr:to>
    <xdr:cxnSp macro="">
      <xdr:nvCxnSpPr>
        <xdr:cNvPr id="460" name="直線コネクタ 459"/>
        <xdr:cNvCxnSpPr/>
      </xdr:nvCxnSpPr>
      <xdr:spPr>
        <a:xfrm flipV="1">
          <a:off x="13512800" y="2878201"/>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160867</xdr:rowOff>
    </xdr:from>
    <xdr:to>
      <xdr:col>64</xdr:col>
      <xdr:colOff>152400</xdr:colOff>
      <xdr:row>15</xdr:row>
      <xdr:rowOff>91017</xdr:rowOff>
    </xdr:to>
    <xdr:sp macro="" textlink="">
      <xdr:nvSpPr>
        <xdr:cNvPr id="463" name="フローチャート: 判断 462"/>
        <xdr:cNvSpPr/>
      </xdr:nvSpPr>
      <xdr:spPr>
        <a:xfrm>
          <a:off x="13462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101194</xdr:rowOff>
    </xdr:from>
    <xdr:ext cx="762000" cy="259045"/>
    <xdr:sp macro="" textlink="">
      <xdr:nvSpPr>
        <xdr:cNvPr id="464" name="テキスト ボックス 463"/>
        <xdr:cNvSpPr txBox="1"/>
      </xdr:nvSpPr>
      <xdr:spPr>
        <a:xfrm>
          <a:off x="13131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89831</xdr:rowOff>
    </xdr:from>
    <xdr:to>
      <xdr:col>81</xdr:col>
      <xdr:colOff>95250</xdr:colOff>
      <xdr:row>17</xdr:row>
      <xdr:rowOff>19981</xdr:rowOff>
    </xdr:to>
    <xdr:sp macro="" textlink="">
      <xdr:nvSpPr>
        <xdr:cNvPr id="470" name="楕円 469"/>
        <xdr:cNvSpPr/>
      </xdr:nvSpPr>
      <xdr:spPr>
        <a:xfrm>
          <a:off x="16967200" y="2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61908</xdr:rowOff>
    </xdr:from>
    <xdr:ext cx="762000" cy="259045"/>
    <xdr:sp macro="" textlink="">
      <xdr:nvSpPr>
        <xdr:cNvPr id="471" name="将来負担の状況該当値テキスト"/>
        <xdr:cNvSpPr txBox="1"/>
      </xdr:nvSpPr>
      <xdr:spPr>
        <a:xfrm>
          <a:off x="17106900" y="280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126831</xdr:rowOff>
    </xdr:from>
    <xdr:to>
      <xdr:col>77</xdr:col>
      <xdr:colOff>95250</xdr:colOff>
      <xdr:row>17</xdr:row>
      <xdr:rowOff>56981</xdr:rowOff>
    </xdr:to>
    <xdr:sp macro="" textlink="">
      <xdr:nvSpPr>
        <xdr:cNvPr id="472" name="楕円 471"/>
        <xdr:cNvSpPr/>
      </xdr:nvSpPr>
      <xdr:spPr>
        <a:xfrm>
          <a:off x="16129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41758</xdr:rowOff>
    </xdr:from>
    <xdr:ext cx="736600" cy="259045"/>
    <xdr:sp macro="" textlink="">
      <xdr:nvSpPr>
        <xdr:cNvPr id="473" name="テキスト ボックス 472"/>
        <xdr:cNvSpPr txBox="1"/>
      </xdr:nvSpPr>
      <xdr:spPr>
        <a:xfrm>
          <a:off x="15798800" y="295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136483</xdr:rowOff>
    </xdr:from>
    <xdr:to>
      <xdr:col>73</xdr:col>
      <xdr:colOff>44450</xdr:colOff>
      <xdr:row>17</xdr:row>
      <xdr:rowOff>66633</xdr:rowOff>
    </xdr:to>
    <xdr:sp macro="" textlink="">
      <xdr:nvSpPr>
        <xdr:cNvPr id="474" name="楕円 473"/>
        <xdr:cNvSpPr/>
      </xdr:nvSpPr>
      <xdr:spPr>
        <a:xfrm>
          <a:off x="15240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51410</xdr:rowOff>
    </xdr:from>
    <xdr:ext cx="762000" cy="259045"/>
    <xdr:sp macro="" textlink="">
      <xdr:nvSpPr>
        <xdr:cNvPr id="475" name="テキスト ボックス 474"/>
        <xdr:cNvSpPr txBox="1"/>
      </xdr:nvSpPr>
      <xdr:spPr>
        <a:xfrm>
          <a:off x="14909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84201</xdr:rowOff>
    </xdr:from>
    <xdr:to>
      <xdr:col>68</xdr:col>
      <xdr:colOff>203200</xdr:colOff>
      <xdr:row>17</xdr:row>
      <xdr:rowOff>14351</xdr:rowOff>
    </xdr:to>
    <xdr:sp macro="" textlink="">
      <xdr:nvSpPr>
        <xdr:cNvPr id="476" name="楕円 475"/>
        <xdr:cNvSpPr/>
      </xdr:nvSpPr>
      <xdr:spPr>
        <a:xfrm>
          <a:off x="143510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170578</xdr:rowOff>
    </xdr:from>
    <xdr:ext cx="762000" cy="259045"/>
    <xdr:sp macro="" textlink="">
      <xdr:nvSpPr>
        <xdr:cNvPr id="477" name="テキスト ボックス 476"/>
        <xdr:cNvSpPr txBox="1"/>
      </xdr:nvSpPr>
      <xdr:spPr>
        <a:xfrm>
          <a:off x="14020800" y="291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129244</xdr:rowOff>
    </xdr:from>
    <xdr:to>
      <xdr:col>64</xdr:col>
      <xdr:colOff>152400</xdr:colOff>
      <xdr:row>17</xdr:row>
      <xdr:rowOff>59394</xdr:rowOff>
    </xdr:to>
    <xdr:sp macro="" textlink="">
      <xdr:nvSpPr>
        <xdr:cNvPr id="478" name="楕円 477"/>
        <xdr:cNvSpPr/>
      </xdr:nvSpPr>
      <xdr:spPr>
        <a:xfrm>
          <a:off x="13462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44171</xdr:rowOff>
    </xdr:from>
    <xdr:ext cx="762000" cy="259045"/>
    <xdr:sp macro="" textlink="">
      <xdr:nvSpPr>
        <xdr:cNvPr id="479" name="テキスト ボックス 478"/>
        <xdr:cNvSpPr txBox="1"/>
      </xdr:nvSpPr>
      <xdr:spPr>
        <a:xfrm>
          <a:off x="13131800" y="295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コロナ対策など時間外勤務手当の増などにより人件費は増額となったが、地方消費税交付金や、臨時財政対策債を含めた実質的な普通交付税等の経常的な収入が増加したことにより、指標は前年度と比較し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ポイント減少し、引き続き類似団体の平均値を下回る水準となった。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今後も適正な定員管理や労務管理を行い、人件費の抑制に努める。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35</xdr:row>
      <xdr:rowOff>123190</xdr:rowOff>
    </xdr:to>
    <xdr:cxnSp macro="">
      <xdr:nvCxnSpPr>
        <xdr:cNvPr id="66" name="直線コネクタ 65"/>
        <xdr:cNvCxnSpPr/>
      </xdr:nvCxnSpPr>
      <xdr:spPr>
        <a:xfrm flipV="1">
          <a:off x="3987800" y="6070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123190</xdr:rowOff>
    </xdr:to>
    <xdr:cxnSp macro="">
      <xdr:nvCxnSpPr>
        <xdr:cNvPr id="69" name="直線コネクタ 68"/>
        <xdr:cNvCxnSpPr/>
      </xdr:nvCxnSpPr>
      <xdr:spPr>
        <a:xfrm>
          <a:off x="3098800" y="6024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107950</xdr:rowOff>
    </xdr:to>
    <xdr:cxnSp macro="">
      <xdr:nvCxnSpPr>
        <xdr:cNvPr id="72" name="直線コネクタ 71"/>
        <xdr:cNvCxnSpPr/>
      </xdr:nvCxnSpPr>
      <xdr:spPr>
        <a:xfrm flipV="1">
          <a:off x="2209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107950</xdr:rowOff>
    </xdr:to>
    <xdr:cxnSp macro="">
      <xdr:nvCxnSpPr>
        <xdr:cNvPr id="75" name="直線コネクタ 74"/>
        <xdr:cNvCxnSpPr/>
      </xdr:nvCxnSpPr>
      <xdr:spPr>
        <a:xfrm>
          <a:off x="1320800" y="601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今後も、鳥取市市政改革プランに基づく事務事業の見直しを図っていく。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15</xdr:row>
      <xdr:rowOff>97064</xdr:rowOff>
    </xdr:to>
    <xdr:cxnSp macro="">
      <xdr:nvCxnSpPr>
        <xdr:cNvPr id="129" name="直線コネクタ 128"/>
        <xdr:cNvCxnSpPr/>
      </xdr:nvCxnSpPr>
      <xdr:spPr>
        <a:xfrm>
          <a:off x="15671800" y="2668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107950</xdr:rowOff>
    </xdr:to>
    <xdr:cxnSp macro="">
      <xdr:nvCxnSpPr>
        <xdr:cNvPr id="132" name="直線コネクタ 131"/>
        <xdr:cNvCxnSpPr/>
      </xdr:nvCxnSpPr>
      <xdr:spPr>
        <a:xfrm flipV="1">
          <a:off x="14782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107950</xdr:rowOff>
    </xdr:to>
    <xdr:cxnSp macro="">
      <xdr:nvCxnSpPr>
        <xdr:cNvPr id="135" name="直線コネクタ 134"/>
        <xdr:cNvCxnSpPr/>
      </xdr:nvCxnSpPr>
      <xdr:spPr>
        <a:xfrm>
          <a:off x="13893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97064</xdr:rowOff>
    </xdr:to>
    <xdr:cxnSp macro="">
      <xdr:nvCxnSpPr>
        <xdr:cNvPr id="138" name="直線コネクタ 137"/>
        <xdr:cNvCxnSpPr/>
      </xdr:nvCxnSpPr>
      <xdr:spPr>
        <a:xfrm>
          <a:off x="13004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障がい福祉サービス費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や私立保育園運営費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、地方消費税交付金や、臨時財政対策債を含めた実質的な普通交付税等の経常的な収入が増加したことにより、指標は前年度と比較し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引き続き類似団体の平均値を下回る水準となった。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54</xdr:row>
      <xdr:rowOff>12700</xdr:rowOff>
    </xdr:to>
    <xdr:cxnSp macro="">
      <xdr:nvCxnSpPr>
        <xdr:cNvPr id="190" name="直線コネクタ 189"/>
        <xdr:cNvCxnSpPr/>
      </xdr:nvCxnSpPr>
      <xdr:spPr>
        <a:xfrm flipV="1">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63500</xdr:rowOff>
    </xdr:to>
    <xdr:cxnSp macro="">
      <xdr:nvCxnSpPr>
        <xdr:cNvPr id="193" name="直線コネクタ 192"/>
        <xdr:cNvCxnSpPr/>
      </xdr:nvCxnSpPr>
      <xdr:spPr>
        <a:xfrm flipV="1">
          <a:off x="3098800" y="9271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133350</xdr:rowOff>
    </xdr:from>
    <xdr:to>
      <xdr:col>15</xdr:col>
      <xdr:colOff>98425</xdr:colOff>
      <xdr:row>54</xdr:row>
      <xdr:rowOff>63500</xdr:rowOff>
    </xdr:to>
    <xdr:cxnSp macro="">
      <xdr:nvCxnSpPr>
        <xdr:cNvPr id="196" name="直線コネクタ 195"/>
        <xdr:cNvCxnSpPr/>
      </xdr:nvCxnSpPr>
      <xdr:spPr>
        <a:xfrm>
          <a:off x="2209800" y="9220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133350</xdr:rowOff>
    </xdr:from>
    <xdr:to>
      <xdr:col>11</xdr:col>
      <xdr:colOff>9525</xdr:colOff>
      <xdr:row>53</xdr:row>
      <xdr:rowOff>158750</xdr:rowOff>
    </xdr:to>
    <xdr:cxnSp macro="">
      <xdr:nvCxnSpPr>
        <xdr:cNvPr id="199" name="直線コネクタ 198"/>
        <xdr:cNvCxnSpPr/>
      </xdr:nvCxnSpPr>
      <xdr:spPr>
        <a:xfrm flipV="1">
          <a:off x="1320800" y="922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9" name="楕円 208"/>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10"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13" name="楕円 212"/>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14" name="テキスト ボックス 213"/>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82550</xdr:rowOff>
    </xdr:from>
    <xdr:to>
      <xdr:col>11</xdr:col>
      <xdr:colOff>60325</xdr:colOff>
      <xdr:row>54</xdr:row>
      <xdr:rowOff>12700</xdr:rowOff>
    </xdr:to>
    <xdr:sp macro="" textlink="">
      <xdr:nvSpPr>
        <xdr:cNvPr id="215" name="楕円 214"/>
        <xdr:cNvSpPr/>
      </xdr:nvSpPr>
      <xdr:spPr>
        <a:xfrm>
          <a:off x="2159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22877</xdr:rowOff>
    </xdr:from>
    <xdr:ext cx="762000" cy="259045"/>
    <xdr:sp macro="" textlink="">
      <xdr:nvSpPr>
        <xdr:cNvPr id="216" name="テキスト ボックス 215"/>
        <xdr:cNvSpPr txBox="1"/>
      </xdr:nvSpPr>
      <xdr:spPr>
        <a:xfrm>
          <a:off x="1828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107950</xdr:rowOff>
    </xdr:from>
    <xdr:to>
      <xdr:col>6</xdr:col>
      <xdr:colOff>171450</xdr:colOff>
      <xdr:row>54</xdr:row>
      <xdr:rowOff>38100</xdr:rowOff>
    </xdr:to>
    <xdr:sp macro="" textlink="">
      <xdr:nvSpPr>
        <xdr:cNvPr id="217" name="楕円 216"/>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48277</xdr:rowOff>
    </xdr:from>
    <xdr:ext cx="762000" cy="259045"/>
    <xdr:sp macro="" textlink="">
      <xdr:nvSpPr>
        <xdr:cNvPr id="218" name="テキスト ボックス 217"/>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152400</xdr:rowOff>
    </xdr:from>
    <xdr:to>
      <xdr:col>82</xdr:col>
      <xdr:colOff>107950</xdr:colOff>
      <xdr:row>57</xdr:row>
      <xdr:rowOff>82550</xdr:rowOff>
    </xdr:to>
    <xdr:cxnSp macro="">
      <xdr:nvCxnSpPr>
        <xdr:cNvPr id="251" name="直線コネクタ 250"/>
        <xdr:cNvCxnSpPr/>
      </xdr:nvCxnSpPr>
      <xdr:spPr>
        <a:xfrm flipV="1">
          <a:off x="15671800" y="975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19050</xdr:rowOff>
    </xdr:from>
    <xdr:to>
      <xdr:col>78</xdr:col>
      <xdr:colOff>69850</xdr:colOff>
      <xdr:row>57</xdr:row>
      <xdr:rowOff>82550</xdr:rowOff>
    </xdr:to>
    <xdr:cxnSp macro="">
      <xdr:nvCxnSpPr>
        <xdr:cNvPr id="254" name="直線コネクタ 253"/>
        <xdr:cNvCxnSpPr/>
      </xdr:nvCxnSpPr>
      <xdr:spPr>
        <a:xfrm>
          <a:off x="14782800" y="9791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139700</xdr:rowOff>
    </xdr:from>
    <xdr:to>
      <xdr:col>73</xdr:col>
      <xdr:colOff>180975</xdr:colOff>
      <xdr:row>57</xdr:row>
      <xdr:rowOff>19050</xdr:rowOff>
    </xdr:to>
    <xdr:cxnSp macro="">
      <xdr:nvCxnSpPr>
        <xdr:cNvPr id="257" name="直線コネクタ 256"/>
        <xdr:cNvCxnSpPr/>
      </xdr:nvCxnSpPr>
      <xdr:spPr>
        <a:xfrm>
          <a:off x="13893800" y="9740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56</xdr:row>
      <xdr:rowOff>165100</xdr:rowOff>
    </xdr:to>
    <xdr:cxnSp macro="">
      <xdr:nvCxnSpPr>
        <xdr:cNvPr id="260" name="直線コネクタ 259"/>
        <xdr:cNvCxnSpPr/>
      </xdr:nvCxnSpPr>
      <xdr:spPr>
        <a:xfrm flipV="1">
          <a:off x="13004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70" name="楕円 269"/>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71" name="その他該当値テキスト"/>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31750</xdr:rowOff>
    </xdr:from>
    <xdr:to>
      <xdr:col>78</xdr:col>
      <xdr:colOff>120650</xdr:colOff>
      <xdr:row>57</xdr:row>
      <xdr:rowOff>133350</xdr:rowOff>
    </xdr:to>
    <xdr:sp macro="" textlink="">
      <xdr:nvSpPr>
        <xdr:cNvPr id="272" name="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73" name="テキスト ボックス 272"/>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139700</xdr:rowOff>
    </xdr:from>
    <xdr:to>
      <xdr:col>74</xdr:col>
      <xdr:colOff>31750</xdr:colOff>
      <xdr:row>57</xdr:row>
      <xdr:rowOff>69850</xdr:rowOff>
    </xdr:to>
    <xdr:sp macro="" textlink="">
      <xdr:nvSpPr>
        <xdr:cNvPr id="274" name="楕円 273"/>
        <xdr:cNvSpPr/>
      </xdr:nvSpPr>
      <xdr:spPr>
        <a:xfrm>
          <a:off x="14732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75" name="テキスト ボックス 274"/>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6" name="楕円 275"/>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77" name="テキスト ボックス 276"/>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9" name="テキスト ボックス 278"/>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補助金については、公平性・透明性の確保に努め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、実績報告の精査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支出効果の検証を行い、必要に応じて見直しを行っている。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38</xdr:row>
      <xdr:rowOff>53848</xdr:rowOff>
    </xdr:to>
    <xdr:cxnSp macro="">
      <xdr:nvCxnSpPr>
        <xdr:cNvPr id="310" name="直線コネクタ 309"/>
        <xdr:cNvCxnSpPr/>
      </xdr:nvCxnSpPr>
      <xdr:spPr>
        <a:xfrm flipV="1">
          <a:off x="15671800" y="64775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90424</xdr:rowOff>
    </xdr:to>
    <xdr:cxnSp macro="">
      <xdr:nvCxnSpPr>
        <xdr:cNvPr id="313" name="直線コネクタ 312"/>
        <xdr:cNvCxnSpPr/>
      </xdr:nvCxnSpPr>
      <xdr:spPr>
        <a:xfrm flipV="1">
          <a:off x="14782800" y="6568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90424</xdr:rowOff>
    </xdr:to>
    <xdr:cxnSp macro="">
      <xdr:nvCxnSpPr>
        <xdr:cNvPr id="316" name="直線コネクタ 315"/>
        <xdr:cNvCxnSpPr/>
      </xdr:nvCxnSpPr>
      <xdr:spPr>
        <a:xfrm>
          <a:off x="13893800" y="6605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90424</xdr:rowOff>
    </xdr:to>
    <xdr:cxnSp macro="">
      <xdr:nvCxnSpPr>
        <xdr:cNvPr id="319" name="直線コネクタ 318"/>
        <xdr:cNvCxnSpPr/>
      </xdr:nvCxnSpPr>
      <xdr:spPr>
        <a:xfrm>
          <a:off x="13004800" y="6514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9" name="楕円 328"/>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30"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xdr:rowOff>
    </xdr:from>
    <xdr:to>
      <xdr:col>78</xdr:col>
      <xdr:colOff>120650</xdr:colOff>
      <xdr:row>38</xdr:row>
      <xdr:rowOff>104648</xdr:rowOff>
    </xdr:to>
    <xdr:sp macro="" textlink="">
      <xdr:nvSpPr>
        <xdr:cNvPr id="331" name="楕円 330"/>
        <xdr:cNvSpPr/>
      </xdr:nvSpPr>
      <xdr:spPr>
        <a:xfrm>
          <a:off x="15621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89425</xdr:rowOff>
    </xdr:from>
    <xdr:ext cx="736600" cy="259045"/>
    <xdr:sp macro="" textlink="">
      <xdr:nvSpPr>
        <xdr:cNvPr id="332" name="テキスト ボックス 331"/>
        <xdr:cNvSpPr txBox="1"/>
      </xdr:nvSpPr>
      <xdr:spPr>
        <a:xfrm>
          <a:off x="15290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3" name="楕円 332"/>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4" name="テキスト ボックス 333"/>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5" name="楕円 334"/>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6" name="テキスト ボックス 335"/>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7" name="楕円 336"/>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8" name="テキスト ボックス 337"/>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年度に発行した猶予特例債の満期一括償還による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増があった一方で、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地方消費税交付金や、臨時財政対策債を含めた実質的な普通交付税等の経常的な収入が増加したことにより、指標は前年度と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同水準となった。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ポイント上回っているが、今後も引き続き、将来の世代への過度な負担を軽減できるよう、徹底した行財政改革の取り組みなどを行い、財政の健全化に努める。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43180</xdr:rowOff>
    </xdr:to>
    <xdr:cxnSp macro="">
      <xdr:nvCxnSpPr>
        <xdr:cNvPr id="371" name="直線コネクタ 370"/>
        <xdr:cNvCxnSpPr/>
      </xdr:nvCxnSpPr>
      <xdr:spPr>
        <a:xfrm>
          <a:off x="3987800" y="13416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43180</xdr:rowOff>
    </xdr:from>
    <xdr:to>
      <xdr:col>19</xdr:col>
      <xdr:colOff>187325</xdr:colOff>
      <xdr:row>78</xdr:row>
      <xdr:rowOff>66039</xdr:rowOff>
    </xdr:to>
    <xdr:cxnSp macro="">
      <xdr:nvCxnSpPr>
        <xdr:cNvPr id="374" name="直線コネクタ 373"/>
        <xdr:cNvCxnSpPr/>
      </xdr:nvCxnSpPr>
      <xdr:spPr>
        <a:xfrm flipV="1">
          <a:off x="3098800" y="13416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73661</xdr:rowOff>
    </xdr:to>
    <xdr:cxnSp macro="">
      <xdr:nvCxnSpPr>
        <xdr:cNvPr id="377" name="直線コネクタ 376"/>
        <xdr:cNvCxnSpPr/>
      </xdr:nvCxnSpPr>
      <xdr:spPr>
        <a:xfrm flipV="1">
          <a:off x="2209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73661</xdr:rowOff>
    </xdr:from>
    <xdr:to>
      <xdr:col>11</xdr:col>
      <xdr:colOff>9525</xdr:colOff>
      <xdr:row>78</xdr:row>
      <xdr:rowOff>142239</xdr:rowOff>
    </xdr:to>
    <xdr:cxnSp macro="">
      <xdr:nvCxnSpPr>
        <xdr:cNvPr id="380" name="直線コネクタ 379"/>
        <xdr:cNvCxnSpPr/>
      </xdr:nvCxnSpPr>
      <xdr:spPr>
        <a:xfrm flipV="1">
          <a:off x="1320800" y="13446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83" name="フローチャート: 判断 382"/>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84" name="テキスト ボックス 38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0" name="楕円 389"/>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1"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2" name="楕円 391"/>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3" name="テキスト ボックス 392"/>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4" name="楕円 393"/>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5" name="テキスト ボックス 394"/>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22861</xdr:rowOff>
    </xdr:from>
    <xdr:to>
      <xdr:col>11</xdr:col>
      <xdr:colOff>60325</xdr:colOff>
      <xdr:row>78</xdr:row>
      <xdr:rowOff>124461</xdr:rowOff>
    </xdr:to>
    <xdr:sp macro="" textlink="">
      <xdr:nvSpPr>
        <xdr:cNvPr id="396" name="楕円 395"/>
        <xdr:cNvSpPr/>
      </xdr:nvSpPr>
      <xdr:spPr>
        <a:xfrm>
          <a:off x="2159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97" name="テキスト ボックス 396"/>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8" name="楕円 397"/>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9" name="テキスト ボックス 398"/>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、類似団体、全国平均ともに下回って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85852</xdr:rowOff>
    </xdr:to>
    <xdr:cxnSp macro="">
      <xdr:nvCxnSpPr>
        <xdr:cNvPr id="430" name="直線コネクタ 429"/>
        <xdr:cNvCxnSpPr/>
      </xdr:nvCxnSpPr>
      <xdr:spPr>
        <a:xfrm flipV="1">
          <a:off x="15671800" y="1298346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85852</xdr:rowOff>
    </xdr:to>
    <xdr:cxnSp macro="">
      <xdr:nvCxnSpPr>
        <xdr:cNvPr id="433" name="直線コネクタ 432"/>
        <xdr:cNvCxnSpPr/>
      </xdr:nvCxnSpPr>
      <xdr:spPr>
        <a:xfrm>
          <a:off x="14782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44704</xdr:rowOff>
    </xdr:to>
    <xdr:cxnSp macro="">
      <xdr:nvCxnSpPr>
        <xdr:cNvPr id="436" name="直線コネクタ 435"/>
        <xdr:cNvCxnSpPr/>
      </xdr:nvCxnSpPr>
      <xdr:spPr>
        <a:xfrm>
          <a:off x="13893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35561</xdr:rowOff>
    </xdr:to>
    <xdr:cxnSp macro="">
      <xdr:nvCxnSpPr>
        <xdr:cNvPr id="439" name="直線コネクタ 438"/>
        <xdr:cNvCxnSpPr/>
      </xdr:nvCxnSpPr>
      <xdr:spPr>
        <a:xfrm>
          <a:off x="13004800" y="129697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42" name="フローチャート: 判断 441"/>
        <xdr:cNvSpPr/>
      </xdr:nvSpPr>
      <xdr:spPr>
        <a:xfrm>
          <a:off x="12954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43" name="テキスト ボックス 442"/>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9" name="楕円 448"/>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153941</xdr:rowOff>
    </xdr:from>
    <xdr:ext cx="762000" cy="259045"/>
    <xdr:sp macro="" textlink="">
      <xdr:nvSpPr>
        <xdr:cNvPr id="450" name="公債費以外該当値テキスト"/>
        <xdr:cNvSpPr txBox="1"/>
      </xdr:nvSpPr>
      <xdr:spPr>
        <a:xfrm>
          <a:off x="16598900" y="1284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1" name="楕円 450"/>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52" name="テキスト ボックス 451"/>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3" name="楕円 452"/>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4" name="テキスト ボックス 453"/>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5" name="楕円 454"/>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6" name="テキスト ボックス 455"/>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7" name="楕円 456"/>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8" name="テキスト ボックス 457"/>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95072</xdr:rowOff>
    </xdr:from>
    <xdr:to>
      <xdr:col>29</xdr:col>
      <xdr:colOff>127000</xdr:colOff>
      <xdr:row>13</xdr:row>
      <xdr:rowOff>38288</xdr:rowOff>
    </xdr:to>
    <xdr:cxnSp macro="">
      <xdr:nvCxnSpPr>
        <xdr:cNvPr id="48" name="直線コネクタ 47"/>
        <xdr:cNvCxnSpPr/>
      </xdr:nvCxnSpPr>
      <xdr:spPr bwMode="auto">
        <a:xfrm flipV="1">
          <a:off x="5003800" y="2200097"/>
          <a:ext cx="647700" cy="114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3769</xdr:rowOff>
    </xdr:from>
    <xdr:to>
      <xdr:col>26</xdr:col>
      <xdr:colOff>50800</xdr:colOff>
      <xdr:row>13</xdr:row>
      <xdr:rowOff>38288</xdr:rowOff>
    </xdr:to>
    <xdr:cxnSp macro="">
      <xdr:nvCxnSpPr>
        <xdr:cNvPr id="51" name="直線コネクタ 50"/>
        <xdr:cNvCxnSpPr/>
      </xdr:nvCxnSpPr>
      <xdr:spPr bwMode="auto">
        <a:xfrm>
          <a:off x="4305300" y="2280244"/>
          <a:ext cx="698500" cy="3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3769</xdr:rowOff>
    </xdr:from>
    <xdr:to>
      <xdr:col>22</xdr:col>
      <xdr:colOff>114300</xdr:colOff>
      <xdr:row>13</xdr:row>
      <xdr:rowOff>25029</xdr:rowOff>
    </xdr:to>
    <xdr:cxnSp macro="">
      <xdr:nvCxnSpPr>
        <xdr:cNvPr id="54" name="直線コネクタ 53"/>
        <xdr:cNvCxnSpPr/>
      </xdr:nvCxnSpPr>
      <xdr:spPr bwMode="auto">
        <a:xfrm flipV="1">
          <a:off x="3606800" y="2280244"/>
          <a:ext cx="698500" cy="21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25029</xdr:rowOff>
    </xdr:from>
    <xdr:to>
      <xdr:col>18</xdr:col>
      <xdr:colOff>177800</xdr:colOff>
      <xdr:row>13</xdr:row>
      <xdr:rowOff>116424</xdr:rowOff>
    </xdr:to>
    <xdr:cxnSp macro="">
      <xdr:nvCxnSpPr>
        <xdr:cNvPr id="57" name="直線コネクタ 56"/>
        <xdr:cNvCxnSpPr/>
      </xdr:nvCxnSpPr>
      <xdr:spPr bwMode="auto">
        <a:xfrm flipV="1">
          <a:off x="2908300" y="2301504"/>
          <a:ext cx="6985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62835</xdr:rowOff>
    </xdr:from>
    <xdr:to>
      <xdr:col>15</xdr:col>
      <xdr:colOff>101600</xdr:colOff>
      <xdr:row>16</xdr:row>
      <xdr:rowOff>164435</xdr:rowOff>
    </xdr:to>
    <xdr:sp macro="" textlink="">
      <xdr:nvSpPr>
        <xdr:cNvPr id="60" name="フローチャート: 判断 59"/>
        <xdr:cNvSpPr/>
      </xdr:nvSpPr>
      <xdr:spPr bwMode="auto">
        <a:xfrm>
          <a:off x="28575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149212</xdr:rowOff>
    </xdr:from>
    <xdr:ext cx="762000" cy="259045"/>
    <xdr:sp macro="" textlink="">
      <xdr:nvSpPr>
        <xdr:cNvPr id="61" name="テキスト ボックス 60"/>
        <xdr:cNvSpPr txBox="1"/>
      </xdr:nvSpPr>
      <xdr:spPr>
        <a:xfrm>
          <a:off x="25273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44272</xdr:rowOff>
    </xdr:from>
    <xdr:to>
      <xdr:col>29</xdr:col>
      <xdr:colOff>177800</xdr:colOff>
      <xdr:row>12</xdr:row>
      <xdr:rowOff>145872</xdr:rowOff>
    </xdr:to>
    <xdr:sp macro="" textlink="">
      <xdr:nvSpPr>
        <xdr:cNvPr id="67" name="楕円 66"/>
        <xdr:cNvSpPr/>
      </xdr:nvSpPr>
      <xdr:spPr bwMode="auto">
        <a:xfrm>
          <a:off x="5600700" y="214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60799</xdr:rowOff>
    </xdr:from>
    <xdr:ext cx="762000" cy="259045"/>
    <xdr:sp macro="" textlink="">
      <xdr:nvSpPr>
        <xdr:cNvPr id="68" name="人口1人当たり決算額の推移該当値テキスト130"/>
        <xdr:cNvSpPr txBox="1"/>
      </xdr:nvSpPr>
      <xdr:spPr>
        <a:xfrm>
          <a:off x="5740400" y="19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158938</xdr:rowOff>
    </xdr:from>
    <xdr:to>
      <xdr:col>26</xdr:col>
      <xdr:colOff>101600</xdr:colOff>
      <xdr:row>13</xdr:row>
      <xdr:rowOff>89088</xdr:rowOff>
    </xdr:to>
    <xdr:sp macro="" textlink="">
      <xdr:nvSpPr>
        <xdr:cNvPr id="69" name="楕円 68"/>
        <xdr:cNvSpPr/>
      </xdr:nvSpPr>
      <xdr:spPr bwMode="auto">
        <a:xfrm>
          <a:off x="4953000" y="2263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99265</xdr:rowOff>
    </xdr:from>
    <xdr:ext cx="736600" cy="259045"/>
    <xdr:sp macro="" textlink="">
      <xdr:nvSpPr>
        <xdr:cNvPr id="70" name="テキスト ボックス 69"/>
        <xdr:cNvSpPr txBox="1"/>
      </xdr:nvSpPr>
      <xdr:spPr>
        <a:xfrm>
          <a:off x="4622800" y="2032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124419</xdr:rowOff>
    </xdr:from>
    <xdr:to>
      <xdr:col>22</xdr:col>
      <xdr:colOff>165100</xdr:colOff>
      <xdr:row>13</xdr:row>
      <xdr:rowOff>54569</xdr:rowOff>
    </xdr:to>
    <xdr:sp macro="" textlink="">
      <xdr:nvSpPr>
        <xdr:cNvPr id="71" name="楕円 70"/>
        <xdr:cNvSpPr/>
      </xdr:nvSpPr>
      <xdr:spPr bwMode="auto">
        <a:xfrm>
          <a:off x="4254500" y="2229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64746</xdr:rowOff>
    </xdr:from>
    <xdr:ext cx="762000" cy="259045"/>
    <xdr:sp macro="" textlink="">
      <xdr:nvSpPr>
        <xdr:cNvPr id="72" name="テキスト ボックス 71"/>
        <xdr:cNvSpPr txBox="1"/>
      </xdr:nvSpPr>
      <xdr:spPr>
        <a:xfrm>
          <a:off x="3924300" y="199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145679</xdr:rowOff>
    </xdr:from>
    <xdr:to>
      <xdr:col>19</xdr:col>
      <xdr:colOff>38100</xdr:colOff>
      <xdr:row>13</xdr:row>
      <xdr:rowOff>75829</xdr:rowOff>
    </xdr:to>
    <xdr:sp macro="" textlink="">
      <xdr:nvSpPr>
        <xdr:cNvPr id="73" name="楕円 72"/>
        <xdr:cNvSpPr/>
      </xdr:nvSpPr>
      <xdr:spPr bwMode="auto">
        <a:xfrm>
          <a:off x="35560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86006</xdr:rowOff>
    </xdr:from>
    <xdr:ext cx="762000" cy="259045"/>
    <xdr:sp macro="" textlink="">
      <xdr:nvSpPr>
        <xdr:cNvPr id="74" name="テキスト ボックス 73"/>
        <xdr:cNvSpPr txBox="1"/>
      </xdr:nvSpPr>
      <xdr:spPr>
        <a:xfrm>
          <a:off x="3225800" y="201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65624</xdr:rowOff>
    </xdr:from>
    <xdr:to>
      <xdr:col>15</xdr:col>
      <xdr:colOff>101600</xdr:colOff>
      <xdr:row>13</xdr:row>
      <xdr:rowOff>167224</xdr:rowOff>
    </xdr:to>
    <xdr:sp macro="" textlink="">
      <xdr:nvSpPr>
        <xdr:cNvPr id="75" name="楕円 74"/>
        <xdr:cNvSpPr/>
      </xdr:nvSpPr>
      <xdr:spPr bwMode="auto">
        <a:xfrm>
          <a:off x="28575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5951</xdr:rowOff>
    </xdr:from>
    <xdr:ext cx="762000" cy="259045"/>
    <xdr:sp macro="" textlink="">
      <xdr:nvSpPr>
        <xdr:cNvPr id="76" name="テキスト ボックス 75"/>
        <xdr:cNvSpPr txBox="1"/>
      </xdr:nvSpPr>
      <xdr:spPr>
        <a:xfrm>
          <a:off x="2527300" y="21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154203</xdr:rowOff>
    </xdr:from>
    <xdr:to>
      <xdr:col>29</xdr:col>
      <xdr:colOff>127000</xdr:colOff>
      <xdr:row>34</xdr:row>
      <xdr:rowOff>154622</xdr:rowOff>
    </xdr:to>
    <xdr:cxnSp macro="">
      <xdr:nvCxnSpPr>
        <xdr:cNvPr id="109" name="直線コネクタ 108"/>
        <xdr:cNvCxnSpPr/>
      </xdr:nvCxnSpPr>
      <xdr:spPr bwMode="auto">
        <a:xfrm flipV="1">
          <a:off x="5003800" y="6421653"/>
          <a:ext cx="647700" cy="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84595</xdr:rowOff>
    </xdr:from>
    <xdr:to>
      <xdr:col>26</xdr:col>
      <xdr:colOff>50800</xdr:colOff>
      <xdr:row>34</xdr:row>
      <xdr:rowOff>154622</xdr:rowOff>
    </xdr:to>
    <xdr:cxnSp macro="">
      <xdr:nvCxnSpPr>
        <xdr:cNvPr id="112" name="直線コネクタ 111"/>
        <xdr:cNvCxnSpPr/>
      </xdr:nvCxnSpPr>
      <xdr:spPr bwMode="auto">
        <a:xfrm>
          <a:off x="4305300" y="6352045"/>
          <a:ext cx="698500" cy="7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46000</xdr:rowOff>
    </xdr:from>
    <xdr:to>
      <xdr:col>22</xdr:col>
      <xdr:colOff>114300</xdr:colOff>
      <xdr:row>34</xdr:row>
      <xdr:rowOff>84595</xdr:rowOff>
    </xdr:to>
    <xdr:cxnSp macro="">
      <xdr:nvCxnSpPr>
        <xdr:cNvPr id="115" name="直線コネクタ 114"/>
        <xdr:cNvCxnSpPr/>
      </xdr:nvCxnSpPr>
      <xdr:spPr bwMode="auto">
        <a:xfrm>
          <a:off x="3606800" y="6313450"/>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13005</xdr:rowOff>
    </xdr:from>
    <xdr:to>
      <xdr:col>18</xdr:col>
      <xdr:colOff>177800</xdr:colOff>
      <xdr:row>34</xdr:row>
      <xdr:rowOff>46000</xdr:rowOff>
    </xdr:to>
    <xdr:cxnSp macro="">
      <xdr:nvCxnSpPr>
        <xdr:cNvPr id="118" name="直線コネクタ 117"/>
        <xdr:cNvCxnSpPr/>
      </xdr:nvCxnSpPr>
      <xdr:spPr bwMode="auto">
        <a:xfrm>
          <a:off x="2908300" y="6280455"/>
          <a:ext cx="698500" cy="3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1" name="フローチャート: 判断 120"/>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2" name="テキスト ボックス 121"/>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103403</xdr:rowOff>
    </xdr:from>
    <xdr:to>
      <xdr:col>29</xdr:col>
      <xdr:colOff>177800</xdr:colOff>
      <xdr:row>34</xdr:row>
      <xdr:rowOff>205003</xdr:rowOff>
    </xdr:to>
    <xdr:sp macro="" textlink="">
      <xdr:nvSpPr>
        <xdr:cNvPr id="128" name="楕円 127"/>
        <xdr:cNvSpPr/>
      </xdr:nvSpPr>
      <xdr:spPr bwMode="auto">
        <a:xfrm>
          <a:off x="5600700" y="6370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291380</xdr:rowOff>
    </xdr:from>
    <xdr:ext cx="762000" cy="259045"/>
    <xdr:sp macro="" textlink="">
      <xdr:nvSpPr>
        <xdr:cNvPr id="129" name="人口1人当たり決算額の推移該当値テキスト445"/>
        <xdr:cNvSpPr txBox="1"/>
      </xdr:nvSpPr>
      <xdr:spPr>
        <a:xfrm>
          <a:off x="5740400" y="621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103822</xdr:rowOff>
    </xdr:from>
    <xdr:to>
      <xdr:col>26</xdr:col>
      <xdr:colOff>101600</xdr:colOff>
      <xdr:row>34</xdr:row>
      <xdr:rowOff>205422</xdr:rowOff>
    </xdr:to>
    <xdr:sp macro="" textlink="">
      <xdr:nvSpPr>
        <xdr:cNvPr id="130" name="楕円 129"/>
        <xdr:cNvSpPr/>
      </xdr:nvSpPr>
      <xdr:spPr bwMode="auto">
        <a:xfrm>
          <a:off x="4953000" y="637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215599</xdr:rowOff>
    </xdr:from>
    <xdr:ext cx="736600" cy="259045"/>
    <xdr:sp macro="" textlink="">
      <xdr:nvSpPr>
        <xdr:cNvPr id="131" name="テキスト ボックス 130"/>
        <xdr:cNvSpPr txBox="1"/>
      </xdr:nvSpPr>
      <xdr:spPr>
        <a:xfrm>
          <a:off x="4622800" y="614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33795</xdr:rowOff>
    </xdr:from>
    <xdr:to>
      <xdr:col>22</xdr:col>
      <xdr:colOff>165100</xdr:colOff>
      <xdr:row>34</xdr:row>
      <xdr:rowOff>135395</xdr:rowOff>
    </xdr:to>
    <xdr:sp macro="" textlink="">
      <xdr:nvSpPr>
        <xdr:cNvPr id="132" name="楕円 131"/>
        <xdr:cNvSpPr/>
      </xdr:nvSpPr>
      <xdr:spPr bwMode="auto">
        <a:xfrm>
          <a:off x="4254500" y="6301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145572</xdr:rowOff>
    </xdr:from>
    <xdr:ext cx="762000" cy="259045"/>
    <xdr:sp macro="" textlink="">
      <xdr:nvSpPr>
        <xdr:cNvPr id="133" name="テキスト ボックス 132"/>
        <xdr:cNvSpPr txBox="1"/>
      </xdr:nvSpPr>
      <xdr:spPr>
        <a:xfrm>
          <a:off x="3924300" y="607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338100</xdr:rowOff>
    </xdr:from>
    <xdr:to>
      <xdr:col>19</xdr:col>
      <xdr:colOff>38100</xdr:colOff>
      <xdr:row>34</xdr:row>
      <xdr:rowOff>96800</xdr:rowOff>
    </xdr:to>
    <xdr:sp macro="" textlink="">
      <xdr:nvSpPr>
        <xdr:cNvPr id="134" name="楕円 133"/>
        <xdr:cNvSpPr/>
      </xdr:nvSpPr>
      <xdr:spPr bwMode="auto">
        <a:xfrm>
          <a:off x="3556000" y="6262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106977</xdr:rowOff>
    </xdr:from>
    <xdr:ext cx="762000" cy="259045"/>
    <xdr:sp macro="" textlink="">
      <xdr:nvSpPr>
        <xdr:cNvPr id="135" name="テキスト ボックス 134"/>
        <xdr:cNvSpPr txBox="1"/>
      </xdr:nvSpPr>
      <xdr:spPr>
        <a:xfrm>
          <a:off x="3225800" y="6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305105</xdr:rowOff>
    </xdr:from>
    <xdr:to>
      <xdr:col>15</xdr:col>
      <xdr:colOff>101600</xdr:colOff>
      <xdr:row>34</xdr:row>
      <xdr:rowOff>63805</xdr:rowOff>
    </xdr:to>
    <xdr:sp macro="" textlink="">
      <xdr:nvSpPr>
        <xdr:cNvPr id="136" name="楕円 135"/>
        <xdr:cNvSpPr/>
      </xdr:nvSpPr>
      <xdr:spPr bwMode="auto">
        <a:xfrm>
          <a:off x="2857500" y="6229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73982</xdr:rowOff>
    </xdr:from>
    <xdr:ext cx="762000" cy="259045"/>
    <xdr:sp macro="" textlink="">
      <xdr:nvSpPr>
        <xdr:cNvPr id="137" name="テキスト ボックス 136"/>
        <xdr:cNvSpPr txBox="1"/>
      </xdr:nvSpPr>
      <xdr:spPr>
        <a:xfrm>
          <a:off x="2527300" y="59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112627</xdr:rowOff>
    </xdr:from>
    <xdr:to>
      <xdr:col>24</xdr:col>
      <xdr:colOff>63500</xdr:colOff>
      <xdr:row>34</xdr:row>
      <xdr:rowOff>1038</xdr:rowOff>
    </xdr:to>
    <xdr:cxnSp macro="">
      <xdr:nvCxnSpPr>
        <xdr:cNvPr id="63" name="直線コネクタ 62"/>
        <xdr:cNvCxnSpPr/>
      </xdr:nvCxnSpPr>
      <xdr:spPr>
        <a:xfrm flipV="1">
          <a:off x="3797300" y="5770477"/>
          <a:ext cx="8382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1038</xdr:rowOff>
    </xdr:from>
    <xdr:to>
      <xdr:col>19</xdr:col>
      <xdr:colOff>177800</xdr:colOff>
      <xdr:row>34</xdr:row>
      <xdr:rowOff>112823</xdr:rowOff>
    </xdr:to>
    <xdr:cxnSp macro="">
      <xdr:nvCxnSpPr>
        <xdr:cNvPr id="66" name="直線コネクタ 65"/>
        <xdr:cNvCxnSpPr/>
      </xdr:nvCxnSpPr>
      <xdr:spPr>
        <a:xfrm flipV="1">
          <a:off x="2908300" y="5830338"/>
          <a:ext cx="8890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83203</xdr:rowOff>
    </xdr:from>
    <xdr:to>
      <xdr:col>15</xdr:col>
      <xdr:colOff>50800</xdr:colOff>
      <xdr:row>34</xdr:row>
      <xdr:rowOff>112823</xdr:rowOff>
    </xdr:to>
    <xdr:cxnSp macro="">
      <xdr:nvCxnSpPr>
        <xdr:cNvPr id="69" name="直線コネクタ 68"/>
        <xdr:cNvCxnSpPr/>
      </xdr:nvCxnSpPr>
      <xdr:spPr>
        <a:xfrm>
          <a:off x="2019300" y="5912503"/>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83203</xdr:rowOff>
    </xdr:from>
    <xdr:to>
      <xdr:col>10</xdr:col>
      <xdr:colOff>114300</xdr:colOff>
      <xdr:row>35</xdr:row>
      <xdr:rowOff>29156</xdr:rowOff>
    </xdr:to>
    <xdr:cxnSp macro="">
      <xdr:nvCxnSpPr>
        <xdr:cNvPr id="72" name="直線コネクタ 71"/>
        <xdr:cNvCxnSpPr/>
      </xdr:nvCxnSpPr>
      <xdr:spPr>
        <a:xfrm flipV="1">
          <a:off x="1130300" y="5912503"/>
          <a:ext cx="889000" cy="1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61827</xdr:rowOff>
    </xdr:from>
    <xdr:to>
      <xdr:col>24</xdr:col>
      <xdr:colOff>114300</xdr:colOff>
      <xdr:row>33</xdr:row>
      <xdr:rowOff>163427</xdr:rowOff>
    </xdr:to>
    <xdr:sp macro="" textlink="">
      <xdr:nvSpPr>
        <xdr:cNvPr id="82" name="楕円 81"/>
        <xdr:cNvSpPr/>
      </xdr:nvSpPr>
      <xdr:spPr>
        <a:xfrm>
          <a:off x="4584700" y="57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84704</xdr:rowOff>
    </xdr:from>
    <xdr:ext cx="534377" cy="259045"/>
    <xdr:sp macro="" textlink="">
      <xdr:nvSpPr>
        <xdr:cNvPr id="83" name="人件費該当値テキスト"/>
        <xdr:cNvSpPr txBox="1"/>
      </xdr:nvSpPr>
      <xdr:spPr>
        <a:xfrm>
          <a:off x="4686300" y="5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121688</xdr:rowOff>
    </xdr:from>
    <xdr:to>
      <xdr:col>20</xdr:col>
      <xdr:colOff>38100</xdr:colOff>
      <xdr:row>34</xdr:row>
      <xdr:rowOff>51838</xdr:rowOff>
    </xdr:to>
    <xdr:sp macro="" textlink="">
      <xdr:nvSpPr>
        <xdr:cNvPr id="84" name="楕円 83"/>
        <xdr:cNvSpPr/>
      </xdr:nvSpPr>
      <xdr:spPr>
        <a:xfrm>
          <a:off x="3746500" y="57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68365</xdr:rowOff>
    </xdr:from>
    <xdr:ext cx="534377" cy="259045"/>
    <xdr:sp macro="" textlink="">
      <xdr:nvSpPr>
        <xdr:cNvPr id="85" name="テキスト ボックス 84"/>
        <xdr:cNvSpPr txBox="1"/>
      </xdr:nvSpPr>
      <xdr:spPr>
        <a:xfrm>
          <a:off x="3530111" y="55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62023</xdr:rowOff>
    </xdr:from>
    <xdr:to>
      <xdr:col>15</xdr:col>
      <xdr:colOff>101600</xdr:colOff>
      <xdr:row>34</xdr:row>
      <xdr:rowOff>163623</xdr:rowOff>
    </xdr:to>
    <xdr:sp macro="" textlink="">
      <xdr:nvSpPr>
        <xdr:cNvPr id="86" name="楕円 85"/>
        <xdr:cNvSpPr/>
      </xdr:nvSpPr>
      <xdr:spPr>
        <a:xfrm>
          <a:off x="2857500" y="589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8700</xdr:rowOff>
    </xdr:from>
    <xdr:ext cx="534377" cy="259045"/>
    <xdr:sp macro="" textlink="">
      <xdr:nvSpPr>
        <xdr:cNvPr id="87" name="テキスト ボックス 86"/>
        <xdr:cNvSpPr txBox="1"/>
      </xdr:nvSpPr>
      <xdr:spPr>
        <a:xfrm>
          <a:off x="2641111" y="566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32403</xdr:rowOff>
    </xdr:from>
    <xdr:to>
      <xdr:col>10</xdr:col>
      <xdr:colOff>165100</xdr:colOff>
      <xdr:row>34</xdr:row>
      <xdr:rowOff>134003</xdr:rowOff>
    </xdr:to>
    <xdr:sp macro="" textlink="">
      <xdr:nvSpPr>
        <xdr:cNvPr id="88" name="楕円 87"/>
        <xdr:cNvSpPr/>
      </xdr:nvSpPr>
      <xdr:spPr>
        <a:xfrm>
          <a:off x="1968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150530</xdr:rowOff>
    </xdr:from>
    <xdr:ext cx="534377" cy="259045"/>
    <xdr:sp macro="" textlink="">
      <xdr:nvSpPr>
        <xdr:cNvPr id="89" name="テキスト ボックス 88"/>
        <xdr:cNvSpPr txBox="1"/>
      </xdr:nvSpPr>
      <xdr:spPr>
        <a:xfrm>
          <a:off x="1752111" y="563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149806</xdr:rowOff>
    </xdr:from>
    <xdr:to>
      <xdr:col>6</xdr:col>
      <xdr:colOff>38100</xdr:colOff>
      <xdr:row>35</xdr:row>
      <xdr:rowOff>79956</xdr:rowOff>
    </xdr:to>
    <xdr:sp macro="" textlink="">
      <xdr:nvSpPr>
        <xdr:cNvPr id="90" name="楕円 89"/>
        <xdr:cNvSpPr/>
      </xdr:nvSpPr>
      <xdr:spPr>
        <a:xfrm>
          <a:off x="1079500" y="597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96483</xdr:rowOff>
    </xdr:from>
    <xdr:ext cx="534377" cy="259045"/>
    <xdr:sp macro="" textlink="">
      <xdr:nvSpPr>
        <xdr:cNvPr id="91" name="テキスト ボックス 90"/>
        <xdr:cNvSpPr txBox="1"/>
      </xdr:nvSpPr>
      <xdr:spPr>
        <a:xfrm>
          <a:off x="863111" y="575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101360</xdr:rowOff>
    </xdr:from>
    <xdr:to>
      <xdr:col>24</xdr:col>
      <xdr:colOff>63500</xdr:colOff>
      <xdr:row>53</xdr:row>
      <xdr:rowOff>147603</xdr:rowOff>
    </xdr:to>
    <xdr:cxnSp macro="">
      <xdr:nvCxnSpPr>
        <xdr:cNvPr id="123" name="直線コネクタ 122"/>
        <xdr:cNvCxnSpPr/>
      </xdr:nvCxnSpPr>
      <xdr:spPr>
        <a:xfrm flipV="1">
          <a:off x="3797300" y="8845310"/>
          <a:ext cx="838200" cy="38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147603</xdr:rowOff>
    </xdr:from>
    <xdr:to>
      <xdr:col>19</xdr:col>
      <xdr:colOff>177800</xdr:colOff>
      <xdr:row>54</xdr:row>
      <xdr:rowOff>48913</xdr:rowOff>
    </xdr:to>
    <xdr:cxnSp macro="">
      <xdr:nvCxnSpPr>
        <xdr:cNvPr id="126" name="直線コネクタ 125"/>
        <xdr:cNvCxnSpPr/>
      </xdr:nvCxnSpPr>
      <xdr:spPr>
        <a:xfrm flipV="1">
          <a:off x="2908300" y="9234453"/>
          <a:ext cx="8890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48913</xdr:rowOff>
    </xdr:from>
    <xdr:to>
      <xdr:col>15</xdr:col>
      <xdr:colOff>50800</xdr:colOff>
      <xdr:row>55</xdr:row>
      <xdr:rowOff>73439</xdr:rowOff>
    </xdr:to>
    <xdr:cxnSp macro="">
      <xdr:nvCxnSpPr>
        <xdr:cNvPr id="129" name="直線コネクタ 128"/>
        <xdr:cNvCxnSpPr/>
      </xdr:nvCxnSpPr>
      <xdr:spPr>
        <a:xfrm flipV="1">
          <a:off x="2019300" y="9307213"/>
          <a:ext cx="889000" cy="19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73439</xdr:rowOff>
    </xdr:from>
    <xdr:to>
      <xdr:col>10</xdr:col>
      <xdr:colOff>114300</xdr:colOff>
      <xdr:row>56</xdr:row>
      <xdr:rowOff>52669</xdr:rowOff>
    </xdr:to>
    <xdr:cxnSp macro="">
      <xdr:nvCxnSpPr>
        <xdr:cNvPr id="132" name="直線コネクタ 131"/>
        <xdr:cNvCxnSpPr/>
      </xdr:nvCxnSpPr>
      <xdr:spPr>
        <a:xfrm flipV="1">
          <a:off x="1130300" y="9503189"/>
          <a:ext cx="889000" cy="1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127305</xdr:rowOff>
    </xdr:from>
    <xdr:to>
      <xdr:col>6</xdr:col>
      <xdr:colOff>38100</xdr:colOff>
      <xdr:row>58</xdr:row>
      <xdr:rowOff>57455</xdr:rowOff>
    </xdr:to>
    <xdr:sp macro="" textlink="">
      <xdr:nvSpPr>
        <xdr:cNvPr id="135" name="フローチャート: 判断 134"/>
        <xdr:cNvSpPr/>
      </xdr:nvSpPr>
      <xdr:spPr>
        <a:xfrm>
          <a:off x="1079500" y="98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48582</xdr:rowOff>
    </xdr:from>
    <xdr:ext cx="534377" cy="259045"/>
    <xdr:sp macro="" textlink="">
      <xdr:nvSpPr>
        <xdr:cNvPr id="136" name="テキスト ボックス 135"/>
        <xdr:cNvSpPr txBox="1"/>
      </xdr:nvSpPr>
      <xdr:spPr>
        <a:xfrm>
          <a:off x="863111" y="99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50560</xdr:rowOff>
    </xdr:from>
    <xdr:to>
      <xdr:col>24</xdr:col>
      <xdr:colOff>114300</xdr:colOff>
      <xdr:row>51</xdr:row>
      <xdr:rowOff>152160</xdr:rowOff>
    </xdr:to>
    <xdr:sp macro="" textlink="">
      <xdr:nvSpPr>
        <xdr:cNvPr id="142" name="楕円 141"/>
        <xdr:cNvSpPr/>
      </xdr:nvSpPr>
      <xdr:spPr>
        <a:xfrm>
          <a:off x="4584700" y="879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73437</xdr:rowOff>
    </xdr:from>
    <xdr:ext cx="534377" cy="259045"/>
    <xdr:sp macro="" textlink="">
      <xdr:nvSpPr>
        <xdr:cNvPr id="143" name="物件費該当値テキスト"/>
        <xdr:cNvSpPr txBox="1"/>
      </xdr:nvSpPr>
      <xdr:spPr>
        <a:xfrm>
          <a:off x="4686300" y="86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96803</xdr:rowOff>
    </xdr:from>
    <xdr:to>
      <xdr:col>20</xdr:col>
      <xdr:colOff>38100</xdr:colOff>
      <xdr:row>54</xdr:row>
      <xdr:rowOff>26953</xdr:rowOff>
    </xdr:to>
    <xdr:sp macro="" textlink="">
      <xdr:nvSpPr>
        <xdr:cNvPr id="144" name="楕円 143"/>
        <xdr:cNvSpPr/>
      </xdr:nvSpPr>
      <xdr:spPr>
        <a:xfrm>
          <a:off x="3746500" y="91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43480</xdr:rowOff>
    </xdr:from>
    <xdr:ext cx="534377" cy="259045"/>
    <xdr:sp macro="" textlink="">
      <xdr:nvSpPr>
        <xdr:cNvPr id="145" name="テキスト ボックス 144"/>
        <xdr:cNvSpPr txBox="1"/>
      </xdr:nvSpPr>
      <xdr:spPr>
        <a:xfrm>
          <a:off x="3530111" y="89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169563</xdr:rowOff>
    </xdr:from>
    <xdr:to>
      <xdr:col>15</xdr:col>
      <xdr:colOff>101600</xdr:colOff>
      <xdr:row>54</xdr:row>
      <xdr:rowOff>99713</xdr:rowOff>
    </xdr:to>
    <xdr:sp macro="" textlink="">
      <xdr:nvSpPr>
        <xdr:cNvPr id="146" name="楕円 145"/>
        <xdr:cNvSpPr/>
      </xdr:nvSpPr>
      <xdr:spPr>
        <a:xfrm>
          <a:off x="2857500" y="9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116240</xdr:rowOff>
    </xdr:from>
    <xdr:ext cx="534377" cy="259045"/>
    <xdr:sp macro="" textlink="">
      <xdr:nvSpPr>
        <xdr:cNvPr id="147" name="テキスト ボックス 146"/>
        <xdr:cNvSpPr txBox="1"/>
      </xdr:nvSpPr>
      <xdr:spPr>
        <a:xfrm>
          <a:off x="2641111" y="903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22639</xdr:rowOff>
    </xdr:from>
    <xdr:to>
      <xdr:col>10</xdr:col>
      <xdr:colOff>165100</xdr:colOff>
      <xdr:row>55</xdr:row>
      <xdr:rowOff>124239</xdr:rowOff>
    </xdr:to>
    <xdr:sp macro="" textlink="">
      <xdr:nvSpPr>
        <xdr:cNvPr id="148" name="楕円 147"/>
        <xdr:cNvSpPr/>
      </xdr:nvSpPr>
      <xdr:spPr>
        <a:xfrm>
          <a:off x="1968500" y="94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140766</xdr:rowOff>
    </xdr:from>
    <xdr:ext cx="534377" cy="259045"/>
    <xdr:sp macro="" textlink="">
      <xdr:nvSpPr>
        <xdr:cNvPr id="149" name="テキスト ボックス 148"/>
        <xdr:cNvSpPr txBox="1"/>
      </xdr:nvSpPr>
      <xdr:spPr>
        <a:xfrm>
          <a:off x="1752111" y="922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1869</xdr:rowOff>
    </xdr:from>
    <xdr:to>
      <xdr:col>6</xdr:col>
      <xdr:colOff>38100</xdr:colOff>
      <xdr:row>56</xdr:row>
      <xdr:rowOff>103469</xdr:rowOff>
    </xdr:to>
    <xdr:sp macro="" textlink="">
      <xdr:nvSpPr>
        <xdr:cNvPr id="150" name="楕円 149"/>
        <xdr:cNvSpPr/>
      </xdr:nvSpPr>
      <xdr:spPr>
        <a:xfrm>
          <a:off x="1079500" y="96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119996</xdr:rowOff>
    </xdr:from>
    <xdr:ext cx="534377" cy="259045"/>
    <xdr:sp macro="" textlink="">
      <xdr:nvSpPr>
        <xdr:cNvPr id="151" name="テキスト ボックス 150"/>
        <xdr:cNvSpPr txBox="1"/>
      </xdr:nvSpPr>
      <xdr:spPr>
        <a:xfrm>
          <a:off x="863111" y="93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134579</xdr:rowOff>
    </xdr:from>
    <xdr:to>
      <xdr:col>24</xdr:col>
      <xdr:colOff>63500</xdr:colOff>
      <xdr:row>77</xdr:row>
      <xdr:rowOff>5511</xdr:rowOff>
    </xdr:to>
    <xdr:cxnSp macro="">
      <xdr:nvCxnSpPr>
        <xdr:cNvPr id="178" name="直線コネクタ 177"/>
        <xdr:cNvCxnSpPr/>
      </xdr:nvCxnSpPr>
      <xdr:spPr>
        <a:xfrm flipV="1">
          <a:off x="3797300" y="13164779"/>
          <a:ext cx="8382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5511</xdr:rowOff>
    </xdr:from>
    <xdr:to>
      <xdr:col>19</xdr:col>
      <xdr:colOff>177800</xdr:colOff>
      <xdr:row>77</xdr:row>
      <xdr:rowOff>97089</xdr:rowOff>
    </xdr:to>
    <xdr:cxnSp macro="">
      <xdr:nvCxnSpPr>
        <xdr:cNvPr id="181" name="直線コネクタ 180"/>
        <xdr:cNvCxnSpPr/>
      </xdr:nvCxnSpPr>
      <xdr:spPr>
        <a:xfrm flipV="1">
          <a:off x="2908300" y="13207161"/>
          <a:ext cx="889000" cy="9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95261</xdr:rowOff>
    </xdr:from>
    <xdr:to>
      <xdr:col>15</xdr:col>
      <xdr:colOff>50800</xdr:colOff>
      <xdr:row>77</xdr:row>
      <xdr:rowOff>97089</xdr:rowOff>
    </xdr:to>
    <xdr:cxnSp macro="">
      <xdr:nvCxnSpPr>
        <xdr:cNvPr id="184" name="直線コネクタ 183"/>
        <xdr:cNvCxnSpPr/>
      </xdr:nvCxnSpPr>
      <xdr:spPr>
        <a:xfrm>
          <a:off x="2019300" y="1329691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48854</xdr:rowOff>
    </xdr:from>
    <xdr:to>
      <xdr:col>10</xdr:col>
      <xdr:colOff>114300</xdr:colOff>
      <xdr:row>77</xdr:row>
      <xdr:rowOff>95261</xdr:rowOff>
    </xdr:to>
    <xdr:cxnSp macro="">
      <xdr:nvCxnSpPr>
        <xdr:cNvPr id="187" name="直線コネクタ 186"/>
        <xdr:cNvCxnSpPr/>
      </xdr:nvCxnSpPr>
      <xdr:spPr>
        <a:xfrm>
          <a:off x="1130300" y="13250504"/>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90" name="フローチャート: 判断 189"/>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91" name="テキスト ボックス 190"/>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83779</xdr:rowOff>
    </xdr:from>
    <xdr:to>
      <xdr:col>24</xdr:col>
      <xdr:colOff>114300</xdr:colOff>
      <xdr:row>77</xdr:row>
      <xdr:rowOff>13929</xdr:rowOff>
    </xdr:to>
    <xdr:sp macro="" textlink="">
      <xdr:nvSpPr>
        <xdr:cNvPr id="197" name="楕円 196"/>
        <xdr:cNvSpPr/>
      </xdr:nvSpPr>
      <xdr:spPr>
        <a:xfrm>
          <a:off x="4584700" y="1311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106656</xdr:rowOff>
    </xdr:from>
    <xdr:ext cx="469744" cy="259045"/>
    <xdr:sp macro="" textlink="">
      <xdr:nvSpPr>
        <xdr:cNvPr id="198" name="維持補修費該当値テキスト"/>
        <xdr:cNvSpPr txBox="1"/>
      </xdr:nvSpPr>
      <xdr:spPr>
        <a:xfrm>
          <a:off x="4686300" y="1296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126161</xdr:rowOff>
    </xdr:from>
    <xdr:to>
      <xdr:col>20</xdr:col>
      <xdr:colOff>38100</xdr:colOff>
      <xdr:row>77</xdr:row>
      <xdr:rowOff>56311</xdr:rowOff>
    </xdr:to>
    <xdr:sp macro="" textlink="">
      <xdr:nvSpPr>
        <xdr:cNvPr id="199" name="楕円 198"/>
        <xdr:cNvSpPr/>
      </xdr:nvSpPr>
      <xdr:spPr>
        <a:xfrm>
          <a:off x="3746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72839</xdr:rowOff>
    </xdr:from>
    <xdr:ext cx="469744" cy="259045"/>
    <xdr:sp macro="" textlink="">
      <xdr:nvSpPr>
        <xdr:cNvPr id="200" name="テキスト ボックス 199"/>
        <xdr:cNvSpPr txBox="1"/>
      </xdr:nvSpPr>
      <xdr:spPr>
        <a:xfrm>
          <a:off x="3562428" y="129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46289</xdr:rowOff>
    </xdr:from>
    <xdr:to>
      <xdr:col>15</xdr:col>
      <xdr:colOff>101600</xdr:colOff>
      <xdr:row>77</xdr:row>
      <xdr:rowOff>147889</xdr:rowOff>
    </xdr:to>
    <xdr:sp macro="" textlink="">
      <xdr:nvSpPr>
        <xdr:cNvPr id="201" name="楕円 200"/>
        <xdr:cNvSpPr/>
      </xdr:nvSpPr>
      <xdr:spPr>
        <a:xfrm>
          <a:off x="2857500" y="132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164416</xdr:rowOff>
    </xdr:from>
    <xdr:ext cx="469744" cy="259045"/>
    <xdr:sp macro="" textlink="">
      <xdr:nvSpPr>
        <xdr:cNvPr id="202" name="テキスト ボックス 201"/>
        <xdr:cNvSpPr txBox="1"/>
      </xdr:nvSpPr>
      <xdr:spPr>
        <a:xfrm>
          <a:off x="2673428" y="1302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44461</xdr:rowOff>
    </xdr:from>
    <xdr:to>
      <xdr:col>10</xdr:col>
      <xdr:colOff>165100</xdr:colOff>
      <xdr:row>77</xdr:row>
      <xdr:rowOff>146061</xdr:rowOff>
    </xdr:to>
    <xdr:sp macro="" textlink="">
      <xdr:nvSpPr>
        <xdr:cNvPr id="203" name="楕円 202"/>
        <xdr:cNvSpPr/>
      </xdr:nvSpPr>
      <xdr:spPr>
        <a:xfrm>
          <a:off x="19685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162588</xdr:rowOff>
    </xdr:from>
    <xdr:ext cx="469744" cy="259045"/>
    <xdr:sp macro="" textlink="">
      <xdr:nvSpPr>
        <xdr:cNvPr id="204" name="テキスト ボックス 203"/>
        <xdr:cNvSpPr txBox="1"/>
      </xdr:nvSpPr>
      <xdr:spPr>
        <a:xfrm>
          <a:off x="1784428" y="130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169504</xdr:rowOff>
    </xdr:from>
    <xdr:to>
      <xdr:col>6</xdr:col>
      <xdr:colOff>38100</xdr:colOff>
      <xdr:row>77</xdr:row>
      <xdr:rowOff>99654</xdr:rowOff>
    </xdr:to>
    <xdr:sp macro="" textlink="">
      <xdr:nvSpPr>
        <xdr:cNvPr id="205" name="楕円 204"/>
        <xdr:cNvSpPr/>
      </xdr:nvSpPr>
      <xdr:spPr>
        <a:xfrm>
          <a:off x="1079500" y="131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116181</xdr:rowOff>
    </xdr:from>
    <xdr:ext cx="469744" cy="259045"/>
    <xdr:sp macro="" textlink="">
      <xdr:nvSpPr>
        <xdr:cNvPr id="206" name="テキスト ボックス 205"/>
        <xdr:cNvSpPr txBox="1"/>
      </xdr:nvSpPr>
      <xdr:spPr>
        <a:xfrm>
          <a:off x="895428" y="1297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150546</xdr:rowOff>
    </xdr:from>
    <xdr:to>
      <xdr:col>24</xdr:col>
      <xdr:colOff>63500</xdr:colOff>
      <xdr:row>97</xdr:row>
      <xdr:rowOff>125464</xdr:rowOff>
    </xdr:to>
    <xdr:cxnSp macro="">
      <xdr:nvCxnSpPr>
        <xdr:cNvPr id="236" name="直線コネクタ 235"/>
        <xdr:cNvCxnSpPr/>
      </xdr:nvCxnSpPr>
      <xdr:spPr>
        <a:xfrm flipV="1">
          <a:off x="3797300" y="16438296"/>
          <a:ext cx="838200" cy="3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125464</xdr:rowOff>
    </xdr:from>
    <xdr:to>
      <xdr:col>19</xdr:col>
      <xdr:colOff>177800</xdr:colOff>
      <xdr:row>98</xdr:row>
      <xdr:rowOff>5118</xdr:rowOff>
    </xdr:to>
    <xdr:cxnSp macro="">
      <xdr:nvCxnSpPr>
        <xdr:cNvPr id="239" name="直線コネクタ 238"/>
        <xdr:cNvCxnSpPr/>
      </xdr:nvCxnSpPr>
      <xdr:spPr>
        <a:xfrm flipV="1">
          <a:off x="2908300" y="16756114"/>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5118</xdr:rowOff>
    </xdr:from>
    <xdr:to>
      <xdr:col>15</xdr:col>
      <xdr:colOff>50800</xdr:colOff>
      <xdr:row>98</xdr:row>
      <xdr:rowOff>78054</xdr:rowOff>
    </xdr:to>
    <xdr:cxnSp macro="">
      <xdr:nvCxnSpPr>
        <xdr:cNvPr id="242" name="直線コネクタ 241"/>
        <xdr:cNvCxnSpPr/>
      </xdr:nvCxnSpPr>
      <xdr:spPr>
        <a:xfrm flipV="1">
          <a:off x="2019300" y="16807218"/>
          <a:ext cx="889000" cy="7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66345</xdr:rowOff>
    </xdr:from>
    <xdr:to>
      <xdr:col>10</xdr:col>
      <xdr:colOff>114300</xdr:colOff>
      <xdr:row>98</xdr:row>
      <xdr:rowOff>78054</xdr:rowOff>
    </xdr:to>
    <xdr:cxnSp macro="">
      <xdr:nvCxnSpPr>
        <xdr:cNvPr id="245" name="直線コネクタ 244"/>
        <xdr:cNvCxnSpPr/>
      </xdr:nvCxnSpPr>
      <xdr:spPr>
        <a:xfrm>
          <a:off x="1130300" y="16868445"/>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128423</xdr:rowOff>
    </xdr:from>
    <xdr:to>
      <xdr:col>6</xdr:col>
      <xdr:colOff>38100</xdr:colOff>
      <xdr:row>99</xdr:row>
      <xdr:rowOff>58573</xdr:rowOff>
    </xdr:to>
    <xdr:sp macro="" textlink="">
      <xdr:nvSpPr>
        <xdr:cNvPr id="248" name="フローチャート: 判断 247"/>
        <xdr:cNvSpPr/>
      </xdr:nvSpPr>
      <xdr:spPr>
        <a:xfrm>
          <a:off x="1079500" y="1693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49700</xdr:rowOff>
    </xdr:from>
    <xdr:ext cx="534377" cy="259045"/>
    <xdr:sp macro="" textlink="">
      <xdr:nvSpPr>
        <xdr:cNvPr id="249" name="テキスト ボックス 248"/>
        <xdr:cNvSpPr txBox="1"/>
      </xdr:nvSpPr>
      <xdr:spPr>
        <a:xfrm>
          <a:off x="863111" y="170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99746</xdr:rowOff>
    </xdr:from>
    <xdr:to>
      <xdr:col>24</xdr:col>
      <xdr:colOff>114300</xdr:colOff>
      <xdr:row>96</xdr:row>
      <xdr:rowOff>29896</xdr:rowOff>
    </xdr:to>
    <xdr:sp macro="" textlink="">
      <xdr:nvSpPr>
        <xdr:cNvPr id="255" name="楕円 254"/>
        <xdr:cNvSpPr/>
      </xdr:nvSpPr>
      <xdr:spPr>
        <a:xfrm>
          <a:off x="4584700" y="163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78173</xdr:rowOff>
    </xdr:from>
    <xdr:ext cx="599010" cy="259045"/>
    <xdr:sp macro="" textlink="">
      <xdr:nvSpPr>
        <xdr:cNvPr id="256" name="扶助費該当値テキスト"/>
        <xdr:cNvSpPr txBox="1"/>
      </xdr:nvSpPr>
      <xdr:spPr>
        <a:xfrm>
          <a:off x="4686300" y="16365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74664</xdr:rowOff>
    </xdr:from>
    <xdr:to>
      <xdr:col>20</xdr:col>
      <xdr:colOff>38100</xdr:colOff>
      <xdr:row>98</xdr:row>
      <xdr:rowOff>4814</xdr:rowOff>
    </xdr:to>
    <xdr:sp macro="" textlink="">
      <xdr:nvSpPr>
        <xdr:cNvPr id="257" name="楕円 256"/>
        <xdr:cNvSpPr/>
      </xdr:nvSpPr>
      <xdr:spPr>
        <a:xfrm>
          <a:off x="3746500" y="167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167391</xdr:rowOff>
    </xdr:from>
    <xdr:ext cx="599010" cy="259045"/>
    <xdr:sp macro="" textlink="">
      <xdr:nvSpPr>
        <xdr:cNvPr id="258" name="テキスト ボックス 257"/>
        <xdr:cNvSpPr txBox="1"/>
      </xdr:nvSpPr>
      <xdr:spPr>
        <a:xfrm>
          <a:off x="3497795" y="1679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125768</xdr:rowOff>
    </xdr:from>
    <xdr:to>
      <xdr:col>15</xdr:col>
      <xdr:colOff>101600</xdr:colOff>
      <xdr:row>98</xdr:row>
      <xdr:rowOff>55918</xdr:rowOff>
    </xdr:to>
    <xdr:sp macro="" textlink="">
      <xdr:nvSpPr>
        <xdr:cNvPr id="259" name="楕円 258"/>
        <xdr:cNvSpPr/>
      </xdr:nvSpPr>
      <xdr:spPr>
        <a:xfrm>
          <a:off x="2857500" y="1675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47045</xdr:rowOff>
    </xdr:from>
    <xdr:ext cx="599010" cy="259045"/>
    <xdr:sp macro="" textlink="">
      <xdr:nvSpPr>
        <xdr:cNvPr id="260" name="テキスト ボックス 259"/>
        <xdr:cNvSpPr txBox="1"/>
      </xdr:nvSpPr>
      <xdr:spPr>
        <a:xfrm>
          <a:off x="2608795" y="1684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27254</xdr:rowOff>
    </xdr:from>
    <xdr:to>
      <xdr:col>10</xdr:col>
      <xdr:colOff>165100</xdr:colOff>
      <xdr:row>98</xdr:row>
      <xdr:rowOff>128854</xdr:rowOff>
    </xdr:to>
    <xdr:sp macro="" textlink="">
      <xdr:nvSpPr>
        <xdr:cNvPr id="261" name="楕円 260"/>
        <xdr:cNvSpPr/>
      </xdr:nvSpPr>
      <xdr:spPr>
        <a:xfrm>
          <a:off x="1968500" y="168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119981</xdr:rowOff>
    </xdr:from>
    <xdr:ext cx="599010" cy="259045"/>
    <xdr:sp macro="" textlink="">
      <xdr:nvSpPr>
        <xdr:cNvPr id="262" name="テキスト ボックス 261"/>
        <xdr:cNvSpPr txBox="1"/>
      </xdr:nvSpPr>
      <xdr:spPr>
        <a:xfrm>
          <a:off x="1719795" y="1692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15545</xdr:rowOff>
    </xdr:from>
    <xdr:to>
      <xdr:col>6</xdr:col>
      <xdr:colOff>38100</xdr:colOff>
      <xdr:row>98</xdr:row>
      <xdr:rowOff>117145</xdr:rowOff>
    </xdr:to>
    <xdr:sp macro="" textlink="">
      <xdr:nvSpPr>
        <xdr:cNvPr id="263" name="楕円 262"/>
        <xdr:cNvSpPr/>
      </xdr:nvSpPr>
      <xdr:spPr>
        <a:xfrm>
          <a:off x="1079500" y="1681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133672</xdr:rowOff>
    </xdr:from>
    <xdr:ext cx="599010" cy="259045"/>
    <xdr:sp macro="" textlink="">
      <xdr:nvSpPr>
        <xdr:cNvPr id="264" name="テキスト ボックス 263"/>
        <xdr:cNvSpPr txBox="1"/>
      </xdr:nvSpPr>
      <xdr:spPr>
        <a:xfrm>
          <a:off x="830795" y="1659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42735</xdr:rowOff>
    </xdr:from>
    <xdr:to>
      <xdr:col>54</xdr:col>
      <xdr:colOff>189865</xdr:colOff>
      <xdr:row>38</xdr:row>
      <xdr:rowOff>75426</xdr:rowOff>
    </xdr:to>
    <xdr:cxnSp macro="">
      <xdr:nvCxnSpPr>
        <xdr:cNvPr id="288" name="直線コネクタ 287"/>
        <xdr:cNvCxnSpPr/>
      </xdr:nvCxnSpPr>
      <xdr:spPr>
        <a:xfrm flipV="1">
          <a:off x="10475595" y="5872035"/>
          <a:ext cx="1270" cy="718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79253</xdr:rowOff>
    </xdr:from>
    <xdr:ext cx="534377" cy="259045"/>
    <xdr:sp macro="" textlink="">
      <xdr:nvSpPr>
        <xdr:cNvPr id="289" name="補助費等最小値テキスト"/>
        <xdr:cNvSpPr txBox="1"/>
      </xdr:nvSpPr>
      <xdr:spPr>
        <a:xfrm>
          <a:off x="10528300" y="65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75426</xdr:rowOff>
    </xdr:from>
    <xdr:to>
      <xdr:col>55</xdr:col>
      <xdr:colOff>88900</xdr:colOff>
      <xdr:row>38</xdr:row>
      <xdr:rowOff>75426</xdr:rowOff>
    </xdr:to>
    <xdr:cxnSp macro="">
      <xdr:nvCxnSpPr>
        <xdr:cNvPr id="290" name="直線コネクタ 289"/>
        <xdr:cNvCxnSpPr/>
      </xdr:nvCxnSpPr>
      <xdr:spPr>
        <a:xfrm>
          <a:off x="10388600" y="659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160862</xdr:rowOff>
    </xdr:from>
    <xdr:ext cx="599010" cy="259045"/>
    <xdr:sp macro="" textlink="">
      <xdr:nvSpPr>
        <xdr:cNvPr id="291" name="補助費等最大値テキスト"/>
        <xdr:cNvSpPr txBox="1"/>
      </xdr:nvSpPr>
      <xdr:spPr>
        <a:xfrm>
          <a:off x="10528300" y="564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42735</xdr:rowOff>
    </xdr:from>
    <xdr:to>
      <xdr:col>55</xdr:col>
      <xdr:colOff>88900</xdr:colOff>
      <xdr:row>34</xdr:row>
      <xdr:rowOff>42735</xdr:rowOff>
    </xdr:to>
    <xdr:cxnSp macro="">
      <xdr:nvCxnSpPr>
        <xdr:cNvPr id="292" name="直線コネクタ 291"/>
        <xdr:cNvCxnSpPr/>
      </xdr:nvCxnSpPr>
      <xdr:spPr>
        <a:xfrm>
          <a:off x="10388600" y="5872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52969</xdr:rowOff>
    </xdr:from>
    <xdr:to>
      <xdr:col>55</xdr:col>
      <xdr:colOff>0</xdr:colOff>
      <xdr:row>34</xdr:row>
      <xdr:rowOff>42735</xdr:rowOff>
    </xdr:to>
    <xdr:cxnSp macro="">
      <xdr:nvCxnSpPr>
        <xdr:cNvPr id="293" name="直線コネクタ 292"/>
        <xdr:cNvCxnSpPr/>
      </xdr:nvCxnSpPr>
      <xdr:spPr>
        <a:xfrm>
          <a:off x="9639300" y="5196469"/>
          <a:ext cx="838200" cy="6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17774</xdr:rowOff>
    </xdr:from>
    <xdr:ext cx="534377" cy="259045"/>
    <xdr:sp macro="" textlink="">
      <xdr:nvSpPr>
        <xdr:cNvPr id="294" name="補助費等平均値テキスト"/>
        <xdr:cNvSpPr txBox="1"/>
      </xdr:nvSpPr>
      <xdr:spPr>
        <a:xfrm>
          <a:off x="10528300" y="636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39347</xdr:rowOff>
    </xdr:from>
    <xdr:to>
      <xdr:col>55</xdr:col>
      <xdr:colOff>50800</xdr:colOff>
      <xdr:row>37</xdr:row>
      <xdr:rowOff>140947</xdr:rowOff>
    </xdr:to>
    <xdr:sp macro="" textlink="">
      <xdr:nvSpPr>
        <xdr:cNvPr id="295" name="フローチャート: 判断 294"/>
        <xdr:cNvSpPr/>
      </xdr:nvSpPr>
      <xdr:spPr>
        <a:xfrm>
          <a:off x="10426700" y="638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52969</xdr:rowOff>
    </xdr:from>
    <xdr:to>
      <xdr:col>50</xdr:col>
      <xdr:colOff>114300</xdr:colOff>
      <xdr:row>35</xdr:row>
      <xdr:rowOff>116566</xdr:rowOff>
    </xdr:to>
    <xdr:cxnSp macro="">
      <xdr:nvCxnSpPr>
        <xdr:cNvPr id="296" name="直線コネクタ 295"/>
        <xdr:cNvCxnSpPr/>
      </xdr:nvCxnSpPr>
      <xdr:spPr>
        <a:xfrm flipV="1">
          <a:off x="8750300" y="5196469"/>
          <a:ext cx="889000" cy="92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136754</xdr:rowOff>
    </xdr:from>
    <xdr:to>
      <xdr:col>50</xdr:col>
      <xdr:colOff>165100</xdr:colOff>
      <xdr:row>33</xdr:row>
      <xdr:rowOff>66904</xdr:rowOff>
    </xdr:to>
    <xdr:sp macro="" textlink="">
      <xdr:nvSpPr>
        <xdr:cNvPr id="297" name="フローチャート: 判断 296"/>
        <xdr:cNvSpPr/>
      </xdr:nvSpPr>
      <xdr:spPr>
        <a:xfrm>
          <a:off x="95885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58031</xdr:rowOff>
    </xdr:from>
    <xdr:ext cx="599010" cy="259045"/>
    <xdr:sp macro="" textlink="">
      <xdr:nvSpPr>
        <xdr:cNvPr id="298" name="テキスト ボックス 297"/>
        <xdr:cNvSpPr txBox="1"/>
      </xdr:nvSpPr>
      <xdr:spPr>
        <a:xfrm>
          <a:off x="9339795" y="57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116566</xdr:rowOff>
    </xdr:from>
    <xdr:to>
      <xdr:col>45</xdr:col>
      <xdr:colOff>177800</xdr:colOff>
      <xdr:row>35</xdr:row>
      <xdr:rowOff>131135</xdr:rowOff>
    </xdr:to>
    <xdr:cxnSp macro="">
      <xdr:nvCxnSpPr>
        <xdr:cNvPr id="299" name="直線コネクタ 298"/>
        <xdr:cNvCxnSpPr/>
      </xdr:nvCxnSpPr>
      <xdr:spPr>
        <a:xfrm flipV="1">
          <a:off x="7861300" y="6117316"/>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96429</xdr:rowOff>
    </xdr:from>
    <xdr:to>
      <xdr:col>46</xdr:col>
      <xdr:colOff>38100</xdr:colOff>
      <xdr:row>38</xdr:row>
      <xdr:rowOff>26578</xdr:rowOff>
    </xdr:to>
    <xdr:sp macro="" textlink="">
      <xdr:nvSpPr>
        <xdr:cNvPr id="300" name="フローチャート: 判断 299"/>
        <xdr:cNvSpPr/>
      </xdr:nvSpPr>
      <xdr:spPr>
        <a:xfrm>
          <a:off x="8699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17705</xdr:rowOff>
    </xdr:from>
    <xdr:ext cx="534377" cy="259045"/>
    <xdr:sp macro="" textlink="">
      <xdr:nvSpPr>
        <xdr:cNvPr id="301" name="テキスト ボックス 300"/>
        <xdr:cNvSpPr txBox="1"/>
      </xdr:nvSpPr>
      <xdr:spPr>
        <a:xfrm>
          <a:off x="8483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131135</xdr:rowOff>
    </xdr:from>
    <xdr:to>
      <xdr:col>41</xdr:col>
      <xdr:colOff>50800</xdr:colOff>
      <xdr:row>35</xdr:row>
      <xdr:rowOff>133360</xdr:rowOff>
    </xdr:to>
    <xdr:cxnSp macro="">
      <xdr:nvCxnSpPr>
        <xdr:cNvPr id="302" name="直線コネクタ 301"/>
        <xdr:cNvCxnSpPr/>
      </xdr:nvCxnSpPr>
      <xdr:spPr>
        <a:xfrm flipV="1">
          <a:off x="6972300" y="6131885"/>
          <a:ext cx="8890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109307</xdr:rowOff>
    </xdr:from>
    <xdr:to>
      <xdr:col>41</xdr:col>
      <xdr:colOff>101600</xdr:colOff>
      <xdr:row>38</xdr:row>
      <xdr:rowOff>39457</xdr:rowOff>
    </xdr:to>
    <xdr:sp macro="" textlink="">
      <xdr:nvSpPr>
        <xdr:cNvPr id="303" name="フローチャート: 判断 302"/>
        <xdr:cNvSpPr/>
      </xdr:nvSpPr>
      <xdr:spPr>
        <a:xfrm>
          <a:off x="7810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30584</xdr:rowOff>
    </xdr:from>
    <xdr:ext cx="534377" cy="259045"/>
    <xdr:sp macro="" textlink="">
      <xdr:nvSpPr>
        <xdr:cNvPr id="304" name="テキスト ボックス 303"/>
        <xdr:cNvSpPr txBox="1"/>
      </xdr:nvSpPr>
      <xdr:spPr>
        <a:xfrm>
          <a:off x="7594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96368</xdr:rowOff>
    </xdr:from>
    <xdr:to>
      <xdr:col>36</xdr:col>
      <xdr:colOff>165100</xdr:colOff>
      <xdr:row>38</xdr:row>
      <xdr:rowOff>26518</xdr:rowOff>
    </xdr:to>
    <xdr:sp macro="" textlink="">
      <xdr:nvSpPr>
        <xdr:cNvPr id="305" name="フローチャート: 判断 304"/>
        <xdr:cNvSpPr/>
      </xdr:nvSpPr>
      <xdr:spPr>
        <a:xfrm>
          <a:off x="6921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17645</xdr:rowOff>
    </xdr:from>
    <xdr:ext cx="534377" cy="259045"/>
    <xdr:sp macro="" textlink="">
      <xdr:nvSpPr>
        <xdr:cNvPr id="306" name="テキスト ボックス 305"/>
        <xdr:cNvSpPr txBox="1"/>
      </xdr:nvSpPr>
      <xdr:spPr>
        <a:xfrm>
          <a:off x="670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163385</xdr:rowOff>
    </xdr:from>
    <xdr:to>
      <xdr:col>55</xdr:col>
      <xdr:colOff>50800</xdr:colOff>
      <xdr:row>34</xdr:row>
      <xdr:rowOff>93535</xdr:rowOff>
    </xdr:to>
    <xdr:sp macro="" textlink="">
      <xdr:nvSpPr>
        <xdr:cNvPr id="312" name="楕円 311"/>
        <xdr:cNvSpPr/>
      </xdr:nvSpPr>
      <xdr:spPr>
        <a:xfrm>
          <a:off x="10426700" y="582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116412</xdr:rowOff>
    </xdr:from>
    <xdr:ext cx="599010" cy="259045"/>
    <xdr:sp macro="" textlink="">
      <xdr:nvSpPr>
        <xdr:cNvPr id="313" name="補助費等該当値テキスト"/>
        <xdr:cNvSpPr txBox="1"/>
      </xdr:nvSpPr>
      <xdr:spPr>
        <a:xfrm>
          <a:off x="10528300" y="577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2169</xdr:rowOff>
    </xdr:from>
    <xdr:to>
      <xdr:col>50</xdr:col>
      <xdr:colOff>165100</xdr:colOff>
      <xdr:row>30</xdr:row>
      <xdr:rowOff>103769</xdr:rowOff>
    </xdr:to>
    <xdr:sp macro="" textlink="">
      <xdr:nvSpPr>
        <xdr:cNvPr id="314" name="楕円 313"/>
        <xdr:cNvSpPr/>
      </xdr:nvSpPr>
      <xdr:spPr>
        <a:xfrm>
          <a:off x="9588500" y="51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120296</xdr:rowOff>
    </xdr:from>
    <xdr:ext cx="599010" cy="259045"/>
    <xdr:sp macro="" textlink="">
      <xdr:nvSpPr>
        <xdr:cNvPr id="315" name="テキスト ボックス 314"/>
        <xdr:cNvSpPr txBox="1"/>
      </xdr:nvSpPr>
      <xdr:spPr>
        <a:xfrm>
          <a:off x="9339795" y="49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65766</xdr:rowOff>
    </xdr:from>
    <xdr:to>
      <xdr:col>46</xdr:col>
      <xdr:colOff>38100</xdr:colOff>
      <xdr:row>35</xdr:row>
      <xdr:rowOff>167366</xdr:rowOff>
    </xdr:to>
    <xdr:sp macro="" textlink="">
      <xdr:nvSpPr>
        <xdr:cNvPr id="316" name="楕円 315"/>
        <xdr:cNvSpPr/>
      </xdr:nvSpPr>
      <xdr:spPr>
        <a:xfrm>
          <a:off x="8699500" y="606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12443</xdr:rowOff>
    </xdr:from>
    <xdr:ext cx="534377" cy="259045"/>
    <xdr:sp macro="" textlink="">
      <xdr:nvSpPr>
        <xdr:cNvPr id="317" name="テキスト ボックス 316"/>
        <xdr:cNvSpPr txBox="1"/>
      </xdr:nvSpPr>
      <xdr:spPr>
        <a:xfrm>
          <a:off x="8483111" y="5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80335</xdr:rowOff>
    </xdr:from>
    <xdr:to>
      <xdr:col>41</xdr:col>
      <xdr:colOff>101600</xdr:colOff>
      <xdr:row>36</xdr:row>
      <xdr:rowOff>10485</xdr:rowOff>
    </xdr:to>
    <xdr:sp macro="" textlink="">
      <xdr:nvSpPr>
        <xdr:cNvPr id="318" name="楕円 317"/>
        <xdr:cNvSpPr/>
      </xdr:nvSpPr>
      <xdr:spPr>
        <a:xfrm>
          <a:off x="7810500" y="608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27012</xdr:rowOff>
    </xdr:from>
    <xdr:ext cx="534377" cy="259045"/>
    <xdr:sp macro="" textlink="">
      <xdr:nvSpPr>
        <xdr:cNvPr id="319" name="テキスト ボックス 318"/>
        <xdr:cNvSpPr txBox="1"/>
      </xdr:nvSpPr>
      <xdr:spPr>
        <a:xfrm>
          <a:off x="7594111" y="585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82560</xdr:rowOff>
    </xdr:from>
    <xdr:to>
      <xdr:col>36</xdr:col>
      <xdr:colOff>165100</xdr:colOff>
      <xdr:row>36</xdr:row>
      <xdr:rowOff>12710</xdr:rowOff>
    </xdr:to>
    <xdr:sp macro="" textlink="">
      <xdr:nvSpPr>
        <xdr:cNvPr id="320" name="楕円 319"/>
        <xdr:cNvSpPr/>
      </xdr:nvSpPr>
      <xdr:spPr>
        <a:xfrm>
          <a:off x="6921500" y="60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29237</xdr:rowOff>
    </xdr:from>
    <xdr:ext cx="534377" cy="259045"/>
    <xdr:sp macro="" textlink="">
      <xdr:nvSpPr>
        <xdr:cNvPr id="321" name="テキスト ボックス 320"/>
        <xdr:cNvSpPr txBox="1"/>
      </xdr:nvSpPr>
      <xdr:spPr>
        <a:xfrm>
          <a:off x="6705111" y="585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6" name="直線コネクタ 345"/>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7"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8" name="直線コネクタ 347"/>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9"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0" name="直線コネクタ 349"/>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116935</xdr:rowOff>
    </xdr:from>
    <xdr:to>
      <xdr:col>55</xdr:col>
      <xdr:colOff>0</xdr:colOff>
      <xdr:row>56</xdr:row>
      <xdr:rowOff>71139</xdr:rowOff>
    </xdr:to>
    <xdr:cxnSp macro="">
      <xdr:nvCxnSpPr>
        <xdr:cNvPr id="351" name="直線コネクタ 350"/>
        <xdr:cNvCxnSpPr/>
      </xdr:nvCxnSpPr>
      <xdr:spPr>
        <a:xfrm flipV="1">
          <a:off x="9639300" y="9546685"/>
          <a:ext cx="838200" cy="1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2"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3" name="フローチャート: 判断 352"/>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109639</xdr:rowOff>
    </xdr:from>
    <xdr:to>
      <xdr:col>50</xdr:col>
      <xdr:colOff>114300</xdr:colOff>
      <xdr:row>56</xdr:row>
      <xdr:rowOff>71139</xdr:rowOff>
    </xdr:to>
    <xdr:cxnSp macro="">
      <xdr:nvCxnSpPr>
        <xdr:cNvPr id="354" name="直線コネクタ 353"/>
        <xdr:cNvCxnSpPr/>
      </xdr:nvCxnSpPr>
      <xdr:spPr>
        <a:xfrm>
          <a:off x="8750300" y="9025039"/>
          <a:ext cx="889000" cy="6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5" name="フローチャート: 判断 354"/>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6" name="テキスト ボックス 355"/>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109639</xdr:rowOff>
    </xdr:from>
    <xdr:to>
      <xdr:col>45</xdr:col>
      <xdr:colOff>177800</xdr:colOff>
      <xdr:row>55</xdr:row>
      <xdr:rowOff>15094</xdr:rowOff>
    </xdr:to>
    <xdr:cxnSp macro="">
      <xdr:nvCxnSpPr>
        <xdr:cNvPr id="357" name="直線コネクタ 356"/>
        <xdr:cNvCxnSpPr/>
      </xdr:nvCxnSpPr>
      <xdr:spPr>
        <a:xfrm flipV="1">
          <a:off x="7861300" y="9025039"/>
          <a:ext cx="889000" cy="4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8" name="フローチャート: 判断 357"/>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59" name="テキスト ボックス 358"/>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89408</xdr:rowOff>
    </xdr:from>
    <xdr:to>
      <xdr:col>41</xdr:col>
      <xdr:colOff>50800</xdr:colOff>
      <xdr:row>55</xdr:row>
      <xdr:rowOff>15094</xdr:rowOff>
    </xdr:to>
    <xdr:cxnSp macro="">
      <xdr:nvCxnSpPr>
        <xdr:cNvPr id="360" name="直線コネクタ 359"/>
        <xdr:cNvCxnSpPr/>
      </xdr:nvCxnSpPr>
      <xdr:spPr>
        <a:xfrm>
          <a:off x="6972300" y="9176258"/>
          <a:ext cx="889000" cy="26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1" name="フローチャート: 判断 360"/>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2" name="テキスト ボックス 361"/>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23635</xdr:rowOff>
    </xdr:from>
    <xdr:to>
      <xdr:col>36</xdr:col>
      <xdr:colOff>165100</xdr:colOff>
      <xdr:row>56</xdr:row>
      <xdr:rowOff>125235</xdr:rowOff>
    </xdr:to>
    <xdr:sp macro="" textlink="">
      <xdr:nvSpPr>
        <xdr:cNvPr id="363" name="フローチャート: 判断 362"/>
        <xdr:cNvSpPr/>
      </xdr:nvSpPr>
      <xdr:spPr>
        <a:xfrm>
          <a:off x="6921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116362</xdr:rowOff>
    </xdr:from>
    <xdr:ext cx="534377" cy="259045"/>
    <xdr:sp macro="" textlink="">
      <xdr:nvSpPr>
        <xdr:cNvPr id="364" name="テキスト ボックス 363"/>
        <xdr:cNvSpPr txBox="1"/>
      </xdr:nvSpPr>
      <xdr:spPr>
        <a:xfrm>
          <a:off x="6705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66135</xdr:rowOff>
    </xdr:from>
    <xdr:to>
      <xdr:col>55</xdr:col>
      <xdr:colOff>50800</xdr:colOff>
      <xdr:row>55</xdr:row>
      <xdr:rowOff>167735</xdr:rowOff>
    </xdr:to>
    <xdr:sp macro="" textlink="">
      <xdr:nvSpPr>
        <xdr:cNvPr id="370" name="楕円 369"/>
        <xdr:cNvSpPr/>
      </xdr:nvSpPr>
      <xdr:spPr>
        <a:xfrm>
          <a:off x="10426700" y="94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89012</xdr:rowOff>
    </xdr:from>
    <xdr:ext cx="534377" cy="259045"/>
    <xdr:sp macro="" textlink="">
      <xdr:nvSpPr>
        <xdr:cNvPr id="371" name="普通建設事業費該当値テキスト"/>
        <xdr:cNvSpPr txBox="1"/>
      </xdr:nvSpPr>
      <xdr:spPr>
        <a:xfrm>
          <a:off x="10528300" y="934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20339</xdr:rowOff>
    </xdr:from>
    <xdr:to>
      <xdr:col>50</xdr:col>
      <xdr:colOff>165100</xdr:colOff>
      <xdr:row>56</xdr:row>
      <xdr:rowOff>121939</xdr:rowOff>
    </xdr:to>
    <xdr:sp macro="" textlink="">
      <xdr:nvSpPr>
        <xdr:cNvPr id="372" name="楕円 371"/>
        <xdr:cNvSpPr/>
      </xdr:nvSpPr>
      <xdr:spPr>
        <a:xfrm>
          <a:off x="9588500" y="9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113066</xdr:rowOff>
    </xdr:from>
    <xdr:ext cx="534377" cy="259045"/>
    <xdr:sp macro="" textlink="">
      <xdr:nvSpPr>
        <xdr:cNvPr id="373" name="テキスト ボックス 372"/>
        <xdr:cNvSpPr txBox="1"/>
      </xdr:nvSpPr>
      <xdr:spPr>
        <a:xfrm>
          <a:off x="9372111" y="97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58839</xdr:rowOff>
    </xdr:from>
    <xdr:to>
      <xdr:col>46</xdr:col>
      <xdr:colOff>38100</xdr:colOff>
      <xdr:row>52</xdr:row>
      <xdr:rowOff>160439</xdr:rowOff>
    </xdr:to>
    <xdr:sp macro="" textlink="">
      <xdr:nvSpPr>
        <xdr:cNvPr id="374" name="楕円 373"/>
        <xdr:cNvSpPr/>
      </xdr:nvSpPr>
      <xdr:spPr>
        <a:xfrm>
          <a:off x="8699500" y="897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5516</xdr:rowOff>
    </xdr:from>
    <xdr:ext cx="534377" cy="259045"/>
    <xdr:sp macro="" textlink="">
      <xdr:nvSpPr>
        <xdr:cNvPr id="375" name="テキスト ボックス 374"/>
        <xdr:cNvSpPr txBox="1"/>
      </xdr:nvSpPr>
      <xdr:spPr>
        <a:xfrm>
          <a:off x="8483111" y="87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135744</xdr:rowOff>
    </xdr:from>
    <xdr:to>
      <xdr:col>41</xdr:col>
      <xdr:colOff>101600</xdr:colOff>
      <xdr:row>55</xdr:row>
      <xdr:rowOff>65894</xdr:rowOff>
    </xdr:to>
    <xdr:sp macro="" textlink="">
      <xdr:nvSpPr>
        <xdr:cNvPr id="376" name="楕円 375"/>
        <xdr:cNvSpPr/>
      </xdr:nvSpPr>
      <xdr:spPr>
        <a:xfrm>
          <a:off x="7810500" y="93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82421</xdr:rowOff>
    </xdr:from>
    <xdr:ext cx="534377" cy="259045"/>
    <xdr:sp macro="" textlink="">
      <xdr:nvSpPr>
        <xdr:cNvPr id="377" name="テキスト ボックス 376"/>
        <xdr:cNvSpPr txBox="1"/>
      </xdr:nvSpPr>
      <xdr:spPr>
        <a:xfrm>
          <a:off x="7594111" y="91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38608</xdr:rowOff>
    </xdr:from>
    <xdr:to>
      <xdr:col>36</xdr:col>
      <xdr:colOff>165100</xdr:colOff>
      <xdr:row>53</xdr:row>
      <xdr:rowOff>140208</xdr:rowOff>
    </xdr:to>
    <xdr:sp macro="" textlink="">
      <xdr:nvSpPr>
        <xdr:cNvPr id="378" name="楕円 377"/>
        <xdr:cNvSpPr/>
      </xdr:nvSpPr>
      <xdr:spPr>
        <a:xfrm>
          <a:off x="6921500" y="91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156735</xdr:rowOff>
    </xdr:from>
    <xdr:ext cx="534377" cy="259045"/>
    <xdr:sp macro="" textlink="">
      <xdr:nvSpPr>
        <xdr:cNvPr id="379" name="テキスト ボックス 378"/>
        <xdr:cNvSpPr txBox="1"/>
      </xdr:nvSpPr>
      <xdr:spPr>
        <a:xfrm>
          <a:off x="6705111" y="89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5" name="直線コネクタ 404"/>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6"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7" name="直線コネクタ 406"/>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8"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9" name="直線コネクタ 408"/>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107011</xdr:rowOff>
    </xdr:from>
    <xdr:to>
      <xdr:col>55</xdr:col>
      <xdr:colOff>0</xdr:colOff>
      <xdr:row>79</xdr:row>
      <xdr:rowOff>6166</xdr:rowOff>
    </xdr:to>
    <xdr:cxnSp macro="">
      <xdr:nvCxnSpPr>
        <xdr:cNvPr id="410" name="直線コネクタ 409"/>
        <xdr:cNvCxnSpPr/>
      </xdr:nvCxnSpPr>
      <xdr:spPr>
        <a:xfrm flipV="1">
          <a:off x="9639300" y="12965761"/>
          <a:ext cx="838200" cy="58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1" name="普通建設事業費 （ うち新規整備　）平均値テキスト"/>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2" name="フローチャート: 判断 411"/>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16191</xdr:rowOff>
    </xdr:from>
    <xdr:to>
      <xdr:col>50</xdr:col>
      <xdr:colOff>114300</xdr:colOff>
      <xdr:row>79</xdr:row>
      <xdr:rowOff>6166</xdr:rowOff>
    </xdr:to>
    <xdr:cxnSp macro="">
      <xdr:nvCxnSpPr>
        <xdr:cNvPr id="413" name="直線コネクタ 412"/>
        <xdr:cNvCxnSpPr/>
      </xdr:nvCxnSpPr>
      <xdr:spPr>
        <a:xfrm>
          <a:off x="8750300" y="13046391"/>
          <a:ext cx="889000" cy="50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4" name="フローチャート: 判断 413"/>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5" name="テキスト ボックス 414"/>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16191</xdr:rowOff>
    </xdr:from>
    <xdr:to>
      <xdr:col>45</xdr:col>
      <xdr:colOff>177800</xdr:colOff>
      <xdr:row>77</xdr:row>
      <xdr:rowOff>120073</xdr:rowOff>
    </xdr:to>
    <xdr:cxnSp macro="">
      <xdr:nvCxnSpPr>
        <xdr:cNvPr id="416" name="直線コネクタ 415"/>
        <xdr:cNvCxnSpPr/>
      </xdr:nvCxnSpPr>
      <xdr:spPr>
        <a:xfrm flipV="1">
          <a:off x="7861300" y="13046391"/>
          <a:ext cx="889000" cy="27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7" name="フローチャート: 判断 416"/>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8" name="テキスト ボックス 417"/>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120073</xdr:rowOff>
    </xdr:from>
    <xdr:to>
      <xdr:col>41</xdr:col>
      <xdr:colOff>50800</xdr:colOff>
      <xdr:row>78</xdr:row>
      <xdr:rowOff>111420</xdr:rowOff>
    </xdr:to>
    <xdr:cxnSp macro="">
      <xdr:nvCxnSpPr>
        <xdr:cNvPr id="419" name="直線コネクタ 418"/>
        <xdr:cNvCxnSpPr/>
      </xdr:nvCxnSpPr>
      <xdr:spPr>
        <a:xfrm flipV="1">
          <a:off x="6972300" y="13321723"/>
          <a:ext cx="889000" cy="1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0" name="フローチャート: 判断 419"/>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1" name="テキスト ボックス 420"/>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143373</xdr:rowOff>
    </xdr:from>
    <xdr:to>
      <xdr:col>36</xdr:col>
      <xdr:colOff>165100</xdr:colOff>
      <xdr:row>77</xdr:row>
      <xdr:rowOff>73523</xdr:rowOff>
    </xdr:to>
    <xdr:sp macro="" textlink="">
      <xdr:nvSpPr>
        <xdr:cNvPr id="422" name="フローチャート: 判断 421"/>
        <xdr:cNvSpPr/>
      </xdr:nvSpPr>
      <xdr:spPr>
        <a:xfrm>
          <a:off x="6921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90049</xdr:rowOff>
    </xdr:from>
    <xdr:ext cx="534377" cy="259045"/>
    <xdr:sp macro="" textlink="">
      <xdr:nvSpPr>
        <xdr:cNvPr id="423" name="テキスト ボックス 422"/>
        <xdr:cNvSpPr txBox="1"/>
      </xdr:nvSpPr>
      <xdr:spPr>
        <a:xfrm>
          <a:off x="6705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56211</xdr:rowOff>
    </xdr:from>
    <xdr:to>
      <xdr:col>55</xdr:col>
      <xdr:colOff>50800</xdr:colOff>
      <xdr:row>75</xdr:row>
      <xdr:rowOff>157811</xdr:rowOff>
    </xdr:to>
    <xdr:sp macro="" textlink="">
      <xdr:nvSpPr>
        <xdr:cNvPr id="429" name="楕円 428"/>
        <xdr:cNvSpPr/>
      </xdr:nvSpPr>
      <xdr:spPr>
        <a:xfrm>
          <a:off x="10426700" y="12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79088</xdr:rowOff>
    </xdr:from>
    <xdr:ext cx="534377" cy="259045"/>
    <xdr:sp macro="" textlink="">
      <xdr:nvSpPr>
        <xdr:cNvPr id="430" name="普通建設事業費 （ うち新規整備　）該当値テキスト"/>
        <xdr:cNvSpPr txBox="1"/>
      </xdr:nvSpPr>
      <xdr:spPr>
        <a:xfrm>
          <a:off x="10528300" y="127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126816</xdr:rowOff>
    </xdr:from>
    <xdr:to>
      <xdr:col>50</xdr:col>
      <xdr:colOff>165100</xdr:colOff>
      <xdr:row>79</xdr:row>
      <xdr:rowOff>56966</xdr:rowOff>
    </xdr:to>
    <xdr:sp macro="" textlink="">
      <xdr:nvSpPr>
        <xdr:cNvPr id="431" name="楕円 430"/>
        <xdr:cNvSpPr/>
      </xdr:nvSpPr>
      <xdr:spPr>
        <a:xfrm>
          <a:off x="9588500" y="1349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48093</xdr:rowOff>
    </xdr:from>
    <xdr:ext cx="469744" cy="259045"/>
    <xdr:sp macro="" textlink="">
      <xdr:nvSpPr>
        <xdr:cNvPr id="432" name="テキスト ボックス 431"/>
        <xdr:cNvSpPr txBox="1"/>
      </xdr:nvSpPr>
      <xdr:spPr>
        <a:xfrm>
          <a:off x="9404428" y="1359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136840</xdr:rowOff>
    </xdr:from>
    <xdr:to>
      <xdr:col>46</xdr:col>
      <xdr:colOff>38100</xdr:colOff>
      <xdr:row>76</xdr:row>
      <xdr:rowOff>66991</xdr:rowOff>
    </xdr:to>
    <xdr:sp macro="" textlink="">
      <xdr:nvSpPr>
        <xdr:cNvPr id="433" name="楕円 432"/>
        <xdr:cNvSpPr/>
      </xdr:nvSpPr>
      <xdr:spPr>
        <a:xfrm>
          <a:off x="8699500" y="12995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83517</xdr:rowOff>
    </xdr:from>
    <xdr:ext cx="534377" cy="259045"/>
    <xdr:sp macro="" textlink="">
      <xdr:nvSpPr>
        <xdr:cNvPr id="434" name="テキスト ボックス 433"/>
        <xdr:cNvSpPr txBox="1"/>
      </xdr:nvSpPr>
      <xdr:spPr>
        <a:xfrm>
          <a:off x="8483111" y="127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69273</xdr:rowOff>
    </xdr:from>
    <xdr:to>
      <xdr:col>41</xdr:col>
      <xdr:colOff>101600</xdr:colOff>
      <xdr:row>77</xdr:row>
      <xdr:rowOff>170873</xdr:rowOff>
    </xdr:to>
    <xdr:sp macro="" textlink="">
      <xdr:nvSpPr>
        <xdr:cNvPr id="435" name="楕円 434"/>
        <xdr:cNvSpPr/>
      </xdr:nvSpPr>
      <xdr:spPr>
        <a:xfrm>
          <a:off x="7810500" y="13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162000</xdr:rowOff>
    </xdr:from>
    <xdr:ext cx="469744" cy="259045"/>
    <xdr:sp macro="" textlink="">
      <xdr:nvSpPr>
        <xdr:cNvPr id="436" name="テキスト ボックス 435"/>
        <xdr:cNvSpPr txBox="1"/>
      </xdr:nvSpPr>
      <xdr:spPr>
        <a:xfrm>
          <a:off x="7626428" y="133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60620</xdr:rowOff>
    </xdr:from>
    <xdr:to>
      <xdr:col>36</xdr:col>
      <xdr:colOff>165100</xdr:colOff>
      <xdr:row>78</xdr:row>
      <xdr:rowOff>162220</xdr:rowOff>
    </xdr:to>
    <xdr:sp macro="" textlink="">
      <xdr:nvSpPr>
        <xdr:cNvPr id="437" name="楕円 436"/>
        <xdr:cNvSpPr/>
      </xdr:nvSpPr>
      <xdr:spPr>
        <a:xfrm>
          <a:off x="6921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153347</xdr:rowOff>
    </xdr:from>
    <xdr:ext cx="469744" cy="259045"/>
    <xdr:sp macro="" textlink="">
      <xdr:nvSpPr>
        <xdr:cNvPr id="438" name="テキスト ボックス 437"/>
        <xdr:cNvSpPr txBox="1"/>
      </xdr:nvSpPr>
      <xdr:spPr>
        <a:xfrm>
          <a:off x="6737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2" name="直線コネクタ 461"/>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3"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4" name="直線コネクタ 463"/>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5"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6" name="直線コネクタ 465"/>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74168</xdr:rowOff>
    </xdr:from>
    <xdr:to>
      <xdr:col>55</xdr:col>
      <xdr:colOff>0</xdr:colOff>
      <xdr:row>96</xdr:row>
      <xdr:rowOff>147644</xdr:rowOff>
    </xdr:to>
    <xdr:cxnSp macro="">
      <xdr:nvCxnSpPr>
        <xdr:cNvPr id="467" name="直線コネクタ 466"/>
        <xdr:cNvCxnSpPr/>
      </xdr:nvCxnSpPr>
      <xdr:spPr>
        <a:xfrm>
          <a:off x="9639300" y="16361918"/>
          <a:ext cx="838200" cy="2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68" name="普通建設事業費 （ うち更新整備　）平均値テキスト"/>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9" name="フローチャート: 判断 468"/>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54414</xdr:rowOff>
    </xdr:from>
    <xdr:to>
      <xdr:col>50</xdr:col>
      <xdr:colOff>114300</xdr:colOff>
      <xdr:row>95</xdr:row>
      <xdr:rowOff>74168</xdr:rowOff>
    </xdr:to>
    <xdr:cxnSp macro="">
      <xdr:nvCxnSpPr>
        <xdr:cNvPr id="470" name="直線コネクタ 469"/>
        <xdr:cNvCxnSpPr/>
      </xdr:nvCxnSpPr>
      <xdr:spPr>
        <a:xfrm>
          <a:off x="8750300" y="15999264"/>
          <a:ext cx="889000" cy="36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1" name="フローチャート: 判断 470"/>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2" name="テキスト ボックス 471"/>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54414</xdr:rowOff>
    </xdr:from>
    <xdr:to>
      <xdr:col>45</xdr:col>
      <xdr:colOff>177800</xdr:colOff>
      <xdr:row>94</xdr:row>
      <xdr:rowOff>135680</xdr:rowOff>
    </xdr:to>
    <xdr:cxnSp macro="">
      <xdr:nvCxnSpPr>
        <xdr:cNvPr id="473" name="直線コネクタ 472"/>
        <xdr:cNvCxnSpPr/>
      </xdr:nvCxnSpPr>
      <xdr:spPr>
        <a:xfrm flipV="1">
          <a:off x="7861300" y="15999264"/>
          <a:ext cx="889000" cy="25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4" name="フローチャート: 判断 473"/>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5" name="テキスト ボックス 474"/>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85846</xdr:rowOff>
    </xdr:from>
    <xdr:to>
      <xdr:col>41</xdr:col>
      <xdr:colOff>50800</xdr:colOff>
      <xdr:row>94</xdr:row>
      <xdr:rowOff>135680</xdr:rowOff>
    </xdr:to>
    <xdr:cxnSp macro="">
      <xdr:nvCxnSpPr>
        <xdr:cNvPr id="476" name="直線コネクタ 475"/>
        <xdr:cNvCxnSpPr/>
      </xdr:nvCxnSpPr>
      <xdr:spPr>
        <a:xfrm>
          <a:off x="6972300" y="16030696"/>
          <a:ext cx="8890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7" name="フローチャート: 判断 476"/>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8" name="テキスト ボックス 477"/>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61640</xdr:rowOff>
    </xdr:from>
    <xdr:to>
      <xdr:col>36</xdr:col>
      <xdr:colOff>165100</xdr:colOff>
      <xdr:row>96</xdr:row>
      <xdr:rowOff>163240</xdr:rowOff>
    </xdr:to>
    <xdr:sp macro="" textlink="">
      <xdr:nvSpPr>
        <xdr:cNvPr id="479" name="フローチャート: 判断 478"/>
        <xdr:cNvSpPr/>
      </xdr:nvSpPr>
      <xdr:spPr>
        <a:xfrm>
          <a:off x="6921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154367</xdr:rowOff>
    </xdr:from>
    <xdr:ext cx="534377" cy="259045"/>
    <xdr:sp macro="" textlink="">
      <xdr:nvSpPr>
        <xdr:cNvPr id="480" name="テキスト ボックス 479"/>
        <xdr:cNvSpPr txBox="1"/>
      </xdr:nvSpPr>
      <xdr:spPr>
        <a:xfrm>
          <a:off x="6705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96844</xdr:rowOff>
    </xdr:from>
    <xdr:to>
      <xdr:col>55</xdr:col>
      <xdr:colOff>50800</xdr:colOff>
      <xdr:row>97</xdr:row>
      <xdr:rowOff>26994</xdr:rowOff>
    </xdr:to>
    <xdr:sp macro="" textlink="">
      <xdr:nvSpPr>
        <xdr:cNvPr id="486" name="楕円 485"/>
        <xdr:cNvSpPr/>
      </xdr:nvSpPr>
      <xdr:spPr>
        <a:xfrm>
          <a:off x="10426700" y="165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75271</xdr:rowOff>
    </xdr:from>
    <xdr:ext cx="534377" cy="259045"/>
    <xdr:sp macro="" textlink="">
      <xdr:nvSpPr>
        <xdr:cNvPr id="487" name="普通建設事業費 （ うち更新整備　）該当値テキスト"/>
        <xdr:cNvSpPr txBox="1"/>
      </xdr:nvSpPr>
      <xdr:spPr>
        <a:xfrm>
          <a:off x="10528300" y="1653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23368</xdr:rowOff>
    </xdr:from>
    <xdr:to>
      <xdr:col>50</xdr:col>
      <xdr:colOff>165100</xdr:colOff>
      <xdr:row>95</xdr:row>
      <xdr:rowOff>124968</xdr:rowOff>
    </xdr:to>
    <xdr:sp macro="" textlink="">
      <xdr:nvSpPr>
        <xdr:cNvPr id="488" name="楕円 487"/>
        <xdr:cNvSpPr/>
      </xdr:nvSpPr>
      <xdr:spPr>
        <a:xfrm>
          <a:off x="9588500" y="1631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141495</xdr:rowOff>
    </xdr:from>
    <xdr:ext cx="534377" cy="259045"/>
    <xdr:sp macro="" textlink="">
      <xdr:nvSpPr>
        <xdr:cNvPr id="489" name="テキスト ボックス 488"/>
        <xdr:cNvSpPr txBox="1"/>
      </xdr:nvSpPr>
      <xdr:spPr>
        <a:xfrm>
          <a:off x="9372111" y="1608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3614</xdr:rowOff>
    </xdr:from>
    <xdr:to>
      <xdr:col>46</xdr:col>
      <xdr:colOff>38100</xdr:colOff>
      <xdr:row>93</xdr:row>
      <xdr:rowOff>105214</xdr:rowOff>
    </xdr:to>
    <xdr:sp macro="" textlink="">
      <xdr:nvSpPr>
        <xdr:cNvPr id="490" name="楕円 489"/>
        <xdr:cNvSpPr/>
      </xdr:nvSpPr>
      <xdr:spPr>
        <a:xfrm>
          <a:off x="8699500" y="15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121741</xdr:rowOff>
    </xdr:from>
    <xdr:ext cx="534377" cy="259045"/>
    <xdr:sp macro="" textlink="">
      <xdr:nvSpPr>
        <xdr:cNvPr id="491" name="テキスト ボックス 490"/>
        <xdr:cNvSpPr txBox="1"/>
      </xdr:nvSpPr>
      <xdr:spPr>
        <a:xfrm>
          <a:off x="8483111" y="15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84880</xdr:rowOff>
    </xdr:from>
    <xdr:to>
      <xdr:col>41</xdr:col>
      <xdr:colOff>101600</xdr:colOff>
      <xdr:row>95</xdr:row>
      <xdr:rowOff>15030</xdr:rowOff>
    </xdr:to>
    <xdr:sp macro="" textlink="">
      <xdr:nvSpPr>
        <xdr:cNvPr id="492" name="楕円 491"/>
        <xdr:cNvSpPr/>
      </xdr:nvSpPr>
      <xdr:spPr>
        <a:xfrm>
          <a:off x="7810500" y="162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31557</xdr:rowOff>
    </xdr:from>
    <xdr:ext cx="534377" cy="259045"/>
    <xdr:sp macro="" textlink="">
      <xdr:nvSpPr>
        <xdr:cNvPr id="493" name="テキスト ボックス 492"/>
        <xdr:cNvSpPr txBox="1"/>
      </xdr:nvSpPr>
      <xdr:spPr>
        <a:xfrm>
          <a:off x="7594111" y="159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35046</xdr:rowOff>
    </xdr:from>
    <xdr:to>
      <xdr:col>36</xdr:col>
      <xdr:colOff>165100</xdr:colOff>
      <xdr:row>93</xdr:row>
      <xdr:rowOff>136646</xdr:rowOff>
    </xdr:to>
    <xdr:sp macro="" textlink="">
      <xdr:nvSpPr>
        <xdr:cNvPr id="494" name="楕円 493"/>
        <xdr:cNvSpPr/>
      </xdr:nvSpPr>
      <xdr:spPr>
        <a:xfrm>
          <a:off x="6921500" y="159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153173</xdr:rowOff>
    </xdr:from>
    <xdr:ext cx="534377" cy="259045"/>
    <xdr:sp macro="" textlink="">
      <xdr:nvSpPr>
        <xdr:cNvPr id="495" name="テキスト ボックス 494"/>
        <xdr:cNvSpPr txBox="1"/>
      </xdr:nvSpPr>
      <xdr:spPr>
        <a:xfrm>
          <a:off x="6705111" y="157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7" name="直線コネクタ 516"/>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0"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1" name="直線コネクタ 520"/>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27823</xdr:rowOff>
    </xdr:from>
    <xdr:to>
      <xdr:col>85</xdr:col>
      <xdr:colOff>127000</xdr:colOff>
      <xdr:row>38</xdr:row>
      <xdr:rowOff>100198</xdr:rowOff>
    </xdr:to>
    <xdr:cxnSp macro="">
      <xdr:nvCxnSpPr>
        <xdr:cNvPr id="522" name="直線コネクタ 521"/>
        <xdr:cNvCxnSpPr/>
      </xdr:nvCxnSpPr>
      <xdr:spPr>
        <a:xfrm flipV="1">
          <a:off x="15481300" y="6542923"/>
          <a:ext cx="8382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5788</xdr:rowOff>
    </xdr:from>
    <xdr:ext cx="469744" cy="259045"/>
    <xdr:sp macro="" textlink="">
      <xdr:nvSpPr>
        <xdr:cNvPr id="523" name="災害復旧事業費平均値テキスト"/>
        <xdr:cNvSpPr txBox="1"/>
      </xdr:nvSpPr>
      <xdr:spPr>
        <a:xfrm>
          <a:off x="16370300" y="652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4" name="フローチャート: 判断 523"/>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79852</xdr:rowOff>
    </xdr:from>
    <xdr:to>
      <xdr:col>81</xdr:col>
      <xdr:colOff>50800</xdr:colOff>
      <xdr:row>38</xdr:row>
      <xdr:rowOff>100198</xdr:rowOff>
    </xdr:to>
    <xdr:cxnSp macro="">
      <xdr:nvCxnSpPr>
        <xdr:cNvPr id="525" name="直線コネクタ 524"/>
        <xdr:cNvCxnSpPr/>
      </xdr:nvCxnSpPr>
      <xdr:spPr>
        <a:xfrm>
          <a:off x="14592300" y="6423502"/>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6" name="フローチャート: 判断 525"/>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7" name="テキスト ボックス 526"/>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35367</xdr:rowOff>
    </xdr:from>
    <xdr:to>
      <xdr:col>76</xdr:col>
      <xdr:colOff>114300</xdr:colOff>
      <xdr:row>37</xdr:row>
      <xdr:rowOff>79852</xdr:rowOff>
    </xdr:to>
    <xdr:cxnSp macro="">
      <xdr:nvCxnSpPr>
        <xdr:cNvPr id="528" name="直線コネクタ 527"/>
        <xdr:cNvCxnSpPr/>
      </xdr:nvCxnSpPr>
      <xdr:spPr>
        <a:xfrm>
          <a:off x="13703300" y="637901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9" name="フローチャート: 判断 528"/>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30" name="テキスト ボックス 529"/>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35367</xdr:rowOff>
    </xdr:from>
    <xdr:to>
      <xdr:col>71</xdr:col>
      <xdr:colOff>177800</xdr:colOff>
      <xdr:row>38</xdr:row>
      <xdr:rowOff>43139</xdr:rowOff>
    </xdr:to>
    <xdr:cxnSp macro="">
      <xdr:nvCxnSpPr>
        <xdr:cNvPr id="531" name="直線コネクタ 530"/>
        <xdr:cNvCxnSpPr/>
      </xdr:nvCxnSpPr>
      <xdr:spPr>
        <a:xfrm flipV="1">
          <a:off x="12814300" y="6379017"/>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2" name="フローチャート: 判断 531"/>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3" name="テキスト ボックス 532"/>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76830</xdr:rowOff>
    </xdr:from>
    <xdr:to>
      <xdr:col>67</xdr:col>
      <xdr:colOff>101600</xdr:colOff>
      <xdr:row>39</xdr:row>
      <xdr:rowOff>6980</xdr:rowOff>
    </xdr:to>
    <xdr:sp macro="" textlink="">
      <xdr:nvSpPr>
        <xdr:cNvPr id="534" name="フローチャート: 判断 533"/>
        <xdr:cNvSpPr/>
      </xdr:nvSpPr>
      <xdr:spPr>
        <a:xfrm>
          <a:off x="12763500" y="659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169557</xdr:rowOff>
    </xdr:from>
    <xdr:ext cx="378565" cy="259045"/>
    <xdr:sp macro="" textlink="">
      <xdr:nvSpPr>
        <xdr:cNvPr id="535" name="テキスト ボックス 534"/>
        <xdr:cNvSpPr txBox="1"/>
      </xdr:nvSpPr>
      <xdr:spPr>
        <a:xfrm>
          <a:off x="12625017" y="6684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148473</xdr:rowOff>
    </xdr:from>
    <xdr:to>
      <xdr:col>85</xdr:col>
      <xdr:colOff>177800</xdr:colOff>
      <xdr:row>38</xdr:row>
      <xdr:rowOff>78623</xdr:rowOff>
    </xdr:to>
    <xdr:sp macro="" textlink="">
      <xdr:nvSpPr>
        <xdr:cNvPr id="541" name="楕円 540"/>
        <xdr:cNvSpPr/>
      </xdr:nvSpPr>
      <xdr:spPr>
        <a:xfrm>
          <a:off x="16268700" y="64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107850</xdr:rowOff>
    </xdr:from>
    <xdr:ext cx="469744" cy="259045"/>
    <xdr:sp macro="" textlink="">
      <xdr:nvSpPr>
        <xdr:cNvPr id="542" name="災害復旧事業費該当値テキスト"/>
        <xdr:cNvSpPr txBox="1"/>
      </xdr:nvSpPr>
      <xdr:spPr>
        <a:xfrm>
          <a:off x="16370300" y="6280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49398</xdr:rowOff>
    </xdr:from>
    <xdr:to>
      <xdr:col>81</xdr:col>
      <xdr:colOff>101600</xdr:colOff>
      <xdr:row>38</xdr:row>
      <xdr:rowOff>150998</xdr:rowOff>
    </xdr:to>
    <xdr:sp macro="" textlink="">
      <xdr:nvSpPr>
        <xdr:cNvPr id="543" name="楕円 542"/>
        <xdr:cNvSpPr/>
      </xdr:nvSpPr>
      <xdr:spPr>
        <a:xfrm>
          <a:off x="15430500" y="65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142125</xdr:rowOff>
    </xdr:from>
    <xdr:ext cx="378565" cy="259045"/>
    <xdr:sp macro="" textlink="">
      <xdr:nvSpPr>
        <xdr:cNvPr id="544" name="テキスト ボックス 543"/>
        <xdr:cNvSpPr txBox="1"/>
      </xdr:nvSpPr>
      <xdr:spPr>
        <a:xfrm>
          <a:off x="15292017" y="6657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29052</xdr:rowOff>
    </xdr:from>
    <xdr:to>
      <xdr:col>76</xdr:col>
      <xdr:colOff>165100</xdr:colOff>
      <xdr:row>37</xdr:row>
      <xdr:rowOff>130652</xdr:rowOff>
    </xdr:to>
    <xdr:sp macro="" textlink="">
      <xdr:nvSpPr>
        <xdr:cNvPr id="545" name="楕円 544"/>
        <xdr:cNvSpPr/>
      </xdr:nvSpPr>
      <xdr:spPr>
        <a:xfrm>
          <a:off x="14541500" y="637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147179</xdr:rowOff>
    </xdr:from>
    <xdr:ext cx="469744" cy="259045"/>
    <xdr:sp macro="" textlink="">
      <xdr:nvSpPr>
        <xdr:cNvPr id="546" name="テキスト ボックス 545"/>
        <xdr:cNvSpPr txBox="1"/>
      </xdr:nvSpPr>
      <xdr:spPr>
        <a:xfrm>
          <a:off x="14357428" y="614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156017</xdr:rowOff>
    </xdr:from>
    <xdr:to>
      <xdr:col>72</xdr:col>
      <xdr:colOff>38100</xdr:colOff>
      <xdr:row>37</xdr:row>
      <xdr:rowOff>86167</xdr:rowOff>
    </xdr:to>
    <xdr:sp macro="" textlink="">
      <xdr:nvSpPr>
        <xdr:cNvPr id="547" name="楕円 546"/>
        <xdr:cNvSpPr/>
      </xdr:nvSpPr>
      <xdr:spPr>
        <a:xfrm>
          <a:off x="13652500" y="63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102694</xdr:rowOff>
    </xdr:from>
    <xdr:ext cx="469744" cy="259045"/>
    <xdr:sp macro="" textlink="">
      <xdr:nvSpPr>
        <xdr:cNvPr id="548" name="テキスト ボックス 547"/>
        <xdr:cNvSpPr txBox="1"/>
      </xdr:nvSpPr>
      <xdr:spPr>
        <a:xfrm>
          <a:off x="13468428" y="610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163789</xdr:rowOff>
    </xdr:from>
    <xdr:to>
      <xdr:col>67</xdr:col>
      <xdr:colOff>101600</xdr:colOff>
      <xdr:row>38</xdr:row>
      <xdr:rowOff>93939</xdr:rowOff>
    </xdr:to>
    <xdr:sp macro="" textlink="">
      <xdr:nvSpPr>
        <xdr:cNvPr id="549" name="楕円 548"/>
        <xdr:cNvSpPr/>
      </xdr:nvSpPr>
      <xdr:spPr>
        <a:xfrm>
          <a:off x="12763500" y="65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110466</xdr:rowOff>
    </xdr:from>
    <xdr:ext cx="469744" cy="259045"/>
    <xdr:sp macro="" textlink="">
      <xdr:nvSpPr>
        <xdr:cNvPr id="550" name="テキスト ボックス 549"/>
        <xdr:cNvSpPr txBox="1"/>
      </xdr:nvSpPr>
      <xdr:spPr>
        <a:xfrm>
          <a:off x="12579428" y="628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0" name="テキスト ボックス 619"/>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2" name="テキスト ボックス 621"/>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4" name="テキスト ボックス 623"/>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8" name="直線コネクタ 627"/>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9"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0" name="直線コネクタ 629"/>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1"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2" name="直線コネクタ 631"/>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96609</xdr:rowOff>
    </xdr:from>
    <xdr:to>
      <xdr:col>85</xdr:col>
      <xdr:colOff>127000</xdr:colOff>
      <xdr:row>72</xdr:row>
      <xdr:rowOff>152502</xdr:rowOff>
    </xdr:to>
    <xdr:cxnSp macro="">
      <xdr:nvCxnSpPr>
        <xdr:cNvPr id="633" name="直線コネクタ 632"/>
        <xdr:cNvCxnSpPr/>
      </xdr:nvCxnSpPr>
      <xdr:spPr>
        <a:xfrm flipV="1">
          <a:off x="15481300" y="12441009"/>
          <a:ext cx="8382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4"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5" name="フローチャート: 判断 634"/>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152502</xdr:rowOff>
    </xdr:from>
    <xdr:to>
      <xdr:col>81</xdr:col>
      <xdr:colOff>50800</xdr:colOff>
      <xdr:row>72</xdr:row>
      <xdr:rowOff>157445</xdr:rowOff>
    </xdr:to>
    <xdr:cxnSp macro="">
      <xdr:nvCxnSpPr>
        <xdr:cNvPr id="636" name="直線コネクタ 635"/>
        <xdr:cNvCxnSpPr/>
      </xdr:nvCxnSpPr>
      <xdr:spPr>
        <a:xfrm flipV="1">
          <a:off x="14592300" y="12496902"/>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7" name="フローチャート: 判断 636"/>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38" name="テキスト ボックス 637"/>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151416</xdr:rowOff>
    </xdr:from>
    <xdr:to>
      <xdr:col>76</xdr:col>
      <xdr:colOff>114300</xdr:colOff>
      <xdr:row>72</xdr:row>
      <xdr:rowOff>157445</xdr:rowOff>
    </xdr:to>
    <xdr:cxnSp macro="">
      <xdr:nvCxnSpPr>
        <xdr:cNvPr id="639" name="直線コネクタ 638"/>
        <xdr:cNvCxnSpPr/>
      </xdr:nvCxnSpPr>
      <xdr:spPr>
        <a:xfrm>
          <a:off x="13703300" y="12495816"/>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0" name="フローチャート: 判断 639"/>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1" name="テキスト ボックス 640"/>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109325</xdr:rowOff>
    </xdr:from>
    <xdr:to>
      <xdr:col>71</xdr:col>
      <xdr:colOff>177800</xdr:colOff>
      <xdr:row>72</xdr:row>
      <xdr:rowOff>151416</xdr:rowOff>
    </xdr:to>
    <xdr:cxnSp macro="">
      <xdr:nvCxnSpPr>
        <xdr:cNvPr id="642" name="直線コネクタ 641"/>
        <xdr:cNvCxnSpPr/>
      </xdr:nvCxnSpPr>
      <xdr:spPr>
        <a:xfrm>
          <a:off x="12814300" y="12453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3" name="フローチャート: 判断 642"/>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4" name="テキスト ボックス 643"/>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163224</xdr:rowOff>
    </xdr:from>
    <xdr:to>
      <xdr:col>67</xdr:col>
      <xdr:colOff>101600</xdr:colOff>
      <xdr:row>76</xdr:row>
      <xdr:rowOff>93374</xdr:rowOff>
    </xdr:to>
    <xdr:sp macro="" textlink="">
      <xdr:nvSpPr>
        <xdr:cNvPr id="645" name="フローチャート: 判断 644"/>
        <xdr:cNvSpPr/>
      </xdr:nvSpPr>
      <xdr:spPr>
        <a:xfrm>
          <a:off x="12763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84501</xdr:rowOff>
    </xdr:from>
    <xdr:ext cx="534377" cy="259045"/>
    <xdr:sp macro="" textlink="">
      <xdr:nvSpPr>
        <xdr:cNvPr id="646" name="テキスト ボックス 645"/>
        <xdr:cNvSpPr txBox="1"/>
      </xdr:nvSpPr>
      <xdr:spPr>
        <a:xfrm>
          <a:off x="12547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45809</xdr:rowOff>
    </xdr:from>
    <xdr:to>
      <xdr:col>85</xdr:col>
      <xdr:colOff>177800</xdr:colOff>
      <xdr:row>72</xdr:row>
      <xdr:rowOff>147409</xdr:rowOff>
    </xdr:to>
    <xdr:sp macro="" textlink="">
      <xdr:nvSpPr>
        <xdr:cNvPr id="652" name="楕円 651"/>
        <xdr:cNvSpPr/>
      </xdr:nvSpPr>
      <xdr:spPr>
        <a:xfrm>
          <a:off x="16268700" y="12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68686</xdr:rowOff>
    </xdr:from>
    <xdr:ext cx="534377" cy="259045"/>
    <xdr:sp macro="" textlink="">
      <xdr:nvSpPr>
        <xdr:cNvPr id="653" name="公債費該当値テキスト"/>
        <xdr:cNvSpPr txBox="1"/>
      </xdr:nvSpPr>
      <xdr:spPr>
        <a:xfrm>
          <a:off x="16370300" y="1224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101702</xdr:rowOff>
    </xdr:from>
    <xdr:to>
      <xdr:col>81</xdr:col>
      <xdr:colOff>101600</xdr:colOff>
      <xdr:row>73</xdr:row>
      <xdr:rowOff>31852</xdr:rowOff>
    </xdr:to>
    <xdr:sp macro="" textlink="">
      <xdr:nvSpPr>
        <xdr:cNvPr id="654" name="楕円 653"/>
        <xdr:cNvSpPr/>
      </xdr:nvSpPr>
      <xdr:spPr>
        <a:xfrm>
          <a:off x="154305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48379</xdr:rowOff>
    </xdr:from>
    <xdr:ext cx="534377" cy="259045"/>
    <xdr:sp macro="" textlink="">
      <xdr:nvSpPr>
        <xdr:cNvPr id="655" name="テキスト ボックス 654"/>
        <xdr:cNvSpPr txBox="1"/>
      </xdr:nvSpPr>
      <xdr:spPr>
        <a:xfrm>
          <a:off x="15214111" y="1222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106645</xdr:rowOff>
    </xdr:from>
    <xdr:to>
      <xdr:col>76</xdr:col>
      <xdr:colOff>165100</xdr:colOff>
      <xdr:row>73</xdr:row>
      <xdr:rowOff>36795</xdr:rowOff>
    </xdr:to>
    <xdr:sp macro="" textlink="">
      <xdr:nvSpPr>
        <xdr:cNvPr id="656" name="楕円 655"/>
        <xdr:cNvSpPr/>
      </xdr:nvSpPr>
      <xdr:spPr>
        <a:xfrm>
          <a:off x="14541500" y="124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53322</xdr:rowOff>
    </xdr:from>
    <xdr:ext cx="534377" cy="259045"/>
    <xdr:sp macro="" textlink="">
      <xdr:nvSpPr>
        <xdr:cNvPr id="657" name="テキスト ボックス 656"/>
        <xdr:cNvSpPr txBox="1"/>
      </xdr:nvSpPr>
      <xdr:spPr>
        <a:xfrm>
          <a:off x="14325111" y="1222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100616</xdr:rowOff>
    </xdr:from>
    <xdr:to>
      <xdr:col>72</xdr:col>
      <xdr:colOff>38100</xdr:colOff>
      <xdr:row>73</xdr:row>
      <xdr:rowOff>30766</xdr:rowOff>
    </xdr:to>
    <xdr:sp macro="" textlink="">
      <xdr:nvSpPr>
        <xdr:cNvPr id="658" name="楕円 657"/>
        <xdr:cNvSpPr/>
      </xdr:nvSpPr>
      <xdr:spPr>
        <a:xfrm>
          <a:off x="13652500" y="124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47293</xdr:rowOff>
    </xdr:from>
    <xdr:ext cx="534377" cy="259045"/>
    <xdr:sp macro="" textlink="">
      <xdr:nvSpPr>
        <xdr:cNvPr id="659" name="テキスト ボックス 658"/>
        <xdr:cNvSpPr txBox="1"/>
      </xdr:nvSpPr>
      <xdr:spPr>
        <a:xfrm>
          <a:off x="13436111" y="122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58525</xdr:rowOff>
    </xdr:from>
    <xdr:to>
      <xdr:col>67</xdr:col>
      <xdr:colOff>101600</xdr:colOff>
      <xdr:row>72</xdr:row>
      <xdr:rowOff>160125</xdr:rowOff>
    </xdr:to>
    <xdr:sp macro="" textlink="">
      <xdr:nvSpPr>
        <xdr:cNvPr id="660" name="楕円 659"/>
        <xdr:cNvSpPr/>
      </xdr:nvSpPr>
      <xdr:spPr>
        <a:xfrm>
          <a:off x="12763500" y="124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5202</xdr:rowOff>
    </xdr:from>
    <xdr:ext cx="534377" cy="259045"/>
    <xdr:sp macro="" textlink="">
      <xdr:nvSpPr>
        <xdr:cNvPr id="661" name="テキスト ボックス 660"/>
        <xdr:cNvSpPr txBox="1"/>
      </xdr:nvSpPr>
      <xdr:spPr>
        <a:xfrm>
          <a:off x="12547111" y="121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5" name="直線コネクタ 684"/>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6"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7" name="直線コネクタ 686"/>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8"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9" name="直線コネクタ 688"/>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128042</xdr:rowOff>
    </xdr:from>
    <xdr:to>
      <xdr:col>85</xdr:col>
      <xdr:colOff>127000</xdr:colOff>
      <xdr:row>97</xdr:row>
      <xdr:rowOff>135700</xdr:rowOff>
    </xdr:to>
    <xdr:cxnSp macro="">
      <xdr:nvCxnSpPr>
        <xdr:cNvPr id="690" name="直線コネクタ 689"/>
        <xdr:cNvCxnSpPr/>
      </xdr:nvCxnSpPr>
      <xdr:spPr>
        <a:xfrm flipV="1">
          <a:off x="15481300" y="16758692"/>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1" name="積立金平均値テキスト"/>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2" name="フローチャート: 判断 691"/>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135700</xdr:rowOff>
    </xdr:from>
    <xdr:to>
      <xdr:col>81</xdr:col>
      <xdr:colOff>50800</xdr:colOff>
      <xdr:row>98</xdr:row>
      <xdr:rowOff>47003</xdr:rowOff>
    </xdr:to>
    <xdr:cxnSp macro="">
      <xdr:nvCxnSpPr>
        <xdr:cNvPr id="693" name="直線コネクタ 692"/>
        <xdr:cNvCxnSpPr/>
      </xdr:nvCxnSpPr>
      <xdr:spPr>
        <a:xfrm flipV="1">
          <a:off x="14592300" y="16766350"/>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4" name="フローチャート: 判断 693"/>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5" name="テキスト ボックス 694"/>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47003</xdr:rowOff>
    </xdr:from>
    <xdr:to>
      <xdr:col>76</xdr:col>
      <xdr:colOff>114300</xdr:colOff>
      <xdr:row>98</xdr:row>
      <xdr:rowOff>59728</xdr:rowOff>
    </xdr:to>
    <xdr:cxnSp macro="">
      <xdr:nvCxnSpPr>
        <xdr:cNvPr id="696" name="直線コネクタ 695"/>
        <xdr:cNvCxnSpPr/>
      </xdr:nvCxnSpPr>
      <xdr:spPr>
        <a:xfrm flipV="1">
          <a:off x="13703300" y="16849103"/>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7" name="フローチャート: 判断 696"/>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698" name="テキスト ボックス 697"/>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59728</xdr:rowOff>
    </xdr:from>
    <xdr:to>
      <xdr:col>71</xdr:col>
      <xdr:colOff>177800</xdr:colOff>
      <xdr:row>98</xdr:row>
      <xdr:rowOff>83959</xdr:rowOff>
    </xdr:to>
    <xdr:cxnSp macro="">
      <xdr:nvCxnSpPr>
        <xdr:cNvPr id="699" name="直線コネクタ 698"/>
        <xdr:cNvCxnSpPr/>
      </xdr:nvCxnSpPr>
      <xdr:spPr>
        <a:xfrm flipV="1">
          <a:off x="12814300" y="16861828"/>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0" name="フローチャート: 判断 699"/>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1" name="テキスト ボックス 700"/>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138545</xdr:rowOff>
    </xdr:from>
    <xdr:to>
      <xdr:col>67</xdr:col>
      <xdr:colOff>101600</xdr:colOff>
      <xdr:row>98</xdr:row>
      <xdr:rowOff>68695</xdr:rowOff>
    </xdr:to>
    <xdr:sp macro="" textlink="">
      <xdr:nvSpPr>
        <xdr:cNvPr id="702" name="フローチャート: 判断 701"/>
        <xdr:cNvSpPr/>
      </xdr:nvSpPr>
      <xdr:spPr>
        <a:xfrm>
          <a:off x="12763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85222</xdr:rowOff>
    </xdr:from>
    <xdr:ext cx="469744" cy="259045"/>
    <xdr:sp macro="" textlink="">
      <xdr:nvSpPr>
        <xdr:cNvPr id="703" name="テキスト ボックス 702"/>
        <xdr:cNvSpPr txBox="1"/>
      </xdr:nvSpPr>
      <xdr:spPr>
        <a:xfrm>
          <a:off x="12579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77242</xdr:rowOff>
    </xdr:from>
    <xdr:to>
      <xdr:col>85</xdr:col>
      <xdr:colOff>177800</xdr:colOff>
      <xdr:row>98</xdr:row>
      <xdr:rowOff>7392</xdr:rowOff>
    </xdr:to>
    <xdr:sp macro="" textlink="">
      <xdr:nvSpPr>
        <xdr:cNvPr id="709" name="楕円 708"/>
        <xdr:cNvSpPr/>
      </xdr:nvSpPr>
      <xdr:spPr>
        <a:xfrm>
          <a:off x="16268700" y="1670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55669</xdr:rowOff>
    </xdr:from>
    <xdr:ext cx="469744" cy="259045"/>
    <xdr:sp macro="" textlink="">
      <xdr:nvSpPr>
        <xdr:cNvPr id="710" name="積立金該当値テキスト"/>
        <xdr:cNvSpPr txBox="1"/>
      </xdr:nvSpPr>
      <xdr:spPr>
        <a:xfrm>
          <a:off x="16370300" y="166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84900</xdr:rowOff>
    </xdr:from>
    <xdr:to>
      <xdr:col>81</xdr:col>
      <xdr:colOff>101600</xdr:colOff>
      <xdr:row>98</xdr:row>
      <xdr:rowOff>15050</xdr:rowOff>
    </xdr:to>
    <xdr:sp macro="" textlink="">
      <xdr:nvSpPr>
        <xdr:cNvPr id="711" name="楕円 710"/>
        <xdr:cNvSpPr/>
      </xdr:nvSpPr>
      <xdr:spPr>
        <a:xfrm>
          <a:off x="15430500" y="167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6177</xdr:rowOff>
    </xdr:from>
    <xdr:ext cx="469744" cy="259045"/>
    <xdr:sp macro="" textlink="">
      <xdr:nvSpPr>
        <xdr:cNvPr id="712" name="テキスト ボックス 711"/>
        <xdr:cNvSpPr txBox="1"/>
      </xdr:nvSpPr>
      <xdr:spPr>
        <a:xfrm>
          <a:off x="15246428" y="1680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167653</xdr:rowOff>
    </xdr:from>
    <xdr:to>
      <xdr:col>76</xdr:col>
      <xdr:colOff>165100</xdr:colOff>
      <xdr:row>98</xdr:row>
      <xdr:rowOff>97803</xdr:rowOff>
    </xdr:to>
    <xdr:sp macro="" textlink="">
      <xdr:nvSpPr>
        <xdr:cNvPr id="713" name="楕円 712"/>
        <xdr:cNvSpPr/>
      </xdr:nvSpPr>
      <xdr:spPr>
        <a:xfrm>
          <a:off x="14541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88930</xdr:rowOff>
    </xdr:from>
    <xdr:ext cx="469744" cy="259045"/>
    <xdr:sp macro="" textlink="">
      <xdr:nvSpPr>
        <xdr:cNvPr id="714" name="テキスト ボックス 713"/>
        <xdr:cNvSpPr txBox="1"/>
      </xdr:nvSpPr>
      <xdr:spPr>
        <a:xfrm>
          <a:off x="14357428" y="168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8928</xdr:rowOff>
    </xdr:from>
    <xdr:to>
      <xdr:col>72</xdr:col>
      <xdr:colOff>38100</xdr:colOff>
      <xdr:row>98</xdr:row>
      <xdr:rowOff>110528</xdr:rowOff>
    </xdr:to>
    <xdr:sp macro="" textlink="">
      <xdr:nvSpPr>
        <xdr:cNvPr id="715" name="楕円 714"/>
        <xdr:cNvSpPr/>
      </xdr:nvSpPr>
      <xdr:spPr>
        <a:xfrm>
          <a:off x="13652500" y="168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101655</xdr:rowOff>
    </xdr:from>
    <xdr:ext cx="469744" cy="259045"/>
    <xdr:sp macro="" textlink="">
      <xdr:nvSpPr>
        <xdr:cNvPr id="716" name="テキスト ボックス 715"/>
        <xdr:cNvSpPr txBox="1"/>
      </xdr:nvSpPr>
      <xdr:spPr>
        <a:xfrm>
          <a:off x="13468428" y="1690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33159</xdr:rowOff>
    </xdr:from>
    <xdr:to>
      <xdr:col>67</xdr:col>
      <xdr:colOff>101600</xdr:colOff>
      <xdr:row>98</xdr:row>
      <xdr:rowOff>134759</xdr:rowOff>
    </xdr:to>
    <xdr:sp macro="" textlink="">
      <xdr:nvSpPr>
        <xdr:cNvPr id="717" name="楕円 716"/>
        <xdr:cNvSpPr/>
      </xdr:nvSpPr>
      <xdr:spPr>
        <a:xfrm>
          <a:off x="12763500" y="168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125886</xdr:rowOff>
    </xdr:from>
    <xdr:ext cx="469744" cy="259045"/>
    <xdr:sp macro="" textlink="">
      <xdr:nvSpPr>
        <xdr:cNvPr id="718" name="テキスト ボックス 717"/>
        <xdr:cNvSpPr txBox="1"/>
      </xdr:nvSpPr>
      <xdr:spPr>
        <a:xfrm>
          <a:off x="12579428" y="16927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4" name="直線コネクタ 743"/>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7"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8" name="直線コネクタ 747"/>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147538</xdr:rowOff>
    </xdr:from>
    <xdr:to>
      <xdr:col>116</xdr:col>
      <xdr:colOff>63500</xdr:colOff>
      <xdr:row>34</xdr:row>
      <xdr:rowOff>170888</xdr:rowOff>
    </xdr:to>
    <xdr:cxnSp macro="">
      <xdr:nvCxnSpPr>
        <xdr:cNvPr id="749" name="直線コネクタ 748"/>
        <xdr:cNvCxnSpPr/>
      </xdr:nvCxnSpPr>
      <xdr:spPr>
        <a:xfrm flipV="1">
          <a:off x="21323300" y="5976838"/>
          <a:ext cx="8382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0"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1" name="フローチャート: 判断 750"/>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160111</xdr:rowOff>
    </xdr:from>
    <xdr:to>
      <xdr:col>111</xdr:col>
      <xdr:colOff>177800</xdr:colOff>
      <xdr:row>34</xdr:row>
      <xdr:rowOff>170888</xdr:rowOff>
    </xdr:to>
    <xdr:cxnSp macro="">
      <xdr:nvCxnSpPr>
        <xdr:cNvPr id="752" name="直線コネクタ 751"/>
        <xdr:cNvCxnSpPr/>
      </xdr:nvCxnSpPr>
      <xdr:spPr>
        <a:xfrm>
          <a:off x="20434300" y="5989411"/>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3" name="フローチャート: 判断 752"/>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4" name="テキスト ボックス 753"/>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143619</xdr:rowOff>
    </xdr:from>
    <xdr:to>
      <xdr:col>107</xdr:col>
      <xdr:colOff>50800</xdr:colOff>
      <xdr:row>34</xdr:row>
      <xdr:rowOff>160111</xdr:rowOff>
    </xdr:to>
    <xdr:cxnSp macro="">
      <xdr:nvCxnSpPr>
        <xdr:cNvPr id="755" name="直線コネクタ 754"/>
        <xdr:cNvCxnSpPr/>
      </xdr:nvCxnSpPr>
      <xdr:spPr>
        <a:xfrm>
          <a:off x="19545300" y="597291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6" name="フローチャート: 判断 755"/>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57" name="テキスト ボックス 756"/>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143619</xdr:rowOff>
    </xdr:from>
    <xdr:to>
      <xdr:col>102</xdr:col>
      <xdr:colOff>114300</xdr:colOff>
      <xdr:row>35</xdr:row>
      <xdr:rowOff>125004</xdr:rowOff>
    </xdr:to>
    <xdr:cxnSp macro="">
      <xdr:nvCxnSpPr>
        <xdr:cNvPr id="758" name="直線コネクタ 757"/>
        <xdr:cNvCxnSpPr/>
      </xdr:nvCxnSpPr>
      <xdr:spPr>
        <a:xfrm flipV="1">
          <a:off x="18656300" y="5972919"/>
          <a:ext cx="889000" cy="1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9" name="フローチャート: 判断 758"/>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0" name="テキスト ボックス 759"/>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61" name="フローチャート: 判断 760"/>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62" name="テキスト ボックス 761"/>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96738</xdr:rowOff>
    </xdr:from>
    <xdr:to>
      <xdr:col>116</xdr:col>
      <xdr:colOff>114300</xdr:colOff>
      <xdr:row>35</xdr:row>
      <xdr:rowOff>26888</xdr:rowOff>
    </xdr:to>
    <xdr:sp macro="" textlink="">
      <xdr:nvSpPr>
        <xdr:cNvPr id="768" name="楕円 767"/>
        <xdr:cNvSpPr/>
      </xdr:nvSpPr>
      <xdr:spPr>
        <a:xfrm>
          <a:off x="221107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119615</xdr:rowOff>
    </xdr:from>
    <xdr:ext cx="469744" cy="259045"/>
    <xdr:sp macro="" textlink="">
      <xdr:nvSpPr>
        <xdr:cNvPr id="769" name="投資及び出資金該当値テキスト"/>
        <xdr:cNvSpPr txBox="1"/>
      </xdr:nvSpPr>
      <xdr:spPr>
        <a:xfrm>
          <a:off x="22212300" y="577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120088</xdr:rowOff>
    </xdr:from>
    <xdr:to>
      <xdr:col>112</xdr:col>
      <xdr:colOff>38100</xdr:colOff>
      <xdr:row>35</xdr:row>
      <xdr:rowOff>50238</xdr:rowOff>
    </xdr:to>
    <xdr:sp macro="" textlink="">
      <xdr:nvSpPr>
        <xdr:cNvPr id="770" name="楕円 769"/>
        <xdr:cNvSpPr/>
      </xdr:nvSpPr>
      <xdr:spPr>
        <a:xfrm>
          <a:off x="21272500" y="594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66765</xdr:rowOff>
    </xdr:from>
    <xdr:ext cx="469744" cy="259045"/>
    <xdr:sp macro="" textlink="">
      <xdr:nvSpPr>
        <xdr:cNvPr id="771" name="テキスト ボックス 770"/>
        <xdr:cNvSpPr txBox="1"/>
      </xdr:nvSpPr>
      <xdr:spPr>
        <a:xfrm>
          <a:off x="21088428" y="5724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109311</xdr:rowOff>
    </xdr:from>
    <xdr:to>
      <xdr:col>107</xdr:col>
      <xdr:colOff>101600</xdr:colOff>
      <xdr:row>35</xdr:row>
      <xdr:rowOff>39461</xdr:rowOff>
    </xdr:to>
    <xdr:sp macro="" textlink="">
      <xdr:nvSpPr>
        <xdr:cNvPr id="772" name="楕円 771"/>
        <xdr:cNvSpPr/>
      </xdr:nvSpPr>
      <xdr:spPr>
        <a:xfrm>
          <a:off x="20383500" y="59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55988</xdr:rowOff>
    </xdr:from>
    <xdr:ext cx="469744" cy="259045"/>
    <xdr:sp macro="" textlink="">
      <xdr:nvSpPr>
        <xdr:cNvPr id="773" name="テキスト ボックス 772"/>
        <xdr:cNvSpPr txBox="1"/>
      </xdr:nvSpPr>
      <xdr:spPr>
        <a:xfrm>
          <a:off x="20199428" y="571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92819</xdr:rowOff>
    </xdr:from>
    <xdr:to>
      <xdr:col>102</xdr:col>
      <xdr:colOff>165100</xdr:colOff>
      <xdr:row>35</xdr:row>
      <xdr:rowOff>22969</xdr:rowOff>
    </xdr:to>
    <xdr:sp macro="" textlink="">
      <xdr:nvSpPr>
        <xdr:cNvPr id="774" name="楕円 773"/>
        <xdr:cNvSpPr/>
      </xdr:nvSpPr>
      <xdr:spPr>
        <a:xfrm>
          <a:off x="194945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39496</xdr:rowOff>
    </xdr:from>
    <xdr:ext cx="469744" cy="259045"/>
    <xdr:sp macro="" textlink="">
      <xdr:nvSpPr>
        <xdr:cNvPr id="775" name="テキスト ボックス 774"/>
        <xdr:cNvSpPr txBox="1"/>
      </xdr:nvSpPr>
      <xdr:spPr>
        <a:xfrm>
          <a:off x="19310428" y="569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74204</xdr:rowOff>
    </xdr:from>
    <xdr:to>
      <xdr:col>98</xdr:col>
      <xdr:colOff>38100</xdr:colOff>
      <xdr:row>36</xdr:row>
      <xdr:rowOff>4354</xdr:rowOff>
    </xdr:to>
    <xdr:sp macro="" textlink="">
      <xdr:nvSpPr>
        <xdr:cNvPr id="776" name="楕円 775"/>
        <xdr:cNvSpPr/>
      </xdr:nvSpPr>
      <xdr:spPr>
        <a:xfrm>
          <a:off x="18605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20881</xdr:rowOff>
    </xdr:from>
    <xdr:ext cx="469744" cy="259045"/>
    <xdr:sp macro="" textlink="">
      <xdr:nvSpPr>
        <xdr:cNvPr id="777" name="テキスト ボックス 776"/>
        <xdr:cNvSpPr txBox="1"/>
      </xdr:nvSpPr>
      <xdr:spPr>
        <a:xfrm>
          <a:off x="18421428"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8" name="直線コネクタ 78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9" name="テキスト ボックス 78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0" name="直線コネクタ 78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1" name="テキスト ボックス 79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2" name="直線コネクタ 79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3" name="テキスト ボックス 79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4" name="直線コネクタ 79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5" name="テキスト ボックス 79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6" name="直線コネクタ 79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7" name="テキスト ボックス 79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8" name="直線コネクタ 79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9" name="テキスト ボックス 798"/>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83921</xdr:rowOff>
    </xdr:from>
    <xdr:to>
      <xdr:col>116</xdr:col>
      <xdr:colOff>62864</xdr:colOff>
      <xdr:row>59</xdr:row>
      <xdr:rowOff>98192</xdr:rowOff>
    </xdr:to>
    <xdr:cxnSp macro="">
      <xdr:nvCxnSpPr>
        <xdr:cNvPr id="803" name="直線コネクタ 802"/>
        <xdr:cNvCxnSpPr/>
      </xdr:nvCxnSpPr>
      <xdr:spPr>
        <a:xfrm flipV="1">
          <a:off x="22159595" y="8827871"/>
          <a:ext cx="1269"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102019</xdr:rowOff>
    </xdr:from>
    <xdr:ext cx="313932" cy="259045"/>
    <xdr:sp macro="" textlink="">
      <xdr:nvSpPr>
        <xdr:cNvPr id="804" name="貸付金最小値テキスト"/>
        <xdr:cNvSpPr txBox="1"/>
      </xdr:nvSpPr>
      <xdr:spPr>
        <a:xfrm>
          <a:off x="22212300" y="1021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98192</xdr:rowOff>
    </xdr:from>
    <xdr:to>
      <xdr:col>116</xdr:col>
      <xdr:colOff>152400</xdr:colOff>
      <xdr:row>59</xdr:row>
      <xdr:rowOff>98192</xdr:rowOff>
    </xdr:to>
    <xdr:cxnSp macro="">
      <xdr:nvCxnSpPr>
        <xdr:cNvPr id="805" name="直線コネクタ 804"/>
        <xdr:cNvCxnSpPr/>
      </xdr:nvCxnSpPr>
      <xdr:spPr>
        <a:xfrm>
          <a:off x="22072600" y="10213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30598</xdr:rowOff>
    </xdr:from>
    <xdr:ext cx="534377" cy="259045"/>
    <xdr:sp macro="" textlink="">
      <xdr:nvSpPr>
        <xdr:cNvPr id="806" name="貸付金最大値テキスト"/>
        <xdr:cNvSpPr txBox="1"/>
      </xdr:nvSpPr>
      <xdr:spPr>
        <a:xfrm>
          <a:off x="22212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83921</xdr:rowOff>
    </xdr:from>
    <xdr:to>
      <xdr:col>116</xdr:col>
      <xdr:colOff>152400</xdr:colOff>
      <xdr:row>51</xdr:row>
      <xdr:rowOff>83921</xdr:rowOff>
    </xdr:to>
    <xdr:cxnSp macro="">
      <xdr:nvCxnSpPr>
        <xdr:cNvPr id="807" name="直線コネクタ 806"/>
        <xdr:cNvCxnSpPr/>
      </xdr:nvCxnSpPr>
      <xdr:spPr>
        <a:xfrm>
          <a:off x="22072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122898</xdr:rowOff>
    </xdr:from>
    <xdr:to>
      <xdr:col>116</xdr:col>
      <xdr:colOff>63500</xdr:colOff>
      <xdr:row>51</xdr:row>
      <xdr:rowOff>83921</xdr:rowOff>
    </xdr:to>
    <xdr:cxnSp macro="">
      <xdr:nvCxnSpPr>
        <xdr:cNvPr id="808" name="直線コネクタ 807"/>
        <xdr:cNvCxnSpPr/>
      </xdr:nvCxnSpPr>
      <xdr:spPr>
        <a:xfrm>
          <a:off x="21323300" y="8695398"/>
          <a:ext cx="838200" cy="1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64567</xdr:rowOff>
    </xdr:from>
    <xdr:ext cx="469744" cy="259045"/>
    <xdr:sp macro="" textlink="">
      <xdr:nvSpPr>
        <xdr:cNvPr id="809" name="貸付金平均値テキスト"/>
        <xdr:cNvSpPr txBox="1"/>
      </xdr:nvSpPr>
      <xdr:spPr>
        <a:xfrm>
          <a:off x="22212300" y="10008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86140</xdr:rowOff>
    </xdr:from>
    <xdr:to>
      <xdr:col>116</xdr:col>
      <xdr:colOff>114300</xdr:colOff>
      <xdr:row>59</xdr:row>
      <xdr:rowOff>16290</xdr:rowOff>
    </xdr:to>
    <xdr:sp macro="" textlink="">
      <xdr:nvSpPr>
        <xdr:cNvPr id="810" name="フローチャート: 判断 809"/>
        <xdr:cNvSpPr/>
      </xdr:nvSpPr>
      <xdr:spPr>
        <a:xfrm>
          <a:off x="22110700" y="1003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122898</xdr:rowOff>
    </xdr:from>
    <xdr:to>
      <xdr:col>111</xdr:col>
      <xdr:colOff>177800</xdr:colOff>
      <xdr:row>55</xdr:row>
      <xdr:rowOff>153416</xdr:rowOff>
    </xdr:to>
    <xdr:cxnSp macro="">
      <xdr:nvCxnSpPr>
        <xdr:cNvPr id="811" name="直線コネクタ 810"/>
        <xdr:cNvCxnSpPr/>
      </xdr:nvCxnSpPr>
      <xdr:spPr>
        <a:xfrm flipV="1">
          <a:off x="20434300" y="8695398"/>
          <a:ext cx="889000" cy="88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68669</xdr:rowOff>
    </xdr:from>
    <xdr:to>
      <xdr:col>112</xdr:col>
      <xdr:colOff>38100</xdr:colOff>
      <xdr:row>58</xdr:row>
      <xdr:rowOff>170269</xdr:rowOff>
    </xdr:to>
    <xdr:sp macro="" textlink="">
      <xdr:nvSpPr>
        <xdr:cNvPr id="812" name="フローチャート: 判断 811"/>
        <xdr:cNvSpPr/>
      </xdr:nvSpPr>
      <xdr:spPr>
        <a:xfrm>
          <a:off x="212725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161396</xdr:rowOff>
    </xdr:from>
    <xdr:ext cx="469744" cy="259045"/>
    <xdr:sp macro="" textlink="">
      <xdr:nvSpPr>
        <xdr:cNvPr id="813" name="テキスト ボックス 812"/>
        <xdr:cNvSpPr txBox="1"/>
      </xdr:nvSpPr>
      <xdr:spPr>
        <a:xfrm>
          <a:off x="21088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152795</xdr:rowOff>
    </xdr:from>
    <xdr:to>
      <xdr:col>107</xdr:col>
      <xdr:colOff>50800</xdr:colOff>
      <xdr:row>55</xdr:row>
      <xdr:rowOff>153416</xdr:rowOff>
    </xdr:to>
    <xdr:cxnSp macro="">
      <xdr:nvCxnSpPr>
        <xdr:cNvPr id="814" name="直線コネクタ 813"/>
        <xdr:cNvCxnSpPr/>
      </xdr:nvCxnSpPr>
      <xdr:spPr>
        <a:xfrm>
          <a:off x="19545300" y="9411095"/>
          <a:ext cx="889000" cy="17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115973</xdr:rowOff>
    </xdr:from>
    <xdr:to>
      <xdr:col>107</xdr:col>
      <xdr:colOff>101600</xdr:colOff>
      <xdr:row>59</xdr:row>
      <xdr:rowOff>46123</xdr:rowOff>
    </xdr:to>
    <xdr:sp macro="" textlink="">
      <xdr:nvSpPr>
        <xdr:cNvPr id="815" name="フローチャート: 判断 814"/>
        <xdr:cNvSpPr/>
      </xdr:nvSpPr>
      <xdr:spPr>
        <a:xfrm>
          <a:off x="20383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37250</xdr:rowOff>
    </xdr:from>
    <xdr:ext cx="469744" cy="259045"/>
    <xdr:sp macro="" textlink="">
      <xdr:nvSpPr>
        <xdr:cNvPr id="816" name="テキスト ボックス 815"/>
        <xdr:cNvSpPr txBox="1"/>
      </xdr:nvSpPr>
      <xdr:spPr>
        <a:xfrm>
          <a:off x="20199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64295</xdr:rowOff>
    </xdr:from>
    <xdr:to>
      <xdr:col>102</xdr:col>
      <xdr:colOff>114300</xdr:colOff>
      <xdr:row>54</xdr:row>
      <xdr:rowOff>152795</xdr:rowOff>
    </xdr:to>
    <xdr:cxnSp macro="">
      <xdr:nvCxnSpPr>
        <xdr:cNvPr id="817" name="直線コネクタ 816"/>
        <xdr:cNvCxnSpPr/>
      </xdr:nvCxnSpPr>
      <xdr:spPr>
        <a:xfrm>
          <a:off x="18656300" y="9322595"/>
          <a:ext cx="889000" cy="8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110209</xdr:rowOff>
    </xdr:from>
    <xdr:to>
      <xdr:col>102</xdr:col>
      <xdr:colOff>165100</xdr:colOff>
      <xdr:row>59</xdr:row>
      <xdr:rowOff>40359</xdr:rowOff>
    </xdr:to>
    <xdr:sp macro="" textlink="">
      <xdr:nvSpPr>
        <xdr:cNvPr id="818" name="フローチャート: 判断 817"/>
        <xdr:cNvSpPr/>
      </xdr:nvSpPr>
      <xdr:spPr>
        <a:xfrm>
          <a:off x="19494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31486</xdr:rowOff>
    </xdr:from>
    <xdr:ext cx="469744" cy="259045"/>
    <xdr:sp macro="" textlink="">
      <xdr:nvSpPr>
        <xdr:cNvPr id="819" name="テキスト ボックス 818"/>
        <xdr:cNvSpPr txBox="1"/>
      </xdr:nvSpPr>
      <xdr:spPr>
        <a:xfrm>
          <a:off x="19310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113491</xdr:rowOff>
    </xdr:from>
    <xdr:to>
      <xdr:col>98</xdr:col>
      <xdr:colOff>38100</xdr:colOff>
      <xdr:row>59</xdr:row>
      <xdr:rowOff>43641</xdr:rowOff>
    </xdr:to>
    <xdr:sp macro="" textlink="">
      <xdr:nvSpPr>
        <xdr:cNvPr id="820" name="フローチャート: 判断 819"/>
        <xdr:cNvSpPr/>
      </xdr:nvSpPr>
      <xdr:spPr>
        <a:xfrm>
          <a:off x="18605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34768</xdr:rowOff>
    </xdr:from>
    <xdr:ext cx="469744" cy="259045"/>
    <xdr:sp macro="" textlink="">
      <xdr:nvSpPr>
        <xdr:cNvPr id="821" name="テキスト ボックス 820"/>
        <xdr:cNvSpPr txBox="1"/>
      </xdr:nvSpPr>
      <xdr:spPr>
        <a:xfrm>
          <a:off x="18421428" y="1015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33121</xdr:rowOff>
    </xdr:from>
    <xdr:to>
      <xdr:col>116</xdr:col>
      <xdr:colOff>114300</xdr:colOff>
      <xdr:row>51</xdr:row>
      <xdr:rowOff>134721</xdr:rowOff>
    </xdr:to>
    <xdr:sp macro="" textlink="">
      <xdr:nvSpPr>
        <xdr:cNvPr id="827" name="楕円 826"/>
        <xdr:cNvSpPr/>
      </xdr:nvSpPr>
      <xdr:spPr>
        <a:xfrm>
          <a:off x="22110700" y="8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157598</xdr:rowOff>
    </xdr:from>
    <xdr:ext cx="534377" cy="259045"/>
    <xdr:sp macro="" textlink="">
      <xdr:nvSpPr>
        <xdr:cNvPr id="828" name="貸付金該当値テキスト"/>
        <xdr:cNvSpPr txBox="1"/>
      </xdr:nvSpPr>
      <xdr:spPr>
        <a:xfrm>
          <a:off x="22212300" y="87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72098</xdr:rowOff>
    </xdr:from>
    <xdr:to>
      <xdr:col>112</xdr:col>
      <xdr:colOff>38100</xdr:colOff>
      <xdr:row>51</xdr:row>
      <xdr:rowOff>2248</xdr:rowOff>
    </xdr:to>
    <xdr:sp macro="" textlink="">
      <xdr:nvSpPr>
        <xdr:cNvPr id="829" name="楕円 828"/>
        <xdr:cNvSpPr/>
      </xdr:nvSpPr>
      <xdr:spPr>
        <a:xfrm>
          <a:off x="21272500" y="86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18775</xdr:rowOff>
    </xdr:from>
    <xdr:ext cx="534377" cy="259045"/>
    <xdr:sp macro="" textlink="">
      <xdr:nvSpPr>
        <xdr:cNvPr id="830" name="テキスト ボックス 829"/>
        <xdr:cNvSpPr txBox="1"/>
      </xdr:nvSpPr>
      <xdr:spPr>
        <a:xfrm>
          <a:off x="21056111" y="84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102616</xdr:rowOff>
    </xdr:from>
    <xdr:to>
      <xdr:col>107</xdr:col>
      <xdr:colOff>101600</xdr:colOff>
      <xdr:row>56</xdr:row>
      <xdr:rowOff>32766</xdr:rowOff>
    </xdr:to>
    <xdr:sp macro="" textlink="">
      <xdr:nvSpPr>
        <xdr:cNvPr id="831" name="楕円 830"/>
        <xdr:cNvSpPr/>
      </xdr:nvSpPr>
      <xdr:spPr>
        <a:xfrm>
          <a:off x="20383500" y="95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49293</xdr:rowOff>
    </xdr:from>
    <xdr:ext cx="534377" cy="259045"/>
    <xdr:sp macro="" textlink="">
      <xdr:nvSpPr>
        <xdr:cNvPr id="832" name="テキスト ボックス 831"/>
        <xdr:cNvSpPr txBox="1"/>
      </xdr:nvSpPr>
      <xdr:spPr>
        <a:xfrm>
          <a:off x="20167111" y="930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101995</xdr:rowOff>
    </xdr:from>
    <xdr:to>
      <xdr:col>102</xdr:col>
      <xdr:colOff>165100</xdr:colOff>
      <xdr:row>55</xdr:row>
      <xdr:rowOff>32145</xdr:rowOff>
    </xdr:to>
    <xdr:sp macro="" textlink="">
      <xdr:nvSpPr>
        <xdr:cNvPr id="833" name="楕円 832"/>
        <xdr:cNvSpPr/>
      </xdr:nvSpPr>
      <xdr:spPr>
        <a:xfrm>
          <a:off x="19494500" y="93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48672</xdr:rowOff>
    </xdr:from>
    <xdr:ext cx="534377" cy="259045"/>
    <xdr:sp macro="" textlink="">
      <xdr:nvSpPr>
        <xdr:cNvPr id="834" name="テキスト ボックス 833"/>
        <xdr:cNvSpPr txBox="1"/>
      </xdr:nvSpPr>
      <xdr:spPr>
        <a:xfrm>
          <a:off x="19278111" y="91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13495</xdr:rowOff>
    </xdr:from>
    <xdr:to>
      <xdr:col>98</xdr:col>
      <xdr:colOff>38100</xdr:colOff>
      <xdr:row>54</xdr:row>
      <xdr:rowOff>115095</xdr:rowOff>
    </xdr:to>
    <xdr:sp macro="" textlink="">
      <xdr:nvSpPr>
        <xdr:cNvPr id="835" name="楕円 834"/>
        <xdr:cNvSpPr/>
      </xdr:nvSpPr>
      <xdr:spPr>
        <a:xfrm>
          <a:off x="18605500" y="927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131622</xdr:rowOff>
    </xdr:from>
    <xdr:ext cx="534377" cy="259045"/>
    <xdr:sp macro="" textlink="">
      <xdr:nvSpPr>
        <xdr:cNvPr id="836" name="テキスト ボックス 835"/>
        <xdr:cNvSpPr txBox="1"/>
      </xdr:nvSpPr>
      <xdr:spPr>
        <a:xfrm>
          <a:off x="18389111" y="904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22466</xdr:rowOff>
    </xdr:from>
    <xdr:to>
      <xdr:col>116</xdr:col>
      <xdr:colOff>63500</xdr:colOff>
      <xdr:row>75</xdr:row>
      <xdr:rowOff>28067</xdr:rowOff>
    </xdr:to>
    <xdr:cxnSp macro="">
      <xdr:nvCxnSpPr>
        <xdr:cNvPr id="866" name="直線コネクタ 865"/>
        <xdr:cNvCxnSpPr/>
      </xdr:nvCxnSpPr>
      <xdr:spPr>
        <a:xfrm flipV="1">
          <a:off x="21323300" y="12881216"/>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7"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28067</xdr:rowOff>
    </xdr:from>
    <xdr:to>
      <xdr:col>111</xdr:col>
      <xdr:colOff>177800</xdr:colOff>
      <xdr:row>75</xdr:row>
      <xdr:rowOff>80264</xdr:rowOff>
    </xdr:to>
    <xdr:cxnSp macro="">
      <xdr:nvCxnSpPr>
        <xdr:cNvPr id="869" name="直線コネクタ 868"/>
        <xdr:cNvCxnSpPr/>
      </xdr:nvCxnSpPr>
      <xdr:spPr>
        <a:xfrm flipV="1">
          <a:off x="20434300" y="1288681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1" name="テキスト ボックス 870"/>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80264</xdr:rowOff>
    </xdr:from>
    <xdr:to>
      <xdr:col>107</xdr:col>
      <xdr:colOff>50800</xdr:colOff>
      <xdr:row>75</xdr:row>
      <xdr:rowOff>128765</xdr:rowOff>
    </xdr:to>
    <xdr:cxnSp macro="">
      <xdr:nvCxnSpPr>
        <xdr:cNvPr id="872" name="直線コネクタ 871"/>
        <xdr:cNvCxnSpPr/>
      </xdr:nvCxnSpPr>
      <xdr:spPr>
        <a:xfrm flipV="1">
          <a:off x="19545300" y="12939014"/>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4" name="テキスト ボックス 873"/>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128765</xdr:rowOff>
    </xdr:from>
    <xdr:to>
      <xdr:col>102</xdr:col>
      <xdr:colOff>114300</xdr:colOff>
      <xdr:row>75</xdr:row>
      <xdr:rowOff>133109</xdr:rowOff>
    </xdr:to>
    <xdr:cxnSp macro="">
      <xdr:nvCxnSpPr>
        <xdr:cNvPr id="875" name="直線コネクタ 874"/>
        <xdr:cNvCxnSpPr/>
      </xdr:nvCxnSpPr>
      <xdr:spPr>
        <a:xfrm flipV="1">
          <a:off x="18656300" y="1298751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7" name="テキスト ボックス 876"/>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27330</xdr:rowOff>
    </xdr:from>
    <xdr:to>
      <xdr:col>98</xdr:col>
      <xdr:colOff>38100</xdr:colOff>
      <xdr:row>76</xdr:row>
      <xdr:rowOff>128930</xdr:rowOff>
    </xdr:to>
    <xdr:sp macro="" textlink="">
      <xdr:nvSpPr>
        <xdr:cNvPr id="878" name="フローチャート: 判断 877"/>
        <xdr:cNvSpPr/>
      </xdr:nvSpPr>
      <xdr:spPr>
        <a:xfrm>
          <a:off x="18605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120057</xdr:rowOff>
    </xdr:from>
    <xdr:ext cx="534377" cy="259045"/>
    <xdr:sp macro="" textlink="">
      <xdr:nvSpPr>
        <xdr:cNvPr id="879" name="テキスト ボックス 878"/>
        <xdr:cNvSpPr txBox="1"/>
      </xdr:nvSpPr>
      <xdr:spPr>
        <a:xfrm>
          <a:off x="18389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143116</xdr:rowOff>
    </xdr:from>
    <xdr:to>
      <xdr:col>116</xdr:col>
      <xdr:colOff>114300</xdr:colOff>
      <xdr:row>75</xdr:row>
      <xdr:rowOff>73266</xdr:rowOff>
    </xdr:to>
    <xdr:sp macro="" textlink="">
      <xdr:nvSpPr>
        <xdr:cNvPr id="885" name="楕円 884"/>
        <xdr:cNvSpPr/>
      </xdr:nvSpPr>
      <xdr:spPr>
        <a:xfrm>
          <a:off x="22110700" y="128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165993</xdr:rowOff>
    </xdr:from>
    <xdr:ext cx="534377" cy="259045"/>
    <xdr:sp macro="" textlink="">
      <xdr:nvSpPr>
        <xdr:cNvPr id="886" name="繰出金該当値テキスト"/>
        <xdr:cNvSpPr txBox="1"/>
      </xdr:nvSpPr>
      <xdr:spPr>
        <a:xfrm>
          <a:off x="22212300" y="1268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148717</xdr:rowOff>
    </xdr:from>
    <xdr:to>
      <xdr:col>112</xdr:col>
      <xdr:colOff>38100</xdr:colOff>
      <xdr:row>75</xdr:row>
      <xdr:rowOff>78867</xdr:rowOff>
    </xdr:to>
    <xdr:sp macro="" textlink="">
      <xdr:nvSpPr>
        <xdr:cNvPr id="887" name="楕円 886"/>
        <xdr:cNvSpPr/>
      </xdr:nvSpPr>
      <xdr:spPr>
        <a:xfrm>
          <a:off x="21272500" y="12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95394</xdr:rowOff>
    </xdr:from>
    <xdr:ext cx="534377" cy="259045"/>
    <xdr:sp macro="" textlink="">
      <xdr:nvSpPr>
        <xdr:cNvPr id="888" name="テキスト ボックス 887"/>
        <xdr:cNvSpPr txBox="1"/>
      </xdr:nvSpPr>
      <xdr:spPr>
        <a:xfrm>
          <a:off x="21056111" y="1261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29464</xdr:rowOff>
    </xdr:from>
    <xdr:to>
      <xdr:col>107</xdr:col>
      <xdr:colOff>101600</xdr:colOff>
      <xdr:row>75</xdr:row>
      <xdr:rowOff>131064</xdr:rowOff>
    </xdr:to>
    <xdr:sp macro="" textlink="">
      <xdr:nvSpPr>
        <xdr:cNvPr id="889" name="楕円 888"/>
        <xdr:cNvSpPr/>
      </xdr:nvSpPr>
      <xdr:spPr>
        <a:xfrm>
          <a:off x="20383500" y="128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147591</xdr:rowOff>
    </xdr:from>
    <xdr:ext cx="534377" cy="259045"/>
    <xdr:sp macro="" textlink="">
      <xdr:nvSpPr>
        <xdr:cNvPr id="890" name="テキスト ボックス 889"/>
        <xdr:cNvSpPr txBox="1"/>
      </xdr:nvSpPr>
      <xdr:spPr>
        <a:xfrm>
          <a:off x="20167111" y="126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77965</xdr:rowOff>
    </xdr:from>
    <xdr:to>
      <xdr:col>102</xdr:col>
      <xdr:colOff>165100</xdr:colOff>
      <xdr:row>76</xdr:row>
      <xdr:rowOff>8114</xdr:rowOff>
    </xdr:to>
    <xdr:sp macro="" textlink="">
      <xdr:nvSpPr>
        <xdr:cNvPr id="891" name="楕円 890"/>
        <xdr:cNvSpPr/>
      </xdr:nvSpPr>
      <xdr:spPr>
        <a:xfrm>
          <a:off x="194945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24642</xdr:rowOff>
    </xdr:from>
    <xdr:ext cx="534377" cy="259045"/>
    <xdr:sp macro="" textlink="">
      <xdr:nvSpPr>
        <xdr:cNvPr id="892" name="テキスト ボックス 891"/>
        <xdr:cNvSpPr txBox="1"/>
      </xdr:nvSpPr>
      <xdr:spPr>
        <a:xfrm>
          <a:off x="19278111" y="127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82309</xdr:rowOff>
    </xdr:from>
    <xdr:to>
      <xdr:col>98</xdr:col>
      <xdr:colOff>38100</xdr:colOff>
      <xdr:row>76</xdr:row>
      <xdr:rowOff>12458</xdr:rowOff>
    </xdr:to>
    <xdr:sp macro="" textlink="">
      <xdr:nvSpPr>
        <xdr:cNvPr id="893" name="楕円 892"/>
        <xdr:cNvSpPr/>
      </xdr:nvSpPr>
      <xdr:spPr>
        <a:xfrm>
          <a:off x="18605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28986</xdr:rowOff>
    </xdr:from>
    <xdr:ext cx="534377" cy="259045"/>
    <xdr:sp macro="" textlink="">
      <xdr:nvSpPr>
        <xdr:cNvPr id="894" name="テキスト ボックス 893"/>
        <xdr:cNvSpPr txBox="1"/>
      </xdr:nvSpPr>
      <xdr:spPr>
        <a:xfrm>
          <a:off x="18389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652,385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が皆減したため、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前年度に比べて大幅</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112,725</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また、新可燃物処理施設の整備に伴う広域負担金の影響もあり一時的に増加しているものの類似団体平均を超えていることを踏まえ、補助金の公平性・透明性の確保や事業の支出効果の検証などにより引き続き必要に応じて事業の見直しを行っていく。</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81,924</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70,008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円に比べて大きく増加</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新型コロナウイルスワクチン接種や</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PCR</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検査などのコロナ対策経費が一時的に増加したことによるものである。　</a:t>
          </a:r>
          <a:endPar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貸付金については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84,916</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円で、類似団体内で一人当たりコストが非常に高い状況となっている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が、これはコロナ禍による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中小企業の経営安定化を目的とした制度融資資金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（金融機関への預託金）が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要因となっている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普通建設事業費</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（うち新規整備）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20,751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2,839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円に比べて大きく</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しているが、これは、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有線テレビジョン放送網の光ファイバ化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義務教育学校（江山学園）増築工事など</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の大規模事業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を実施したこと</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今後も国県補助金等の有利な財源の活用や徹底した行財政改革の取り組みなどを行い経費の抑制・財政の健全化に努める。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184,557
183,155
765.31
124,172,132
120,402,245
3,066,893
52,854,229
116,094,514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44450</xdr:rowOff>
    </xdr:from>
    <xdr:to>
      <xdr:col>24</xdr:col>
      <xdr:colOff>63500</xdr:colOff>
      <xdr:row>33</xdr:row>
      <xdr:rowOff>61976</xdr:rowOff>
    </xdr:to>
    <xdr:cxnSp macro="">
      <xdr:nvCxnSpPr>
        <xdr:cNvPr id="61" name="直線コネクタ 60"/>
        <xdr:cNvCxnSpPr/>
      </xdr:nvCxnSpPr>
      <xdr:spPr>
        <a:xfrm flipV="1">
          <a:off x="3797300" y="5702300"/>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12446</xdr:rowOff>
    </xdr:from>
    <xdr:to>
      <xdr:col>19</xdr:col>
      <xdr:colOff>177800</xdr:colOff>
      <xdr:row>33</xdr:row>
      <xdr:rowOff>61976</xdr:rowOff>
    </xdr:to>
    <xdr:cxnSp macro="">
      <xdr:nvCxnSpPr>
        <xdr:cNvPr id="64" name="直線コネクタ 63"/>
        <xdr:cNvCxnSpPr/>
      </xdr:nvCxnSpPr>
      <xdr:spPr>
        <a:xfrm>
          <a:off x="2908300" y="567029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12446</xdr:rowOff>
    </xdr:from>
    <xdr:to>
      <xdr:col>15</xdr:col>
      <xdr:colOff>50800</xdr:colOff>
      <xdr:row>33</xdr:row>
      <xdr:rowOff>26162</xdr:rowOff>
    </xdr:to>
    <xdr:cxnSp macro="">
      <xdr:nvCxnSpPr>
        <xdr:cNvPr id="67" name="直線コネクタ 66"/>
        <xdr:cNvCxnSpPr/>
      </xdr:nvCxnSpPr>
      <xdr:spPr>
        <a:xfrm flipV="1">
          <a:off x="2019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12446</xdr:rowOff>
    </xdr:from>
    <xdr:to>
      <xdr:col>10</xdr:col>
      <xdr:colOff>114300</xdr:colOff>
      <xdr:row>33</xdr:row>
      <xdr:rowOff>26162</xdr:rowOff>
    </xdr:to>
    <xdr:cxnSp macro="">
      <xdr:nvCxnSpPr>
        <xdr:cNvPr id="70" name="直線コネクタ 69"/>
        <xdr:cNvCxnSpPr/>
      </xdr:nvCxnSpPr>
      <xdr:spPr>
        <a:xfrm>
          <a:off x="1130300" y="5670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118618</xdr:rowOff>
    </xdr:from>
    <xdr:to>
      <xdr:col>6</xdr:col>
      <xdr:colOff>38100</xdr:colOff>
      <xdr:row>35</xdr:row>
      <xdr:rowOff>48768</xdr:rowOff>
    </xdr:to>
    <xdr:sp macro="" textlink="">
      <xdr:nvSpPr>
        <xdr:cNvPr id="73" name="フローチャート: 判断 72"/>
        <xdr:cNvSpPr/>
      </xdr:nvSpPr>
      <xdr:spPr>
        <a:xfrm>
          <a:off x="1079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39895</xdr:rowOff>
    </xdr:from>
    <xdr:ext cx="469744" cy="259045"/>
    <xdr:sp macro="" textlink="">
      <xdr:nvSpPr>
        <xdr:cNvPr id="74" name="テキスト ボックス 73"/>
        <xdr:cNvSpPr txBox="1"/>
      </xdr:nvSpPr>
      <xdr:spPr>
        <a:xfrm>
          <a:off x="895428" y="604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165100</xdr:rowOff>
    </xdr:from>
    <xdr:to>
      <xdr:col>24</xdr:col>
      <xdr:colOff>114300</xdr:colOff>
      <xdr:row>33</xdr:row>
      <xdr:rowOff>95250</xdr:rowOff>
    </xdr:to>
    <xdr:sp macro="" textlink="">
      <xdr:nvSpPr>
        <xdr:cNvPr id="80" name="楕円 79"/>
        <xdr:cNvSpPr/>
      </xdr:nvSpPr>
      <xdr:spPr>
        <a:xfrm>
          <a:off x="4584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16527</xdr:rowOff>
    </xdr:from>
    <xdr:ext cx="469744" cy="259045"/>
    <xdr:sp macro="" textlink="">
      <xdr:nvSpPr>
        <xdr:cNvPr id="81" name="議会費該当値テキスト"/>
        <xdr:cNvSpPr txBox="1"/>
      </xdr:nvSpPr>
      <xdr:spPr>
        <a:xfrm>
          <a:off x="46863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xdr:rowOff>
    </xdr:from>
    <xdr:to>
      <xdr:col>20</xdr:col>
      <xdr:colOff>38100</xdr:colOff>
      <xdr:row>33</xdr:row>
      <xdr:rowOff>112776</xdr:rowOff>
    </xdr:to>
    <xdr:sp macro="" textlink="">
      <xdr:nvSpPr>
        <xdr:cNvPr id="82" name="楕円 81"/>
        <xdr:cNvSpPr/>
      </xdr:nvSpPr>
      <xdr:spPr>
        <a:xfrm>
          <a:off x="3746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129303</xdr:rowOff>
    </xdr:from>
    <xdr:ext cx="469744" cy="259045"/>
    <xdr:sp macro="" textlink="">
      <xdr:nvSpPr>
        <xdr:cNvPr id="83" name="テキスト ボックス 82"/>
        <xdr:cNvSpPr txBox="1"/>
      </xdr:nvSpPr>
      <xdr:spPr>
        <a:xfrm>
          <a:off x="3562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133096</xdr:rowOff>
    </xdr:from>
    <xdr:to>
      <xdr:col>15</xdr:col>
      <xdr:colOff>101600</xdr:colOff>
      <xdr:row>33</xdr:row>
      <xdr:rowOff>63246</xdr:rowOff>
    </xdr:to>
    <xdr:sp macro="" textlink="">
      <xdr:nvSpPr>
        <xdr:cNvPr id="84" name="楕円 83"/>
        <xdr:cNvSpPr/>
      </xdr:nvSpPr>
      <xdr:spPr>
        <a:xfrm>
          <a:off x="2857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79773</xdr:rowOff>
    </xdr:from>
    <xdr:ext cx="469744" cy="259045"/>
    <xdr:sp macro="" textlink="">
      <xdr:nvSpPr>
        <xdr:cNvPr id="85" name="テキスト ボックス 84"/>
        <xdr:cNvSpPr txBox="1"/>
      </xdr:nvSpPr>
      <xdr:spPr>
        <a:xfrm>
          <a:off x="2673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146812</xdr:rowOff>
    </xdr:from>
    <xdr:to>
      <xdr:col>10</xdr:col>
      <xdr:colOff>165100</xdr:colOff>
      <xdr:row>33</xdr:row>
      <xdr:rowOff>76962</xdr:rowOff>
    </xdr:to>
    <xdr:sp macro="" textlink="">
      <xdr:nvSpPr>
        <xdr:cNvPr id="86" name="楕円 85"/>
        <xdr:cNvSpPr/>
      </xdr:nvSpPr>
      <xdr:spPr>
        <a:xfrm>
          <a:off x="1968500" y="56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93489</xdr:rowOff>
    </xdr:from>
    <xdr:ext cx="469744" cy="259045"/>
    <xdr:sp macro="" textlink="">
      <xdr:nvSpPr>
        <xdr:cNvPr id="87" name="テキスト ボックス 86"/>
        <xdr:cNvSpPr txBox="1"/>
      </xdr:nvSpPr>
      <xdr:spPr>
        <a:xfrm>
          <a:off x="1784428" y="540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133096</xdr:rowOff>
    </xdr:from>
    <xdr:to>
      <xdr:col>6</xdr:col>
      <xdr:colOff>38100</xdr:colOff>
      <xdr:row>33</xdr:row>
      <xdr:rowOff>63246</xdr:rowOff>
    </xdr:to>
    <xdr:sp macro="" textlink="">
      <xdr:nvSpPr>
        <xdr:cNvPr id="88" name="楕円 87"/>
        <xdr:cNvSpPr/>
      </xdr:nvSpPr>
      <xdr:spPr>
        <a:xfrm>
          <a:off x="1079500" y="561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79773</xdr:rowOff>
    </xdr:from>
    <xdr:ext cx="469744" cy="259045"/>
    <xdr:sp macro="" textlink="">
      <xdr:nvSpPr>
        <xdr:cNvPr id="89" name="テキスト ボックス 88"/>
        <xdr:cNvSpPr txBox="1"/>
      </xdr:nvSpPr>
      <xdr:spPr>
        <a:xfrm>
          <a:off x="895428" y="53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3" name="テキスト ボックス 102"/>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5" name="テキスト ボックス 104"/>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104277</xdr:rowOff>
    </xdr:from>
    <xdr:to>
      <xdr:col>24</xdr:col>
      <xdr:colOff>62865</xdr:colOff>
      <xdr:row>58</xdr:row>
      <xdr:rowOff>106467</xdr:rowOff>
    </xdr:to>
    <xdr:cxnSp macro="">
      <xdr:nvCxnSpPr>
        <xdr:cNvPr id="117" name="直線コネクタ 116"/>
        <xdr:cNvCxnSpPr/>
      </xdr:nvCxnSpPr>
      <xdr:spPr>
        <a:xfrm flipV="1">
          <a:off x="4633595" y="9534027"/>
          <a:ext cx="1270" cy="51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110294</xdr:rowOff>
    </xdr:from>
    <xdr:ext cx="534377" cy="259045"/>
    <xdr:sp macro="" textlink="">
      <xdr:nvSpPr>
        <xdr:cNvPr id="118" name="総務費最小値テキスト"/>
        <xdr:cNvSpPr txBox="1"/>
      </xdr:nvSpPr>
      <xdr:spPr>
        <a:xfrm>
          <a:off x="4686300" y="1005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106467</xdr:rowOff>
    </xdr:from>
    <xdr:to>
      <xdr:col>24</xdr:col>
      <xdr:colOff>152400</xdr:colOff>
      <xdr:row>58</xdr:row>
      <xdr:rowOff>106467</xdr:rowOff>
    </xdr:to>
    <xdr:cxnSp macro="">
      <xdr:nvCxnSpPr>
        <xdr:cNvPr id="119" name="直線コネクタ 118"/>
        <xdr:cNvCxnSpPr/>
      </xdr:nvCxnSpPr>
      <xdr:spPr>
        <a:xfrm>
          <a:off x="4546600" y="1005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50954</xdr:rowOff>
    </xdr:from>
    <xdr:ext cx="534377" cy="259045"/>
    <xdr:sp macro="" textlink="">
      <xdr:nvSpPr>
        <xdr:cNvPr id="120" name="総務費最大値テキスト"/>
        <xdr:cNvSpPr txBox="1"/>
      </xdr:nvSpPr>
      <xdr:spPr>
        <a:xfrm>
          <a:off x="4686300" y="930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104277</xdr:rowOff>
    </xdr:from>
    <xdr:to>
      <xdr:col>24</xdr:col>
      <xdr:colOff>152400</xdr:colOff>
      <xdr:row>55</xdr:row>
      <xdr:rowOff>104277</xdr:rowOff>
    </xdr:to>
    <xdr:cxnSp macro="">
      <xdr:nvCxnSpPr>
        <xdr:cNvPr id="121" name="直線コネクタ 120"/>
        <xdr:cNvCxnSpPr/>
      </xdr:nvCxnSpPr>
      <xdr:spPr>
        <a:xfrm>
          <a:off x="4546600" y="953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146453</xdr:rowOff>
    </xdr:from>
    <xdr:to>
      <xdr:col>24</xdr:col>
      <xdr:colOff>63500</xdr:colOff>
      <xdr:row>56</xdr:row>
      <xdr:rowOff>43431</xdr:rowOff>
    </xdr:to>
    <xdr:cxnSp macro="">
      <xdr:nvCxnSpPr>
        <xdr:cNvPr id="122" name="直線コネクタ 121"/>
        <xdr:cNvCxnSpPr/>
      </xdr:nvCxnSpPr>
      <xdr:spPr>
        <a:xfrm>
          <a:off x="3797300" y="8718953"/>
          <a:ext cx="838200" cy="92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153605</xdr:rowOff>
    </xdr:from>
    <xdr:ext cx="534377" cy="259045"/>
    <xdr:sp macro="" textlink="">
      <xdr:nvSpPr>
        <xdr:cNvPr id="123" name="総務費平均値テキスト"/>
        <xdr:cNvSpPr txBox="1"/>
      </xdr:nvSpPr>
      <xdr:spPr>
        <a:xfrm>
          <a:off x="4686300" y="975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3728</xdr:rowOff>
    </xdr:from>
    <xdr:to>
      <xdr:col>24</xdr:col>
      <xdr:colOff>114300</xdr:colOff>
      <xdr:row>57</xdr:row>
      <xdr:rowOff>105328</xdr:rowOff>
    </xdr:to>
    <xdr:sp macro="" textlink="">
      <xdr:nvSpPr>
        <xdr:cNvPr id="124" name="フローチャート: 判断 123"/>
        <xdr:cNvSpPr/>
      </xdr:nvSpPr>
      <xdr:spPr>
        <a:xfrm>
          <a:off x="4584700" y="97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146453</xdr:rowOff>
    </xdr:from>
    <xdr:to>
      <xdr:col>19</xdr:col>
      <xdr:colOff>177800</xdr:colOff>
      <xdr:row>55</xdr:row>
      <xdr:rowOff>63557</xdr:rowOff>
    </xdr:to>
    <xdr:cxnSp macro="">
      <xdr:nvCxnSpPr>
        <xdr:cNvPr id="125" name="直線コネクタ 124"/>
        <xdr:cNvCxnSpPr/>
      </xdr:nvCxnSpPr>
      <xdr:spPr>
        <a:xfrm flipV="1">
          <a:off x="2908300" y="8718953"/>
          <a:ext cx="889000" cy="7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115618</xdr:rowOff>
    </xdr:from>
    <xdr:to>
      <xdr:col>20</xdr:col>
      <xdr:colOff>38100</xdr:colOff>
      <xdr:row>52</xdr:row>
      <xdr:rowOff>45768</xdr:rowOff>
    </xdr:to>
    <xdr:sp macro="" textlink="">
      <xdr:nvSpPr>
        <xdr:cNvPr id="126" name="フローチャート: 判断 125"/>
        <xdr:cNvSpPr/>
      </xdr:nvSpPr>
      <xdr:spPr>
        <a:xfrm>
          <a:off x="3746500" y="885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36895</xdr:rowOff>
    </xdr:from>
    <xdr:ext cx="599010" cy="259045"/>
    <xdr:sp macro="" textlink="">
      <xdr:nvSpPr>
        <xdr:cNvPr id="127" name="テキスト ボックス 126"/>
        <xdr:cNvSpPr txBox="1"/>
      </xdr:nvSpPr>
      <xdr:spPr>
        <a:xfrm>
          <a:off x="3497795" y="895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63557</xdr:rowOff>
    </xdr:from>
    <xdr:to>
      <xdr:col>15</xdr:col>
      <xdr:colOff>50800</xdr:colOff>
      <xdr:row>56</xdr:row>
      <xdr:rowOff>63071</xdr:rowOff>
    </xdr:to>
    <xdr:cxnSp macro="">
      <xdr:nvCxnSpPr>
        <xdr:cNvPr id="128" name="直線コネクタ 127"/>
        <xdr:cNvCxnSpPr/>
      </xdr:nvCxnSpPr>
      <xdr:spPr>
        <a:xfrm flipV="1">
          <a:off x="2019300" y="9493307"/>
          <a:ext cx="889000" cy="17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69288</xdr:rowOff>
    </xdr:from>
    <xdr:to>
      <xdr:col>15</xdr:col>
      <xdr:colOff>101600</xdr:colOff>
      <xdr:row>57</xdr:row>
      <xdr:rowOff>170888</xdr:rowOff>
    </xdr:to>
    <xdr:sp macro="" textlink="">
      <xdr:nvSpPr>
        <xdr:cNvPr id="129" name="フローチャート: 判断 128"/>
        <xdr:cNvSpPr/>
      </xdr:nvSpPr>
      <xdr:spPr>
        <a:xfrm>
          <a:off x="2857500" y="984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162015</xdr:rowOff>
    </xdr:from>
    <xdr:ext cx="534377" cy="259045"/>
    <xdr:sp macro="" textlink="">
      <xdr:nvSpPr>
        <xdr:cNvPr id="130" name="テキスト ボックス 129"/>
        <xdr:cNvSpPr txBox="1"/>
      </xdr:nvSpPr>
      <xdr:spPr>
        <a:xfrm>
          <a:off x="2641111" y="993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36782</xdr:rowOff>
    </xdr:from>
    <xdr:to>
      <xdr:col>10</xdr:col>
      <xdr:colOff>114300</xdr:colOff>
      <xdr:row>56</xdr:row>
      <xdr:rowOff>63071</xdr:rowOff>
    </xdr:to>
    <xdr:cxnSp macro="">
      <xdr:nvCxnSpPr>
        <xdr:cNvPr id="131" name="直線コネクタ 130"/>
        <xdr:cNvCxnSpPr/>
      </xdr:nvCxnSpPr>
      <xdr:spPr>
        <a:xfrm>
          <a:off x="1130300" y="9637982"/>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91443</xdr:rowOff>
    </xdr:from>
    <xdr:to>
      <xdr:col>10</xdr:col>
      <xdr:colOff>165100</xdr:colOff>
      <xdr:row>58</xdr:row>
      <xdr:rowOff>21593</xdr:rowOff>
    </xdr:to>
    <xdr:sp macro="" textlink="">
      <xdr:nvSpPr>
        <xdr:cNvPr id="132" name="フローチャート: 判断 131"/>
        <xdr:cNvSpPr/>
      </xdr:nvSpPr>
      <xdr:spPr>
        <a:xfrm>
          <a:off x="1968500" y="986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12720</xdr:rowOff>
    </xdr:from>
    <xdr:ext cx="534377" cy="259045"/>
    <xdr:sp macro="" textlink="">
      <xdr:nvSpPr>
        <xdr:cNvPr id="133" name="テキスト ボックス 132"/>
        <xdr:cNvSpPr txBox="1"/>
      </xdr:nvSpPr>
      <xdr:spPr>
        <a:xfrm>
          <a:off x="1752111" y="99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86509</xdr:rowOff>
    </xdr:from>
    <xdr:to>
      <xdr:col>6</xdr:col>
      <xdr:colOff>38100</xdr:colOff>
      <xdr:row>58</xdr:row>
      <xdr:rowOff>16659</xdr:rowOff>
    </xdr:to>
    <xdr:sp macro="" textlink="">
      <xdr:nvSpPr>
        <xdr:cNvPr id="134" name="フローチャート: 判断 133"/>
        <xdr:cNvSpPr/>
      </xdr:nvSpPr>
      <xdr:spPr>
        <a:xfrm>
          <a:off x="1079500" y="98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7786</xdr:rowOff>
    </xdr:from>
    <xdr:ext cx="534377" cy="259045"/>
    <xdr:sp macro="" textlink="">
      <xdr:nvSpPr>
        <xdr:cNvPr id="135" name="テキスト ボックス 134"/>
        <xdr:cNvSpPr txBox="1"/>
      </xdr:nvSpPr>
      <xdr:spPr>
        <a:xfrm>
          <a:off x="863111" y="99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164081</xdr:rowOff>
    </xdr:from>
    <xdr:to>
      <xdr:col>24</xdr:col>
      <xdr:colOff>114300</xdr:colOff>
      <xdr:row>56</xdr:row>
      <xdr:rowOff>94231</xdr:rowOff>
    </xdr:to>
    <xdr:sp macro="" textlink="">
      <xdr:nvSpPr>
        <xdr:cNvPr id="141" name="楕円 140"/>
        <xdr:cNvSpPr/>
      </xdr:nvSpPr>
      <xdr:spPr>
        <a:xfrm>
          <a:off x="4584700" y="95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79008</xdr:rowOff>
    </xdr:from>
    <xdr:ext cx="534377" cy="259045"/>
    <xdr:sp macro="" textlink="">
      <xdr:nvSpPr>
        <xdr:cNvPr id="142" name="総務費該当値テキスト"/>
        <xdr:cNvSpPr txBox="1"/>
      </xdr:nvSpPr>
      <xdr:spPr>
        <a:xfrm>
          <a:off x="4686300" y="950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95653</xdr:rowOff>
    </xdr:from>
    <xdr:to>
      <xdr:col>20</xdr:col>
      <xdr:colOff>38100</xdr:colOff>
      <xdr:row>51</xdr:row>
      <xdr:rowOff>25803</xdr:rowOff>
    </xdr:to>
    <xdr:sp macro="" textlink="">
      <xdr:nvSpPr>
        <xdr:cNvPr id="143" name="楕円 142"/>
        <xdr:cNvSpPr/>
      </xdr:nvSpPr>
      <xdr:spPr>
        <a:xfrm>
          <a:off x="3746500" y="86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42330</xdr:rowOff>
    </xdr:from>
    <xdr:ext cx="599010" cy="259045"/>
    <xdr:sp macro="" textlink="">
      <xdr:nvSpPr>
        <xdr:cNvPr id="144" name="テキスト ボックス 143"/>
        <xdr:cNvSpPr txBox="1"/>
      </xdr:nvSpPr>
      <xdr:spPr>
        <a:xfrm>
          <a:off x="3497795" y="844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12757</xdr:rowOff>
    </xdr:from>
    <xdr:to>
      <xdr:col>15</xdr:col>
      <xdr:colOff>101600</xdr:colOff>
      <xdr:row>55</xdr:row>
      <xdr:rowOff>114357</xdr:rowOff>
    </xdr:to>
    <xdr:sp macro="" textlink="">
      <xdr:nvSpPr>
        <xdr:cNvPr id="145" name="楕円 144"/>
        <xdr:cNvSpPr/>
      </xdr:nvSpPr>
      <xdr:spPr>
        <a:xfrm>
          <a:off x="2857500" y="94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130884</xdr:rowOff>
    </xdr:from>
    <xdr:ext cx="534377" cy="259045"/>
    <xdr:sp macro="" textlink="">
      <xdr:nvSpPr>
        <xdr:cNvPr id="146" name="テキスト ボックス 145"/>
        <xdr:cNvSpPr txBox="1"/>
      </xdr:nvSpPr>
      <xdr:spPr>
        <a:xfrm>
          <a:off x="2641111" y="921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12271</xdr:rowOff>
    </xdr:from>
    <xdr:to>
      <xdr:col>10</xdr:col>
      <xdr:colOff>165100</xdr:colOff>
      <xdr:row>56</xdr:row>
      <xdr:rowOff>113871</xdr:rowOff>
    </xdr:to>
    <xdr:sp macro="" textlink="">
      <xdr:nvSpPr>
        <xdr:cNvPr id="147" name="楕円 146"/>
        <xdr:cNvSpPr/>
      </xdr:nvSpPr>
      <xdr:spPr>
        <a:xfrm>
          <a:off x="1968500" y="96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130398</xdr:rowOff>
    </xdr:from>
    <xdr:ext cx="534377" cy="259045"/>
    <xdr:sp macro="" textlink="">
      <xdr:nvSpPr>
        <xdr:cNvPr id="148" name="テキスト ボックス 147"/>
        <xdr:cNvSpPr txBox="1"/>
      </xdr:nvSpPr>
      <xdr:spPr>
        <a:xfrm>
          <a:off x="1752111" y="938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157432</xdr:rowOff>
    </xdr:from>
    <xdr:to>
      <xdr:col>6</xdr:col>
      <xdr:colOff>38100</xdr:colOff>
      <xdr:row>56</xdr:row>
      <xdr:rowOff>87582</xdr:rowOff>
    </xdr:to>
    <xdr:sp macro="" textlink="">
      <xdr:nvSpPr>
        <xdr:cNvPr id="149" name="楕円 148"/>
        <xdr:cNvSpPr/>
      </xdr:nvSpPr>
      <xdr:spPr>
        <a:xfrm>
          <a:off x="1079500" y="958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104109</xdr:rowOff>
    </xdr:from>
    <xdr:ext cx="534377" cy="259045"/>
    <xdr:sp macro="" textlink="">
      <xdr:nvSpPr>
        <xdr:cNvPr id="150" name="テキスト ボックス 149"/>
        <xdr:cNvSpPr txBox="1"/>
      </xdr:nvSpPr>
      <xdr:spPr>
        <a:xfrm>
          <a:off x="863111" y="936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7" name="直線コネクタ 176"/>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8"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9" name="直線コネクタ 178"/>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80"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81" name="直線コネクタ 180"/>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76857</xdr:rowOff>
    </xdr:from>
    <xdr:to>
      <xdr:col>24</xdr:col>
      <xdr:colOff>63500</xdr:colOff>
      <xdr:row>77</xdr:row>
      <xdr:rowOff>35393</xdr:rowOff>
    </xdr:to>
    <xdr:cxnSp macro="">
      <xdr:nvCxnSpPr>
        <xdr:cNvPr id="182" name="直線コネクタ 181"/>
        <xdr:cNvCxnSpPr/>
      </xdr:nvCxnSpPr>
      <xdr:spPr>
        <a:xfrm flipV="1">
          <a:off x="3797300" y="12935607"/>
          <a:ext cx="838200" cy="30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3"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4" name="フローチャート: 判断 183"/>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35393</xdr:rowOff>
    </xdr:from>
    <xdr:to>
      <xdr:col>19</xdr:col>
      <xdr:colOff>177800</xdr:colOff>
      <xdr:row>77</xdr:row>
      <xdr:rowOff>88602</xdr:rowOff>
    </xdr:to>
    <xdr:cxnSp macro="">
      <xdr:nvCxnSpPr>
        <xdr:cNvPr id="185" name="直線コネクタ 184"/>
        <xdr:cNvCxnSpPr/>
      </xdr:nvCxnSpPr>
      <xdr:spPr>
        <a:xfrm flipV="1">
          <a:off x="2908300" y="13237043"/>
          <a:ext cx="889000" cy="5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6" name="フローチャート: 判断 185"/>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7" name="テキスト ボックス 186"/>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88602</xdr:rowOff>
    </xdr:from>
    <xdr:to>
      <xdr:col>15</xdr:col>
      <xdr:colOff>50800</xdr:colOff>
      <xdr:row>77</xdr:row>
      <xdr:rowOff>134931</xdr:rowOff>
    </xdr:to>
    <xdr:cxnSp macro="">
      <xdr:nvCxnSpPr>
        <xdr:cNvPr id="188" name="直線コネクタ 187"/>
        <xdr:cNvCxnSpPr/>
      </xdr:nvCxnSpPr>
      <xdr:spPr>
        <a:xfrm flipV="1">
          <a:off x="2019300" y="13290252"/>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9" name="フローチャート: 判断 188"/>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109661</xdr:rowOff>
    </xdr:from>
    <xdr:ext cx="599010" cy="259045"/>
    <xdr:sp macro="" textlink="">
      <xdr:nvSpPr>
        <xdr:cNvPr id="190" name="テキスト ボックス 189"/>
        <xdr:cNvSpPr txBox="1"/>
      </xdr:nvSpPr>
      <xdr:spPr>
        <a:xfrm>
          <a:off x="2608795" y="1348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134931</xdr:rowOff>
    </xdr:from>
    <xdr:to>
      <xdr:col>10</xdr:col>
      <xdr:colOff>114300</xdr:colOff>
      <xdr:row>78</xdr:row>
      <xdr:rowOff>1147</xdr:rowOff>
    </xdr:to>
    <xdr:cxnSp macro="">
      <xdr:nvCxnSpPr>
        <xdr:cNvPr id="191" name="直線コネクタ 190"/>
        <xdr:cNvCxnSpPr/>
      </xdr:nvCxnSpPr>
      <xdr:spPr>
        <a:xfrm flipV="1">
          <a:off x="1130300" y="13336581"/>
          <a:ext cx="889000" cy="3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2" name="フローチャート: 判断 191"/>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167225</xdr:rowOff>
    </xdr:from>
    <xdr:ext cx="599010" cy="259045"/>
    <xdr:sp macro="" textlink="">
      <xdr:nvSpPr>
        <xdr:cNvPr id="193" name="テキスト ボックス 192"/>
        <xdr:cNvSpPr txBox="1"/>
      </xdr:nvSpPr>
      <xdr:spPr>
        <a:xfrm>
          <a:off x="1719795" y="1354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87474</xdr:rowOff>
    </xdr:from>
    <xdr:to>
      <xdr:col>6</xdr:col>
      <xdr:colOff>38100</xdr:colOff>
      <xdr:row>80</xdr:row>
      <xdr:rowOff>17624</xdr:rowOff>
    </xdr:to>
    <xdr:sp macro="" textlink="">
      <xdr:nvSpPr>
        <xdr:cNvPr id="194" name="フローチャート: 判断 193"/>
        <xdr:cNvSpPr/>
      </xdr:nvSpPr>
      <xdr:spPr>
        <a:xfrm>
          <a:off x="1079500" y="1363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8751</xdr:rowOff>
    </xdr:from>
    <xdr:ext cx="599010" cy="259045"/>
    <xdr:sp macro="" textlink="">
      <xdr:nvSpPr>
        <xdr:cNvPr id="195" name="テキスト ボックス 194"/>
        <xdr:cNvSpPr txBox="1"/>
      </xdr:nvSpPr>
      <xdr:spPr>
        <a:xfrm>
          <a:off x="830795" y="137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26057</xdr:rowOff>
    </xdr:from>
    <xdr:to>
      <xdr:col>24</xdr:col>
      <xdr:colOff>114300</xdr:colOff>
      <xdr:row>75</xdr:row>
      <xdr:rowOff>127657</xdr:rowOff>
    </xdr:to>
    <xdr:sp macro="" textlink="">
      <xdr:nvSpPr>
        <xdr:cNvPr id="201" name="楕円 200"/>
        <xdr:cNvSpPr/>
      </xdr:nvSpPr>
      <xdr:spPr>
        <a:xfrm>
          <a:off x="4584700" y="1288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48934</xdr:rowOff>
    </xdr:from>
    <xdr:ext cx="599010" cy="259045"/>
    <xdr:sp macro="" textlink="">
      <xdr:nvSpPr>
        <xdr:cNvPr id="202" name="民生費該当値テキスト"/>
        <xdr:cNvSpPr txBox="1"/>
      </xdr:nvSpPr>
      <xdr:spPr>
        <a:xfrm>
          <a:off x="4686300" y="1273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156043</xdr:rowOff>
    </xdr:from>
    <xdr:to>
      <xdr:col>20</xdr:col>
      <xdr:colOff>38100</xdr:colOff>
      <xdr:row>77</xdr:row>
      <xdr:rowOff>86193</xdr:rowOff>
    </xdr:to>
    <xdr:sp macro="" textlink="">
      <xdr:nvSpPr>
        <xdr:cNvPr id="203" name="楕円 202"/>
        <xdr:cNvSpPr/>
      </xdr:nvSpPr>
      <xdr:spPr>
        <a:xfrm>
          <a:off x="3746500" y="131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102720</xdr:rowOff>
    </xdr:from>
    <xdr:ext cx="599010" cy="259045"/>
    <xdr:sp macro="" textlink="">
      <xdr:nvSpPr>
        <xdr:cNvPr id="204" name="テキスト ボックス 203"/>
        <xdr:cNvSpPr txBox="1"/>
      </xdr:nvSpPr>
      <xdr:spPr>
        <a:xfrm>
          <a:off x="3497795" y="1296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37802</xdr:rowOff>
    </xdr:from>
    <xdr:to>
      <xdr:col>15</xdr:col>
      <xdr:colOff>101600</xdr:colOff>
      <xdr:row>77</xdr:row>
      <xdr:rowOff>139402</xdr:rowOff>
    </xdr:to>
    <xdr:sp macro="" textlink="">
      <xdr:nvSpPr>
        <xdr:cNvPr id="205" name="楕円 204"/>
        <xdr:cNvSpPr/>
      </xdr:nvSpPr>
      <xdr:spPr>
        <a:xfrm>
          <a:off x="2857500" y="132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155929</xdr:rowOff>
    </xdr:from>
    <xdr:ext cx="599010" cy="259045"/>
    <xdr:sp macro="" textlink="">
      <xdr:nvSpPr>
        <xdr:cNvPr id="206" name="テキスト ボックス 205"/>
        <xdr:cNvSpPr txBox="1"/>
      </xdr:nvSpPr>
      <xdr:spPr>
        <a:xfrm>
          <a:off x="2608795" y="130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84131</xdr:rowOff>
    </xdr:from>
    <xdr:to>
      <xdr:col>10</xdr:col>
      <xdr:colOff>165100</xdr:colOff>
      <xdr:row>78</xdr:row>
      <xdr:rowOff>14281</xdr:rowOff>
    </xdr:to>
    <xdr:sp macro="" textlink="">
      <xdr:nvSpPr>
        <xdr:cNvPr id="207" name="楕円 206"/>
        <xdr:cNvSpPr/>
      </xdr:nvSpPr>
      <xdr:spPr>
        <a:xfrm>
          <a:off x="1968500" y="132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30808</xdr:rowOff>
    </xdr:from>
    <xdr:ext cx="599010" cy="259045"/>
    <xdr:sp macro="" textlink="">
      <xdr:nvSpPr>
        <xdr:cNvPr id="208" name="テキスト ボックス 207"/>
        <xdr:cNvSpPr txBox="1"/>
      </xdr:nvSpPr>
      <xdr:spPr>
        <a:xfrm>
          <a:off x="1719795" y="1306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121797</xdr:rowOff>
    </xdr:from>
    <xdr:to>
      <xdr:col>6</xdr:col>
      <xdr:colOff>38100</xdr:colOff>
      <xdr:row>78</xdr:row>
      <xdr:rowOff>51947</xdr:rowOff>
    </xdr:to>
    <xdr:sp macro="" textlink="">
      <xdr:nvSpPr>
        <xdr:cNvPr id="209" name="楕円 208"/>
        <xdr:cNvSpPr/>
      </xdr:nvSpPr>
      <xdr:spPr>
        <a:xfrm>
          <a:off x="1079500" y="1332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68474</xdr:rowOff>
    </xdr:from>
    <xdr:ext cx="599010" cy="259045"/>
    <xdr:sp macro="" textlink="">
      <xdr:nvSpPr>
        <xdr:cNvPr id="210" name="テキスト ボックス 209"/>
        <xdr:cNvSpPr txBox="1"/>
      </xdr:nvSpPr>
      <xdr:spPr>
        <a:xfrm>
          <a:off x="830795" y="1309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2" name="直線コネクタ 22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3" name="テキスト ボックス 22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4" name="直線コネクタ 22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5" name="テキスト ボックス 22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6" name="直線コネクタ 22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7" name="テキスト ボックス 22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8" name="直線コネクタ 22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9" name="テキスト ボックス 22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3" name="直線コネクタ 232"/>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4"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5" name="直線コネクタ 234"/>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6"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7" name="直線コネクタ 236"/>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19869</xdr:rowOff>
    </xdr:from>
    <xdr:to>
      <xdr:col>24</xdr:col>
      <xdr:colOff>63500</xdr:colOff>
      <xdr:row>93</xdr:row>
      <xdr:rowOff>136728</xdr:rowOff>
    </xdr:to>
    <xdr:cxnSp macro="">
      <xdr:nvCxnSpPr>
        <xdr:cNvPr id="238" name="直線コネクタ 237"/>
        <xdr:cNvCxnSpPr/>
      </xdr:nvCxnSpPr>
      <xdr:spPr>
        <a:xfrm flipV="1">
          <a:off x="3797300" y="15450369"/>
          <a:ext cx="838200" cy="63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9"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40" name="フローチャート: 判断 239"/>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136728</xdr:rowOff>
    </xdr:from>
    <xdr:to>
      <xdr:col>19</xdr:col>
      <xdr:colOff>177800</xdr:colOff>
      <xdr:row>95</xdr:row>
      <xdr:rowOff>163040</xdr:rowOff>
    </xdr:to>
    <xdr:cxnSp macro="">
      <xdr:nvCxnSpPr>
        <xdr:cNvPr id="241" name="直線コネクタ 240"/>
        <xdr:cNvCxnSpPr/>
      </xdr:nvCxnSpPr>
      <xdr:spPr>
        <a:xfrm flipV="1">
          <a:off x="2908300" y="16081578"/>
          <a:ext cx="889000" cy="36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2" name="フローチャート: 判断 241"/>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3" name="テキスト ボックス 242"/>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163040</xdr:rowOff>
    </xdr:from>
    <xdr:to>
      <xdr:col>15</xdr:col>
      <xdr:colOff>50800</xdr:colOff>
      <xdr:row>96</xdr:row>
      <xdr:rowOff>56215</xdr:rowOff>
    </xdr:to>
    <xdr:cxnSp macro="">
      <xdr:nvCxnSpPr>
        <xdr:cNvPr id="244" name="直線コネクタ 243"/>
        <xdr:cNvCxnSpPr/>
      </xdr:nvCxnSpPr>
      <xdr:spPr>
        <a:xfrm flipV="1">
          <a:off x="2019300" y="16450790"/>
          <a:ext cx="889000" cy="6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5" name="フローチャート: 判断 244"/>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6" name="テキスト ボックス 245"/>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56215</xdr:rowOff>
    </xdr:from>
    <xdr:to>
      <xdr:col>10</xdr:col>
      <xdr:colOff>114300</xdr:colOff>
      <xdr:row>96</xdr:row>
      <xdr:rowOff>64376</xdr:rowOff>
    </xdr:to>
    <xdr:cxnSp macro="">
      <xdr:nvCxnSpPr>
        <xdr:cNvPr id="247" name="直線コネクタ 246"/>
        <xdr:cNvCxnSpPr/>
      </xdr:nvCxnSpPr>
      <xdr:spPr>
        <a:xfrm flipV="1">
          <a:off x="1130300" y="16515415"/>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8" name="フローチャート: 判断 247"/>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9" name="テキスト ボックス 248"/>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165756</xdr:rowOff>
    </xdr:from>
    <xdr:to>
      <xdr:col>6</xdr:col>
      <xdr:colOff>38100</xdr:colOff>
      <xdr:row>97</xdr:row>
      <xdr:rowOff>95906</xdr:rowOff>
    </xdr:to>
    <xdr:sp macro="" textlink="">
      <xdr:nvSpPr>
        <xdr:cNvPr id="250" name="フローチャート: 判断 249"/>
        <xdr:cNvSpPr/>
      </xdr:nvSpPr>
      <xdr:spPr>
        <a:xfrm>
          <a:off x="1079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87033</xdr:rowOff>
    </xdr:from>
    <xdr:ext cx="534377" cy="259045"/>
    <xdr:sp macro="" textlink="">
      <xdr:nvSpPr>
        <xdr:cNvPr id="251" name="テキスト ボックス 250"/>
        <xdr:cNvSpPr txBox="1"/>
      </xdr:nvSpPr>
      <xdr:spPr>
        <a:xfrm>
          <a:off x="863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140519</xdr:rowOff>
    </xdr:from>
    <xdr:to>
      <xdr:col>24</xdr:col>
      <xdr:colOff>114300</xdr:colOff>
      <xdr:row>90</xdr:row>
      <xdr:rowOff>70669</xdr:rowOff>
    </xdr:to>
    <xdr:sp macro="" textlink="">
      <xdr:nvSpPr>
        <xdr:cNvPr id="257" name="楕円 256"/>
        <xdr:cNvSpPr/>
      </xdr:nvSpPr>
      <xdr:spPr>
        <a:xfrm>
          <a:off x="4584700" y="1539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93546</xdr:rowOff>
    </xdr:from>
    <xdr:ext cx="534377" cy="259045"/>
    <xdr:sp macro="" textlink="">
      <xdr:nvSpPr>
        <xdr:cNvPr id="258" name="衛生費該当値テキスト"/>
        <xdr:cNvSpPr txBox="1"/>
      </xdr:nvSpPr>
      <xdr:spPr>
        <a:xfrm>
          <a:off x="4686300" y="153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85928</xdr:rowOff>
    </xdr:from>
    <xdr:to>
      <xdr:col>20</xdr:col>
      <xdr:colOff>38100</xdr:colOff>
      <xdr:row>94</xdr:row>
      <xdr:rowOff>16078</xdr:rowOff>
    </xdr:to>
    <xdr:sp macro="" textlink="">
      <xdr:nvSpPr>
        <xdr:cNvPr id="259" name="楕円 258"/>
        <xdr:cNvSpPr/>
      </xdr:nvSpPr>
      <xdr:spPr>
        <a:xfrm>
          <a:off x="3746500" y="160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32605</xdr:rowOff>
    </xdr:from>
    <xdr:ext cx="534377" cy="259045"/>
    <xdr:sp macro="" textlink="">
      <xdr:nvSpPr>
        <xdr:cNvPr id="260" name="テキスト ボックス 259"/>
        <xdr:cNvSpPr txBox="1"/>
      </xdr:nvSpPr>
      <xdr:spPr>
        <a:xfrm>
          <a:off x="3530111" y="158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112240</xdr:rowOff>
    </xdr:from>
    <xdr:to>
      <xdr:col>15</xdr:col>
      <xdr:colOff>101600</xdr:colOff>
      <xdr:row>96</xdr:row>
      <xdr:rowOff>42390</xdr:rowOff>
    </xdr:to>
    <xdr:sp macro="" textlink="">
      <xdr:nvSpPr>
        <xdr:cNvPr id="261" name="楕円 260"/>
        <xdr:cNvSpPr/>
      </xdr:nvSpPr>
      <xdr:spPr>
        <a:xfrm>
          <a:off x="2857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58917</xdr:rowOff>
    </xdr:from>
    <xdr:ext cx="534377" cy="259045"/>
    <xdr:sp macro="" textlink="">
      <xdr:nvSpPr>
        <xdr:cNvPr id="262" name="テキスト ボックス 261"/>
        <xdr:cNvSpPr txBox="1"/>
      </xdr:nvSpPr>
      <xdr:spPr>
        <a:xfrm>
          <a:off x="2641111" y="161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5415</xdr:rowOff>
    </xdr:from>
    <xdr:to>
      <xdr:col>10</xdr:col>
      <xdr:colOff>165100</xdr:colOff>
      <xdr:row>96</xdr:row>
      <xdr:rowOff>107015</xdr:rowOff>
    </xdr:to>
    <xdr:sp macro="" textlink="">
      <xdr:nvSpPr>
        <xdr:cNvPr id="263" name="楕円 262"/>
        <xdr:cNvSpPr/>
      </xdr:nvSpPr>
      <xdr:spPr>
        <a:xfrm>
          <a:off x="1968500" y="164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123542</xdr:rowOff>
    </xdr:from>
    <xdr:ext cx="534377" cy="259045"/>
    <xdr:sp macro="" textlink="">
      <xdr:nvSpPr>
        <xdr:cNvPr id="264" name="テキスト ボックス 263"/>
        <xdr:cNvSpPr txBox="1"/>
      </xdr:nvSpPr>
      <xdr:spPr>
        <a:xfrm>
          <a:off x="1752111" y="1623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13576</xdr:rowOff>
    </xdr:from>
    <xdr:to>
      <xdr:col>6</xdr:col>
      <xdr:colOff>38100</xdr:colOff>
      <xdr:row>96</xdr:row>
      <xdr:rowOff>115176</xdr:rowOff>
    </xdr:to>
    <xdr:sp macro="" textlink="">
      <xdr:nvSpPr>
        <xdr:cNvPr id="265" name="楕円 264"/>
        <xdr:cNvSpPr/>
      </xdr:nvSpPr>
      <xdr:spPr>
        <a:xfrm>
          <a:off x="1079500" y="16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131703</xdr:rowOff>
    </xdr:from>
    <xdr:ext cx="534377" cy="259045"/>
    <xdr:sp macro="" textlink="">
      <xdr:nvSpPr>
        <xdr:cNvPr id="266" name="テキスト ボックス 265"/>
        <xdr:cNvSpPr txBox="1"/>
      </xdr:nvSpPr>
      <xdr:spPr>
        <a:xfrm>
          <a:off x="863111" y="162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8" name="直線コネクタ 287"/>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1"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2" name="直線コネクタ 291"/>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4"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5" name="フローチャート: 判断 294"/>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7" name="フローチャート: 判断 296"/>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8" name="テキスト ボックス 297"/>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300" name="フローチャート: 判断 299"/>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301" name="テキスト ボックス 300"/>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3" name="フローチャート: 判断 302"/>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4" name="テキスト ボックス 303"/>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05" name="フローチャート: 判断 304"/>
        <xdr:cNvSpPr/>
      </xdr:nvSpPr>
      <xdr:spPr>
        <a:xfrm>
          <a:off x="6921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104157</xdr:rowOff>
    </xdr:from>
    <xdr:ext cx="378565" cy="259045"/>
    <xdr:sp macro="" textlink="">
      <xdr:nvSpPr>
        <xdr:cNvPr id="306" name="テキスト ボックス 305"/>
        <xdr:cNvSpPr txBox="1"/>
      </xdr:nvSpPr>
      <xdr:spPr>
        <a:xfrm>
          <a:off x="6783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57084</xdr:rowOff>
    </xdr:from>
    <xdr:to>
      <xdr:col>54</xdr:col>
      <xdr:colOff>189865</xdr:colOff>
      <xdr:row>58</xdr:row>
      <xdr:rowOff>134854</xdr:rowOff>
    </xdr:to>
    <xdr:cxnSp macro="">
      <xdr:nvCxnSpPr>
        <xdr:cNvPr id="343" name="直線コネクタ 342"/>
        <xdr:cNvCxnSpPr/>
      </xdr:nvCxnSpPr>
      <xdr:spPr>
        <a:xfrm flipV="1">
          <a:off x="10475595" y="9143934"/>
          <a:ext cx="1270" cy="93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4"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5" name="直線コネクタ 344"/>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3761</xdr:rowOff>
    </xdr:from>
    <xdr:ext cx="534377" cy="259045"/>
    <xdr:sp macro="" textlink="">
      <xdr:nvSpPr>
        <xdr:cNvPr id="346" name="農林水産業費最大値テキスト"/>
        <xdr:cNvSpPr txBox="1"/>
      </xdr:nvSpPr>
      <xdr:spPr>
        <a:xfrm>
          <a:off x="10528300" y="89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57084</xdr:rowOff>
    </xdr:from>
    <xdr:to>
      <xdr:col>55</xdr:col>
      <xdr:colOff>88900</xdr:colOff>
      <xdr:row>53</xdr:row>
      <xdr:rowOff>57084</xdr:rowOff>
    </xdr:to>
    <xdr:cxnSp macro="">
      <xdr:nvCxnSpPr>
        <xdr:cNvPr id="347" name="直線コネクタ 346"/>
        <xdr:cNvCxnSpPr/>
      </xdr:nvCxnSpPr>
      <xdr:spPr>
        <a:xfrm>
          <a:off x="10388600" y="914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57084</xdr:rowOff>
    </xdr:from>
    <xdr:to>
      <xdr:col>55</xdr:col>
      <xdr:colOff>0</xdr:colOff>
      <xdr:row>53</xdr:row>
      <xdr:rowOff>63119</xdr:rowOff>
    </xdr:to>
    <xdr:cxnSp macro="">
      <xdr:nvCxnSpPr>
        <xdr:cNvPr id="348" name="直線コネクタ 347"/>
        <xdr:cNvCxnSpPr/>
      </xdr:nvCxnSpPr>
      <xdr:spPr>
        <a:xfrm flipV="1">
          <a:off x="9639300" y="9143934"/>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170197</xdr:rowOff>
    </xdr:from>
    <xdr:ext cx="469744" cy="259045"/>
    <xdr:sp macro="" textlink="">
      <xdr:nvSpPr>
        <xdr:cNvPr id="349" name="農林水産業費平均値テキスト"/>
        <xdr:cNvSpPr txBox="1"/>
      </xdr:nvSpPr>
      <xdr:spPr>
        <a:xfrm>
          <a:off x="10528300" y="9771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20320</xdr:rowOff>
    </xdr:from>
    <xdr:to>
      <xdr:col>55</xdr:col>
      <xdr:colOff>50800</xdr:colOff>
      <xdr:row>57</xdr:row>
      <xdr:rowOff>121920</xdr:rowOff>
    </xdr:to>
    <xdr:sp macro="" textlink="">
      <xdr:nvSpPr>
        <xdr:cNvPr id="350" name="フローチャート: 判断 349"/>
        <xdr:cNvSpPr/>
      </xdr:nvSpPr>
      <xdr:spPr>
        <a:xfrm>
          <a:off x="10426700" y="979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63119</xdr:rowOff>
    </xdr:from>
    <xdr:to>
      <xdr:col>50</xdr:col>
      <xdr:colOff>114300</xdr:colOff>
      <xdr:row>53</xdr:row>
      <xdr:rowOff>147930</xdr:rowOff>
    </xdr:to>
    <xdr:cxnSp macro="">
      <xdr:nvCxnSpPr>
        <xdr:cNvPr id="351" name="直線コネクタ 350"/>
        <xdr:cNvCxnSpPr/>
      </xdr:nvCxnSpPr>
      <xdr:spPr>
        <a:xfrm flipV="1">
          <a:off x="8750300" y="9149969"/>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1529</xdr:rowOff>
    </xdr:from>
    <xdr:to>
      <xdr:col>50</xdr:col>
      <xdr:colOff>165100</xdr:colOff>
      <xdr:row>57</xdr:row>
      <xdr:rowOff>103129</xdr:rowOff>
    </xdr:to>
    <xdr:sp macro="" textlink="">
      <xdr:nvSpPr>
        <xdr:cNvPr id="352" name="フローチャート: 判断 351"/>
        <xdr:cNvSpPr/>
      </xdr:nvSpPr>
      <xdr:spPr>
        <a:xfrm>
          <a:off x="9588500" y="977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94256</xdr:rowOff>
    </xdr:from>
    <xdr:ext cx="469744" cy="259045"/>
    <xdr:sp macro="" textlink="">
      <xdr:nvSpPr>
        <xdr:cNvPr id="353" name="テキスト ボックス 352"/>
        <xdr:cNvSpPr txBox="1"/>
      </xdr:nvSpPr>
      <xdr:spPr>
        <a:xfrm>
          <a:off x="9404428" y="986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147930</xdr:rowOff>
    </xdr:from>
    <xdr:to>
      <xdr:col>45</xdr:col>
      <xdr:colOff>177800</xdr:colOff>
      <xdr:row>54</xdr:row>
      <xdr:rowOff>30566</xdr:rowOff>
    </xdr:to>
    <xdr:cxnSp macro="">
      <xdr:nvCxnSpPr>
        <xdr:cNvPr id="354" name="直線コネクタ 353"/>
        <xdr:cNvCxnSpPr/>
      </xdr:nvCxnSpPr>
      <xdr:spPr>
        <a:xfrm flipV="1">
          <a:off x="7861300" y="9234780"/>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15245</xdr:rowOff>
    </xdr:from>
    <xdr:to>
      <xdr:col>46</xdr:col>
      <xdr:colOff>38100</xdr:colOff>
      <xdr:row>57</xdr:row>
      <xdr:rowOff>116845</xdr:rowOff>
    </xdr:to>
    <xdr:sp macro="" textlink="">
      <xdr:nvSpPr>
        <xdr:cNvPr id="355" name="フローチャート: 判断 354"/>
        <xdr:cNvSpPr/>
      </xdr:nvSpPr>
      <xdr:spPr>
        <a:xfrm>
          <a:off x="8699500" y="978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107972</xdr:rowOff>
    </xdr:from>
    <xdr:ext cx="469744" cy="259045"/>
    <xdr:sp macro="" textlink="">
      <xdr:nvSpPr>
        <xdr:cNvPr id="356" name="テキスト ボックス 355"/>
        <xdr:cNvSpPr txBox="1"/>
      </xdr:nvSpPr>
      <xdr:spPr>
        <a:xfrm>
          <a:off x="8515428" y="988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574</xdr:rowOff>
    </xdr:from>
    <xdr:to>
      <xdr:col>41</xdr:col>
      <xdr:colOff>50800</xdr:colOff>
      <xdr:row>54</xdr:row>
      <xdr:rowOff>30566</xdr:rowOff>
    </xdr:to>
    <xdr:cxnSp macro="">
      <xdr:nvCxnSpPr>
        <xdr:cNvPr id="357" name="直線コネクタ 356"/>
        <xdr:cNvCxnSpPr/>
      </xdr:nvCxnSpPr>
      <xdr:spPr>
        <a:xfrm>
          <a:off x="6972300" y="8915974"/>
          <a:ext cx="8890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17988</xdr:rowOff>
    </xdr:from>
    <xdr:to>
      <xdr:col>41</xdr:col>
      <xdr:colOff>101600</xdr:colOff>
      <xdr:row>57</xdr:row>
      <xdr:rowOff>119588</xdr:rowOff>
    </xdr:to>
    <xdr:sp macro="" textlink="">
      <xdr:nvSpPr>
        <xdr:cNvPr id="358" name="フローチャート: 判断 357"/>
        <xdr:cNvSpPr/>
      </xdr:nvSpPr>
      <xdr:spPr>
        <a:xfrm>
          <a:off x="7810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110715</xdr:rowOff>
    </xdr:from>
    <xdr:ext cx="469744" cy="259045"/>
    <xdr:sp macro="" textlink="">
      <xdr:nvSpPr>
        <xdr:cNvPr id="359" name="テキスト ボックス 358"/>
        <xdr:cNvSpPr txBox="1"/>
      </xdr:nvSpPr>
      <xdr:spPr>
        <a:xfrm>
          <a:off x="7626428" y="98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0" name="フローチャート: 判断 359"/>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1" name="テキスト ボックス 360"/>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6284</xdr:rowOff>
    </xdr:from>
    <xdr:to>
      <xdr:col>55</xdr:col>
      <xdr:colOff>50800</xdr:colOff>
      <xdr:row>53</xdr:row>
      <xdr:rowOff>107884</xdr:rowOff>
    </xdr:to>
    <xdr:sp macro="" textlink="">
      <xdr:nvSpPr>
        <xdr:cNvPr id="367" name="楕円 366"/>
        <xdr:cNvSpPr/>
      </xdr:nvSpPr>
      <xdr:spPr>
        <a:xfrm>
          <a:off x="10426700" y="909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130761</xdr:rowOff>
    </xdr:from>
    <xdr:ext cx="534377" cy="259045"/>
    <xdr:sp macro="" textlink="">
      <xdr:nvSpPr>
        <xdr:cNvPr id="368" name="農林水産業費該当値テキスト"/>
        <xdr:cNvSpPr txBox="1"/>
      </xdr:nvSpPr>
      <xdr:spPr>
        <a:xfrm>
          <a:off x="10528300" y="90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12319</xdr:rowOff>
    </xdr:from>
    <xdr:to>
      <xdr:col>50</xdr:col>
      <xdr:colOff>165100</xdr:colOff>
      <xdr:row>53</xdr:row>
      <xdr:rowOff>113919</xdr:rowOff>
    </xdr:to>
    <xdr:sp macro="" textlink="">
      <xdr:nvSpPr>
        <xdr:cNvPr id="369" name="楕円 368"/>
        <xdr:cNvSpPr/>
      </xdr:nvSpPr>
      <xdr:spPr>
        <a:xfrm>
          <a:off x="9588500" y="90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130446</xdr:rowOff>
    </xdr:from>
    <xdr:ext cx="534377" cy="259045"/>
    <xdr:sp macro="" textlink="">
      <xdr:nvSpPr>
        <xdr:cNvPr id="370" name="テキスト ボックス 369"/>
        <xdr:cNvSpPr txBox="1"/>
      </xdr:nvSpPr>
      <xdr:spPr>
        <a:xfrm>
          <a:off x="9372111" y="88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97130</xdr:rowOff>
    </xdr:from>
    <xdr:to>
      <xdr:col>46</xdr:col>
      <xdr:colOff>38100</xdr:colOff>
      <xdr:row>54</xdr:row>
      <xdr:rowOff>27280</xdr:rowOff>
    </xdr:to>
    <xdr:sp macro="" textlink="">
      <xdr:nvSpPr>
        <xdr:cNvPr id="371" name="楕円 370"/>
        <xdr:cNvSpPr/>
      </xdr:nvSpPr>
      <xdr:spPr>
        <a:xfrm>
          <a:off x="8699500" y="91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43807</xdr:rowOff>
    </xdr:from>
    <xdr:ext cx="534377" cy="259045"/>
    <xdr:sp macro="" textlink="">
      <xdr:nvSpPr>
        <xdr:cNvPr id="372" name="テキスト ボックス 371"/>
        <xdr:cNvSpPr txBox="1"/>
      </xdr:nvSpPr>
      <xdr:spPr>
        <a:xfrm>
          <a:off x="8483111" y="895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151216</xdr:rowOff>
    </xdr:from>
    <xdr:to>
      <xdr:col>41</xdr:col>
      <xdr:colOff>101600</xdr:colOff>
      <xdr:row>54</xdr:row>
      <xdr:rowOff>81366</xdr:rowOff>
    </xdr:to>
    <xdr:sp macro="" textlink="">
      <xdr:nvSpPr>
        <xdr:cNvPr id="373" name="楕円 372"/>
        <xdr:cNvSpPr/>
      </xdr:nvSpPr>
      <xdr:spPr>
        <a:xfrm>
          <a:off x="78105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97893</xdr:rowOff>
    </xdr:from>
    <xdr:ext cx="534377" cy="259045"/>
    <xdr:sp macro="" textlink="">
      <xdr:nvSpPr>
        <xdr:cNvPr id="374" name="テキスト ボックス 373"/>
        <xdr:cNvSpPr txBox="1"/>
      </xdr:nvSpPr>
      <xdr:spPr>
        <a:xfrm>
          <a:off x="7594111" y="901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121224</xdr:rowOff>
    </xdr:from>
    <xdr:to>
      <xdr:col>36</xdr:col>
      <xdr:colOff>165100</xdr:colOff>
      <xdr:row>52</xdr:row>
      <xdr:rowOff>51374</xdr:rowOff>
    </xdr:to>
    <xdr:sp macro="" textlink="">
      <xdr:nvSpPr>
        <xdr:cNvPr id="375" name="楕円 374"/>
        <xdr:cNvSpPr/>
      </xdr:nvSpPr>
      <xdr:spPr>
        <a:xfrm>
          <a:off x="6921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67901</xdr:rowOff>
    </xdr:from>
    <xdr:ext cx="534377" cy="259045"/>
    <xdr:sp macro="" textlink="">
      <xdr:nvSpPr>
        <xdr:cNvPr id="376" name="テキスト ボックス 375"/>
        <xdr:cNvSpPr txBox="1"/>
      </xdr:nvSpPr>
      <xdr:spPr>
        <a:xfrm>
          <a:off x="6705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162293</xdr:rowOff>
    </xdr:from>
    <xdr:to>
      <xdr:col>54</xdr:col>
      <xdr:colOff>189865</xdr:colOff>
      <xdr:row>79</xdr:row>
      <xdr:rowOff>13488</xdr:rowOff>
    </xdr:to>
    <xdr:cxnSp macro="">
      <xdr:nvCxnSpPr>
        <xdr:cNvPr id="400" name="直線コネクタ 399"/>
        <xdr:cNvCxnSpPr/>
      </xdr:nvCxnSpPr>
      <xdr:spPr>
        <a:xfrm flipV="1">
          <a:off x="10475595" y="12335243"/>
          <a:ext cx="1270" cy="1222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17315</xdr:rowOff>
    </xdr:from>
    <xdr:ext cx="469744" cy="259045"/>
    <xdr:sp macro="" textlink="">
      <xdr:nvSpPr>
        <xdr:cNvPr id="401" name="商工費最小値テキスト"/>
        <xdr:cNvSpPr txBox="1"/>
      </xdr:nvSpPr>
      <xdr:spPr>
        <a:xfrm>
          <a:off x="10528300" y="135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13488</xdr:rowOff>
    </xdr:from>
    <xdr:to>
      <xdr:col>55</xdr:col>
      <xdr:colOff>88900</xdr:colOff>
      <xdr:row>79</xdr:row>
      <xdr:rowOff>13488</xdr:rowOff>
    </xdr:to>
    <xdr:cxnSp macro="">
      <xdr:nvCxnSpPr>
        <xdr:cNvPr id="402" name="直線コネクタ 401"/>
        <xdr:cNvCxnSpPr/>
      </xdr:nvCxnSpPr>
      <xdr:spPr>
        <a:xfrm>
          <a:off x="10388600" y="1355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108970</xdr:rowOff>
    </xdr:from>
    <xdr:ext cx="534377" cy="259045"/>
    <xdr:sp macro="" textlink="">
      <xdr:nvSpPr>
        <xdr:cNvPr id="403" name="商工費最大値テキスト"/>
        <xdr:cNvSpPr txBox="1"/>
      </xdr:nvSpPr>
      <xdr:spPr>
        <a:xfrm>
          <a:off x="10528300" y="12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162293</xdr:rowOff>
    </xdr:from>
    <xdr:to>
      <xdr:col>55</xdr:col>
      <xdr:colOff>88900</xdr:colOff>
      <xdr:row>71</xdr:row>
      <xdr:rowOff>162293</xdr:rowOff>
    </xdr:to>
    <xdr:cxnSp macro="">
      <xdr:nvCxnSpPr>
        <xdr:cNvPr id="404" name="直線コネクタ 403"/>
        <xdr:cNvCxnSpPr/>
      </xdr:nvCxnSpPr>
      <xdr:spPr>
        <a:xfrm>
          <a:off x="10388600" y="123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37643</xdr:rowOff>
    </xdr:from>
    <xdr:to>
      <xdr:col>55</xdr:col>
      <xdr:colOff>0</xdr:colOff>
      <xdr:row>71</xdr:row>
      <xdr:rowOff>162293</xdr:rowOff>
    </xdr:to>
    <xdr:cxnSp macro="">
      <xdr:nvCxnSpPr>
        <xdr:cNvPr id="405" name="直線コネクタ 404"/>
        <xdr:cNvCxnSpPr/>
      </xdr:nvCxnSpPr>
      <xdr:spPr>
        <a:xfrm>
          <a:off x="9639300" y="12210593"/>
          <a:ext cx="838200" cy="1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85107</xdr:rowOff>
    </xdr:from>
    <xdr:ext cx="534377" cy="259045"/>
    <xdr:sp macro="" textlink="">
      <xdr:nvSpPr>
        <xdr:cNvPr id="406" name="商工費平均値テキスト"/>
        <xdr:cNvSpPr txBox="1"/>
      </xdr:nvSpPr>
      <xdr:spPr>
        <a:xfrm>
          <a:off x="10528300" y="1328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407" name="フローチャート: 判断 406"/>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37643</xdr:rowOff>
    </xdr:from>
    <xdr:to>
      <xdr:col>50</xdr:col>
      <xdr:colOff>114300</xdr:colOff>
      <xdr:row>75</xdr:row>
      <xdr:rowOff>118301</xdr:rowOff>
    </xdr:to>
    <xdr:cxnSp macro="">
      <xdr:nvCxnSpPr>
        <xdr:cNvPr id="408" name="直線コネクタ 407"/>
        <xdr:cNvCxnSpPr/>
      </xdr:nvCxnSpPr>
      <xdr:spPr>
        <a:xfrm flipV="1">
          <a:off x="8750300" y="12210593"/>
          <a:ext cx="889000" cy="76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86055</xdr:rowOff>
    </xdr:from>
    <xdr:to>
      <xdr:col>50</xdr:col>
      <xdr:colOff>165100</xdr:colOff>
      <xdr:row>78</xdr:row>
      <xdr:rowOff>16205</xdr:rowOff>
    </xdr:to>
    <xdr:sp macro="" textlink="">
      <xdr:nvSpPr>
        <xdr:cNvPr id="409" name="フローチャート: 判断 408"/>
        <xdr:cNvSpPr/>
      </xdr:nvSpPr>
      <xdr:spPr>
        <a:xfrm>
          <a:off x="95885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7332</xdr:rowOff>
    </xdr:from>
    <xdr:ext cx="534377" cy="259045"/>
    <xdr:sp macro="" textlink="">
      <xdr:nvSpPr>
        <xdr:cNvPr id="410" name="テキスト ボックス 409"/>
        <xdr:cNvSpPr txBox="1"/>
      </xdr:nvSpPr>
      <xdr:spPr>
        <a:xfrm>
          <a:off x="9372111" y="1338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153200</xdr:rowOff>
    </xdr:from>
    <xdr:to>
      <xdr:col>45</xdr:col>
      <xdr:colOff>177800</xdr:colOff>
      <xdr:row>75</xdr:row>
      <xdr:rowOff>118301</xdr:rowOff>
    </xdr:to>
    <xdr:cxnSp macro="">
      <xdr:nvCxnSpPr>
        <xdr:cNvPr id="411" name="直線コネクタ 410"/>
        <xdr:cNvCxnSpPr/>
      </xdr:nvCxnSpPr>
      <xdr:spPr>
        <a:xfrm>
          <a:off x="7861300" y="12840500"/>
          <a:ext cx="889000" cy="1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24016</xdr:rowOff>
    </xdr:from>
    <xdr:to>
      <xdr:col>46</xdr:col>
      <xdr:colOff>38100</xdr:colOff>
      <xdr:row>78</xdr:row>
      <xdr:rowOff>125616</xdr:rowOff>
    </xdr:to>
    <xdr:sp macro="" textlink="">
      <xdr:nvSpPr>
        <xdr:cNvPr id="412" name="フローチャート: 判断 411"/>
        <xdr:cNvSpPr/>
      </xdr:nvSpPr>
      <xdr:spPr>
        <a:xfrm>
          <a:off x="8699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116743</xdr:rowOff>
    </xdr:from>
    <xdr:ext cx="534377" cy="259045"/>
    <xdr:sp macro="" textlink="">
      <xdr:nvSpPr>
        <xdr:cNvPr id="413" name="テキスト ボックス 412"/>
        <xdr:cNvSpPr txBox="1"/>
      </xdr:nvSpPr>
      <xdr:spPr>
        <a:xfrm>
          <a:off x="8483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148247</xdr:rowOff>
    </xdr:from>
    <xdr:to>
      <xdr:col>41</xdr:col>
      <xdr:colOff>50800</xdr:colOff>
      <xdr:row>74</xdr:row>
      <xdr:rowOff>153200</xdr:rowOff>
    </xdr:to>
    <xdr:cxnSp macro="">
      <xdr:nvCxnSpPr>
        <xdr:cNvPr id="414" name="直線コネクタ 413"/>
        <xdr:cNvCxnSpPr/>
      </xdr:nvCxnSpPr>
      <xdr:spPr>
        <a:xfrm>
          <a:off x="6972300" y="12664097"/>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32829</xdr:rowOff>
    </xdr:from>
    <xdr:to>
      <xdr:col>41</xdr:col>
      <xdr:colOff>101600</xdr:colOff>
      <xdr:row>78</xdr:row>
      <xdr:rowOff>134429</xdr:rowOff>
    </xdr:to>
    <xdr:sp macro="" textlink="">
      <xdr:nvSpPr>
        <xdr:cNvPr id="415" name="フローチャート: 判断 414"/>
        <xdr:cNvSpPr/>
      </xdr:nvSpPr>
      <xdr:spPr>
        <a:xfrm>
          <a:off x="7810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125556</xdr:rowOff>
    </xdr:from>
    <xdr:ext cx="534377" cy="259045"/>
    <xdr:sp macro="" textlink="">
      <xdr:nvSpPr>
        <xdr:cNvPr id="416" name="テキスト ボックス 415"/>
        <xdr:cNvSpPr txBox="1"/>
      </xdr:nvSpPr>
      <xdr:spPr>
        <a:xfrm>
          <a:off x="7594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59182</xdr:rowOff>
    </xdr:from>
    <xdr:to>
      <xdr:col>36</xdr:col>
      <xdr:colOff>165100</xdr:colOff>
      <xdr:row>78</xdr:row>
      <xdr:rowOff>160782</xdr:rowOff>
    </xdr:to>
    <xdr:sp macro="" textlink="">
      <xdr:nvSpPr>
        <xdr:cNvPr id="417" name="フローチャート: 判断 416"/>
        <xdr:cNvSpPr/>
      </xdr:nvSpPr>
      <xdr:spPr>
        <a:xfrm>
          <a:off x="6921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151909</xdr:rowOff>
    </xdr:from>
    <xdr:ext cx="469744" cy="259045"/>
    <xdr:sp macro="" textlink="">
      <xdr:nvSpPr>
        <xdr:cNvPr id="418" name="テキスト ボックス 417"/>
        <xdr:cNvSpPr txBox="1"/>
      </xdr:nvSpPr>
      <xdr:spPr>
        <a:xfrm>
          <a:off x="6737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111493</xdr:rowOff>
    </xdr:from>
    <xdr:to>
      <xdr:col>55</xdr:col>
      <xdr:colOff>50800</xdr:colOff>
      <xdr:row>72</xdr:row>
      <xdr:rowOff>41643</xdr:rowOff>
    </xdr:to>
    <xdr:sp macro="" textlink="">
      <xdr:nvSpPr>
        <xdr:cNvPr id="424" name="楕円 423"/>
        <xdr:cNvSpPr/>
      </xdr:nvSpPr>
      <xdr:spPr>
        <a:xfrm>
          <a:off x="10426700" y="1228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64520</xdr:rowOff>
    </xdr:from>
    <xdr:ext cx="534377" cy="259045"/>
    <xdr:sp macro="" textlink="">
      <xdr:nvSpPr>
        <xdr:cNvPr id="425" name="商工費該当値テキスト"/>
        <xdr:cNvSpPr txBox="1"/>
      </xdr:nvSpPr>
      <xdr:spPr>
        <a:xfrm>
          <a:off x="10528300" y="1223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158293</xdr:rowOff>
    </xdr:from>
    <xdr:to>
      <xdr:col>50</xdr:col>
      <xdr:colOff>165100</xdr:colOff>
      <xdr:row>71</xdr:row>
      <xdr:rowOff>88443</xdr:rowOff>
    </xdr:to>
    <xdr:sp macro="" textlink="">
      <xdr:nvSpPr>
        <xdr:cNvPr id="426" name="楕円 425"/>
        <xdr:cNvSpPr/>
      </xdr:nvSpPr>
      <xdr:spPr>
        <a:xfrm>
          <a:off x="9588500" y="1215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104970</xdr:rowOff>
    </xdr:from>
    <xdr:ext cx="599010" cy="259045"/>
    <xdr:sp macro="" textlink="">
      <xdr:nvSpPr>
        <xdr:cNvPr id="427" name="テキスト ボックス 426"/>
        <xdr:cNvSpPr txBox="1"/>
      </xdr:nvSpPr>
      <xdr:spPr>
        <a:xfrm>
          <a:off x="9339795" y="119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67501</xdr:rowOff>
    </xdr:from>
    <xdr:to>
      <xdr:col>46</xdr:col>
      <xdr:colOff>38100</xdr:colOff>
      <xdr:row>75</xdr:row>
      <xdr:rowOff>169100</xdr:rowOff>
    </xdr:to>
    <xdr:sp macro="" textlink="">
      <xdr:nvSpPr>
        <xdr:cNvPr id="428" name="楕円 427"/>
        <xdr:cNvSpPr/>
      </xdr:nvSpPr>
      <xdr:spPr>
        <a:xfrm>
          <a:off x="8699500" y="12926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14178</xdr:rowOff>
    </xdr:from>
    <xdr:ext cx="534377" cy="259045"/>
    <xdr:sp macro="" textlink="">
      <xdr:nvSpPr>
        <xdr:cNvPr id="429" name="テキスト ボックス 428"/>
        <xdr:cNvSpPr txBox="1"/>
      </xdr:nvSpPr>
      <xdr:spPr>
        <a:xfrm>
          <a:off x="8483111" y="1270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102400</xdr:rowOff>
    </xdr:from>
    <xdr:to>
      <xdr:col>41</xdr:col>
      <xdr:colOff>101600</xdr:colOff>
      <xdr:row>75</xdr:row>
      <xdr:rowOff>32550</xdr:rowOff>
    </xdr:to>
    <xdr:sp macro="" textlink="">
      <xdr:nvSpPr>
        <xdr:cNvPr id="430" name="楕円 429"/>
        <xdr:cNvSpPr/>
      </xdr:nvSpPr>
      <xdr:spPr>
        <a:xfrm>
          <a:off x="7810500" y="127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49077</xdr:rowOff>
    </xdr:from>
    <xdr:ext cx="534377" cy="259045"/>
    <xdr:sp macro="" textlink="">
      <xdr:nvSpPr>
        <xdr:cNvPr id="431" name="テキスト ボックス 430"/>
        <xdr:cNvSpPr txBox="1"/>
      </xdr:nvSpPr>
      <xdr:spPr>
        <a:xfrm>
          <a:off x="7594111" y="125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97447</xdr:rowOff>
    </xdr:from>
    <xdr:to>
      <xdr:col>36</xdr:col>
      <xdr:colOff>165100</xdr:colOff>
      <xdr:row>74</xdr:row>
      <xdr:rowOff>27597</xdr:rowOff>
    </xdr:to>
    <xdr:sp macro="" textlink="">
      <xdr:nvSpPr>
        <xdr:cNvPr id="432" name="楕円 431"/>
        <xdr:cNvSpPr/>
      </xdr:nvSpPr>
      <xdr:spPr>
        <a:xfrm>
          <a:off x="6921500" y="126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44124</xdr:rowOff>
    </xdr:from>
    <xdr:ext cx="534377" cy="259045"/>
    <xdr:sp macro="" textlink="">
      <xdr:nvSpPr>
        <xdr:cNvPr id="433" name="テキスト ボックス 432"/>
        <xdr:cNvSpPr txBox="1"/>
      </xdr:nvSpPr>
      <xdr:spPr>
        <a:xfrm>
          <a:off x="6705111" y="123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8" name="直線コネクタ 457"/>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9"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60" name="直線コネクタ 459"/>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61"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2" name="直線コネクタ 461"/>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37973</xdr:rowOff>
    </xdr:from>
    <xdr:to>
      <xdr:col>55</xdr:col>
      <xdr:colOff>0</xdr:colOff>
      <xdr:row>97</xdr:row>
      <xdr:rowOff>63081</xdr:rowOff>
    </xdr:to>
    <xdr:cxnSp macro="">
      <xdr:nvCxnSpPr>
        <xdr:cNvPr id="463" name="直線コネクタ 462"/>
        <xdr:cNvCxnSpPr/>
      </xdr:nvCxnSpPr>
      <xdr:spPr>
        <a:xfrm>
          <a:off x="9639300" y="16668623"/>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4"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5" name="フローチャート: 判断 464"/>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3608</xdr:rowOff>
    </xdr:from>
    <xdr:to>
      <xdr:col>50</xdr:col>
      <xdr:colOff>114300</xdr:colOff>
      <xdr:row>97</xdr:row>
      <xdr:rowOff>37973</xdr:rowOff>
    </xdr:to>
    <xdr:cxnSp macro="">
      <xdr:nvCxnSpPr>
        <xdr:cNvPr id="466" name="直線コネクタ 465"/>
        <xdr:cNvCxnSpPr/>
      </xdr:nvCxnSpPr>
      <xdr:spPr>
        <a:xfrm>
          <a:off x="8750300" y="16634258"/>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7" name="フローチャート: 判断 466"/>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8" name="テキスト ボックス 467"/>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81217</xdr:rowOff>
    </xdr:from>
    <xdr:to>
      <xdr:col>45</xdr:col>
      <xdr:colOff>177800</xdr:colOff>
      <xdr:row>97</xdr:row>
      <xdr:rowOff>3608</xdr:rowOff>
    </xdr:to>
    <xdr:cxnSp macro="">
      <xdr:nvCxnSpPr>
        <xdr:cNvPr id="469" name="直線コネクタ 468"/>
        <xdr:cNvCxnSpPr/>
      </xdr:nvCxnSpPr>
      <xdr:spPr>
        <a:xfrm>
          <a:off x="7861300" y="16540417"/>
          <a:ext cx="889000" cy="9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70" name="フローチャート: 判断 469"/>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71" name="テキスト ボックス 470"/>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81217</xdr:rowOff>
    </xdr:from>
    <xdr:to>
      <xdr:col>41</xdr:col>
      <xdr:colOff>50800</xdr:colOff>
      <xdr:row>97</xdr:row>
      <xdr:rowOff>31096</xdr:rowOff>
    </xdr:to>
    <xdr:cxnSp macro="">
      <xdr:nvCxnSpPr>
        <xdr:cNvPr id="472" name="直線コネクタ 471"/>
        <xdr:cNvCxnSpPr/>
      </xdr:nvCxnSpPr>
      <xdr:spPr>
        <a:xfrm flipV="1">
          <a:off x="6972300" y="16540417"/>
          <a:ext cx="8890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3" name="フローチャート: 判断 472"/>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4" name="テキスト ボックス 473"/>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75" name="フローチャート: 判断 474"/>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45845</xdr:rowOff>
    </xdr:from>
    <xdr:ext cx="534377" cy="259045"/>
    <xdr:sp macro="" textlink="">
      <xdr:nvSpPr>
        <xdr:cNvPr id="476" name="テキスト ボックス 475"/>
        <xdr:cNvSpPr txBox="1"/>
      </xdr:nvSpPr>
      <xdr:spPr>
        <a:xfrm>
          <a:off x="6705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12281</xdr:rowOff>
    </xdr:from>
    <xdr:to>
      <xdr:col>55</xdr:col>
      <xdr:colOff>50800</xdr:colOff>
      <xdr:row>97</xdr:row>
      <xdr:rowOff>113881</xdr:rowOff>
    </xdr:to>
    <xdr:sp macro="" textlink="">
      <xdr:nvSpPr>
        <xdr:cNvPr id="482" name="楕円 481"/>
        <xdr:cNvSpPr/>
      </xdr:nvSpPr>
      <xdr:spPr>
        <a:xfrm>
          <a:off x="10426700" y="166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162158</xdr:rowOff>
    </xdr:from>
    <xdr:ext cx="534377" cy="259045"/>
    <xdr:sp macro="" textlink="">
      <xdr:nvSpPr>
        <xdr:cNvPr id="483" name="土木費該当値テキスト"/>
        <xdr:cNvSpPr txBox="1"/>
      </xdr:nvSpPr>
      <xdr:spPr>
        <a:xfrm>
          <a:off x="10528300" y="166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158623</xdr:rowOff>
    </xdr:from>
    <xdr:to>
      <xdr:col>50</xdr:col>
      <xdr:colOff>165100</xdr:colOff>
      <xdr:row>97</xdr:row>
      <xdr:rowOff>88773</xdr:rowOff>
    </xdr:to>
    <xdr:sp macro="" textlink="">
      <xdr:nvSpPr>
        <xdr:cNvPr id="484" name="楕円 483"/>
        <xdr:cNvSpPr/>
      </xdr:nvSpPr>
      <xdr:spPr>
        <a:xfrm>
          <a:off x="9588500" y="1661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79900</xdr:rowOff>
    </xdr:from>
    <xdr:ext cx="534377" cy="259045"/>
    <xdr:sp macro="" textlink="">
      <xdr:nvSpPr>
        <xdr:cNvPr id="485" name="テキスト ボックス 484"/>
        <xdr:cNvSpPr txBox="1"/>
      </xdr:nvSpPr>
      <xdr:spPr>
        <a:xfrm>
          <a:off x="9372111" y="167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124258</xdr:rowOff>
    </xdr:from>
    <xdr:to>
      <xdr:col>46</xdr:col>
      <xdr:colOff>38100</xdr:colOff>
      <xdr:row>97</xdr:row>
      <xdr:rowOff>54408</xdr:rowOff>
    </xdr:to>
    <xdr:sp macro="" textlink="">
      <xdr:nvSpPr>
        <xdr:cNvPr id="486" name="楕円 485"/>
        <xdr:cNvSpPr/>
      </xdr:nvSpPr>
      <xdr:spPr>
        <a:xfrm>
          <a:off x="8699500" y="16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45535</xdr:rowOff>
    </xdr:from>
    <xdr:ext cx="534377" cy="259045"/>
    <xdr:sp macro="" textlink="">
      <xdr:nvSpPr>
        <xdr:cNvPr id="487" name="テキスト ボックス 486"/>
        <xdr:cNvSpPr txBox="1"/>
      </xdr:nvSpPr>
      <xdr:spPr>
        <a:xfrm>
          <a:off x="8483111" y="1667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30417</xdr:rowOff>
    </xdr:from>
    <xdr:to>
      <xdr:col>41</xdr:col>
      <xdr:colOff>101600</xdr:colOff>
      <xdr:row>96</xdr:row>
      <xdr:rowOff>132017</xdr:rowOff>
    </xdr:to>
    <xdr:sp macro="" textlink="">
      <xdr:nvSpPr>
        <xdr:cNvPr id="488" name="楕円 487"/>
        <xdr:cNvSpPr/>
      </xdr:nvSpPr>
      <xdr:spPr>
        <a:xfrm>
          <a:off x="78105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148544</xdr:rowOff>
    </xdr:from>
    <xdr:ext cx="534377" cy="259045"/>
    <xdr:sp macro="" textlink="">
      <xdr:nvSpPr>
        <xdr:cNvPr id="489" name="テキスト ボックス 488"/>
        <xdr:cNvSpPr txBox="1"/>
      </xdr:nvSpPr>
      <xdr:spPr>
        <a:xfrm>
          <a:off x="7594111" y="162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151746</xdr:rowOff>
    </xdr:from>
    <xdr:to>
      <xdr:col>36</xdr:col>
      <xdr:colOff>165100</xdr:colOff>
      <xdr:row>97</xdr:row>
      <xdr:rowOff>81896</xdr:rowOff>
    </xdr:to>
    <xdr:sp macro="" textlink="">
      <xdr:nvSpPr>
        <xdr:cNvPr id="490" name="楕円 489"/>
        <xdr:cNvSpPr/>
      </xdr:nvSpPr>
      <xdr:spPr>
        <a:xfrm>
          <a:off x="69215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73023</xdr:rowOff>
    </xdr:from>
    <xdr:ext cx="534377" cy="259045"/>
    <xdr:sp macro="" textlink="">
      <xdr:nvSpPr>
        <xdr:cNvPr id="491" name="テキスト ボックス 490"/>
        <xdr:cNvSpPr txBox="1"/>
      </xdr:nvSpPr>
      <xdr:spPr>
        <a:xfrm>
          <a:off x="6705111" y="167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8" name="直線コネクタ 517"/>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9"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20" name="直線コネクタ 519"/>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21"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2" name="直線コネクタ 521"/>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80917</xdr:rowOff>
    </xdr:from>
    <xdr:to>
      <xdr:col>85</xdr:col>
      <xdr:colOff>127000</xdr:colOff>
      <xdr:row>33</xdr:row>
      <xdr:rowOff>107533</xdr:rowOff>
    </xdr:to>
    <xdr:cxnSp macro="">
      <xdr:nvCxnSpPr>
        <xdr:cNvPr id="523" name="直線コネクタ 522"/>
        <xdr:cNvCxnSpPr/>
      </xdr:nvCxnSpPr>
      <xdr:spPr>
        <a:xfrm>
          <a:off x="15481300" y="5567317"/>
          <a:ext cx="838200" cy="19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4"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5" name="フローチャート: 判断 524"/>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80917</xdr:rowOff>
    </xdr:from>
    <xdr:to>
      <xdr:col>81</xdr:col>
      <xdr:colOff>50800</xdr:colOff>
      <xdr:row>32</xdr:row>
      <xdr:rowOff>126800</xdr:rowOff>
    </xdr:to>
    <xdr:cxnSp macro="">
      <xdr:nvCxnSpPr>
        <xdr:cNvPr id="526" name="直線コネクタ 525"/>
        <xdr:cNvCxnSpPr/>
      </xdr:nvCxnSpPr>
      <xdr:spPr>
        <a:xfrm flipV="1">
          <a:off x="14592300" y="5567317"/>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7" name="フローチャート: 判断 526"/>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8" name="テキスト ボックス 527"/>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126800</xdr:rowOff>
    </xdr:from>
    <xdr:to>
      <xdr:col>76</xdr:col>
      <xdr:colOff>114300</xdr:colOff>
      <xdr:row>33</xdr:row>
      <xdr:rowOff>61486</xdr:rowOff>
    </xdr:to>
    <xdr:cxnSp macro="">
      <xdr:nvCxnSpPr>
        <xdr:cNvPr id="529" name="直線コネクタ 528"/>
        <xdr:cNvCxnSpPr/>
      </xdr:nvCxnSpPr>
      <xdr:spPr>
        <a:xfrm flipV="1">
          <a:off x="13703300" y="5613200"/>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30" name="フローチャート: 判断 529"/>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31" name="テキスト ボックス 530"/>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61486</xdr:rowOff>
    </xdr:from>
    <xdr:to>
      <xdr:col>71</xdr:col>
      <xdr:colOff>177800</xdr:colOff>
      <xdr:row>33</xdr:row>
      <xdr:rowOff>152763</xdr:rowOff>
    </xdr:to>
    <xdr:cxnSp macro="">
      <xdr:nvCxnSpPr>
        <xdr:cNvPr id="532" name="直線コネクタ 531"/>
        <xdr:cNvCxnSpPr/>
      </xdr:nvCxnSpPr>
      <xdr:spPr>
        <a:xfrm flipV="1">
          <a:off x="12814300" y="5719336"/>
          <a:ext cx="889000" cy="9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3" name="フローチャート: 判断 532"/>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4" name="テキスト ボックス 533"/>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59998</xdr:rowOff>
    </xdr:from>
    <xdr:to>
      <xdr:col>67</xdr:col>
      <xdr:colOff>101600</xdr:colOff>
      <xdr:row>35</xdr:row>
      <xdr:rowOff>161598</xdr:rowOff>
    </xdr:to>
    <xdr:sp macro="" textlink="">
      <xdr:nvSpPr>
        <xdr:cNvPr id="535" name="フローチャート: 判断 534"/>
        <xdr:cNvSpPr/>
      </xdr:nvSpPr>
      <xdr:spPr>
        <a:xfrm>
          <a:off x="12763500" y="606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152725</xdr:rowOff>
    </xdr:from>
    <xdr:ext cx="534377" cy="259045"/>
    <xdr:sp macro="" textlink="">
      <xdr:nvSpPr>
        <xdr:cNvPr id="536" name="テキスト ボックス 535"/>
        <xdr:cNvSpPr txBox="1"/>
      </xdr:nvSpPr>
      <xdr:spPr>
        <a:xfrm>
          <a:off x="12547111" y="615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56733</xdr:rowOff>
    </xdr:from>
    <xdr:to>
      <xdr:col>85</xdr:col>
      <xdr:colOff>177800</xdr:colOff>
      <xdr:row>33</xdr:row>
      <xdr:rowOff>158333</xdr:rowOff>
    </xdr:to>
    <xdr:sp macro="" textlink="">
      <xdr:nvSpPr>
        <xdr:cNvPr id="542" name="楕円 541"/>
        <xdr:cNvSpPr/>
      </xdr:nvSpPr>
      <xdr:spPr>
        <a:xfrm>
          <a:off x="16268700" y="571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79610</xdr:rowOff>
    </xdr:from>
    <xdr:ext cx="534377" cy="259045"/>
    <xdr:sp macro="" textlink="">
      <xdr:nvSpPr>
        <xdr:cNvPr id="543" name="消防費該当値テキスト"/>
        <xdr:cNvSpPr txBox="1"/>
      </xdr:nvSpPr>
      <xdr:spPr>
        <a:xfrm>
          <a:off x="16370300" y="556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30117</xdr:rowOff>
    </xdr:from>
    <xdr:to>
      <xdr:col>81</xdr:col>
      <xdr:colOff>101600</xdr:colOff>
      <xdr:row>32</xdr:row>
      <xdr:rowOff>131717</xdr:rowOff>
    </xdr:to>
    <xdr:sp macro="" textlink="">
      <xdr:nvSpPr>
        <xdr:cNvPr id="544" name="楕円 543"/>
        <xdr:cNvSpPr/>
      </xdr:nvSpPr>
      <xdr:spPr>
        <a:xfrm>
          <a:off x="15430500" y="551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148244</xdr:rowOff>
    </xdr:from>
    <xdr:ext cx="534377" cy="259045"/>
    <xdr:sp macro="" textlink="">
      <xdr:nvSpPr>
        <xdr:cNvPr id="545" name="テキスト ボックス 544"/>
        <xdr:cNvSpPr txBox="1"/>
      </xdr:nvSpPr>
      <xdr:spPr>
        <a:xfrm>
          <a:off x="15214111" y="529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76000</xdr:rowOff>
    </xdr:from>
    <xdr:to>
      <xdr:col>76</xdr:col>
      <xdr:colOff>165100</xdr:colOff>
      <xdr:row>33</xdr:row>
      <xdr:rowOff>6150</xdr:rowOff>
    </xdr:to>
    <xdr:sp macro="" textlink="">
      <xdr:nvSpPr>
        <xdr:cNvPr id="546" name="楕円 545"/>
        <xdr:cNvSpPr/>
      </xdr:nvSpPr>
      <xdr:spPr>
        <a:xfrm>
          <a:off x="14541500" y="55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22677</xdr:rowOff>
    </xdr:from>
    <xdr:ext cx="534377" cy="259045"/>
    <xdr:sp macro="" textlink="">
      <xdr:nvSpPr>
        <xdr:cNvPr id="547" name="テキスト ボックス 546"/>
        <xdr:cNvSpPr txBox="1"/>
      </xdr:nvSpPr>
      <xdr:spPr>
        <a:xfrm>
          <a:off x="14325111" y="53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10686</xdr:rowOff>
    </xdr:from>
    <xdr:to>
      <xdr:col>72</xdr:col>
      <xdr:colOff>38100</xdr:colOff>
      <xdr:row>33</xdr:row>
      <xdr:rowOff>112286</xdr:rowOff>
    </xdr:to>
    <xdr:sp macro="" textlink="">
      <xdr:nvSpPr>
        <xdr:cNvPr id="548" name="楕円 547"/>
        <xdr:cNvSpPr/>
      </xdr:nvSpPr>
      <xdr:spPr>
        <a:xfrm>
          <a:off x="13652500" y="56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128813</xdr:rowOff>
    </xdr:from>
    <xdr:ext cx="534377" cy="259045"/>
    <xdr:sp macro="" textlink="">
      <xdr:nvSpPr>
        <xdr:cNvPr id="549" name="テキスト ボックス 548"/>
        <xdr:cNvSpPr txBox="1"/>
      </xdr:nvSpPr>
      <xdr:spPr>
        <a:xfrm>
          <a:off x="13436111" y="54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101963</xdr:rowOff>
    </xdr:from>
    <xdr:to>
      <xdr:col>67</xdr:col>
      <xdr:colOff>101600</xdr:colOff>
      <xdr:row>34</xdr:row>
      <xdr:rowOff>32113</xdr:rowOff>
    </xdr:to>
    <xdr:sp macro="" textlink="">
      <xdr:nvSpPr>
        <xdr:cNvPr id="550" name="楕円 549"/>
        <xdr:cNvSpPr/>
      </xdr:nvSpPr>
      <xdr:spPr>
        <a:xfrm>
          <a:off x="12763500" y="575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48640</xdr:rowOff>
    </xdr:from>
    <xdr:ext cx="534377" cy="259045"/>
    <xdr:sp macro="" textlink="">
      <xdr:nvSpPr>
        <xdr:cNvPr id="551" name="テキスト ボックス 550"/>
        <xdr:cNvSpPr txBox="1"/>
      </xdr:nvSpPr>
      <xdr:spPr>
        <a:xfrm>
          <a:off x="12547111" y="55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2" name="テキスト ボックス 571"/>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4" name="テキスト ボックス 573"/>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8" name="直線コネクタ 577"/>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9"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80" name="直線コネクタ 579"/>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81"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2" name="直線コネクタ 581"/>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3846</xdr:rowOff>
    </xdr:from>
    <xdr:to>
      <xdr:col>85</xdr:col>
      <xdr:colOff>127000</xdr:colOff>
      <xdr:row>54</xdr:row>
      <xdr:rowOff>137479</xdr:rowOff>
    </xdr:to>
    <xdr:cxnSp macro="">
      <xdr:nvCxnSpPr>
        <xdr:cNvPr id="583" name="直線コネクタ 582"/>
        <xdr:cNvCxnSpPr/>
      </xdr:nvCxnSpPr>
      <xdr:spPr>
        <a:xfrm flipV="1">
          <a:off x="15481300" y="9262146"/>
          <a:ext cx="838200" cy="13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4"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5" name="フローチャート: 判断 584"/>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94503</xdr:rowOff>
    </xdr:from>
    <xdr:to>
      <xdr:col>81</xdr:col>
      <xdr:colOff>50800</xdr:colOff>
      <xdr:row>54</xdr:row>
      <xdr:rowOff>137479</xdr:rowOff>
    </xdr:to>
    <xdr:cxnSp macro="">
      <xdr:nvCxnSpPr>
        <xdr:cNvPr id="586" name="直線コネクタ 585"/>
        <xdr:cNvCxnSpPr/>
      </xdr:nvCxnSpPr>
      <xdr:spPr>
        <a:xfrm>
          <a:off x="14592300" y="9181353"/>
          <a:ext cx="889000" cy="21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7" name="フローチャート: 判断 586"/>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8" name="テキスト ボックス 587"/>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94503</xdr:rowOff>
    </xdr:from>
    <xdr:to>
      <xdr:col>76</xdr:col>
      <xdr:colOff>114300</xdr:colOff>
      <xdr:row>56</xdr:row>
      <xdr:rowOff>53942</xdr:rowOff>
    </xdr:to>
    <xdr:cxnSp macro="">
      <xdr:nvCxnSpPr>
        <xdr:cNvPr id="589" name="直線コネクタ 588"/>
        <xdr:cNvCxnSpPr/>
      </xdr:nvCxnSpPr>
      <xdr:spPr>
        <a:xfrm flipV="1">
          <a:off x="13703300" y="9181353"/>
          <a:ext cx="889000" cy="47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90" name="フローチャート: 判断 589"/>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91" name="テキスト ボックス 590"/>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53942</xdr:rowOff>
    </xdr:from>
    <xdr:to>
      <xdr:col>71</xdr:col>
      <xdr:colOff>177800</xdr:colOff>
      <xdr:row>56</xdr:row>
      <xdr:rowOff>145611</xdr:rowOff>
    </xdr:to>
    <xdr:cxnSp macro="">
      <xdr:nvCxnSpPr>
        <xdr:cNvPr id="592" name="直線コネクタ 591"/>
        <xdr:cNvCxnSpPr/>
      </xdr:nvCxnSpPr>
      <xdr:spPr>
        <a:xfrm flipV="1">
          <a:off x="12814300" y="9655142"/>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3" name="フローチャート: 判断 592"/>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4" name="テキスト ボックス 593"/>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48895</xdr:rowOff>
    </xdr:from>
    <xdr:to>
      <xdr:col>67</xdr:col>
      <xdr:colOff>101600</xdr:colOff>
      <xdr:row>57</xdr:row>
      <xdr:rowOff>150495</xdr:rowOff>
    </xdr:to>
    <xdr:sp macro="" textlink="">
      <xdr:nvSpPr>
        <xdr:cNvPr id="595" name="フローチャート: 判断 594"/>
        <xdr:cNvSpPr/>
      </xdr:nvSpPr>
      <xdr:spPr>
        <a:xfrm>
          <a:off x="12763500" y="982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141622</xdr:rowOff>
    </xdr:from>
    <xdr:ext cx="534377" cy="259045"/>
    <xdr:sp macro="" textlink="">
      <xdr:nvSpPr>
        <xdr:cNvPr id="596" name="テキスト ボックス 595"/>
        <xdr:cNvSpPr txBox="1"/>
      </xdr:nvSpPr>
      <xdr:spPr>
        <a:xfrm>
          <a:off x="12547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124496</xdr:rowOff>
    </xdr:from>
    <xdr:to>
      <xdr:col>85</xdr:col>
      <xdr:colOff>177800</xdr:colOff>
      <xdr:row>54</xdr:row>
      <xdr:rowOff>54646</xdr:rowOff>
    </xdr:to>
    <xdr:sp macro="" textlink="">
      <xdr:nvSpPr>
        <xdr:cNvPr id="602" name="楕円 601"/>
        <xdr:cNvSpPr/>
      </xdr:nvSpPr>
      <xdr:spPr>
        <a:xfrm>
          <a:off x="16268700" y="921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147373</xdr:rowOff>
    </xdr:from>
    <xdr:ext cx="534377" cy="259045"/>
    <xdr:sp macro="" textlink="">
      <xdr:nvSpPr>
        <xdr:cNvPr id="603" name="教育費該当値テキスト"/>
        <xdr:cNvSpPr txBox="1"/>
      </xdr:nvSpPr>
      <xdr:spPr>
        <a:xfrm>
          <a:off x="16370300" y="906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86679</xdr:rowOff>
    </xdr:from>
    <xdr:to>
      <xdr:col>81</xdr:col>
      <xdr:colOff>101600</xdr:colOff>
      <xdr:row>55</xdr:row>
      <xdr:rowOff>16829</xdr:rowOff>
    </xdr:to>
    <xdr:sp macro="" textlink="">
      <xdr:nvSpPr>
        <xdr:cNvPr id="604" name="楕円 603"/>
        <xdr:cNvSpPr/>
      </xdr:nvSpPr>
      <xdr:spPr>
        <a:xfrm>
          <a:off x="15430500" y="934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33356</xdr:rowOff>
    </xdr:from>
    <xdr:ext cx="534377" cy="259045"/>
    <xdr:sp macro="" textlink="">
      <xdr:nvSpPr>
        <xdr:cNvPr id="605" name="テキスト ボックス 604"/>
        <xdr:cNvSpPr txBox="1"/>
      </xdr:nvSpPr>
      <xdr:spPr>
        <a:xfrm>
          <a:off x="15214111" y="912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43703</xdr:rowOff>
    </xdr:from>
    <xdr:to>
      <xdr:col>76</xdr:col>
      <xdr:colOff>165100</xdr:colOff>
      <xdr:row>53</xdr:row>
      <xdr:rowOff>145303</xdr:rowOff>
    </xdr:to>
    <xdr:sp macro="" textlink="">
      <xdr:nvSpPr>
        <xdr:cNvPr id="606" name="楕円 605"/>
        <xdr:cNvSpPr/>
      </xdr:nvSpPr>
      <xdr:spPr>
        <a:xfrm>
          <a:off x="14541500" y="913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161830</xdr:rowOff>
    </xdr:from>
    <xdr:ext cx="534377" cy="259045"/>
    <xdr:sp macro="" textlink="">
      <xdr:nvSpPr>
        <xdr:cNvPr id="607" name="テキスト ボックス 606"/>
        <xdr:cNvSpPr txBox="1"/>
      </xdr:nvSpPr>
      <xdr:spPr>
        <a:xfrm>
          <a:off x="14325111" y="89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3142</xdr:rowOff>
    </xdr:from>
    <xdr:to>
      <xdr:col>72</xdr:col>
      <xdr:colOff>38100</xdr:colOff>
      <xdr:row>56</xdr:row>
      <xdr:rowOff>104742</xdr:rowOff>
    </xdr:to>
    <xdr:sp macro="" textlink="">
      <xdr:nvSpPr>
        <xdr:cNvPr id="608" name="楕円 607"/>
        <xdr:cNvSpPr/>
      </xdr:nvSpPr>
      <xdr:spPr>
        <a:xfrm>
          <a:off x="13652500" y="96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121269</xdr:rowOff>
    </xdr:from>
    <xdr:ext cx="534377" cy="259045"/>
    <xdr:sp macro="" textlink="">
      <xdr:nvSpPr>
        <xdr:cNvPr id="609" name="テキスト ボックス 608"/>
        <xdr:cNvSpPr txBox="1"/>
      </xdr:nvSpPr>
      <xdr:spPr>
        <a:xfrm>
          <a:off x="13436111" y="937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94811</xdr:rowOff>
    </xdr:from>
    <xdr:to>
      <xdr:col>67</xdr:col>
      <xdr:colOff>101600</xdr:colOff>
      <xdr:row>57</xdr:row>
      <xdr:rowOff>24961</xdr:rowOff>
    </xdr:to>
    <xdr:sp macro="" textlink="">
      <xdr:nvSpPr>
        <xdr:cNvPr id="610" name="楕円 609"/>
        <xdr:cNvSpPr/>
      </xdr:nvSpPr>
      <xdr:spPr>
        <a:xfrm>
          <a:off x="12763500" y="96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41488</xdr:rowOff>
    </xdr:from>
    <xdr:ext cx="534377" cy="259045"/>
    <xdr:sp macro="" textlink="">
      <xdr:nvSpPr>
        <xdr:cNvPr id="611" name="テキスト ボックス 610"/>
        <xdr:cNvSpPr txBox="1"/>
      </xdr:nvSpPr>
      <xdr:spPr>
        <a:xfrm>
          <a:off x="12547111" y="947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3" name="直線コネクタ 632"/>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6"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7" name="直線コネクタ 636"/>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27823</xdr:rowOff>
    </xdr:from>
    <xdr:to>
      <xdr:col>85</xdr:col>
      <xdr:colOff>127000</xdr:colOff>
      <xdr:row>78</xdr:row>
      <xdr:rowOff>100199</xdr:rowOff>
    </xdr:to>
    <xdr:cxnSp macro="">
      <xdr:nvCxnSpPr>
        <xdr:cNvPr id="638" name="直線コネクタ 637"/>
        <xdr:cNvCxnSpPr/>
      </xdr:nvCxnSpPr>
      <xdr:spPr>
        <a:xfrm flipV="1">
          <a:off x="15481300" y="13400923"/>
          <a:ext cx="838200" cy="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5788</xdr:rowOff>
    </xdr:from>
    <xdr:ext cx="469744" cy="259045"/>
    <xdr:sp macro="" textlink="">
      <xdr:nvSpPr>
        <xdr:cNvPr id="639" name="災害復旧費平均値テキスト"/>
        <xdr:cNvSpPr txBox="1"/>
      </xdr:nvSpPr>
      <xdr:spPr>
        <a:xfrm>
          <a:off x="16370300" y="133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40" name="フローチャート: 判断 639"/>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79852</xdr:rowOff>
    </xdr:from>
    <xdr:to>
      <xdr:col>81</xdr:col>
      <xdr:colOff>50800</xdr:colOff>
      <xdr:row>78</xdr:row>
      <xdr:rowOff>100199</xdr:rowOff>
    </xdr:to>
    <xdr:cxnSp macro="">
      <xdr:nvCxnSpPr>
        <xdr:cNvPr id="641" name="直線コネクタ 640"/>
        <xdr:cNvCxnSpPr/>
      </xdr:nvCxnSpPr>
      <xdr:spPr>
        <a:xfrm>
          <a:off x="14592300" y="13281502"/>
          <a:ext cx="889000" cy="19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2" name="フローチャート: 判断 641"/>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3" name="テキスト ボックス 642"/>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35367</xdr:rowOff>
    </xdr:from>
    <xdr:to>
      <xdr:col>76</xdr:col>
      <xdr:colOff>114300</xdr:colOff>
      <xdr:row>77</xdr:row>
      <xdr:rowOff>79852</xdr:rowOff>
    </xdr:to>
    <xdr:cxnSp macro="">
      <xdr:nvCxnSpPr>
        <xdr:cNvPr id="644" name="直線コネクタ 643"/>
        <xdr:cNvCxnSpPr/>
      </xdr:nvCxnSpPr>
      <xdr:spPr>
        <a:xfrm>
          <a:off x="13703300" y="13237017"/>
          <a:ext cx="889000" cy="4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5" name="フローチャート: 判断 644"/>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6" name="テキスト ボックス 645"/>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35367</xdr:rowOff>
    </xdr:from>
    <xdr:to>
      <xdr:col>71</xdr:col>
      <xdr:colOff>177800</xdr:colOff>
      <xdr:row>78</xdr:row>
      <xdr:rowOff>43140</xdr:rowOff>
    </xdr:to>
    <xdr:cxnSp macro="">
      <xdr:nvCxnSpPr>
        <xdr:cNvPr id="647" name="直線コネクタ 646"/>
        <xdr:cNvCxnSpPr/>
      </xdr:nvCxnSpPr>
      <xdr:spPr>
        <a:xfrm flipV="1">
          <a:off x="12814300" y="13237017"/>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8" name="フローチャート: 判断 647"/>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9" name="テキスト ボックス 648"/>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76829</xdr:rowOff>
    </xdr:from>
    <xdr:to>
      <xdr:col>67</xdr:col>
      <xdr:colOff>101600</xdr:colOff>
      <xdr:row>79</xdr:row>
      <xdr:rowOff>6979</xdr:rowOff>
    </xdr:to>
    <xdr:sp macro="" textlink="">
      <xdr:nvSpPr>
        <xdr:cNvPr id="650" name="フローチャート: 判断 649"/>
        <xdr:cNvSpPr/>
      </xdr:nvSpPr>
      <xdr:spPr>
        <a:xfrm>
          <a:off x="12763500" y="134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169556</xdr:rowOff>
    </xdr:from>
    <xdr:ext cx="378565" cy="259045"/>
    <xdr:sp macro="" textlink="">
      <xdr:nvSpPr>
        <xdr:cNvPr id="651" name="テキスト ボックス 650"/>
        <xdr:cNvSpPr txBox="1"/>
      </xdr:nvSpPr>
      <xdr:spPr>
        <a:xfrm>
          <a:off x="12625017" y="1354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148473</xdr:rowOff>
    </xdr:from>
    <xdr:to>
      <xdr:col>85</xdr:col>
      <xdr:colOff>177800</xdr:colOff>
      <xdr:row>78</xdr:row>
      <xdr:rowOff>78623</xdr:rowOff>
    </xdr:to>
    <xdr:sp macro="" textlink="">
      <xdr:nvSpPr>
        <xdr:cNvPr id="657" name="楕円 656"/>
        <xdr:cNvSpPr/>
      </xdr:nvSpPr>
      <xdr:spPr>
        <a:xfrm>
          <a:off x="162687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107850</xdr:rowOff>
    </xdr:from>
    <xdr:ext cx="469744" cy="259045"/>
    <xdr:sp macro="" textlink="">
      <xdr:nvSpPr>
        <xdr:cNvPr id="658" name="災害復旧費該当値テキスト"/>
        <xdr:cNvSpPr txBox="1"/>
      </xdr:nvSpPr>
      <xdr:spPr>
        <a:xfrm>
          <a:off x="16370300" y="1313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49399</xdr:rowOff>
    </xdr:from>
    <xdr:to>
      <xdr:col>81</xdr:col>
      <xdr:colOff>101600</xdr:colOff>
      <xdr:row>78</xdr:row>
      <xdr:rowOff>150999</xdr:rowOff>
    </xdr:to>
    <xdr:sp macro="" textlink="">
      <xdr:nvSpPr>
        <xdr:cNvPr id="659" name="楕円 658"/>
        <xdr:cNvSpPr/>
      </xdr:nvSpPr>
      <xdr:spPr>
        <a:xfrm>
          <a:off x="15430500" y="134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142126</xdr:rowOff>
    </xdr:from>
    <xdr:ext cx="378565" cy="259045"/>
    <xdr:sp macro="" textlink="">
      <xdr:nvSpPr>
        <xdr:cNvPr id="660" name="テキスト ボックス 659"/>
        <xdr:cNvSpPr txBox="1"/>
      </xdr:nvSpPr>
      <xdr:spPr>
        <a:xfrm>
          <a:off x="15292017" y="1351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29052</xdr:rowOff>
    </xdr:from>
    <xdr:to>
      <xdr:col>76</xdr:col>
      <xdr:colOff>165100</xdr:colOff>
      <xdr:row>77</xdr:row>
      <xdr:rowOff>130652</xdr:rowOff>
    </xdr:to>
    <xdr:sp macro="" textlink="">
      <xdr:nvSpPr>
        <xdr:cNvPr id="661" name="楕円 660"/>
        <xdr:cNvSpPr/>
      </xdr:nvSpPr>
      <xdr:spPr>
        <a:xfrm>
          <a:off x="14541500" y="1323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147179</xdr:rowOff>
    </xdr:from>
    <xdr:ext cx="469744" cy="259045"/>
    <xdr:sp macro="" textlink="">
      <xdr:nvSpPr>
        <xdr:cNvPr id="662" name="テキスト ボックス 661"/>
        <xdr:cNvSpPr txBox="1"/>
      </xdr:nvSpPr>
      <xdr:spPr>
        <a:xfrm>
          <a:off x="14357428" y="130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156017</xdr:rowOff>
    </xdr:from>
    <xdr:to>
      <xdr:col>72</xdr:col>
      <xdr:colOff>38100</xdr:colOff>
      <xdr:row>77</xdr:row>
      <xdr:rowOff>86167</xdr:rowOff>
    </xdr:to>
    <xdr:sp macro="" textlink="">
      <xdr:nvSpPr>
        <xdr:cNvPr id="663" name="楕円 662"/>
        <xdr:cNvSpPr/>
      </xdr:nvSpPr>
      <xdr:spPr>
        <a:xfrm>
          <a:off x="13652500" y="13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102694</xdr:rowOff>
    </xdr:from>
    <xdr:ext cx="469744" cy="259045"/>
    <xdr:sp macro="" textlink="">
      <xdr:nvSpPr>
        <xdr:cNvPr id="664" name="テキスト ボックス 663"/>
        <xdr:cNvSpPr txBox="1"/>
      </xdr:nvSpPr>
      <xdr:spPr>
        <a:xfrm>
          <a:off x="13468428" y="1296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163790</xdr:rowOff>
    </xdr:from>
    <xdr:to>
      <xdr:col>67</xdr:col>
      <xdr:colOff>101600</xdr:colOff>
      <xdr:row>78</xdr:row>
      <xdr:rowOff>93940</xdr:rowOff>
    </xdr:to>
    <xdr:sp macro="" textlink="">
      <xdr:nvSpPr>
        <xdr:cNvPr id="665" name="楕円 664"/>
        <xdr:cNvSpPr/>
      </xdr:nvSpPr>
      <xdr:spPr>
        <a:xfrm>
          <a:off x="12763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110467</xdr:rowOff>
    </xdr:from>
    <xdr:ext cx="469744" cy="259045"/>
    <xdr:sp macro="" textlink="">
      <xdr:nvSpPr>
        <xdr:cNvPr id="666" name="テキスト ボックス 665"/>
        <xdr:cNvSpPr txBox="1"/>
      </xdr:nvSpPr>
      <xdr:spPr>
        <a:xfrm>
          <a:off x="12579428" y="131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5" name="直線コネクタ 694"/>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6"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7" name="直線コネクタ 696"/>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8"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9" name="直線コネクタ 698"/>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96610</xdr:rowOff>
    </xdr:from>
    <xdr:to>
      <xdr:col>85</xdr:col>
      <xdr:colOff>127000</xdr:colOff>
      <xdr:row>92</xdr:row>
      <xdr:rowOff>152330</xdr:rowOff>
    </xdr:to>
    <xdr:cxnSp macro="">
      <xdr:nvCxnSpPr>
        <xdr:cNvPr id="700" name="直線コネクタ 699"/>
        <xdr:cNvCxnSpPr/>
      </xdr:nvCxnSpPr>
      <xdr:spPr>
        <a:xfrm flipV="1">
          <a:off x="15481300" y="15870010"/>
          <a:ext cx="838200" cy="5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701"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2" name="フローチャート: 判断 701"/>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152330</xdr:rowOff>
    </xdr:from>
    <xdr:to>
      <xdr:col>81</xdr:col>
      <xdr:colOff>50800</xdr:colOff>
      <xdr:row>92</xdr:row>
      <xdr:rowOff>157445</xdr:rowOff>
    </xdr:to>
    <xdr:cxnSp macro="">
      <xdr:nvCxnSpPr>
        <xdr:cNvPr id="703" name="直線コネクタ 702"/>
        <xdr:cNvCxnSpPr/>
      </xdr:nvCxnSpPr>
      <xdr:spPr>
        <a:xfrm flipV="1">
          <a:off x="14592300" y="15925730"/>
          <a:ext cx="889000" cy="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4" name="フローチャート: 判断 703"/>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5" name="テキスト ボックス 704"/>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151416</xdr:rowOff>
    </xdr:from>
    <xdr:to>
      <xdr:col>76</xdr:col>
      <xdr:colOff>114300</xdr:colOff>
      <xdr:row>92</xdr:row>
      <xdr:rowOff>157445</xdr:rowOff>
    </xdr:to>
    <xdr:cxnSp macro="">
      <xdr:nvCxnSpPr>
        <xdr:cNvPr id="706" name="直線コネクタ 705"/>
        <xdr:cNvCxnSpPr/>
      </xdr:nvCxnSpPr>
      <xdr:spPr>
        <a:xfrm>
          <a:off x="13703300" y="15924816"/>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7" name="フローチャート: 判断 706"/>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8" name="テキスト ボックス 707"/>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109325</xdr:rowOff>
    </xdr:from>
    <xdr:to>
      <xdr:col>71</xdr:col>
      <xdr:colOff>177800</xdr:colOff>
      <xdr:row>92</xdr:row>
      <xdr:rowOff>151416</xdr:rowOff>
    </xdr:to>
    <xdr:cxnSp macro="">
      <xdr:nvCxnSpPr>
        <xdr:cNvPr id="709" name="直線コネクタ 708"/>
        <xdr:cNvCxnSpPr/>
      </xdr:nvCxnSpPr>
      <xdr:spPr>
        <a:xfrm>
          <a:off x="12814300" y="15882725"/>
          <a:ext cx="8890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10" name="フローチャート: 判断 709"/>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11" name="テキスト ボックス 710"/>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163195</xdr:rowOff>
    </xdr:from>
    <xdr:to>
      <xdr:col>67</xdr:col>
      <xdr:colOff>101600</xdr:colOff>
      <xdr:row>96</xdr:row>
      <xdr:rowOff>93345</xdr:rowOff>
    </xdr:to>
    <xdr:sp macro="" textlink="">
      <xdr:nvSpPr>
        <xdr:cNvPr id="712" name="フローチャート: 判断 711"/>
        <xdr:cNvSpPr/>
      </xdr:nvSpPr>
      <xdr:spPr>
        <a:xfrm>
          <a:off x="12763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84472</xdr:rowOff>
    </xdr:from>
    <xdr:ext cx="534377" cy="259045"/>
    <xdr:sp macro="" textlink="">
      <xdr:nvSpPr>
        <xdr:cNvPr id="713" name="テキスト ボックス 712"/>
        <xdr:cNvSpPr txBox="1"/>
      </xdr:nvSpPr>
      <xdr:spPr>
        <a:xfrm>
          <a:off x="12547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45810</xdr:rowOff>
    </xdr:from>
    <xdr:to>
      <xdr:col>85</xdr:col>
      <xdr:colOff>177800</xdr:colOff>
      <xdr:row>92</xdr:row>
      <xdr:rowOff>147410</xdr:rowOff>
    </xdr:to>
    <xdr:sp macro="" textlink="">
      <xdr:nvSpPr>
        <xdr:cNvPr id="719" name="楕円 718"/>
        <xdr:cNvSpPr/>
      </xdr:nvSpPr>
      <xdr:spPr>
        <a:xfrm>
          <a:off x="16268700" y="158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68687</xdr:rowOff>
    </xdr:from>
    <xdr:ext cx="534377" cy="259045"/>
    <xdr:sp macro="" textlink="">
      <xdr:nvSpPr>
        <xdr:cNvPr id="720" name="公債費該当値テキスト"/>
        <xdr:cNvSpPr txBox="1"/>
      </xdr:nvSpPr>
      <xdr:spPr>
        <a:xfrm>
          <a:off x="16370300" y="1567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101530</xdr:rowOff>
    </xdr:from>
    <xdr:to>
      <xdr:col>81</xdr:col>
      <xdr:colOff>101600</xdr:colOff>
      <xdr:row>93</xdr:row>
      <xdr:rowOff>31680</xdr:rowOff>
    </xdr:to>
    <xdr:sp macro="" textlink="">
      <xdr:nvSpPr>
        <xdr:cNvPr id="721" name="楕円 720"/>
        <xdr:cNvSpPr/>
      </xdr:nvSpPr>
      <xdr:spPr>
        <a:xfrm>
          <a:off x="15430500" y="158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48207</xdr:rowOff>
    </xdr:from>
    <xdr:ext cx="534377" cy="259045"/>
    <xdr:sp macro="" textlink="">
      <xdr:nvSpPr>
        <xdr:cNvPr id="722" name="テキスト ボックス 721"/>
        <xdr:cNvSpPr txBox="1"/>
      </xdr:nvSpPr>
      <xdr:spPr>
        <a:xfrm>
          <a:off x="15214111" y="1565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106645</xdr:rowOff>
    </xdr:from>
    <xdr:to>
      <xdr:col>76</xdr:col>
      <xdr:colOff>165100</xdr:colOff>
      <xdr:row>93</xdr:row>
      <xdr:rowOff>36795</xdr:rowOff>
    </xdr:to>
    <xdr:sp macro="" textlink="">
      <xdr:nvSpPr>
        <xdr:cNvPr id="723" name="楕円 722"/>
        <xdr:cNvSpPr/>
      </xdr:nvSpPr>
      <xdr:spPr>
        <a:xfrm>
          <a:off x="14541500" y="15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53322</xdr:rowOff>
    </xdr:from>
    <xdr:ext cx="534377" cy="259045"/>
    <xdr:sp macro="" textlink="">
      <xdr:nvSpPr>
        <xdr:cNvPr id="724" name="テキスト ボックス 723"/>
        <xdr:cNvSpPr txBox="1"/>
      </xdr:nvSpPr>
      <xdr:spPr>
        <a:xfrm>
          <a:off x="14325111" y="156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100616</xdr:rowOff>
    </xdr:from>
    <xdr:to>
      <xdr:col>72</xdr:col>
      <xdr:colOff>38100</xdr:colOff>
      <xdr:row>93</xdr:row>
      <xdr:rowOff>30766</xdr:rowOff>
    </xdr:to>
    <xdr:sp macro="" textlink="">
      <xdr:nvSpPr>
        <xdr:cNvPr id="725" name="楕円 724"/>
        <xdr:cNvSpPr/>
      </xdr:nvSpPr>
      <xdr:spPr>
        <a:xfrm>
          <a:off x="13652500" y="158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47293</xdr:rowOff>
    </xdr:from>
    <xdr:ext cx="534377" cy="259045"/>
    <xdr:sp macro="" textlink="">
      <xdr:nvSpPr>
        <xdr:cNvPr id="726" name="テキスト ボックス 725"/>
        <xdr:cNvSpPr txBox="1"/>
      </xdr:nvSpPr>
      <xdr:spPr>
        <a:xfrm>
          <a:off x="13436111" y="156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58525</xdr:rowOff>
    </xdr:from>
    <xdr:to>
      <xdr:col>67</xdr:col>
      <xdr:colOff>101600</xdr:colOff>
      <xdr:row>92</xdr:row>
      <xdr:rowOff>160125</xdr:rowOff>
    </xdr:to>
    <xdr:sp macro="" textlink="">
      <xdr:nvSpPr>
        <xdr:cNvPr id="727" name="楕円 726"/>
        <xdr:cNvSpPr/>
      </xdr:nvSpPr>
      <xdr:spPr>
        <a:xfrm>
          <a:off x="12763500" y="158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5202</xdr:rowOff>
    </xdr:from>
    <xdr:ext cx="534377" cy="259045"/>
    <xdr:sp macro="" textlink="">
      <xdr:nvSpPr>
        <xdr:cNvPr id="728" name="テキスト ボックス 727"/>
        <xdr:cNvSpPr txBox="1"/>
      </xdr:nvSpPr>
      <xdr:spPr>
        <a:xfrm>
          <a:off x="12547111" y="15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2" name="テキスト ボックス 74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4" name="テキスト ボックス 74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6" name="テキスト ボックス 74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8" name="テキスト ボックス 74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2" name="直線コネクタ 751"/>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5"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6" name="直線コネクタ 755"/>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7" name="直線コネクタ 75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8"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9" name="フローチャート: 判断 758"/>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0" name="直線コネクタ 75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61" name="フローチャート: 判断 760"/>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2" name="テキスト ボックス 761"/>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3" name="直線コネクタ 76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4" name="フローチャート: 判断 763"/>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5" name="テキスト ボックス 764"/>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6" name="直線コネクタ 76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7" name="フローチャート: 判断 766"/>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8" name="テキスト ボックス 767"/>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128524</xdr:rowOff>
    </xdr:from>
    <xdr:to>
      <xdr:col>98</xdr:col>
      <xdr:colOff>38100</xdr:colOff>
      <xdr:row>39</xdr:row>
      <xdr:rowOff>58674</xdr:rowOff>
    </xdr:to>
    <xdr:sp macro="" textlink="">
      <xdr:nvSpPr>
        <xdr:cNvPr id="769" name="フローチャート: 判断 768"/>
        <xdr:cNvSpPr/>
      </xdr:nvSpPr>
      <xdr:spPr>
        <a:xfrm>
          <a:off x="18605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75201</xdr:rowOff>
    </xdr:from>
    <xdr:ext cx="313932" cy="259045"/>
    <xdr:sp macro="" textlink="">
      <xdr:nvSpPr>
        <xdr:cNvPr id="770" name="テキスト ボックス 769"/>
        <xdr:cNvSpPr txBox="1"/>
      </xdr:nvSpPr>
      <xdr:spPr>
        <a:xfrm>
          <a:off x="18499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6" name="楕円 77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8" name="楕円 77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9" name="テキスト ボックス 77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0" name="楕円 77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1" name="テキスト ボックス 78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2" name="楕円 78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3" name="テキスト ボックス 78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4" name="楕円 78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5" name="テキスト ボックス 78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総務費は、令和</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年度の特別定額給付金事業が皆減したため、前年度に比べて大幅減の住民一人当たり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64,107</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ったが、依然</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類似団体と比べても高い</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水準</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これは、有線テレビジョン放送網の光ファイバ化</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旧本庁舎・第二庁舎の解体工事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民生費は、歳出総額の</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33.0</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％を占めており、住民一人当たり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215,023</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大きく増加した。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国施策に加え</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本市独自</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に実施した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子育て世帯</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や住民税非課税世帯</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への臨時特別給付金などの増が主な要因である。</a:t>
          </a:r>
          <a:endParaRPr kumimoji="0"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85,242</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円となっており、前年度より大きく増加し、類似団体平均に比べても高い状況となっている。これは、新可燃物処理施設の建設負担金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新型コロナウイルスワクチン接種や</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PCR</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検査などの</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コロナ対策経費が一時的に増加したことによるものである。</a:t>
          </a:r>
          <a:endPar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	98,721</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前年度より減少した。</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これは、本市独自の</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飲食業や旅行関連業者への緊急支援や、プレミアム付商品券発行による地元事業者緊急支援を実施した一方、</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制度融資資金</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、企業立地補助金などの実績が減となったことが</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250" i="0">
              <a:solidFill>
                <a:schemeClr val="dk1"/>
              </a:solidFill>
              <a:effectLst/>
              <a:latin typeface="ＭＳ Ｐゴシック" panose="020B0600070205080204" pitchFamily="50" charset="-128"/>
              <a:ea typeface="ＭＳ Ｐゴシック" panose="020B0600070205080204" pitchFamily="50" charset="-128"/>
              <a:cs typeface="+mn-cs"/>
            </a:rPr>
            <a:t>類似団体と比べ</a:t>
          </a:r>
          <a:r>
            <a:rPr kumimoji="1" lang="ja-JP" altLang="en-US" sz="1250" i="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250" i="0">
              <a:solidFill>
                <a:schemeClr val="dk1"/>
              </a:solidFill>
              <a:effectLst/>
              <a:latin typeface="ＭＳ Ｐゴシック" panose="020B0600070205080204" pitchFamily="50" charset="-128"/>
              <a:ea typeface="ＭＳ Ｐゴシック" panose="020B0600070205080204" pitchFamily="50" charset="-128"/>
              <a:cs typeface="+mn-cs"/>
            </a:rPr>
            <a:t>高い状況となっている。</a:t>
          </a:r>
          <a:endParaRPr lang="ja-JP" altLang="ja-JP" sz="1250" i="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59,160</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円となっており、前年度より</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、類似団体平均に比べて高い状況となっている。これは、義務教育学校（江山学園）増築工事</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や河原町総合運動場の用地取得などによる</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増が</a:t>
          </a:r>
          <a:r>
            <a:rPr kumimoji="1" lang="ja-JP" altLang="en-US" sz="1250">
              <a:solidFill>
                <a:sysClr val="windowText" lastClr="000000"/>
              </a:solidFill>
              <a:effectLst/>
              <a:latin typeface="ＭＳ Ｐゴシック" panose="020B0600070205080204" pitchFamily="50" charset="-128"/>
              <a:ea typeface="ＭＳ Ｐゴシック" panose="020B0600070205080204" pitchFamily="50" charset="-128"/>
              <a:cs typeface="+mn-cs"/>
            </a:rPr>
            <a:t>主な</a:t>
          </a:r>
          <a:r>
            <a:rPr kumimoji="1" lang="ja-JP" altLang="ja-JP" sz="1250">
              <a:solidFill>
                <a:sysClr val="windowText" lastClr="000000"/>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2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財政調整基金残高は、災害等の将来の不測の事態への備えとして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引き続き減債基金との合計残高</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億円（標準財政規模の約</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割）を目標に積み立てる。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行財政改革を着実に進めていることから、実質収支は黒字で推移しており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実質単年度収支についても黒字と</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今後とも歳入歳出のバランスを重視し、適正な財政運営を目指す。</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下水道等事業は、節水意識の高まりや人口減少などにより、有収水量、使用料収入ともに減少したが、ピークが過ぎた起債償還に伴う利子の減少などにより、経常収支比率は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り、健全財政を維持している。今後増加が予想される施設の更新需要に向けて、鳥取市下水道等事業経営戦略やストックマネジメント計画に基づき、施設の統廃合やダウンサイジングによる効率的な更新や維持管理を行い、投資の合理化と財政の健全化の実現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病院事業は、入院・外来ともに平均単価が上昇したことで医業収益が増加し、さらに</a:t>
          </a:r>
          <a:r>
            <a:rPr kumimoji="1" lang="ja-JP" altLang="ja-JP" sz="1300" b="0" i="0" u="none"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前年度に引き続いて</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新型コロナウイルス感染症患者対応に積極的に取り組み、国・県等の財政支援を受けたことで経常収支が２年連続で黒字となり、</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1.36</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ポイント改善している。今後も専門医の確保、高度医療や救急医療体制の充実に加え、</a:t>
          </a:r>
          <a:r>
            <a:rPr kumimoji="1" lang="ja-JP" altLang="ja-JP" sz="1300" b="0" i="0" u="none" baseline="0">
              <a:solidFill>
                <a:schemeClr val="dk1"/>
              </a:solidFill>
              <a:effectLst/>
              <a:latin typeface="ＭＳ Ｐゴシック" panose="020B0600070205080204" pitchFamily="50" charset="-128"/>
              <a:ea typeface="ＭＳ Ｐゴシック" panose="020B0600070205080204" pitchFamily="50" charset="-128"/>
              <a:cs typeface="+mn-cs"/>
            </a:rPr>
            <a:t>急性期から回復期、さらには在宅医療の支援へと切れ目のない医療提供の推進を図りながら経営の安定化に努める。</a:t>
          </a:r>
          <a:endParaRPr lang="ja-JP" altLang="ja-JP" sz="1300" u="none">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国民健康保険費特別会計は、保険料収納率が前年度から</a:t>
          </a:r>
          <a:r>
            <a:rPr kumimoji="1" lang="en-US" altLang="ja-JP" sz="1300" u="none">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300" u="none">
              <a:solidFill>
                <a:schemeClr val="dk1"/>
              </a:solidFill>
              <a:effectLst/>
              <a:latin typeface="ＭＳ Ｐゴシック" panose="020B0600070205080204" pitchFamily="50" charset="-128"/>
              <a:ea typeface="ＭＳ Ｐゴシック" panose="020B0600070205080204" pitchFamily="50" charset="-128"/>
              <a:cs typeface="+mn-cs"/>
            </a:rPr>
            <a:t>ポイント上昇するなど歳入の確保に努め、堅実に黒字を維持している。今後、高齢化の進展などにより、一人当たりの医療費の増加や被保険者の減少が想定されるなか、鳥取市国民健康保険事業計画に基づき、収支の均衡を図りながら安定した運営に努める。</a:t>
          </a:r>
          <a:endParaRPr lang="ja-JP" altLang="ja-JP" sz="1300" u="none">
            <a:effectLst/>
            <a:latin typeface="ＭＳ Ｐゴシック" panose="020B0600070205080204" pitchFamily="50" charset="-128"/>
            <a:ea typeface="ＭＳ Ｐゴシック" panose="020B0600070205080204" pitchFamily="50" charset="-128"/>
          </a:endParaRPr>
        </a:p>
        <a:p>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78</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79</v>
      </c>
      <c r="C2" s="179"/>
      <c r="D2" s="180"/>
    </row>
    <row r="3" spans="1:119" ht="18.75" customHeight="1" thickBot="1" x14ac:dyDescent="0.25">
      <c r="A3" s="178"/>
      <c r="B3" s="419" t="s">
        <v>80</v>
      </c>
      <c r="C3" s="420"/>
      <c r="D3" s="420"/>
      <c r="E3" s="421"/>
      <c r="F3" s="421"/>
      <c r="G3" s="421"/>
      <c r="H3" s="421"/>
      <c r="I3" s="421"/>
      <c r="J3" s="421"/>
      <c r="K3" s="421"/>
      <c r="L3" s="421" t="s">
        <v>81</v>
      </c>
      <c r="M3" s="421"/>
      <c r="N3" s="421"/>
      <c r="O3" s="421"/>
      <c r="P3" s="421"/>
      <c r="Q3" s="421"/>
      <c r="R3" s="428"/>
      <c r="S3" s="428"/>
      <c r="T3" s="428"/>
      <c r="U3" s="428"/>
      <c r="V3" s="429"/>
      <c r="W3" s="403" t="s">
        <v>82</v>
      </c>
      <c r="X3" s="404"/>
      <c r="Y3" s="404"/>
      <c r="Z3" s="404"/>
      <c r="AA3" s="404"/>
      <c r="AB3" s="420"/>
      <c r="AC3" s="428" t="s">
        <v>83</v>
      </c>
      <c r="AD3" s="404"/>
      <c r="AE3" s="404"/>
      <c r="AF3" s="404"/>
      <c r="AG3" s="404"/>
      <c r="AH3" s="404"/>
      <c r="AI3" s="404"/>
      <c r="AJ3" s="404"/>
      <c r="AK3" s="404"/>
      <c r="AL3" s="405"/>
      <c r="AM3" s="403" t="s">
        <v>84</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85</v>
      </c>
      <c r="BO3" s="404"/>
      <c r="BP3" s="404"/>
      <c r="BQ3" s="404"/>
      <c r="BR3" s="404"/>
      <c r="BS3" s="404"/>
      <c r="BT3" s="404"/>
      <c r="BU3" s="405"/>
      <c r="BV3" s="403" t="s">
        <v>86</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87</v>
      </c>
      <c r="CU3" s="404"/>
      <c r="CV3" s="404"/>
      <c r="CW3" s="404"/>
      <c r="CX3" s="404"/>
      <c r="CY3" s="404"/>
      <c r="CZ3" s="404"/>
      <c r="DA3" s="405"/>
      <c r="DB3" s="403" t="s">
        <v>88</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89</v>
      </c>
      <c r="AZ4" s="407"/>
      <c r="BA4" s="407"/>
      <c r="BB4" s="407"/>
      <c r="BC4" s="407"/>
      <c r="BD4" s="407"/>
      <c r="BE4" s="407"/>
      <c r="BF4" s="407"/>
      <c r="BG4" s="407"/>
      <c r="BH4" s="407"/>
      <c r="BI4" s="407"/>
      <c r="BJ4" s="407"/>
      <c r="BK4" s="407"/>
      <c r="BL4" s="407"/>
      <c r="BM4" s="408"/>
      <c r="BN4" s="409">
        <v>124172132</v>
      </c>
      <c r="BO4" s="410"/>
      <c r="BP4" s="410"/>
      <c r="BQ4" s="410"/>
      <c r="BR4" s="410"/>
      <c r="BS4" s="410"/>
      <c r="BT4" s="410"/>
      <c r="BU4" s="411"/>
      <c r="BV4" s="409">
        <v>132640358</v>
      </c>
      <c r="BW4" s="410"/>
      <c r="BX4" s="410"/>
      <c r="BY4" s="410"/>
      <c r="BZ4" s="410"/>
      <c r="CA4" s="410"/>
      <c r="CB4" s="410"/>
      <c r="CC4" s="411"/>
      <c r="CD4" s="412" t="s">
        <v>90</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4.2</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91</v>
      </c>
      <c r="AN5" s="476"/>
      <c r="AO5" s="476"/>
      <c r="AP5" s="476"/>
      <c r="AQ5" s="476"/>
      <c r="AR5" s="476"/>
      <c r="AS5" s="476"/>
      <c r="AT5" s="477"/>
      <c r="AU5" s="478" t="s">
        <v>92</v>
      </c>
      <c r="AV5" s="479"/>
      <c r="AW5" s="479"/>
      <c r="AX5" s="479"/>
      <c r="AY5" s="480" t="s">
        <v>93</v>
      </c>
      <c r="AZ5" s="481"/>
      <c r="BA5" s="481"/>
      <c r="BB5" s="481"/>
      <c r="BC5" s="481"/>
      <c r="BD5" s="481"/>
      <c r="BE5" s="481"/>
      <c r="BF5" s="481"/>
      <c r="BG5" s="481"/>
      <c r="BH5" s="481"/>
      <c r="BI5" s="481"/>
      <c r="BJ5" s="481"/>
      <c r="BK5" s="481"/>
      <c r="BL5" s="481"/>
      <c r="BM5" s="482"/>
      <c r="BN5" s="446">
        <v>120402245</v>
      </c>
      <c r="BO5" s="447"/>
      <c r="BP5" s="447"/>
      <c r="BQ5" s="447"/>
      <c r="BR5" s="447"/>
      <c r="BS5" s="447"/>
      <c r="BT5" s="447"/>
      <c r="BU5" s="448"/>
      <c r="BV5" s="446">
        <v>129905614</v>
      </c>
      <c r="BW5" s="447"/>
      <c r="BX5" s="447"/>
      <c r="BY5" s="447"/>
      <c r="BZ5" s="447"/>
      <c r="CA5" s="447"/>
      <c r="CB5" s="447"/>
      <c r="CC5" s="448"/>
      <c r="CD5" s="449" t="s">
        <v>94</v>
      </c>
      <c r="CE5" s="450"/>
      <c r="CF5" s="450"/>
      <c r="CG5" s="450"/>
      <c r="CH5" s="450"/>
      <c r="CI5" s="450"/>
      <c r="CJ5" s="450"/>
      <c r="CK5" s="450"/>
      <c r="CL5" s="450"/>
      <c r="CM5" s="450"/>
      <c r="CN5" s="450"/>
      <c r="CO5" s="450"/>
      <c r="CP5" s="450"/>
      <c r="CQ5" s="450"/>
      <c r="CR5" s="450"/>
      <c r="CS5" s="451"/>
      <c r="CT5" s="443">
        <v>85.6</v>
      </c>
      <c r="CU5" s="444"/>
      <c r="CV5" s="444"/>
      <c r="CW5" s="444"/>
      <c r="CX5" s="444"/>
      <c r="CY5" s="444"/>
      <c r="CZ5" s="444"/>
      <c r="DA5" s="445"/>
      <c r="DB5" s="443">
        <v>88.5</v>
      </c>
      <c r="DC5" s="444"/>
      <c r="DD5" s="444"/>
      <c r="DE5" s="444"/>
      <c r="DF5" s="444"/>
      <c r="DG5" s="444"/>
      <c r="DH5" s="444"/>
      <c r="DI5" s="445"/>
    </row>
    <row r="6" spans="1:119" ht="18.75" customHeight="1" x14ac:dyDescent="0.2">
      <c r="A6" s="178"/>
      <c r="B6" s="452" t="s">
        <v>95</v>
      </c>
      <c r="C6" s="453"/>
      <c r="D6" s="453"/>
      <c r="E6" s="454"/>
      <c r="F6" s="454"/>
      <c r="G6" s="454"/>
      <c r="H6" s="454"/>
      <c r="I6" s="454"/>
      <c r="J6" s="454"/>
      <c r="K6" s="454"/>
      <c r="L6" s="454" t="s">
        <v>96</v>
      </c>
      <c r="M6" s="454"/>
      <c r="N6" s="454"/>
      <c r="O6" s="454"/>
      <c r="P6" s="454"/>
      <c r="Q6" s="454"/>
      <c r="R6" s="458"/>
      <c r="S6" s="458"/>
      <c r="T6" s="458"/>
      <c r="U6" s="458"/>
      <c r="V6" s="459"/>
      <c r="W6" s="462" t="s">
        <v>97</v>
      </c>
      <c r="X6" s="463"/>
      <c r="Y6" s="463"/>
      <c r="Z6" s="463"/>
      <c r="AA6" s="463"/>
      <c r="AB6" s="453"/>
      <c r="AC6" s="466" t="s">
        <v>98</v>
      </c>
      <c r="AD6" s="467"/>
      <c r="AE6" s="467"/>
      <c r="AF6" s="467"/>
      <c r="AG6" s="467"/>
      <c r="AH6" s="467"/>
      <c r="AI6" s="467"/>
      <c r="AJ6" s="467"/>
      <c r="AK6" s="467"/>
      <c r="AL6" s="468"/>
      <c r="AM6" s="475" t="s">
        <v>99</v>
      </c>
      <c r="AN6" s="476"/>
      <c r="AO6" s="476"/>
      <c r="AP6" s="476"/>
      <c r="AQ6" s="476"/>
      <c r="AR6" s="476"/>
      <c r="AS6" s="476"/>
      <c r="AT6" s="477"/>
      <c r="AU6" s="478" t="s">
        <v>92</v>
      </c>
      <c r="AV6" s="479"/>
      <c r="AW6" s="479"/>
      <c r="AX6" s="479"/>
      <c r="AY6" s="480" t="s">
        <v>100</v>
      </c>
      <c r="AZ6" s="481"/>
      <c r="BA6" s="481"/>
      <c r="BB6" s="481"/>
      <c r="BC6" s="481"/>
      <c r="BD6" s="481"/>
      <c r="BE6" s="481"/>
      <c r="BF6" s="481"/>
      <c r="BG6" s="481"/>
      <c r="BH6" s="481"/>
      <c r="BI6" s="481"/>
      <c r="BJ6" s="481"/>
      <c r="BK6" s="481"/>
      <c r="BL6" s="481"/>
      <c r="BM6" s="482"/>
      <c r="BN6" s="446">
        <v>3769887</v>
      </c>
      <c r="BO6" s="447"/>
      <c r="BP6" s="447"/>
      <c r="BQ6" s="447"/>
      <c r="BR6" s="447"/>
      <c r="BS6" s="447"/>
      <c r="BT6" s="447"/>
      <c r="BU6" s="448"/>
      <c r="BV6" s="446">
        <v>2734744</v>
      </c>
      <c r="BW6" s="447"/>
      <c r="BX6" s="447"/>
      <c r="BY6" s="447"/>
      <c r="BZ6" s="447"/>
      <c r="CA6" s="447"/>
      <c r="CB6" s="447"/>
      <c r="CC6" s="448"/>
      <c r="CD6" s="449" t="s">
        <v>101</v>
      </c>
      <c r="CE6" s="450"/>
      <c r="CF6" s="450"/>
      <c r="CG6" s="450"/>
      <c r="CH6" s="450"/>
      <c r="CI6" s="450"/>
      <c r="CJ6" s="450"/>
      <c r="CK6" s="450"/>
      <c r="CL6" s="450"/>
      <c r="CM6" s="450"/>
      <c r="CN6" s="450"/>
      <c r="CO6" s="450"/>
      <c r="CP6" s="450"/>
      <c r="CQ6" s="450"/>
      <c r="CR6" s="450"/>
      <c r="CS6" s="451"/>
      <c r="CT6" s="483">
        <v>89.3</v>
      </c>
      <c r="CU6" s="484"/>
      <c r="CV6" s="484"/>
      <c r="CW6" s="484"/>
      <c r="CX6" s="484"/>
      <c r="CY6" s="484"/>
      <c r="CZ6" s="484"/>
      <c r="DA6" s="485"/>
      <c r="DB6" s="483">
        <v>94.3</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102</v>
      </c>
      <c r="AN7" s="476"/>
      <c r="AO7" s="476"/>
      <c r="AP7" s="476"/>
      <c r="AQ7" s="476"/>
      <c r="AR7" s="476"/>
      <c r="AS7" s="476"/>
      <c r="AT7" s="477"/>
      <c r="AU7" s="478" t="s">
        <v>92</v>
      </c>
      <c r="AV7" s="479"/>
      <c r="AW7" s="479"/>
      <c r="AX7" s="479"/>
      <c r="AY7" s="480" t="s">
        <v>103</v>
      </c>
      <c r="AZ7" s="481"/>
      <c r="BA7" s="481"/>
      <c r="BB7" s="481"/>
      <c r="BC7" s="481"/>
      <c r="BD7" s="481"/>
      <c r="BE7" s="481"/>
      <c r="BF7" s="481"/>
      <c r="BG7" s="481"/>
      <c r="BH7" s="481"/>
      <c r="BI7" s="481"/>
      <c r="BJ7" s="481"/>
      <c r="BK7" s="481"/>
      <c r="BL7" s="481"/>
      <c r="BM7" s="482"/>
      <c r="BN7" s="446">
        <v>702994</v>
      </c>
      <c r="BO7" s="447"/>
      <c r="BP7" s="447"/>
      <c r="BQ7" s="447"/>
      <c r="BR7" s="447"/>
      <c r="BS7" s="447"/>
      <c r="BT7" s="447"/>
      <c r="BU7" s="448"/>
      <c r="BV7" s="446">
        <v>615081</v>
      </c>
      <c r="BW7" s="447"/>
      <c r="BX7" s="447"/>
      <c r="BY7" s="447"/>
      <c r="BZ7" s="447"/>
      <c r="CA7" s="447"/>
      <c r="CB7" s="447"/>
      <c r="CC7" s="448"/>
      <c r="CD7" s="449" t="s">
        <v>104</v>
      </c>
      <c r="CE7" s="450"/>
      <c r="CF7" s="450"/>
      <c r="CG7" s="450"/>
      <c r="CH7" s="450"/>
      <c r="CI7" s="450"/>
      <c r="CJ7" s="450"/>
      <c r="CK7" s="450"/>
      <c r="CL7" s="450"/>
      <c r="CM7" s="450"/>
      <c r="CN7" s="450"/>
      <c r="CO7" s="450"/>
      <c r="CP7" s="450"/>
      <c r="CQ7" s="450"/>
      <c r="CR7" s="450"/>
      <c r="CS7" s="451"/>
      <c r="CT7" s="446">
        <v>52854229</v>
      </c>
      <c r="CU7" s="447"/>
      <c r="CV7" s="447"/>
      <c r="CW7" s="447"/>
      <c r="CX7" s="447"/>
      <c r="CY7" s="447"/>
      <c r="CZ7" s="447"/>
      <c r="DA7" s="448"/>
      <c r="DB7" s="446">
        <v>50938852</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105</v>
      </c>
      <c r="AN8" s="476"/>
      <c r="AO8" s="476"/>
      <c r="AP8" s="476"/>
      <c r="AQ8" s="476"/>
      <c r="AR8" s="476"/>
      <c r="AS8" s="476"/>
      <c r="AT8" s="477"/>
      <c r="AU8" s="478" t="s">
        <v>106</v>
      </c>
      <c r="AV8" s="479"/>
      <c r="AW8" s="479"/>
      <c r="AX8" s="479"/>
      <c r="AY8" s="480" t="s">
        <v>107</v>
      </c>
      <c r="AZ8" s="481"/>
      <c r="BA8" s="481"/>
      <c r="BB8" s="481"/>
      <c r="BC8" s="481"/>
      <c r="BD8" s="481"/>
      <c r="BE8" s="481"/>
      <c r="BF8" s="481"/>
      <c r="BG8" s="481"/>
      <c r="BH8" s="481"/>
      <c r="BI8" s="481"/>
      <c r="BJ8" s="481"/>
      <c r="BK8" s="481"/>
      <c r="BL8" s="481"/>
      <c r="BM8" s="482"/>
      <c r="BN8" s="446">
        <v>3066893</v>
      </c>
      <c r="BO8" s="447"/>
      <c r="BP8" s="447"/>
      <c r="BQ8" s="447"/>
      <c r="BR8" s="447"/>
      <c r="BS8" s="447"/>
      <c r="BT8" s="447"/>
      <c r="BU8" s="448"/>
      <c r="BV8" s="446">
        <v>2119663</v>
      </c>
      <c r="BW8" s="447"/>
      <c r="BX8" s="447"/>
      <c r="BY8" s="447"/>
      <c r="BZ8" s="447"/>
      <c r="CA8" s="447"/>
      <c r="CB8" s="447"/>
      <c r="CC8" s="448"/>
      <c r="CD8" s="449" t="s">
        <v>108</v>
      </c>
      <c r="CE8" s="450"/>
      <c r="CF8" s="450"/>
      <c r="CG8" s="450"/>
      <c r="CH8" s="450"/>
      <c r="CI8" s="450"/>
      <c r="CJ8" s="450"/>
      <c r="CK8" s="450"/>
      <c r="CL8" s="450"/>
      <c r="CM8" s="450"/>
      <c r="CN8" s="450"/>
      <c r="CO8" s="450"/>
      <c r="CP8" s="450"/>
      <c r="CQ8" s="450"/>
      <c r="CR8" s="450"/>
      <c r="CS8" s="451"/>
      <c r="CT8" s="486">
        <v>0.51</v>
      </c>
      <c r="CU8" s="487"/>
      <c r="CV8" s="487"/>
      <c r="CW8" s="487"/>
      <c r="CX8" s="487"/>
      <c r="CY8" s="487"/>
      <c r="CZ8" s="487"/>
      <c r="DA8" s="488"/>
      <c r="DB8" s="486">
        <v>0.52</v>
      </c>
      <c r="DC8" s="487"/>
      <c r="DD8" s="487"/>
      <c r="DE8" s="487"/>
      <c r="DF8" s="487"/>
      <c r="DG8" s="487"/>
      <c r="DH8" s="487"/>
      <c r="DI8" s="488"/>
    </row>
    <row r="9" spans="1:119" ht="18.75" customHeight="1" thickBot="1" x14ac:dyDescent="0.25">
      <c r="A9" s="178"/>
      <c r="B9" s="440" t="s">
        <v>109</v>
      </c>
      <c r="C9" s="441"/>
      <c r="D9" s="441"/>
      <c r="E9" s="441"/>
      <c r="F9" s="441"/>
      <c r="G9" s="441"/>
      <c r="H9" s="441"/>
      <c r="I9" s="441"/>
      <c r="J9" s="441"/>
      <c r="K9" s="489"/>
      <c r="L9" s="490" t="s">
        <v>110</v>
      </c>
      <c r="M9" s="491"/>
      <c r="N9" s="491"/>
      <c r="O9" s="491"/>
      <c r="P9" s="491"/>
      <c r="Q9" s="492"/>
      <c r="R9" s="493">
        <v>188465</v>
      </c>
      <c r="S9" s="494"/>
      <c r="T9" s="494"/>
      <c r="U9" s="494"/>
      <c r="V9" s="495"/>
      <c r="W9" s="403" t="s">
        <v>111</v>
      </c>
      <c r="X9" s="404"/>
      <c r="Y9" s="404"/>
      <c r="Z9" s="404"/>
      <c r="AA9" s="404"/>
      <c r="AB9" s="404"/>
      <c r="AC9" s="404"/>
      <c r="AD9" s="404"/>
      <c r="AE9" s="404"/>
      <c r="AF9" s="404"/>
      <c r="AG9" s="404"/>
      <c r="AH9" s="404"/>
      <c r="AI9" s="404"/>
      <c r="AJ9" s="404"/>
      <c r="AK9" s="404"/>
      <c r="AL9" s="405"/>
      <c r="AM9" s="475" t="s">
        <v>112</v>
      </c>
      <c r="AN9" s="476"/>
      <c r="AO9" s="476"/>
      <c r="AP9" s="476"/>
      <c r="AQ9" s="476"/>
      <c r="AR9" s="476"/>
      <c r="AS9" s="476"/>
      <c r="AT9" s="477"/>
      <c r="AU9" s="478" t="s">
        <v>92</v>
      </c>
      <c r="AV9" s="479"/>
      <c r="AW9" s="479"/>
      <c r="AX9" s="479"/>
      <c r="AY9" s="480" t="s">
        <v>113</v>
      </c>
      <c r="AZ9" s="481"/>
      <c r="BA9" s="481"/>
      <c r="BB9" s="481"/>
      <c r="BC9" s="481"/>
      <c r="BD9" s="481"/>
      <c r="BE9" s="481"/>
      <c r="BF9" s="481"/>
      <c r="BG9" s="481"/>
      <c r="BH9" s="481"/>
      <c r="BI9" s="481"/>
      <c r="BJ9" s="481"/>
      <c r="BK9" s="481"/>
      <c r="BL9" s="481"/>
      <c r="BM9" s="482"/>
      <c r="BN9" s="446">
        <v>947230</v>
      </c>
      <c r="BO9" s="447"/>
      <c r="BP9" s="447"/>
      <c r="BQ9" s="447"/>
      <c r="BR9" s="447"/>
      <c r="BS9" s="447"/>
      <c r="BT9" s="447"/>
      <c r="BU9" s="448"/>
      <c r="BV9" s="446">
        <v>208977</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14.7</v>
      </c>
      <c r="CU9" s="444"/>
      <c r="CV9" s="444"/>
      <c r="CW9" s="444"/>
      <c r="CX9" s="444"/>
      <c r="CY9" s="444"/>
      <c r="CZ9" s="444"/>
      <c r="DA9" s="445"/>
      <c r="DB9" s="443">
        <v>14.4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115</v>
      </c>
      <c r="M10" s="476"/>
      <c r="N10" s="476"/>
      <c r="O10" s="476"/>
      <c r="P10" s="476"/>
      <c r="Q10" s="477"/>
      <c r="R10" s="497">
        <v>193717</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117</v>
      </c>
      <c r="AV10" s="479"/>
      <c r="AW10" s="479"/>
      <c r="AX10" s="479"/>
      <c r="AY10" s="480" t="s">
        <v>118</v>
      </c>
      <c r="AZ10" s="481"/>
      <c r="BA10" s="481"/>
      <c r="BB10" s="481"/>
      <c r="BC10" s="481"/>
      <c r="BD10" s="481"/>
      <c r="BE10" s="481"/>
      <c r="BF10" s="481"/>
      <c r="BG10" s="481"/>
      <c r="BH10" s="481"/>
      <c r="BI10" s="481"/>
      <c r="BJ10" s="481"/>
      <c r="BK10" s="481"/>
      <c r="BL10" s="481"/>
      <c r="BM10" s="482"/>
      <c r="BN10" s="446">
        <v>248646</v>
      </c>
      <c r="BO10" s="447"/>
      <c r="BP10" s="447"/>
      <c r="BQ10" s="447"/>
      <c r="BR10" s="447"/>
      <c r="BS10" s="447"/>
      <c r="BT10" s="447"/>
      <c r="BU10" s="448"/>
      <c r="BV10" s="446">
        <v>12518</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85005</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184557</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500000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183155</v>
      </c>
      <c r="S13" s="531"/>
      <c r="T13" s="531"/>
      <c r="U13" s="531"/>
      <c r="V13" s="532"/>
      <c r="W13" s="462" t="s">
        <v>138</v>
      </c>
      <c r="X13" s="463"/>
      <c r="Y13" s="463"/>
      <c r="Z13" s="463"/>
      <c r="AA13" s="463"/>
      <c r="AB13" s="453"/>
      <c r="AC13" s="497">
        <v>4258</v>
      </c>
      <c r="AD13" s="498"/>
      <c r="AE13" s="498"/>
      <c r="AF13" s="498"/>
      <c r="AG13" s="540"/>
      <c r="AH13" s="497">
        <v>5219</v>
      </c>
      <c r="AI13" s="498"/>
      <c r="AJ13" s="498"/>
      <c r="AK13" s="498"/>
      <c r="AL13" s="499"/>
      <c r="AM13" s="475" t="s">
        <v>139</v>
      </c>
      <c r="AN13" s="476"/>
      <c r="AO13" s="476"/>
      <c r="AP13" s="476"/>
      <c r="AQ13" s="476"/>
      <c r="AR13" s="476"/>
      <c r="AS13" s="476"/>
      <c r="AT13" s="477"/>
      <c r="AU13" s="478" t="s">
        <v>123</v>
      </c>
      <c r="AV13" s="479"/>
      <c r="AW13" s="479"/>
      <c r="AX13" s="479"/>
      <c r="AY13" s="480" t="s">
        <v>140</v>
      </c>
      <c r="AZ13" s="481"/>
      <c r="BA13" s="481"/>
      <c r="BB13" s="481"/>
      <c r="BC13" s="481"/>
      <c r="BD13" s="481"/>
      <c r="BE13" s="481"/>
      <c r="BF13" s="481"/>
      <c r="BG13" s="481"/>
      <c r="BH13" s="481"/>
      <c r="BI13" s="481"/>
      <c r="BJ13" s="481"/>
      <c r="BK13" s="481"/>
      <c r="BL13" s="481"/>
      <c r="BM13" s="482"/>
      <c r="BN13" s="446">
        <v>1195876</v>
      </c>
      <c r="BO13" s="447"/>
      <c r="BP13" s="447"/>
      <c r="BQ13" s="447"/>
      <c r="BR13" s="447"/>
      <c r="BS13" s="447"/>
      <c r="BT13" s="447"/>
      <c r="BU13" s="448"/>
      <c r="BV13" s="446">
        <v>-193500</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8.9</v>
      </c>
      <c r="CU13" s="444"/>
      <c r="CV13" s="444"/>
      <c r="CW13" s="444"/>
      <c r="CX13" s="444"/>
      <c r="CY13" s="444"/>
      <c r="CZ13" s="444"/>
      <c r="DA13" s="445"/>
      <c r="DB13" s="443">
        <v>9.6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185890</v>
      </c>
      <c r="S14" s="531"/>
      <c r="T14" s="531"/>
      <c r="U14" s="531"/>
      <c r="V14" s="532"/>
      <c r="W14" s="436"/>
      <c r="X14" s="437"/>
      <c r="Y14" s="437"/>
      <c r="Z14" s="437"/>
      <c r="AA14" s="437"/>
      <c r="AB14" s="426"/>
      <c r="AC14" s="533">
        <v>4.9000000000000004</v>
      </c>
      <c r="AD14" s="534"/>
      <c r="AE14" s="534"/>
      <c r="AF14" s="534"/>
      <c r="AG14" s="535"/>
      <c r="AH14" s="533">
        <v>5.9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v>63.8</v>
      </c>
      <c r="CU14" s="545"/>
      <c r="CV14" s="545"/>
      <c r="CW14" s="545"/>
      <c r="CX14" s="545"/>
      <c r="CY14" s="545"/>
      <c r="CZ14" s="545"/>
      <c r="DA14" s="546"/>
      <c r="DB14" s="544">
        <v>68.400000000000006</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144</v>
      </c>
      <c r="N15" s="538"/>
      <c r="O15" s="538"/>
      <c r="P15" s="538"/>
      <c r="Q15" s="539"/>
      <c r="R15" s="530">
        <v>184410</v>
      </c>
      <c r="S15" s="531"/>
      <c r="T15" s="531"/>
      <c r="U15" s="531"/>
      <c r="V15" s="532"/>
      <c r="W15" s="462" t="s">
        <v>145</v>
      </c>
      <c r="X15" s="463"/>
      <c r="Y15" s="463"/>
      <c r="Z15" s="463"/>
      <c r="AA15" s="463"/>
      <c r="AB15" s="453"/>
      <c r="AC15" s="497">
        <v>18149</v>
      </c>
      <c r="AD15" s="498"/>
      <c r="AE15" s="498"/>
      <c r="AF15" s="498"/>
      <c r="AG15" s="540"/>
      <c r="AH15" s="497">
        <v>19037</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21361923</v>
      </c>
      <c r="BO15" s="410"/>
      <c r="BP15" s="410"/>
      <c r="BQ15" s="410"/>
      <c r="BR15" s="410"/>
      <c r="BS15" s="410"/>
      <c r="BT15" s="410"/>
      <c r="BU15" s="411"/>
      <c r="BV15" s="409">
        <v>22030783</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21</v>
      </c>
      <c r="AD16" s="534"/>
      <c r="AE16" s="534"/>
      <c r="AF16" s="534"/>
      <c r="AG16" s="535"/>
      <c r="AH16" s="533">
        <v>21.4</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43917292</v>
      </c>
      <c r="BO16" s="447"/>
      <c r="BP16" s="447"/>
      <c r="BQ16" s="447"/>
      <c r="BR16" s="447"/>
      <c r="BS16" s="447"/>
      <c r="BT16" s="447"/>
      <c r="BU16" s="448"/>
      <c r="BV16" s="446">
        <v>42251716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63908</v>
      </c>
      <c r="AD17" s="498"/>
      <c r="AE17" s="498"/>
      <c r="AF17" s="498"/>
      <c r="AG17" s="540"/>
      <c r="AH17" s="497">
        <v>64810</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26913354</v>
      </c>
      <c r="BO17" s="447"/>
      <c r="BP17" s="447"/>
      <c r="BQ17" s="447"/>
      <c r="BR17" s="447"/>
      <c r="BS17" s="447"/>
      <c r="BT17" s="447"/>
      <c r="BU17" s="448"/>
      <c r="BV17" s="446">
        <v>27824247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155</v>
      </c>
      <c r="C18" s="489"/>
      <c r="D18" s="489"/>
      <c r="E18" s="569"/>
      <c r="F18" s="569"/>
      <c r="G18" s="569"/>
      <c r="H18" s="569"/>
      <c r="I18" s="569"/>
      <c r="J18" s="569"/>
      <c r="K18" s="569"/>
      <c r="L18" s="570">
        <v>765.31</v>
      </c>
      <c r="M18" s="570"/>
      <c r="N18" s="570"/>
      <c r="O18" s="570"/>
      <c r="P18" s="570"/>
      <c r="Q18" s="570"/>
      <c r="R18" s="571"/>
      <c r="S18" s="571"/>
      <c r="T18" s="571"/>
      <c r="U18" s="571"/>
      <c r="V18" s="572"/>
      <c r="W18" s="464"/>
      <c r="X18" s="465"/>
      <c r="Y18" s="465"/>
      <c r="Z18" s="465"/>
      <c r="AA18" s="465"/>
      <c r="AB18" s="456"/>
      <c r="AC18" s="573">
        <v>74</v>
      </c>
      <c r="AD18" s="574"/>
      <c r="AE18" s="574"/>
      <c r="AF18" s="574"/>
      <c r="AG18" s="575"/>
      <c r="AH18" s="573">
        <v>72.8</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46823010</v>
      </c>
      <c r="BO18" s="447"/>
      <c r="BP18" s="447"/>
      <c r="BQ18" s="447"/>
      <c r="BR18" s="447"/>
      <c r="BS18" s="447"/>
      <c r="BT18" s="447"/>
      <c r="BU18" s="448"/>
      <c r="BV18" s="446">
        <v>46299110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157</v>
      </c>
      <c r="C19" s="489"/>
      <c r="D19" s="489"/>
      <c r="E19" s="569"/>
      <c r="F19" s="569"/>
      <c r="G19" s="569"/>
      <c r="H19" s="569"/>
      <c r="I19" s="569"/>
      <c r="J19" s="569"/>
      <c r="K19" s="569"/>
      <c r="L19" s="577">
        <v>246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63191385</v>
      </c>
      <c r="BO19" s="447"/>
      <c r="BP19" s="447"/>
      <c r="BQ19" s="447"/>
      <c r="BR19" s="447"/>
      <c r="BS19" s="447"/>
      <c r="BT19" s="447"/>
      <c r="BU19" s="448"/>
      <c r="BV19" s="446">
        <v>61438927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159</v>
      </c>
      <c r="C20" s="489"/>
      <c r="D20" s="489"/>
      <c r="E20" s="569"/>
      <c r="F20" s="569"/>
      <c r="G20" s="569"/>
      <c r="H20" s="569"/>
      <c r="I20" s="569"/>
      <c r="J20" s="569"/>
      <c r="K20" s="569"/>
      <c r="L20" s="577">
        <v>77029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116094514</v>
      </c>
      <c r="BO22" s="410"/>
      <c r="BP22" s="410"/>
      <c r="BQ22" s="410"/>
      <c r="BR22" s="410"/>
      <c r="BS22" s="410"/>
      <c r="BT22" s="410"/>
      <c r="BU22" s="411"/>
      <c r="BV22" s="409">
        <v>112833060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69051930</v>
      </c>
      <c r="BO23" s="447"/>
      <c r="BP23" s="447"/>
      <c r="BQ23" s="447"/>
      <c r="BR23" s="447"/>
      <c r="BS23" s="447"/>
      <c r="BT23" s="447"/>
      <c r="BU23" s="448"/>
      <c r="BV23" s="446">
        <v>64527034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169</v>
      </c>
      <c r="F24" s="476"/>
      <c r="G24" s="476"/>
      <c r="H24" s="476"/>
      <c r="I24" s="476"/>
      <c r="J24" s="476"/>
      <c r="K24" s="477"/>
      <c r="L24" s="497">
        <v>1</v>
      </c>
      <c r="M24" s="498"/>
      <c r="N24" s="498"/>
      <c r="O24" s="498"/>
      <c r="P24" s="540"/>
      <c r="Q24" s="497">
        <v>10260</v>
      </c>
      <c r="R24" s="498"/>
      <c r="S24" s="498"/>
      <c r="T24" s="498"/>
      <c r="U24" s="498"/>
      <c r="V24" s="540"/>
      <c r="W24" s="592"/>
      <c r="X24" s="593"/>
      <c r="Y24" s="594"/>
      <c r="Z24" s="496" t="s">
        <v>170</v>
      </c>
      <c r="AA24" s="476"/>
      <c r="AB24" s="476"/>
      <c r="AC24" s="476"/>
      <c r="AD24" s="476"/>
      <c r="AE24" s="476"/>
      <c r="AF24" s="476"/>
      <c r="AG24" s="477"/>
      <c r="AH24" s="497">
        <v>1172</v>
      </c>
      <c r="AI24" s="498"/>
      <c r="AJ24" s="498"/>
      <c r="AK24" s="498"/>
      <c r="AL24" s="540"/>
      <c r="AM24" s="497">
        <v>3647264</v>
      </c>
      <c r="AN24" s="498"/>
      <c r="AO24" s="498"/>
      <c r="AP24" s="498"/>
      <c r="AQ24" s="498"/>
      <c r="AR24" s="540"/>
      <c r="AS24" s="497">
        <v>3112</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79625735</v>
      </c>
      <c r="BO24" s="447"/>
      <c r="BP24" s="447"/>
      <c r="BQ24" s="447"/>
      <c r="BR24" s="447"/>
      <c r="BS24" s="447"/>
      <c r="BT24" s="447"/>
      <c r="BU24" s="448"/>
      <c r="BV24" s="446">
        <v>75696747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172</v>
      </c>
      <c r="F25" s="476"/>
      <c r="G25" s="476"/>
      <c r="H25" s="476"/>
      <c r="I25" s="476"/>
      <c r="J25" s="476"/>
      <c r="K25" s="477"/>
      <c r="L25" s="497">
        <v>1</v>
      </c>
      <c r="M25" s="498"/>
      <c r="N25" s="498"/>
      <c r="O25" s="498"/>
      <c r="P25" s="540"/>
      <c r="Q25" s="497">
        <v>8500</v>
      </c>
      <c r="R25" s="498"/>
      <c r="S25" s="498"/>
      <c r="T25" s="498"/>
      <c r="U25" s="498"/>
      <c r="V25" s="540"/>
      <c r="W25" s="592"/>
      <c r="X25" s="593"/>
      <c r="Y25" s="594"/>
      <c r="Z25" s="496" t="s">
        <v>173</v>
      </c>
      <c r="AA25" s="476"/>
      <c r="AB25" s="476"/>
      <c r="AC25" s="476"/>
      <c r="AD25" s="476"/>
      <c r="AE25" s="476"/>
      <c r="AF25" s="476"/>
      <c r="AG25" s="477"/>
      <c r="AH25" s="497" t="s">
        <v>136</v>
      </c>
      <c r="AI25" s="498"/>
      <c r="AJ25" s="498"/>
      <c r="AK25" s="498"/>
      <c r="AL25" s="540"/>
      <c r="AM25" s="497" t="s">
        <v>136</v>
      </c>
      <c r="AN25" s="498"/>
      <c r="AO25" s="498"/>
      <c r="AP25" s="498"/>
      <c r="AQ25" s="498"/>
      <c r="AR25" s="540"/>
      <c r="AS25" s="497" t="s">
        <v>126</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21303742</v>
      </c>
      <c r="BO25" s="410"/>
      <c r="BP25" s="410"/>
      <c r="BQ25" s="410"/>
      <c r="BR25" s="410"/>
      <c r="BS25" s="410"/>
      <c r="BT25" s="410"/>
      <c r="BU25" s="411"/>
      <c r="BV25" s="409">
        <v>20383423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175</v>
      </c>
      <c r="F26" s="476"/>
      <c r="G26" s="476"/>
      <c r="H26" s="476"/>
      <c r="I26" s="476"/>
      <c r="J26" s="476"/>
      <c r="K26" s="477"/>
      <c r="L26" s="497">
        <v>1</v>
      </c>
      <c r="M26" s="498"/>
      <c r="N26" s="498"/>
      <c r="O26" s="498"/>
      <c r="P26" s="540"/>
      <c r="Q26" s="497">
        <v>7220</v>
      </c>
      <c r="R26" s="498"/>
      <c r="S26" s="498"/>
      <c r="T26" s="498"/>
      <c r="U26" s="498"/>
      <c r="V26" s="540"/>
      <c r="W26" s="592"/>
      <c r="X26" s="593"/>
      <c r="Y26" s="594"/>
      <c r="Z26" s="496" t="s">
        <v>176</v>
      </c>
      <c r="AA26" s="598"/>
      <c r="AB26" s="598"/>
      <c r="AC26" s="598"/>
      <c r="AD26" s="598"/>
      <c r="AE26" s="598"/>
      <c r="AF26" s="598"/>
      <c r="AG26" s="599"/>
      <c r="AH26" s="497">
        <v>54</v>
      </c>
      <c r="AI26" s="498"/>
      <c r="AJ26" s="498"/>
      <c r="AK26" s="498"/>
      <c r="AL26" s="540"/>
      <c r="AM26" s="497">
        <v>169398</v>
      </c>
      <c r="AN26" s="498"/>
      <c r="AO26" s="498"/>
      <c r="AP26" s="498"/>
      <c r="AQ26" s="498"/>
      <c r="AR26" s="540"/>
      <c r="AS26" s="497">
        <v>3137</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126</v>
      </c>
      <c r="BO26" s="447"/>
      <c r="BP26" s="447"/>
      <c r="BQ26" s="447"/>
      <c r="BR26" s="447"/>
      <c r="BS26" s="447"/>
      <c r="BT26" s="447"/>
      <c r="BU26" s="448"/>
      <c r="BV26" s="446" t="s">
        <v>136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178</v>
      </c>
      <c r="F27" s="476"/>
      <c r="G27" s="476"/>
      <c r="H27" s="476"/>
      <c r="I27" s="476"/>
      <c r="J27" s="476"/>
      <c r="K27" s="477"/>
      <c r="L27" s="497">
        <v>1</v>
      </c>
      <c r="M27" s="498"/>
      <c r="N27" s="498"/>
      <c r="O27" s="498"/>
      <c r="P27" s="540"/>
      <c r="Q27" s="497">
        <v>5840</v>
      </c>
      <c r="R27" s="498"/>
      <c r="S27" s="498"/>
      <c r="T27" s="498"/>
      <c r="U27" s="498"/>
      <c r="V27" s="540"/>
      <c r="W27" s="592"/>
      <c r="X27" s="593"/>
      <c r="Y27" s="594"/>
      <c r="Z27" s="496" t="s">
        <v>179</v>
      </c>
      <c r="AA27" s="476"/>
      <c r="AB27" s="476"/>
      <c r="AC27" s="476"/>
      <c r="AD27" s="476"/>
      <c r="AE27" s="476"/>
      <c r="AF27" s="476"/>
      <c r="AG27" s="477"/>
      <c r="AH27" s="497">
        <v>27</v>
      </c>
      <c r="AI27" s="498"/>
      <c r="AJ27" s="498"/>
      <c r="AK27" s="498"/>
      <c r="AL27" s="540"/>
      <c r="AM27" s="497">
        <v>93984</v>
      </c>
      <c r="AN27" s="498"/>
      <c r="AO27" s="498"/>
      <c r="AP27" s="498"/>
      <c r="AQ27" s="498"/>
      <c r="AR27" s="540"/>
      <c r="AS27" s="497">
        <v>3481</v>
      </c>
      <c r="AT27" s="498"/>
      <c r="AU27" s="498"/>
      <c r="AV27" s="498"/>
      <c r="AW27" s="498"/>
      <c r="AX27" s="499"/>
      <c r="AY27" s="541" t="s">
        <v>180</v>
      </c>
      <c r="AZ27" s="542"/>
      <c r="BA27" s="542"/>
      <c r="BB27" s="542"/>
      <c r="BC27" s="542"/>
      <c r="BD27" s="542"/>
      <c r="BE27" s="542"/>
      <c r="BF27" s="542"/>
      <c r="BG27" s="542"/>
      <c r="BH27" s="542"/>
      <c r="BI27" s="542"/>
      <c r="BJ27" s="542"/>
      <c r="BK27" s="542"/>
      <c r="BL27" s="542"/>
      <c r="BM27" s="543"/>
      <c r="BN27" s="565">
        <v>2233519</v>
      </c>
      <c r="BO27" s="566"/>
      <c r="BP27" s="566"/>
      <c r="BQ27" s="566"/>
      <c r="BR27" s="566"/>
      <c r="BS27" s="566"/>
      <c r="BT27" s="566"/>
      <c r="BU27" s="567"/>
      <c r="BV27" s="565">
        <v>2233452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181</v>
      </c>
      <c r="F28" s="476"/>
      <c r="G28" s="476"/>
      <c r="H28" s="476"/>
      <c r="I28" s="476"/>
      <c r="J28" s="476"/>
      <c r="K28" s="477"/>
      <c r="L28" s="497">
        <v>1</v>
      </c>
      <c r="M28" s="498"/>
      <c r="N28" s="498"/>
      <c r="O28" s="498"/>
      <c r="P28" s="540"/>
      <c r="Q28" s="497">
        <v>5130</v>
      </c>
      <c r="R28" s="498"/>
      <c r="S28" s="498"/>
      <c r="T28" s="498"/>
      <c r="U28" s="498"/>
      <c r="V28" s="540"/>
      <c r="W28" s="592"/>
      <c r="X28" s="593"/>
      <c r="Y28" s="594"/>
      <c r="Z28" s="496" t="s">
        <v>182</v>
      </c>
      <c r="AA28" s="476"/>
      <c r="AB28" s="476"/>
      <c r="AC28" s="476"/>
      <c r="AD28" s="476"/>
      <c r="AE28" s="476"/>
      <c r="AF28" s="476"/>
      <c r="AG28" s="477"/>
      <c r="AH28" s="497" t="s">
        <v>136</v>
      </c>
      <c r="AI28" s="498"/>
      <c r="AJ28" s="498"/>
      <c r="AK28" s="498"/>
      <c r="AL28" s="540"/>
      <c r="AM28" s="497" t="s">
        <v>136</v>
      </c>
      <c r="AN28" s="498"/>
      <c r="AO28" s="498"/>
      <c r="AP28" s="498"/>
      <c r="AQ28" s="498"/>
      <c r="AR28" s="540"/>
      <c r="AS28" s="497" t="s">
        <v>136</v>
      </c>
      <c r="AT28" s="498"/>
      <c r="AU28" s="498"/>
      <c r="AV28" s="498"/>
      <c r="AW28" s="498"/>
      <c r="AX28" s="499"/>
      <c r="AY28" s="600" t="s">
        <v>183</v>
      </c>
      <c r="AZ28" s="601"/>
      <c r="BA28" s="601"/>
      <c r="BB28" s="602"/>
      <c r="BC28" s="406" t="s">
        <v>47</v>
      </c>
      <c r="BD28" s="407"/>
      <c r="BE28" s="407"/>
      <c r="BF28" s="407"/>
      <c r="BG28" s="407"/>
      <c r="BH28" s="407"/>
      <c r="BI28" s="407"/>
      <c r="BJ28" s="407"/>
      <c r="BK28" s="407"/>
      <c r="BL28" s="407"/>
      <c r="BM28" s="408"/>
      <c r="BN28" s="409">
        <v>3519932</v>
      </c>
      <c r="BO28" s="410"/>
      <c r="BP28" s="410"/>
      <c r="BQ28" s="410"/>
      <c r="BR28" s="410"/>
      <c r="BS28" s="410"/>
      <c r="BT28" s="410"/>
      <c r="BU28" s="411"/>
      <c r="BV28" s="409">
        <v>3271286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184</v>
      </c>
      <c r="F29" s="476"/>
      <c r="G29" s="476"/>
      <c r="H29" s="476"/>
      <c r="I29" s="476"/>
      <c r="J29" s="476"/>
      <c r="K29" s="477"/>
      <c r="L29" s="497">
        <v>30</v>
      </c>
      <c r="M29" s="498"/>
      <c r="N29" s="498"/>
      <c r="O29" s="498"/>
      <c r="P29" s="540"/>
      <c r="Q29" s="497">
        <v>4750</v>
      </c>
      <c r="R29" s="498"/>
      <c r="S29" s="498"/>
      <c r="T29" s="498"/>
      <c r="U29" s="498"/>
      <c r="V29" s="540"/>
      <c r="W29" s="595"/>
      <c r="X29" s="596"/>
      <c r="Y29" s="597"/>
      <c r="Z29" s="496" t="s">
        <v>185</v>
      </c>
      <c r="AA29" s="476"/>
      <c r="AB29" s="476"/>
      <c r="AC29" s="476"/>
      <c r="AD29" s="476"/>
      <c r="AE29" s="476"/>
      <c r="AF29" s="476"/>
      <c r="AG29" s="477"/>
      <c r="AH29" s="497">
        <v>1199</v>
      </c>
      <c r="AI29" s="498"/>
      <c r="AJ29" s="498"/>
      <c r="AK29" s="498"/>
      <c r="AL29" s="540"/>
      <c r="AM29" s="497">
        <v>3741248</v>
      </c>
      <c r="AN29" s="498"/>
      <c r="AO29" s="498"/>
      <c r="AP29" s="498"/>
      <c r="AQ29" s="498"/>
      <c r="AR29" s="540"/>
      <c r="AS29" s="497">
        <v>3120</v>
      </c>
      <c r="AT29" s="498"/>
      <c r="AU29" s="498"/>
      <c r="AV29" s="498"/>
      <c r="AW29" s="498"/>
      <c r="AX29" s="499"/>
      <c r="AY29" s="603"/>
      <c r="AZ29" s="604"/>
      <c r="BA29" s="604"/>
      <c r="BB29" s="605"/>
      <c r="BC29" s="480" t="s">
        <v>186</v>
      </c>
      <c r="BD29" s="481"/>
      <c r="BE29" s="481"/>
      <c r="BF29" s="481"/>
      <c r="BG29" s="481"/>
      <c r="BH29" s="481"/>
      <c r="BI29" s="481"/>
      <c r="BJ29" s="481"/>
      <c r="BK29" s="481"/>
      <c r="BL29" s="481"/>
      <c r="BM29" s="482"/>
      <c r="BN29" s="446">
        <v>1034312</v>
      </c>
      <c r="BO29" s="447"/>
      <c r="BP29" s="447"/>
      <c r="BQ29" s="447"/>
      <c r="BR29" s="447"/>
      <c r="BS29" s="447"/>
      <c r="BT29" s="447"/>
      <c r="BU29" s="448"/>
      <c r="BV29" s="446">
        <v>1025598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187</v>
      </c>
      <c r="X30" s="614"/>
      <c r="Y30" s="614"/>
      <c r="Z30" s="614"/>
      <c r="AA30" s="614"/>
      <c r="AB30" s="614"/>
      <c r="AC30" s="614"/>
      <c r="AD30" s="614"/>
      <c r="AE30" s="614"/>
      <c r="AF30" s="614"/>
      <c r="AG30" s="615"/>
      <c r="AH30" s="573">
        <v>97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5843428</v>
      </c>
      <c r="BO30" s="566"/>
      <c r="BP30" s="566"/>
      <c r="BQ30" s="566"/>
      <c r="BR30" s="566"/>
      <c r="BS30" s="566"/>
      <c r="BT30" s="566"/>
      <c r="BU30" s="567"/>
      <c r="BV30" s="565">
        <v>6033640</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188</v>
      </c>
      <c r="D32" s="609"/>
      <c r="E32" s="609"/>
      <c r="F32" s="609"/>
      <c r="G32" s="609"/>
      <c r="H32" s="609"/>
      <c r="I32" s="609"/>
      <c r="J32" s="609"/>
      <c r="K32" s="609"/>
      <c r="L32" s="609"/>
      <c r="M32" s="609"/>
      <c r="N32" s="609"/>
      <c r="O32" s="609"/>
      <c r="P32" s="609"/>
      <c r="Q32" s="609"/>
      <c r="R32" s="609"/>
      <c r="S32" s="609"/>
      <c r="U32" s="450" t="s">
        <v>189</v>
      </c>
      <c r="V32" s="450"/>
      <c r="W32" s="450"/>
      <c r="X32" s="450"/>
      <c r="Y32" s="450"/>
      <c r="Z32" s="450"/>
      <c r="AA32" s="450"/>
      <c r="AB32" s="450"/>
      <c r="AC32" s="450"/>
      <c r="AD32" s="450"/>
      <c r="AE32" s="450"/>
      <c r="AF32" s="450"/>
      <c r="AG32" s="450"/>
      <c r="AH32" s="450"/>
      <c r="AI32" s="450"/>
      <c r="AJ32" s="450"/>
      <c r="AK32" s="450"/>
      <c r="AM32" s="450" t="s">
        <v>190</v>
      </c>
      <c r="AN32" s="450"/>
      <c r="AO32" s="450"/>
      <c r="AP32" s="450"/>
      <c r="AQ32" s="450"/>
      <c r="AR32" s="450"/>
      <c r="AS32" s="450"/>
      <c r="AT32" s="450"/>
      <c r="AU32" s="450"/>
      <c r="AV32" s="450"/>
      <c r="AW32" s="450"/>
      <c r="AX32" s="450"/>
      <c r="AY32" s="450"/>
      <c r="AZ32" s="450"/>
      <c r="BA32" s="450"/>
      <c r="BB32" s="450"/>
      <c r="BC32" s="450"/>
      <c r="BE32" s="450" t="s">
        <v>191</v>
      </c>
      <c r="BF32" s="450"/>
      <c r="BG32" s="450"/>
      <c r="BH32" s="450"/>
      <c r="BI32" s="450"/>
      <c r="BJ32" s="450"/>
      <c r="BK32" s="450"/>
      <c r="BL32" s="450"/>
      <c r="BM32" s="450"/>
      <c r="BN32" s="450"/>
      <c r="BO32" s="450"/>
      <c r="BP32" s="450"/>
      <c r="BQ32" s="450"/>
      <c r="BR32" s="450"/>
      <c r="BS32" s="450"/>
      <c r="BT32" s="450"/>
      <c r="BU32" s="450"/>
      <c r="BW32" s="450" t="s">
        <v>192</v>
      </c>
      <c r="BX32" s="450"/>
      <c r="BY32" s="450"/>
      <c r="BZ32" s="450"/>
      <c r="CA32" s="450"/>
      <c r="CB32" s="450"/>
      <c r="CC32" s="450"/>
      <c r="CD32" s="450"/>
      <c r="CE32" s="450"/>
      <c r="CF32" s="450"/>
      <c r="CG32" s="450"/>
      <c r="CH32" s="450"/>
      <c r="CI32" s="450"/>
      <c r="CJ32" s="450"/>
      <c r="CK32" s="450"/>
      <c r="CL32" s="450"/>
      <c r="CM32" s="450"/>
      <c r="CO32" s="450" t="s">
        <v>193</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194</v>
      </c>
      <c r="D33" s="470"/>
      <c r="E33" s="435" t="s">
        <v>195</v>
      </c>
      <c r="F33" s="435"/>
      <c r="G33" s="435"/>
      <c r="H33" s="435"/>
      <c r="I33" s="435"/>
      <c r="J33" s="435"/>
      <c r="K33" s="435"/>
      <c r="L33" s="435"/>
      <c r="M33" s="435"/>
      <c r="N33" s="435"/>
      <c r="O33" s="435"/>
      <c r="P33" s="435"/>
      <c r="Q33" s="435"/>
      <c r="R33" s="435"/>
      <c r="S33" s="435"/>
      <c r="T33" s="203"/>
      <c r="U33" s="470" t="s">
        <v>194</v>
      </c>
      <c r="V33" s="470"/>
      <c r="W33" s="435" t="s">
        <v>195</v>
      </c>
      <c r="X33" s="435"/>
      <c r="Y33" s="435"/>
      <c r="Z33" s="435"/>
      <c r="AA33" s="435"/>
      <c r="AB33" s="435"/>
      <c r="AC33" s="435"/>
      <c r="AD33" s="435"/>
      <c r="AE33" s="435"/>
      <c r="AF33" s="435"/>
      <c r="AG33" s="435"/>
      <c r="AH33" s="435"/>
      <c r="AI33" s="435"/>
      <c r="AJ33" s="435"/>
      <c r="AK33" s="435"/>
      <c r="AL33" s="203"/>
      <c r="AM33" s="470" t="s">
        <v>194</v>
      </c>
      <c r="AN33" s="470"/>
      <c r="AO33" s="435" t="s">
        <v>195</v>
      </c>
      <c r="AP33" s="435"/>
      <c r="AQ33" s="435"/>
      <c r="AR33" s="435"/>
      <c r="AS33" s="435"/>
      <c r="AT33" s="435"/>
      <c r="AU33" s="435"/>
      <c r="AV33" s="435"/>
      <c r="AW33" s="435"/>
      <c r="AX33" s="435"/>
      <c r="AY33" s="435"/>
      <c r="AZ33" s="435"/>
      <c r="BA33" s="435"/>
      <c r="BB33" s="435"/>
      <c r="BC33" s="435"/>
      <c r="BD33" s="204"/>
      <c r="BE33" s="435" t="s">
        <v>196</v>
      </c>
      <c r="BF33" s="435"/>
      <c r="BG33" s="435" t="s">
        <v>197</v>
      </c>
      <c r="BH33" s="435"/>
      <c r="BI33" s="435"/>
      <c r="BJ33" s="435"/>
      <c r="BK33" s="435"/>
      <c r="BL33" s="435"/>
      <c r="BM33" s="435"/>
      <c r="BN33" s="435"/>
      <c r="BO33" s="435"/>
      <c r="BP33" s="435"/>
      <c r="BQ33" s="435"/>
      <c r="BR33" s="435"/>
      <c r="BS33" s="435"/>
      <c r="BT33" s="435"/>
      <c r="BU33" s="435"/>
      <c r="BV33" s="204"/>
      <c r="BW33" s="470" t="s">
        <v>196</v>
      </c>
      <c r="BX33" s="470"/>
      <c r="BY33" s="435" t="s">
        <v>198</v>
      </c>
      <c r="BZ33" s="435"/>
      <c r="CA33" s="435"/>
      <c r="CB33" s="435"/>
      <c r="CC33" s="435"/>
      <c r="CD33" s="435"/>
      <c r="CE33" s="435"/>
      <c r="CF33" s="435"/>
      <c r="CG33" s="435"/>
      <c r="CH33" s="435"/>
      <c r="CI33" s="435"/>
      <c r="CJ33" s="435"/>
      <c r="CK33" s="435"/>
      <c r="CL33" s="435"/>
      <c r="CM33" s="435"/>
      <c r="CN33" s="203"/>
      <c r="CO33" s="470" t="s">
        <v>194</v>
      </c>
      <c r="CP33" s="470"/>
      <c r="CQ33" s="435" t="s">
        <v>199</v>
      </c>
      <c r="CR33" s="435"/>
      <c r="CS33" s="435"/>
      <c r="CT33" s="435"/>
      <c r="CU33" s="435"/>
      <c r="CV33" s="435"/>
      <c r="CW33" s="435"/>
      <c r="CX33" s="435"/>
      <c r="CY33" s="435"/>
      <c r="CZ33" s="435"/>
      <c r="DA33" s="435"/>
      <c r="DB33" s="435"/>
      <c r="DC33" s="435"/>
      <c r="DD33" s="435"/>
      <c r="DE33" s="435"/>
      <c r="DF33" s="203"/>
      <c r="DG33" s="635" t="s">
        <v>200</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8</v>
      </c>
      <c r="V34" s="636"/>
      <c r="W34" s="637" t="str">
        <f>IF('各会計、関係団体の財政状況及び健全化判断比率'!B28="","",'各会計、関係団体の財政状況及び健全化判断比率'!B28)</f>
        <v>国民健康保険費</v>
      </c>
      <c r="X34" s="637"/>
      <c r="Y34" s="637"/>
      <c r="Z34" s="637"/>
      <c r="AA34" s="637"/>
      <c r="AB34" s="637"/>
      <c r="AC34" s="637"/>
      <c r="AD34" s="637"/>
      <c r="AE34" s="637"/>
      <c r="AF34" s="637"/>
      <c r="AG34" s="637"/>
      <c r="AH34" s="637"/>
      <c r="AI34" s="637"/>
      <c r="AJ34" s="637"/>
      <c r="AK34" s="637"/>
      <c r="AL34" s="178"/>
      <c r="AM34" s="636">
        <f>IF(AO34="","",MAX(C34:D43,U34:V43)+1)</f>
        <v>12</v>
      </c>
      <c r="AN34" s="636"/>
      <c r="AO34" s="637" t="str">
        <f>IF('各会計、関係団体の財政状況及び健全化判断比率'!B32="","",'各会計、関係団体の財政状況及び健全化判断比率'!B32)</f>
        <v>水道事業</v>
      </c>
      <c r="AP34" s="637"/>
      <c r="AQ34" s="637"/>
      <c r="AR34" s="637"/>
      <c r="AS34" s="637"/>
      <c r="AT34" s="637"/>
      <c r="AU34" s="637"/>
      <c r="AV34" s="637"/>
      <c r="AW34" s="637"/>
      <c r="AX34" s="637"/>
      <c r="AY34" s="637"/>
      <c r="AZ34" s="637"/>
      <c r="BA34" s="637"/>
      <c r="BB34" s="637"/>
      <c r="BC34" s="637"/>
      <c r="BD34" s="178"/>
      <c r="BE34" s="636">
        <f>IF(BG34="","",MAX(C34:D43,U34:V43,AM34:AN43)+1)</f>
        <v>16</v>
      </c>
      <c r="BF34" s="636"/>
      <c r="BG34" s="637" t="str">
        <f>IF('各会計、関係団体の財政状況及び健全化判断比率'!B36="","",'各会計、関係団体の財政状況及び健全化判断比率'!B36)</f>
        <v>電気事業費</v>
      </c>
      <c r="BH34" s="637"/>
      <c r="BI34" s="637"/>
      <c r="BJ34" s="637"/>
      <c r="BK34" s="637"/>
      <c r="BL34" s="637"/>
      <c r="BM34" s="637"/>
      <c r="BN34" s="637"/>
      <c r="BO34" s="637"/>
      <c r="BP34" s="637"/>
      <c r="BQ34" s="637"/>
      <c r="BR34" s="637"/>
      <c r="BS34" s="637"/>
      <c r="BT34" s="637"/>
      <c r="BU34" s="637"/>
      <c r="BV34" s="178"/>
      <c r="BW34" s="636">
        <f>IF(BY34="","",MAX(C34:D43,U34:V43,AM34:AN43,BE34:BF43)+1)</f>
        <v>20</v>
      </c>
      <c r="BX34" s="636"/>
      <c r="BY34" s="637" t="str">
        <f>IF('各会計、関係団体の財政状況及び健全化判断比率'!B68="","",'各会計、関係団体の財政状況及び健全化判断比率'!B68)</f>
        <v>鳥取県東部広域行政管理組合</v>
      </c>
      <c r="BZ34" s="637"/>
      <c r="CA34" s="637"/>
      <c r="CB34" s="637"/>
      <c r="CC34" s="637"/>
      <c r="CD34" s="637"/>
      <c r="CE34" s="637"/>
      <c r="CF34" s="637"/>
      <c r="CG34" s="637"/>
      <c r="CH34" s="637"/>
      <c r="CI34" s="637"/>
      <c r="CJ34" s="637"/>
      <c r="CK34" s="637"/>
      <c r="CL34" s="637"/>
      <c r="CM34" s="637"/>
      <c r="CN34" s="178"/>
      <c r="CO34" s="636">
        <f>IF(CQ34="","",MAX(C34:D43,U34:V43,AM34:AN43,BE34:BF43,BW34:BX43)+1)</f>
        <v>24</v>
      </c>
      <c r="CP34" s="636"/>
      <c r="CQ34" s="637" t="str">
        <f>IF('各会計、関係団体の財政状況及び健全化判断比率'!BS7="","",'各会計、関係団体の財政状況及び健全化判断比率'!BS7)</f>
        <v>（一財）鳥取開発公社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土地区画整理費</v>
      </c>
      <c r="F35" s="637"/>
      <c r="G35" s="637"/>
      <c r="H35" s="637"/>
      <c r="I35" s="637"/>
      <c r="J35" s="637"/>
      <c r="K35" s="637"/>
      <c r="L35" s="637"/>
      <c r="M35" s="637"/>
      <c r="N35" s="637"/>
      <c r="O35" s="637"/>
      <c r="P35" s="637"/>
      <c r="Q35" s="637"/>
      <c r="R35" s="637"/>
      <c r="S35" s="637"/>
      <c r="T35" s="178"/>
      <c r="U35" s="636">
        <f>IF(W35="","",U34+1)</f>
        <v>9</v>
      </c>
      <c r="V35" s="636"/>
      <c r="W35" s="637" t="str">
        <f>IF('各会計、関係団体の財政状況及び健全化判断比率'!B29="","",'各会計、関係団体の財政状況及び健全化判断比率'!B29)</f>
        <v>介護老人保健施設事業費</v>
      </c>
      <c r="X35" s="637"/>
      <c r="Y35" s="637"/>
      <c r="Z35" s="637"/>
      <c r="AA35" s="637"/>
      <c r="AB35" s="637"/>
      <c r="AC35" s="637"/>
      <c r="AD35" s="637"/>
      <c r="AE35" s="637"/>
      <c r="AF35" s="637"/>
      <c r="AG35" s="637"/>
      <c r="AH35" s="637"/>
      <c r="AI35" s="637"/>
      <c r="AJ35" s="637"/>
      <c r="AK35" s="637"/>
      <c r="AL35" s="178"/>
      <c r="AM35" s="636">
        <f t="shared" ref="AM35:AM43" si="0">IF(AO35="","",AM34+1)</f>
        <v>13</v>
      </c>
      <c r="AN35" s="636"/>
      <c r="AO35" s="637" t="str">
        <f>IF('各会計、関係団体の財政状況及び健全化判断比率'!B33="","",'各会計、関係団体の財政状況及び健全化判断比率'!B33)</f>
        <v>工業用水道事業</v>
      </c>
      <c r="AP35" s="637"/>
      <c r="AQ35" s="637"/>
      <c r="AR35" s="637"/>
      <c r="AS35" s="637"/>
      <c r="AT35" s="637"/>
      <c r="AU35" s="637"/>
      <c r="AV35" s="637"/>
      <c r="AW35" s="637"/>
      <c r="AX35" s="637"/>
      <c r="AY35" s="637"/>
      <c r="AZ35" s="637"/>
      <c r="BA35" s="637"/>
      <c r="BB35" s="637"/>
      <c r="BC35" s="637"/>
      <c r="BD35" s="178"/>
      <c r="BE35" s="636">
        <f t="shared" ref="BE35:BE43" si="1">IF(BG35="","",BE34+1)</f>
        <v>17</v>
      </c>
      <c r="BF35" s="636"/>
      <c r="BG35" s="637" t="str">
        <f>IF('各会計、関係団体の財政状況及び健全化判断比率'!B37="","",'各会計、関係団体の財政状況及び健全化判断比率'!B37)</f>
        <v>公設地方卸売市場事業費</v>
      </c>
      <c r="BH35" s="637"/>
      <c r="BI35" s="637"/>
      <c r="BJ35" s="637"/>
      <c r="BK35" s="637"/>
      <c r="BL35" s="637"/>
      <c r="BM35" s="637"/>
      <c r="BN35" s="637"/>
      <c r="BO35" s="637"/>
      <c r="BP35" s="637"/>
      <c r="BQ35" s="637"/>
      <c r="BR35" s="637"/>
      <c r="BS35" s="637"/>
      <c r="BT35" s="637"/>
      <c r="BU35" s="637"/>
      <c r="BV35" s="178"/>
      <c r="BW35" s="636">
        <f t="shared" ref="BW35:BW43" si="2">IF(BY35="","",BW34+1)</f>
        <v>21</v>
      </c>
      <c r="BX35" s="636"/>
      <c r="BY35" s="637" t="str">
        <f>IF('各会計、関係団体の財政状況及び健全化判断比率'!B69="","",'各会計、関係団体の財政状況及び健全化判断比率'!B69)</f>
        <v>鳥取県東部広域行政管理組合</v>
      </c>
      <c r="BZ35" s="637"/>
      <c r="CA35" s="637"/>
      <c r="CB35" s="637"/>
      <c r="CC35" s="637"/>
      <c r="CD35" s="637"/>
      <c r="CE35" s="637"/>
      <c r="CF35" s="637"/>
      <c r="CG35" s="637"/>
      <c r="CH35" s="637"/>
      <c r="CI35" s="637"/>
      <c r="CJ35" s="637"/>
      <c r="CK35" s="637"/>
      <c r="CL35" s="637"/>
      <c r="CM35" s="637"/>
      <c r="CN35" s="178"/>
      <c r="CO35" s="636">
        <f t="shared" ref="CO35:CO43" si="3">IF(CQ35="","",CO34+1)</f>
        <v>25</v>
      </c>
      <c r="CP35" s="636"/>
      <c r="CQ35" s="637" t="str">
        <f>IF('各会計、関係団体の財政状況及び健全化判断比率'!BS8="","",'各会計、関係団体の財政状況及び健全化判断比率'!BS8)</f>
        <v>（公財）鳥取市公園・スポーツ施設協会</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f>IF(E36="","",C35+1)</f>
        <v>3</v>
      </c>
      <c r="D36" s="636"/>
      <c r="E36" s="637" t="str">
        <f>IF('各会計、関係団体の財政状況及び健全化判断比率'!B9="","",'各会計、関係団体の財政状況及び健全化判断比率'!B9)</f>
        <v>高齢者・障害者住宅整備資金貸付事業費</v>
      </c>
      <c r="F36" s="637"/>
      <c r="G36" s="637"/>
      <c r="H36" s="637"/>
      <c r="I36" s="637"/>
      <c r="J36" s="637"/>
      <c r="K36" s="637"/>
      <c r="L36" s="637"/>
      <c r="M36" s="637"/>
      <c r="N36" s="637"/>
      <c r="O36" s="637"/>
      <c r="P36" s="637"/>
      <c r="Q36" s="637"/>
      <c r="R36" s="637"/>
      <c r="S36" s="637"/>
      <c r="T36" s="178"/>
      <c r="U36" s="636">
        <f t="shared" ref="U36:U43" si="4">IF(W36="","",U35+1)</f>
        <v>10</v>
      </c>
      <c r="V36" s="636"/>
      <c r="W36" s="637" t="str">
        <f>IF('各会計、関係団体の財政状況及び健全化判断比率'!B30="","",'各会計、関係団体の財政状況及び健全化判断比率'!B30)</f>
        <v>介護保険費</v>
      </c>
      <c r="X36" s="637"/>
      <c r="Y36" s="637"/>
      <c r="Z36" s="637"/>
      <c r="AA36" s="637"/>
      <c r="AB36" s="637"/>
      <c r="AC36" s="637"/>
      <c r="AD36" s="637"/>
      <c r="AE36" s="637"/>
      <c r="AF36" s="637"/>
      <c r="AG36" s="637"/>
      <c r="AH36" s="637"/>
      <c r="AI36" s="637"/>
      <c r="AJ36" s="637"/>
      <c r="AK36" s="637"/>
      <c r="AL36" s="178"/>
      <c r="AM36" s="636">
        <f t="shared" si="0"/>
        <v>14</v>
      </c>
      <c r="AN36" s="636"/>
      <c r="AO36" s="637" t="str">
        <f>IF('各会計、関係団体の財政状況及び健全化判断比率'!B34="","",'各会計、関係団体の財政状況及び健全化判断比率'!B34)</f>
        <v>病院事業</v>
      </c>
      <c r="AP36" s="637"/>
      <c r="AQ36" s="637"/>
      <c r="AR36" s="637"/>
      <c r="AS36" s="637"/>
      <c r="AT36" s="637"/>
      <c r="AU36" s="637"/>
      <c r="AV36" s="637"/>
      <c r="AW36" s="637"/>
      <c r="AX36" s="637"/>
      <c r="AY36" s="637"/>
      <c r="AZ36" s="637"/>
      <c r="BA36" s="637"/>
      <c r="BB36" s="637"/>
      <c r="BC36" s="637"/>
      <c r="BD36" s="178"/>
      <c r="BE36" s="636">
        <f t="shared" si="1"/>
        <v>18</v>
      </c>
      <c r="BF36" s="636"/>
      <c r="BG36" s="637" t="str">
        <f>IF('各会計、関係団体の財政状況及び健全化判断比率'!B38="","",'各会計、関係団体の財政状況及び健全化判断比率'!B38)</f>
        <v>観光施設運営事業費</v>
      </c>
      <c r="BH36" s="637"/>
      <c r="BI36" s="637"/>
      <c r="BJ36" s="637"/>
      <c r="BK36" s="637"/>
      <c r="BL36" s="637"/>
      <c r="BM36" s="637"/>
      <c r="BN36" s="637"/>
      <c r="BO36" s="637"/>
      <c r="BP36" s="637"/>
      <c r="BQ36" s="637"/>
      <c r="BR36" s="637"/>
      <c r="BS36" s="637"/>
      <c r="BT36" s="637"/>
      <c r="BU36" s="637"/>
      <c r="BV36" s="178"/>
      <c r="BW36" s="636">
        <f t="shared" si="2"/>
        <v>22</v>
      </c>
      <c r="BX36" s="636"/>
      <c r="BY36" s="637" t="str">
        <f>IF('各会計、関係団体の財政状況及び健全化判断比率'!B70="","",'各会計、関係団体の財政状況及び健全化判断比率'!B70)</f>
        <v>鳥取県後期高齢者医療広域連合</v>
      </c>
      <c r="BZ36" s="637"/>
      <c r="CA36" s="637"/>
      <c r="CB36" s="637"/>
      <c r="CC36" s="637"/>
      <c r="CD36" s="637"/>
      <c r="CE36" s="637"/>
      <c r="CF36" s="637"/>
      <c r="CG36" s="637"/>
      <c r="CH36" s="637"/>
      <c r="CI36" s="637"/>
      <c r="CJ36" s="637"/>
      <c r="CK36" s="637"/>
      <c r="CL36" s="637"/>
      <c r="CM36" s="637"/>
      <c r="CN36" s="178"/>
      <c r="CO36" s="636">
        <f t="shared" si="3"/>
        <v>26</v>
      </c>
      <c r="CP36" s="636"/>
      <c r="CQ36" s="637" t="str">
        <f>IF('各会計、関係団体の財政状況及び健全化判断比率'!BS9="","",'各会計、関係団体の財政状況及び健全化判断比率'!BS9)</f>
        <v>（一財）鳥取市中小企業勤労者福祉サービスセンター</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f>IF(E37="","",C36+1)</f>
        <v>4</v>
      </c>
      <c r="D37" s="636"/>
      <c r="E37" s="637" t="str">
        <f>IF('各会計、関係団体の財政状況及び健全化判断比率'!B10="","",'各会計、関係団体の財政状況及び健全化判断比率'!B10)</f>
        <v>住宅新築資金等貸付事業費</v>
      </c>
      <c r="F37" s="637"/>
      <c r="G37" s="637"/>
      <c r="H37" s="637"/>
      <c r="I37" s="637"/>
      <c r="J37" s="637"/>
      <c r="K37" s="637"/>
      <c r="L37" s="637"/>
      <c r="M37" s="637"/>
      <c r="N37" s="637"/>
      <c r="O37" s="637"/>
      <c r="P37" s="637"/>
      <c r="Q37" s="637"/>
      <c r="R37" s="637"/>
      <c r="S37" s="637"/>
      <c r="T37" s="178"/>
      <c r="U37" s="636">
        <f t="shared" si="4"/>
        <v>11</v>
      </c>
      <c r="V37" s="636"/>
      <c r="W37" s="637" t="str">
        <f>IF('各会計、関係団体の財政状況及び健全化判断比率'!B31="","",'各会計、関係団体の財政状況及び健全化判断比率'!B31)</f>
        <v>後期高齢者医療費</v>
      </c>
      <c r="X37" s="637"/>
      <c r="Y37" s="637"/>
      <c r="Z37" s="637"/>
      <c r="AA37" s="637"/>
      <c r="AB37" s="637"/>
      <c r="AC37" s="637"/>
      <c r="AD37" s="637"/>
      <c r="AE37" s="637"/>
      <c r="AF37" s="637"/>
      <c r="AG37" s="637"/>
      <c r="AH37" s="637"/>
      <c r="AI37" s="637"/>
      <c r="AJ37" s="637"/>
      <c r="AK37" s="637"/>
      <c r="AL37" s="178"/>
      <c r="AM37" s="636">
        <f t="shared" si="0"/>
        <v>15</v>
      </c>
      <c r="AN37" s="636"/>
      <c r="AO37" s="637" t="str">
        <f>IF('各会計、関係団体の財政状況及び健全化判断比率'!B35="","",'各会計、関係団体の財政状況及び健全化判断比率'!B35)</f>
        <v>下水道等事業</v>
      </c>
      <c r="AP37" s="637"/>
      <c r="AQ37" s="637"/>
      <c r="AR37" s="637"/>
      <c r="AS37" s="637"/>
      <c r="AT37" s="637"/>
      <c r="AU37" s="637"/>
      <c r="AV37" s="637"/>
      <c r="AW37" s="637"/>
      <c r="AX37" s="637"/>
      <c r="AY37" s="637"/>
      <c r="AZ37" s="637"/>
      <c r="BA37" s="637"/>
      <c r="BB37" s="637"/>
      <c r="BC37" s="637"/>
      <c r="BD37" s="178"/>
      <c r="BE37" s="636">
        <f t="shared" si="1"/>
        <v>19</v>
      </c>
      <c r="BF37" s="636"/>
      <c r="BG37" s="637" t="str">
        <f>IF('各会計、関係団体の財政状況及び健全化判断比率'!B39="","",'各会計、関係団体の財政状況及び健全化判断比率'!B39)</f>
        <v>温泉事業費</v>
      </c>
      <c r="BH37" s="637"/>
      <c r="BI37" s="637"/>
      <c r="BJ37" s="637"/>
      <c r="BK37" s="637"/>
      <c r="BL37" s="637"/>
      <c r="BM37" s="637"/>
      <c r="BN37" s="637"/>
      <c r="BO37" s="637"/>
      <c r="BP37" s="637"/>
      <c r="BQ37" s="637"/>
      <c r="BR37" s="637"/>
      <c r="BS37" s="637"/>
      <c r="BT37" s="637"/>
      <c r="BU37" s="637"/>
      <c r="BV37" s="178"/>
      <c r="BW37" s="636">
        <f t="shared" si="2"/>
        <v>23</v>
      </c>
      <c r="BX37" s="636"/>
      <c r="BY37" s="637" t="str">
        <f>IF('各会計、関係団体の財政状況及び健全化判断比率'!B71="","",'各会計、関係団体の財政状況及び健全化判断比率'!B71)</f>
        <v>鳥取県後期高齢者医療広域連合</v>
      </c>
      <c r="BZ37" s="637"/>
      <c r="CA37" s="637"/>
      <c r="CB37" s="637"/>
      <c r="CC37" s="637"/>
      <c r="CD37" s="637"/>
      <c r="CE37" s="637"/>
      <c r="CF37" s="637"/>
      <c r="CG37" s="637"/>
      <c r="CH37" s="637"/>
      <c r="CI37" s="637"/>
      <c r="CJ37" s="637"/>
      <c r="CK37" s="637"/>
      <c r="CL37" s="637"/>
      <c r="CM37" s="637"/>
      <c r="CN37" s="178"/>
      <c r="CO37" s="636">
        <f t="shared" si="3"/>
        <v>27</v>
      </c>
      <c r="CP37" s="636"/>
      <c r="CQ37" s="637" t="str">
        <f>IF('各会計、関係団体の財政状況及び健全化判断比率'!BS10="","",'各会計、関係団体の財政状況及び健全化判断比率'!BS10)</f>
        <v>（公財）鳥取市環境事業公社</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f t="shared" ref="C38:C43" si="5">IF(E38="","",C37+1)</f>
        <v>5</v>
      </c>
      <c r="D38" s="636"/>
      <c r="E38" s="637" t="str">
        <f>IF('各会計、関係団体の財政状況及び健全化判断比率'!B11="","",'各会計、関係団体の財政状況及び健全化判断比率'!B11)</f>
        <v>土地取得費</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f t="shared" si="3"/>
        <v>28</v>
      </c>
      <c r="CP38" s="636"/>
      <c r="CQ38" s="637" t="str">
        <f>IF('各会計、関係団体の財政状況及び健全化判断比率'!BS11="","",'各会計、関係団体の財政状況及び健全化判断比率'!BS11)</f>
        <v>（公財）鳥取県東部環境管理公社</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f t="shared" si="5"/>
        <v>6</v>
      </c>
      <c r="D39" s="636"/>
      <c r="E39" s="637" t="str">
        <f>IF('各会計、関係団体の財政状況及び健全化判断比率'!B12="","",'各会計、関係団体の財政状況及び健全化判断比率'!B12)</f>
        <v>墓苑事業費</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f t="shared" si="3"/>
        <v>29</v>
      </c>
      <c r="CP39" s="636"/>
      <c r="CQ39" s="637" t="str">
        <f>IF('各会計、関係団体の財政状況及び健全化判断比率'!BS12="","",'各会計、関係団体の財政状況及び健全化判断比率'!BS12)</f>
        <v>（一財）鳥取市教育福祉振興会</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f t="shared" si="5"/>
        <v>7</v>
      </c>
      <c r="D40" s="636"/>
      <c r="E40" s="637" t="str">
        <f>IF('各会計、関係団体の財政状況及び健全化判断比率'!B13="","",'各会計、関係団体の財政状況及び健全化判断比率'!B13)</f>
        <v>母子父子寡婦福祉資金貸付事業費</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f t="shared" si="3"/>
        <v>30</v>
      </c>
      <c r="CP40" s="636"/>
      <c r="CQ40" s="637" t="str">
        <f>IF('各会計、関係団体の財政状況及び健全化判断比率'!BS13="","",'各会計、関係団体の財政状況及び健全化判断比率'!BS13)</f>
        <v>（公財）鳥取市学校給食会</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f t="shared" si="3"/>
        <v>31</v>
      </c>
      <c r="CP41" s="636"/>
      <c r="CQ41" s="637" t="str">
        <f>IF('各会計、関係団体の財政状況及び健全化判断比率'!BS14="","",'各会計、関係団体の財政状況及び健全化判断比率'!BS14)</f>
        <v>（公財）鳥取市文化財団</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f t="shared" si="3"/>
        <v>32</v>
      </c>
      <c r="CP42" s="636"/>
      <c r="CQ42" s="637" t="str">
        <f>IF('各会計、関係団体の財政状況及び健全化判断比率'!BS15="","",'各会計、関係団体の財政状況及び健全化判断比率'!BS15)</f>
        <v>（公財）鳥取童謡・おもちゃ館</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f t="shared" si="3"/>
        <v>33</v>
      </c>
      <c r="CP43" s="636"/>
      <c r="CQ43" s="637" t="str">
        <f>IF('各会計、関係団体の財政状況及び健全化判断比率'!BS16="","",'各会計、関係団体の財政状況及び健全化判断比率'!BS16)</f>
        <v>（公財）鳥取市人権情報センター</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201</v>
      </c>
      <c r="E46" s="639" t="s">
        <v>202</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203</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204</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205</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206</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207</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208</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606</v>
      </c>
    </row>
    <row r="54" spans="5:113" x14ac:dyDescent="0.2"/>
    <row r="55" spans="5:113" x14ac:dyDescent="0.2"/>
    <row r="56" spans="5:113" x14ac:dyDescent="0.2"/>
  </sheetData>
  <sheetProtection algorithmName="SHA-512" hashValue="YehEApk6Rk9y6zo3Ek0h4gQDnFkK1xMva/XFfWL+H/Mss2nVb4tcNFA6XYU06SJu1L2aL7Yu8lFE0mFCXnFnZg==" saltValue="tk5kL7x8vfWIzWerNfLzs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5" t="s">
        <v>563</v>
      </c>
      <c r="D34" s="1215"/>
      <c r="E34" s="1216"/>
      <c r="F34" s="32">
        <v>4.3600000000000003</v>
      </c>
      <c r="G34" s="33">
        <v>5.27</v>
      </c>
      <c r="H34" s="33">
        <v>5.93</v>
      </c>
      <c r="I34" s="33">
        <v>6.52</v>
      </c>
      <c r="J34" s="34">
        <v>6.48</v>
      </c>
      <c r="K34" s="22"/>
      <c r="L34" s="22"/>
      <c r="M34" s="22"/>
      <c r="N34" s="22"/>
      <c r="O34" s="22"/>
      <c r="P34" s="22"/>
    </row>
    <row r="35" spans="1:16" ht="39" customHeight="1" x14ac:dyDescent="0.2">
      <c r="A35" s="22"/>
      <c r="B35" s="35"/>
      <c r="C35" s="1209" t="s">
        <v>564</v>
      </c>
      <c r="D35" s="1210"/>
      <c r="E35" s="1211"/>
      <c r="F35" s="36">
        <v>3.99</v>
      </c>
      <c r="G35" s="37">
        <v>4.28</v>
      </c>
      <c r="H35" s="37">
        <v>3.66</v>
      </c>
      <c r="I35" s="37">
        <v>4.01</v>
      </c>
      <c r="J35" s="38">
        <v>5.64</v>
      </c>
      <c r="K35" s="22"/>
      <c r="L35" s="22"/>
      <c r="M35" s="22"/>
      <c r="N35" s="22"/>
      <c r="O35" s="22"/>
      <c r="P35" s="22"/>
    </row>
    <row r="36" spans="1:16" ht="39" customHeight="1" x14ac:dyDescent="0.2">
      <c r="A36" s="22"/>
      <c r="B36" s="35"/>
      <c r="C36" s="1209" t="s">
        <v>565</v>
      </c>
      <c r="D36" s="1210"/>
      <c r="E36" s="1211"/>
      <c r="F36" s="36">
        <v>5.48</v>
      </c>
      <c r="G36" s="37">
        <v>4.54</v>
      </c>
      <c r="H36" s="37">
        <v>3.18</v>
      </c>
      <c r="I36" s="37">
        <v>3.94</v>
      </c>
      <c r="J36" s="38">
        <v>5.3</v>
      </c>
      <c r="K36" s="22"/>
      <c r="L36" s="22"/>
      <c r="M36" s="22"/>
      <c r="N36" s="22"/>
      <c r="O36" s="22"/>
      <c r="P36" s="22"/>
    </row>
    <row r="37" spans="1:16" ht="39" customHeight="1" x14ac:dyDescent="0.2">
      <c r="A37" s="22"/>
      <c r="B37" s="35"/>
      <c r="C37" s="1209" t="s">
        <v>566</v>
      </c>
      <c r="D37" s="1210"/>
      <c r="E37" s="1211"/>
      <c r="F37" s="36">
        <v>3.64</v>
      </c>
      <c r="G37" s="37">
        <v>4.22</v>
      </c>
      <c r="H37" s="37">
        <v>3.81</v>
      </c>
      <c r="I37" s="37">
        <v>4</v>
      </c>
      <c r="J37" s="38">
        <v>4.2300000000000004</v>
      </c>
      <c r="K37" s="22"/>
      <c r="L37" s="22"/>
      <c r="M37" s="22"/>
      <c r="N37" s="22"/>
      <c r="O37" s="22"/>
      <c r="P37" s="22"/>
    </row>
    <row r="38" spans="1:16" ht="39" customHeight="1" x14ac:dyDescent="0.2">
      <c r="A38" s="22"/>
      <c r="B38" s="35"/>
      <c r="C38" s="1209" t="s">
        <v>567</v>
      </c>
      <c r="D38" s="1210"/>
      <c r="E38" s="1211"/>
      <c r="F38" s="36">
        <v>1.79</v>
      </c>
      <c r="G38" s="37">
        <v>1.04</v>
      </c>
      <c r="H38" s="37">
        <v>1.31</v>
      </c>
      <c r="I38" s="37">
        <v>1.73</v>
      </c>
      <c r="J38" s="38">
        <v>2.21</v>
      </c>
      <c r="K38" s="22"/>
      <c r="L38" s="22"/>
      <c r="M38" s="22"/>
      <c r="N38" s="22"/>
      <c r="O38" s="22"/>
      <c r="P38" s="22"/>
    </row>
    <row r="39" spans="1:16" ht="39" customHeight="1" x14ac:dyDescent="0.2">
      <c r="A39" s="22"/>
      <c r="B39" s="35"/>
      <c r="C39" s="1209" t="s">
        <v>568</v>
      </c>
      <c r="D39" s="1210"/>
      <c r="E39" s="1211"/>
      <c r="F39" s="36">
        <v>1.39</v>
      </c>
      <c r="G39" s="37">
        <v>1.05</v>
      </c>
      <c r="H39" s="37">
        <v>0.54</v>
      </c>
      <c r="I39" s="37">
        <v>0.39</v>
      </c>
      <c r="J39" s="38">
        <v>0.46</v>
      </c>
      <c r="K39" s="22"/>
      <c r="L39" s="22"/>
      <c r="M39" s="22"/>
      <c r="N39" s="22"/>
      <c r="O39" s="22"/>
      <c r="P39" s="22"/>
    </row>
    <row r="40" spans="1:16" ht="39" customHeight="1" x14ac:dyDescent="0.2">
      <c r="A40" s="22"/>
      <c r="B40" s="35"/>
      <c r="C40" s="1209" t="s">
        <v>569</v>
      </c>
      <c r="D40" s="1210"/>
      <c r="E40" s="1211"/>
      <c r="F40" s="36" t="s">
        <v>530</v>
      </c>
      <c r="G40" s="37">
        <v>0.03</v>
      </c>
      <c r="H40" s="37">
        <v>0.06</v>
      </c>
      <c r="I40" s="37">
        <v>0.11</v>
      </c>
      <c r="J40" s="38">
        <v>0.15</v>
      </c>
      <c r="K40" s="22"/>
      <c r="L40" s="22"/>
      <c r="M40" s="22"/>
      <c r="N40" s="22"/>
      <c r="O40" s="22"/>
      <c r="P40" s="22"/>
    </row>
    <row r="41" spans="1:16" ht="39" customHeight="1" x14ac:dyDescent="0.2">
      <c r="A41" s="22"/>
      <c r="B41" s="35"/>
      <c r="C41" s="1209" t="s">
        <v>570</v>
      </c>
      <c r="D41" s="1210"/>
      <c r="E41" s="1211"/>
      <c r="F41" s="36">
        <v>0.01</v>
      </c>
      <c r="G41" s="37">
        <v>0.01</v>
      </c>
      <c r="H41" s="37">
        <v>0.01</v>
      </c>
      <c r="I41" s="37">
        <v>0.01</v>
      </c>
      <c r="J41" s="38">
        <v>0.01</v>
      </c>
      <c r="K41" s="22"/>
      <c r="L41" s="22"/>
      <c r="M41" s="22"/>
      <c r="N41" s="22"/>
      <c r="O41" s="22"/>
      <c r="P41" s="22"/>
    </row>
    <row r="42" spans="1:16" ht="39" customHeight="1" x14ac:dyDescent="0.2">
      <c r="A42" s="22"/>
      <c r="B42" s="39"/>
      <c r="C42" s="1209" t="s">
        <v>571</v>
      </c>
      <c r="D42" s="1210"/>
      <c r="E42" s="1211"/>
      <c r="F42" s="36" t="s">
        <v>530</v>
      </c>
      <c r="G42" s="37" t="s">
        <v>530</v>
      </c>
      <c r="H42" s="37" t="s">
        <v>530</v>
      </c>
      <c r="I42" s="37" t="s">
        <v>530</v>
      </c>
      <c r="J42" s="38" t="s">
        <v>530</v>
      </c>
      <c r="K42" s="22"/>
      <c r="L42" s="22"/>
      <c r="M42" s="22"/>
      <c r="N42" s="22"/>
      <c r="O42" s="22"/>
      <c r="P42" s="22"/>
    </row>
    <row r="43" spans="1:16" ht="39" customHeight="1" thickBot="1" x14ac:dyDescent="0.25">
      <c r="A43" s="22"/>
      <c r="B43" s="40"/>
      <c r="C43" s="1212" t="s">
        <v>572</v>
      </c>
      <c r="D43" s="1213"/>
      <c r="E43" s="1214"/>
      <c r="F43" s="41">
        <v>7.0000000000000007E-2</v>
      </c>
      <c r="G43" s="42">
        <v>0.06</v>
      </c>
      <c r="H43" s="42">
        <v>0.1</v>
      </c>
      <c r="I43" s="42">
        <v>0.08</v>
      </c>
      <c r="J43" s="43">
        <v>0.01</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KtvF37BsBhigQMurKDcg4bDw1+x4WuOho7g/uf7JzTR7+3wys1oQ2TbuVAKHf3PJ1HQwTMV8NaZg0YyFoTHWQ==" saltValue="v1ijHa9WEXM9uYt79Rio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9997</v>
      </c>
      <c r="L45" s="60">
        <v>9712</v>
      </c>
      <c r="M45" s="60">
        <v>9603</v>
      </c>
      <c r="N45" s="60">
        <v>9484</v>
      </c>
      <c r="O45" s="61">
        <v>9554</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530</v>
      </c>
      <c r="L46" s="64" t="s">
        <v>530</v>
      </c>
      <c r="M46" s="64" t="s">
        <v>530</v>
      </c>
      <c r="N46" s="64" t="s">
        <v>530</v>
      </c>
      <c r="O46" s="65" t="s">
        <v>530</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530</v>
      </c>
      <c r="L47" s="64" t="s">
        <v>530</v>
      </c>
      <c r="M47" s="64" t="s">
        <v>530</v>
      </c>
      <c r="N47" s="64" t="s">
        <v>530</v>
      </c>
      <c r="O47" s="65" t="s">
        <v>530</v>
      </c>
      <c r="P47" s="48"/>
      <c r="Q47" s="48"/>
      <c r="R47" s="48"/>
      <c r="S47" s="48"/>
      <c r="T47" s="48"/>
      <c r="U47" s="48"/>
    </row>
    <row r="48" spans="1:21" ht="30.75" customHeight="1" x14ac:dyDescent="0.2">
      <c r="A48" s="48"/>
      <c r="B48" s="1219"/>
      <c r="C48" s="1220"/>
      <c r="D48" s="62"/>
      <c r="E48" s="1225" t="s">
        <v>14</v>
      </c>
      <c r="F48" s="1225"/>
      <c r="G48" s="1225"/>
      <c r="H48" s="1225"/>
      <c r="I48" s="1225"/>
      <c r="J48" s="1226"/>
      <c r="K48" s="63">
        <v>4528</v>
      </c>
      <c r="L48" s="64">
        <v>4612</v>
      </c>
      <c r="M48" s="64">
        <v>4515</v>
      </c>
      <c r="N48" s="64">
        <v>4214</v>
      </c>
      <c r="O48" s="65">
        <v>4098</v>
      </c>
      <c r="P48" s="48"/>
      <c r="Q48" s="48"/>
      <c r="R48" s="48"/>
      <c r="S48" s="48"/>
      <c r="T48" s="48"/>
      <c r="U48" s="48"/>
    </row>
    <row r="49" spans="1:21" ht="30.75" customHeight="1" x14ac:dyDescent="0.2">
      <c r="A49" s="48"/>
      <c r="B49" s="1219"/>
      <c r="C49" s="1220"/>
      <c r="D49" s="62"/>
      <c r="E49" s="1225" t="s">
        <v>15</v>
      </c>
      <c r="F49" s="1225"/>
      <c r="G49" s="1225"/>
      <c r="H49" s="1225"/>
      <c r="I49" s="1225"/>
      <c r="J49" s="1226"/>
      <c r="K49" s="63">
        <v>329</v>
      </c>
      <c r="L49" s="64">
        <v>343</v>
      </c>
      <c r="M49" s="64">
        <v>332</v>
      </c>
      <c r="N49" s="64">
        <v>349</v>
      </c>
      <c r="O49" s="65">
        <v>358</v>
      </c>
      <c r="P49" s="48"/>
      <c r="Q49" s="48"/>
      <c r="R49" s="48"/>
      <c r="S49" s="48"/>
      <c r="T49" s="48"/>
      <c r="U49" s="48"/>
    </row>
    <row r="50" spans="1:21" ht="30.75" customHeight="1" x14ac:dyDescent="0.2">
      <c r="A50" s="48"/>
      <c r="B50" s="1219"/>
      <c r="C50" s="1220"/>
      <c r="D50" s="62"/>
      <c r="E50" s="1225" t="s">
        <v>16</v>
      </c>
      <c r="F50" s="1225"/>
      <c r="G50" s="1225"/>
      <c r="H50" s="1225"/>
      <c r="I50" s="1225"/>
      <c r="J50" s="1226"/>
      <c r="K50" s="63">
        <v>56</v>
      </c>
      <c r="L50" s="64">
        <v>34</v>
      </c>
      <c r="M50" s="64">
        <v>28</v>
      </c>
      <c r="N50" s="64">
        <v>19</v>
      </c>
      <c r="O50" s="65">
        <v>14</v>
      </c>
      <c r="P50" s="48"/>
      <c r="Q50" s="48"/>
      <c r="R50" s="48"/>
      <c r="S50" s="48"/>
      <c r="T50" s="48"/>
      <c r="U50" s="48"/>
    </row>
    <row r="51" spans="1:21" ht="30.75" customHeight="1" x14ac:dyDescent="0.2">
      <c r="A51" s="48"/>
      <c r="B51" s="1221"/>
      <c r="C51" s="1222"/>
      <c r="D51" s="66"/>
      <c r="E51" s="1225" t="s">
        <v>17</v>
      </c>
      <c r="F51" s="1225"/>
      <c r="G51" s="1225"/>
      <c r="H51" s="1225"/>
      <c r="I51" s="1225"/>
      <c r="J51" s="1226"/>
      <c r="K51" s="63">
        <v>0</v>
      </c>
      <c r="L51" s="64" t="s">
        <v>530</v>
      </c>
      <c r="M51" s="64">
        <v>0</v>
      </c>
      <c r="N51" s="64">
        <v>12</v>
      </c>
      <c r="O51" s="65">
        <v>12</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10451</v>
      </c>
      <c r="L52" s="64">
        <v>10439</v>
      </c>
      <c r="M52" s="64">
        <v>10437</v>
      </c>
      <c r="N52" s="64">
        <v>10402</v>
      </c>
      <c r="O52" s="65">
        <v>10384</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4459</v>
      </c>
      <c r="L53" s="69">
        <v>4262</v>
      </c>
      <c r="M53" s="69">
        <v>4041</v>
      </c>
      <c r="N53" s="69">
        <v>3676</v>
      </c>
      <c r="O53" s="70">
        <v>3652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BLo+BvjoH8KMQqzS9ljV4rtlJkKNda+dZXLhV3cWoV/LUZmccLQCfDzqQugzKS9vAXrqO2FE0aFch+ZUOXxIQ==" saltValue="9Ovz5a6jp0no2/xREYfr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557</v>
      </c>
      <c r="J40" s="100" t="s">
        <v>558</v>
      </c>
      <c r="K40" s="100" t="s">
        <v>559</v>
      </c>
      <c r="L40" s="100" t="s">
        <v>560</v>
      </c>
      <c r="M40" s="101" t="s">
        <v>561</v>
      </c>
    </row>
    <row r="41" spans="2:13" ht="27.75" customHeight="1" x14ac:dyDescent="0.2">
      <c r="B41" s="1243" t="s">
        <v>29</v>
      </c>
      <c r="C41" s="1244"/>
      <c r="D41" s="102"/>
      <c r="E41" s="1249" t="s">
        <v>30</v>
      </c>
      <c r="F41" s="1249"/>
      <c r="G41" s="1249"/>
      <c r="H41" s="1250"/>
      <c r="I41" s="351">
        <v>101278</v>
      </c>
      <c r="J41" s="352">
        <v>104981</v>
      </c>
      <c r="K41" s="352">
        <v>110750</v>
      </c>
      <c r="L41" s="352">
        <v>112833</v>
      </c>
      <c r="M41" s="353">
        <v>116095</v>
      </c>
    </row>
    <row r="42" spans="2:13" ht="27.75" customHeight="1" x14ac:dyDescent="0.2">
      <c r="B42" s="1245"/>
      <c r="C42" s="1246"/>
      <c r="D42" s="103"/>
      <c r="E42" s="1251" t="s">
        <v>31</v>
      </c>
      <c r="F42" s="1251"/>
      <c r="G42" s="1251"/>
      <c r="H42" s="1252"/>
      <c r="I42" s="354">
        <v>719</v>
      </c>
      <c r="J42" s="355">
        <v>662</v>
      </c>
      <c r="K42" s="355">
        <v>622</v>
      </c>
      <c r="L42" s="355">
        <v>589</v>
      </c>
      <c r="M42" s="356">
        <v>551</v>
      </c>
    </row>
    <row r="43" spans="2:13" ht="27.75" customHeight="1" x14ac:dyDescent="0.2">
      <c r="B43" s="1245"/>
      <c r="C43" s="1246"/>
      <c r="D43" s="103"/>
      <c r="E43" s="1251" t="s">
        <v>32</v>
      </c>
      <c r="F43" s="1251"/>
      <c r="G43" s="1251"/>
      <c r="H43" s="1252"/>
      <c r="I43" s="354">
        <v>51133</v>
      </c>
      <c r="J43" s="355">
        <v>48588</v>
      </c>
      <c r="K43" s="355">
        <v>46082</v>
      </c>
      <c r="L43" s="355">
        <v>41854</v>
      </c>
      <c r="M43" s="356">
        <v>38307</v>
      </c>
    </row>
    <row r="44" spans="2:13" ht="27.75" customHeight="1" x14ac:dyDescent="0.2">
      <c r="B44" s="1245"/>
      <c r="C44" s="1246"/>
      <c r="D44" s="103"/>
      <c r="E44" s="1251" t="s">
        <v>33</v>
      </c>
      <c r="F44" s="1251"/>
      <c r="G44" s="1251"/>
      <c r="H44" s="1252"/>
      <c r="I44" s="354">
        <v>1891</v>
      </c>
      <c r="J44" s="355">
        <v>1986</v>
      </c>
      <c r="K44" s="355">
        <v>2101</v>
      </c>
      <c r="L44" s="355">
        <v>1986</v>
      </c>
      <c r="M44" s="356">
        <v>2001</v>
      </c>
    </row>
    <row r="45" spans="2:13" ht="27.75" customHeight="1" x14ac:dyDescent="0.2">
      <c r="B45" s="1245"/>
      <c r="C45" s="1246"/>
      <c r="D45" s="103"/>
      <c r="E45" s="1251" t="s">
        <v>34</v>
      </c>
      <c r="F45" s="1251"/>
      <c r="G45" s="1251"/>
      <c r="H45" s="1252"/>
      <c r="I45" s="354">
        <v>9931</v>
      </c>
      <c r="J45" s="355">
        <v>9290</v>
      </c>
      <c r="K45" s="355">
        <v>9260</v>
      </c>
      <c r="L45" s="355">
        <v>9063</v>
      </c>
      <c r="M45" s="356">
        <v>8938</v>
      </c>
    </row>
    <row r="46" spans="2:13" ht="27.75" customHeight="1" x14ac:dyDescent="0.2">
      <c r="B46" s="1245"/>
      <c r="C46" s="1246"/>
      <c r="D46" s="104"/>
      <c r="E46" s="1251" t="s">
        <v>35</v>
      </c>
      <c r="F46" s="1251"/>
      <c r="G46" s="1251"/>
      <c r="H46" s="1252"/>
      <c r="I46" s="354">
        <v>1915</v>
      </c>
      <c r="J46" s="355">
        <v>1938</v>
      </c>
      <c r="K46" s="355">
        <v>1990</v>
      </c>
      <c r="L46" s="355">
        <v>2225</v>
      </c>
      <c r="M46" s="356">
        <v>2047</v>
      </c>
    </row>
    <row r="47" spans="2:13" ht="27.75" customHeight="1" x14ac:dyDescent="0.2">
      <c r="B47" s="1245"/>
      <c r="C47" s="1246"/>
      <c r="D47" s="105"/>
      <c r="E47" s="1253" t="s">
        <v>36</v>
      </c>
      <c r="F47" s="1254"/>
      <c r="G47" s="1254"/>
      <c r="H47" s="1255"/>
      <c r="I47" s="354" t="s">
        <v>530</v>
      </c>
      <c r="J47" s="355" t="s">
        <v>530</v>
      </c>
      <c r="K47" s="355" t="s">
        <v>530</v>
      </c>
      <c r="L47" s="355" t="s">
        <v>530</v>
      </c>
      <c r="M47" s="356" t="s">
        <v>530</v>
      </c>
    </row>
    <row r="48" spans="2:13" ht="27.75" customHeight="1" x14ac:dyDescent="0.2">
      <c r="B48" s="1245"/>
      <c r="C48" s="1246"/>
      <c r="D48" s="103"/>
      <c r="E48" s="1251" t="s">
        <v>37</v>
      </c>
      <c r="F48" s="1251"/>
      <c r="G48" s="1251"/>
      <c r="H48" s="1252"/>
      <c r="I48" s="354" t="s">
        <v>530</v>
      </c>
      <c r="J48" s="355" t="s">
        <v>530</v>
      </c>
      <c r="K48" s="355" t="s">
        <v>530</v>
      </c>
      <c r="L48" s="355" t="s">
        <v>530</v>
      </c>
      <c r="M48" s="356" t="s">
        <v>530</v>
      </c>
    </row>
    <row r="49" spans="2:13" ht="27.75" customHeight="1" x14ac:dyDescent="0.2">
      <c r="B49" s="1247"/>
      <c r="C49" s="1248"/>
      <c r="D49" s="103"/>
      <c r="E49" s="1251" t="s">
        <v>38</v>
      </c>
      <c r="F49" s="1251"/>
      <c r="G49" s="1251"/>
      <c r="H49" s="1252"/>
      <c r="I49" s="354" t="s">
        <v>530</v>
      </c>
      <c r="J49" s="355" t="s">
        <v>530</v>
      </c>
      <c r="K49" s="355" t="s">
        <v>530</v>
      </c>
      <c r="L49" s="355" t="s">
        <v>530</v>
      </c>
      <c r="M49" s="356" t="s">
        <v>530</v>
      </c>
    </row>
    <row r="50" spans="2:13" ht="27.75" customHeight="1" x14ac:dyDescent="0.2">
      <c r="B50" s="1256" t="s">
        <v>39</v>
      </c>
      <c r="C50" s="1257"/>
      <c r="D50" s="106"/>
      <c r="E50" s="1251" t="s">
        <v>40</v>
      </c>
      <c r="F50" s="1251"/>
      <c r="G50" s="1251"/>
      <c r="H50" s="1252"/>
      <c r="I50" s="354">
        <v>12903</v>
      </c>
      <c r="J50" s="355">
        <v>13648</v>
      </c>
      <c r="K50" s="355">
        <v>13514</v>
      </c>
      <c r="L50" s="355">
        <v>12537</v>
      </c>
      <c r="M50" s="356">
        <v>13457</v>
      </c>
    </row>
    <row r="51" spans="2:13" ht="27.75" customHeight="1" x14ac:dyDescent="0.2">
      <c r="B51" s="1245"/>
      <c r="C51" s="1246"/>
      <c r="D51" s="103"/>
      <c r="E51" s="1251" t="s">
        <v>41</v>
      </c>
      <c r="F51" s="1251"/>
      <c r="G51" s="1251"/>
      <c r="H51" s="1252"/>
      <c r="I51" s="354">
        <v>17501</v>
      </c>
      <c r="J51" s="355">
        <v>18726</v>
      </c>
      <c r="K51" s="355">
        <v>17989</v>
      </c>
      <c r="L51" s="355">
        <v>17818</v>
      </c>
      <c r="M51" s="356">
        <v>18048</v>
      </c>
    </row>
    <row r="52" spans="2:13" ht="27.75" customHeight="1" x14ac:dyDescent="0.2">
      <c r="B52" s="1247"/>
      <c r="C52" s="1248"/>
      <c r="D52" s="103"/>
      <c r="E52" s="1251" t="s">
        <v>42</v>
      </c>
      <c r="F52" s="1251"/>
      <c r="G52" s="1251"/>
      <c r="H52" s="1252"/>
      <c r="I52" s="354">
        <v>108287</v>
      </c>
      <c r="J52" s="355">
        <v>108813</v>
      </c>
      <c r="K52" s="355">
        <v>110585</v>
      </c>
      <c r="L52" s="355">
        <v>109620</v>
      </c>
      <c r="M52" s="356">
        <v>108593</v>
      </c>
    </row>
    <row r="53" spans="2:13" ht="27.75" customHeight="1" thickBot="1" x14ac:dyDescent="0.25">
      <c r="B53" s="1258" t="s">
        <v>43</v>
      </c>
      <c r="C53" s="1259"/>
      <c r="D53" s="107"/>
      <c r="E53" s="1260" t="s">
        <v>44</v>
      </c>
      <c r="F53" s="1260"/>
      <c r="G53" s="1260"/>
      <c r="H53" s="1261"/>
      <c r="I53" s="357">
        <v>28178</v>
      </c>
      <c r="J53" s="358">
        <v>26259</v>
      </c>
      <c r="K53" s="358">
        <v>28717</v>
      </c>
      <c r="L53" s="358">
        <v>28575</v>
      </c>
      <c r="M53" s="359">
        <v>27841</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xfEB0rX81QtKT5NwbJrUYkwCSVivF5Q9Mz348OjpUf2TH6aSSe+8TO+wnNSZtlhUVfCIv2+iG98aEIWZaH+F0Q==" saltValue="nFXa1k0gKBieIunBn1pr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0" t="s">
        <v>47</v>
      </c>
      <c r="D55" s="1270"/>
      <c r="E55" s="1271"/>
      <c r="F55" s="119">
        <v>3759</v>
      </c>
      <c r="G55" s="119">
        <v>3271</v>
      </c>
      <c r="H55" s="120">
        <v>3520</v>
      </c>
    </row>
    <row r="56" spans="2:8" ht="52.5" customHeight="1" x14ac:dyDescent="0.2">
      <c r="B56" s="121"/>
      <c r="C56" s="1272" t="s">
        <v>48</v>
      </c>
      <c r="D56" s="1272"/>
      <c r="E56" s="1273"/>
      <c r="F56" s="122">
        <v>1017</v>
      </c>
      <c r="G56" s="122">
        <v>1026</v>
      </c>
      <c r="H56" s="123">
        <v>1034</v>
      </c>
    </row>
    <row r="57" spans="2:8" ht="53.25" customHeight="1" x14ac:dyDescent="0.2">
      <c r="B57" s="121"/>
      <c r="C57" s="1274" t="s">
        <v>49</v>
      </c>
      <c r="D57" s="1274"/>
      <c r="E57" s="1275"/>
      <c r="F57" s="124">
        <v>6950</v>
      </c>
      <c r="G57" s="124">
        <v>6034</v>
      </c>
      <c r="H57" s="125">
        <v>5843</v>
      </c>
    </row>
    <row r="58" spans="2:8" ht="45.75" customHeight="1" x14ac:dyDescent="0.2">
      <c r="B58" s="126"/>
      <c r="C58" s="1262" t="s">
        <v>607</v>
      </c>
      <c r="D58" s="1263"/>
      <c r="E58" s="1264"/>
      <c r="F58" s="127">
        <v>3046</v>
      </c>
      <c r="G58" s="127">
        <v>2729</v>
      </c>
      <c r="H58" s="128">
        <v>2443</v>
      </c>
    </row>
    <row r="59" spans="2:8" ht="45.75" customHeight="1" x14ac:dyDescent="0.2">
      <c r="B59" s="126"/>
      <c r="C59" s="1262" t="s">
        <v>608</v>
      </c>
      <c r="D59" s="1263"/>
      <c r="E59" s="1264"/>
      <c r="F59" s="127">
        <v>0</v>
      </c>
      <c r="G59" s="127">
        <v>633</v>
      </c>
      <c r="H59" s="128">
        <v>815</v>
      </c>
    </row>
    <row r="60" spans="2:8" ht="45.75" customHeight="1" x14ac:dyDescent="0.2">
      <c r="B60" s="126"/>
      <c r="C60" s="1262" t="s">
        <v>609</v>
      </c>
      <c r="D60" s="1263"/>
      <c r="E60" s="1264"/>
      <c r="F60" s="127">
        <v>388</v>
      </c>
      <c r="G60" s="127">
        <v>474</v>
      </c>
      <c r="H60" s="128">
        <v>626</v>
      </c>
    </row>
    <row r="61" spans="2:8" ht="45.75" customHeight="1" x14ac:dyDescent="0.2">
      <c r="B61" s="126"/>
      <c r="C61" s="1262" t="s">
        <v>610</v>
      </c>
      <c r="D61" s="1263"/>
      <c r="E61" s="1264"/>
      <c r="F61" s="127">
        <v>1850</v>
      </c>
      <c r="G61" s="127">
        <v>880</v>
      </c>
      <c r="H61" s="128">
        <v>580</v>
      </c>
    </row>
    <row r="62" spans="2:8" ht="45.75" customHeight="1" thickBot="1" x14ac:dyDescent="0.25">
      <c r="B62" s="129"/>
      <c r="C62" s="1265" t="s">
        <v>611</v>
      </c>
      <c r="D62" s="1266"/>
      <c r="E62" s="1267"/>
      <c r="F62" s="130">
        <v>331</v>
      </c>
      <c r="G62" s="130">
        <v>331</v>
      </c>
      <c r="H62" s="131">
        <v>331</v>
      </c>
    </row>
    <row r="63" spans="2:8" ht="52.5" customHeight="1" thickBot="1" x14ac:dyDescent="0.25">
      <c r="B63" s="132"/>
      <c r="C63" s="1268" t="s">
        <v>50</v>
      </c>
      <c r="D63" s="1268"/>
      <c r="E63" s="1269"/>
      <c r="F63" s="133">
        <v>11726</v>
      </c>
      <c r="G63" s="133">
        <v>10331</v>
      </c>
      <c r="H63" s="134">
        <v>10398</v>
      </c>
    </row>
    <row r="64" spans="2:8" ht="13.2" x14ac:dyDescent="0.2"/>
  </sheetData>
  <sheetProtection algorithmName="SHA-512" hashValue="XZpedyRiorJx9MG+OVgclWdlIwZPGYphMvPi8JNwNHpDd6RId8a03vp24c2FYTIpbyR/4nNmiiEFV3wMSvGDAg==" saltValue="LcFhYFUd4XnbUcB1YXXp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620</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617</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6" t="s">
        <v>621</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68"/>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68"/>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68"/>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68"/>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616</v>
      </c>
    </row>
    <row r="50" spans="1:109" ht="13.2" x14ac:dyDescent="0.2">
      <c r="B50" s="368"/>
      <c r="G50" s="1285"/>
      <c r="H50" s="1285"/>
      <c r="I50" s="1285"/>
      <c r="J50" s="1285"/>
      <c r="K50" s="376"/>
      <c r="L50" s="376"/>
      <c r="M50" s="375"/>
      <c r="N50" s="37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557</v>
      </c>
      <c r="BQ50" s="1289"/>
      <c r="BR50" s="1289"/>
      <c r="BS50" s="1289"/>
      <c r="BT50" s="1289"/>
      <c r="BU50" s="1289"/>
      <c r="BV50" s="1289"/>
      <c r="BW50" s="1289"/>
      <c r="BX50" s="1289" t="s">
        <v>558</v>
      </c>
      <c r="BY50" s="1289"/>
      <c r="BZ50" s="1289"/>
      <c r="CA50" s="1289"/>
      <c r="CB50" s="1289"/>
      <c r="CC50" s="1289"/>
      <c r="CD50" s="1289"/>
      <c r="CE50" s="1289"/>
      <c r="CF50" s="1289" t="s">
        <v>559</v>
      </c>
      <c r="CG50" s="1289"/>
      <c r="CH50" s="1289"/>
      <c r="CI50" s="1289"/>
      <c r="CJ50" s="1289"/>
      <c r="CK50" s="1289"/>
      <c r="CL50" s="1289"/>
      <c r="CM50" s="1289"/>
      <c r="CN50" s="1289" t="s">
        <v>560</v>
      </c>
      <c r="CO50" s="1289"/>
      <c r="CP50" s="1289"/>
      <c r="CQ50" s="1289"/>
      <c r="CR50" s="1289"/>
      <c r="CS50" s="1289"/>
      <c r="CT50" s="1289"/>
      <c r="CU50" s="1289"/>
      <c r="CV50" s="1289" t="s">
        <v>561</v>
      </c>
      <c r="CW50" s="1289"/>
      <c r="CX50" s="1289"/>
      <c r="CY50" s="1289"/>
      <c r="CZ50" s="1289"/>
      <c r="DA50" s="1289"/>
      <c r="DB50" s="1289"/>
      <c r="DC50" s="1289"/>
    </row>
    <row r="51" spans="1:109" ht="13.5" customHeight="1" x14ac:dyDescent="0.2">
      <c r="B51" s="368"/>
      <c r="G51" s="1292"/>
      <c r="H51" s="1292"/>
      <c r="I51" s="1294"/>
      <c r="J51" s="1294"/>
      <c r="K51" s="1293"/>
      <c r="L51" s="1293"/>
      <c r="M51" s="1293"/>
      <c r="N51" s="1293"/>
      <c r="AM51" s="374"/>
      <c r="AN51" s="1290" t="s">
        <v>615</v>
      </c>
      <c r="AO51" s="1290"/>
      <c r="AP51" s="1290"/>
      <c r="AQ51" s="1290"/>
      <c r="AR51" s="1290"/>
      <c r="AS51" s="1290"/>
      <c r="AT51" s="1290"/>
      <c r="AU51" s="1290"/>
      <c r="AV51" s="1290"/>
      <c r="AW51" s="1290"/>
      <c r="AX51" s="1290"/>
      <c r="AY51" s="1290"/>
      <c r="AZ51" s="1290"/>
      <c r="BA51" s="1290"/>
      <c r="BB51" s="1290" t="s">
        <v>613</v>
      </c>
      <c r="BC51" s="1290"/>
      <c r="BD51" s="1290"/>
      <c r="BE51" s="1290"/>
      <c r="BF51" s="1290"/>
      <c r="BG51" s="1290"/>
      <c r="BH51" s="1290"/>
      <c r="BI51" s="1290"/>
      <c r="BJ51" s="1290"/>
      <c r="BK51" s="1290"/>
      <c r="BL51" s="1290"/>
      <c r="BM51" s="1290"/>
      <c r="BN51" s="1290"/>
      <c r="BO51" s="1290"/>
      <c r="BP51" s="1291">
        <v>68.7</v>
      </c>
      <c r="BQ51" s="1291"/>
      <c r="BR51" s="1291"/>
      <c r="BS51" s="1291"/>
      <c r="BT51" s="1291"/>
      <c r="BU51" s="1291"/>
      <c r="BV51" s="1291"/>
      <c r="BW51" s="1291"/>
      <c r="BX51" s="1291">
        <v>63.1</v>
      </c>
      <c r="BY51" s="1291"/>
      <c r="BZ51" s="1291"/>
      <c r="CA51" s="1291"/>
      <c r="CB51" s="1291"/>
      <c r="CC51" s="1291"/>
      <c r="CD51" s="1291"/>
      <c r="CE51" s="1291"/>
      <c r="CF51" s="1291">
        <v>69.599999999999994</v>
      </c>
      <c r="CG51" s="1291"/>
      <c r="CH51" s="1291"/>
      <c r="CI51" s="1291"/>
      <c r="CJ51" s="1291"/>
      <c r="CK51" s="1291"/>
      <c r="CL51" s="1291"/>
      <c r="CM51" s="1291"/>
      <c r="CN51" s="1291">
        <v>68.400000000000006</v>
      </c>
      <c r="CO51" s="1291"/>
      <c r="CP51" s="1291"/>
      <c r="CQ51" s="1291"/>
      <c r="CR51" s="1291"/>
      <c r="CS51" s="1291"/>
      <c r="CT51" s="1291"/>
      <c r="CU51" s="1291"/>
      <c r="CV51" s="1291">
        <v>63.8</v>
      </c>
      <c r="CW51" s="1291"/>
      <c r="CX51" s="1291"/>
      <c r="CY51" s="1291"/>
      <c r="CZ51" s="1291"/>
      <c r="DA51" s="1291"/>
      <c r="DB51" s="1291"/>
      <c r="DC51" s="1291"/>
    </row>
    <row r="52" spans="1:109" ht="13.2" x14ac:dyDescent="0.2">
      <c r="B52" s="368"/>
      <c r="G52" s="1292"/>
      <c r="H52" s="1292"/>
      <c r="I52" s="1294"/>
      <c r="J52" s="1294"/>
      <c r="K52" s="1293"/>
      <c r="L52" s="1293"/>
      <c r="M52" s="1293"/>
      <c r="N52" s="1293"/>
      <c r="AM52" s="374"/>
      <c r="AN52" s="1290"/>
      <c r="AO52" s="1290"/>
      <c r="AP52" s="1290"/>
      <c r="AQ52" s="1290"/>
      <c r="AR52" s="1290"/>
      <c r="AS52" s="1290"/>
      <c r="AT52" s="1290"/>
      <c r="AU52" s="1290"/>
      <c r="AV52" s="1290"/>
      <c r="AW52" s="1290"/>
      <c r="AX52" s="1290"/>
      <c r="AY52" s="1290"/>
      <c r="AZ52" s="1290"/>
      <c r="BA52" s="1290"/>
      <c r="BB52" s="1290"/>
      <c r="BC52" s="1290"/>
      <c r="BD52" s="1290"/>
      <c r="BE52" s="1290"/>
      <c r="BF52" s="1290"/>
      <c r="BG52" s="1290"/>
      <c r="BH52" s="1290"/>
      <c r="BI52" s="1290"/>
      <c r="BJ52" s="1290"/>
      <c r="BK52" s="1290"/>
      <c r="BL52" s="1290"/>
      <c r="BM52" s="1290"/>
      <c r="BN52" s="1290"/>
      <c r="BO52" s="1290"/>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2" x14ac:dyDescent="0.2">
      <c r="A53" s="382"/>
      <c r="B53" s="368"/>
      <c r="G53" s="1292"/>
      <c r="H53" s="1292"/>
      <c r="I53" s="1285"/>
      <c r="J53" s="1285"/>
      <c r="K53" s="1293"/>
      <c r="L53" s="1293"/>
      <c r="M53" s="1293"/>
      <c r="N53" s="1293"/>
      <c r="AM53" s="374"/>
      <c r="AN53" s="1290"/>
      <c r="AO53" s="1290"/>
      <c r="AP53" s="1290"/>
      <c r="AQ53" s="1290"/>
      <c r="AR53" s="1290"/>
      <c r="AS53" s="1290"/>
      <c r="AT53" s="1290"/>
      <c r="AU53" s="1290"/>
      <c r="AV53" s="1290"/>
      <c r="AW53" s="1290"/>
      <c r="AX53" s="1290"/>
      <c r="AY53" s="1290"/>
      <c r="AZ53" s="1290"/>
      <c r="BA53" s="1290"/>
      <c r="BB53" s="1290" t="s">
        <v>619</v>
      </c>
      <c r="BC53" s="1290"/>
      <c r="BD53" s="1290"/>
      <c r="BE53" s="1290"/>
      <c r="BF53" s="1290"/>
      <c r="BG53" s="1290"/>
      <c r="BH53" s="1290"/>
      <c r="BI53" s="1290"/>
      <c r="BJ53" s="1290"/>
      <c r="BK53" s="1290"/>
      <c r="BL53" s="1290"/>
      <c r="BM53" s="1290"/>
      <c r="BN53" s="1290"/>
      <c r="BO53" s="1290"/>
      <c r="BP53" s="1291">
        <v>46.6</v>
      </c>
      <c r="BQ53" s="1291"/>
      <c r="BR53" s="1291"/>
      <c r="BS53" s="1291"/>
      <c r="BT53" s="1291"/>
      <c r="BU53" s="1291"/>
      <c r="BV53" s="1291"/>
      <c r="BW53" s="1291"/>
      <c r="BX53" s="1291">
        <v>47.9</v>
      </c>
      <c r="BY53" s="1291"/>
      <c r="BZ53" s="1291"/>
      <c r="CA53" s="1291"/>
      <c r="CB53" s="1291"/>
      <c r="CC53" s="1291"/>
      <c r="CD53" s="1291"/>
      <c r="CE53" s="1291"/>
      <c r="CF53" s="1291">
        <v>47.5</v>
      </c>
      <c r="CG53" s="1291"/>
      <c r="CH53" s="1291"/>
      <c r="CI53" s="1291"/>
      <c r="CJ53" s="1291"/>
      <c r="CK53" s="1291"/>
      <c r="CL53" s="1291"/>
      <c r="CM53" s="1291"/>
      <c r="CN53" s="1291">
        <v>48.7</v>
      </c>
      <c r="CO53" s="1291"/>
      <c r="CP53" s="1291"/>
      <c r="CQ53" s="1291"/>
      <c r="CR53" s="1291"/>
      <c r="CS53" s="1291"/>
      <c r="CT53" s="1291"/>
      <c r="CU53" s="1291"/>
      <c r="CV53" s="1291">
        <v>50.1</v>
      </c>
      <c r="CW53" s="1291"/>
      <c r="CX53" s="1291"/>
      <c r="CY53" s="1291"/>
      <c r="CZ53" s="1291"/>
      <c r="DA53" s="1291"/>
      <c r="DB53" s="1291"/>
      <c r="DC53" s="1291"/>
    </row>
    <row r="54" spans="1:109" ht="13.2" x14ac:dyDescent="0.2">
      <c r="A54" s="382"/>
      <c r="B54" s="368"/>
      <c r="G54" s="1292"/>
      <c r="H54" s="1292"/>
      <c r="I54" s="1285"/>
      <c r="J54" s="1285"/>
      <c r="K54" s="1293"/>
      <c r="L54" s="1293"/>
      <c r="M54" s="1293"/>
      <c r="N54" s="1293"/>
      <c r="AM54" s="374"/>
      <c r="AN54" s="1290"/>
      <c r="AO54" s="1290"/>
      <c r="AP54" s="1290"/>
      <c r="AQ54" s="1290"/>
      <c r="AR54" s="1290"/>
      <c r="AS54" s="1290"/>
      <c r="AT54" s="1290"/>
      <c r="AU54" s="1290"/>
      <c r="AV54" s="1290"/>
      <c r="AW54" s="1290"/>
      <c r="AX54" s="1290"/>
      <c r="AY54" s="1290"/>
      <c r="AZ54" s="1290"/>
      <c r="BA54" s="1290"/>
      <c r="BB54" s="1290"/>
      <c r="BC54" s="1290"/>
      <c r="BD54" s="1290"/>
      <c r="BE54" s="1290"/>
      <c r="BF54" s="1290"/>
      <c r="BG54" s="1290"/>
      <c r="BH54" s="1290"/>
      <c r="BI54" s="1290"/>
      <c r="BJ54" s="1290"/>
      <c r="BK54" s="1290"/>
      <c r="BL54" s="1290"/>
      <c r="BM54" s="1290"/>
      <c r="BN54" s="1290"/>
      <c r="BO54" s="1290"/>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2" x14ac:dyDescent="0.2">
      <c r="A55" s="382"/>
      <c r="B55" s="368"/>
      <c r="G55" s="1285"/>
      <c r="H55" s="1285"/>
      <c r="I55" s="1285"/>
      <c r="J55" s="1285"/>
      <c r="K55" s="1293"/>
      <c r="L55" s="1293"/>
      <c r="M55" s="1293"/>
      <c r="N55" s="1293"/>
      <c r="AN55" s="1289" t="s">
        <v>614</v>
      </c>
      <c r="AO55" s="1289"/>
      <c r="AP55" s="1289"/>
      <c r="AQ55" s="1289"/>
      <c r="AR55" s="1289"/>
      <c r="AS55" s="1289"/>
      <c r="AT55" s="1289"/>
      <c r="AU55" s="1289"/>
      <c r="AV55" s="1289"/>
      <c r="AW55" s="1289"/>
      <c r="AX55" s="1289"/>
      <c r="AY55" s="1289"/>
      <c r="AZ55" s="1289"/>
      <c r="BA55" s="1289"/>
      <c r="BB55" s="1290" t="s">
        <v>613</v>
      </c>
      <c r="BC55" s="1290"/>
      <c r="BD55" s="1290"/>
      <c r="BE55" s="1290"/>
      <c r="BF55" s="1290"/>
      <c r="BG55" s="1290"/>
      <c r="BH55" s="1290"/>
      <c r="BI55" s="1290"/>
      <c r="BJ55" s="1290"/>
      <c r="BK55" s="1290"/>
      <c r="BL55" s="1290"/>
      <c r="BM55" s="1290"/>
      <c r="BN55" s="1290"/>
      <c r="BO55" s="1290"/>
      <c r="BP55" s="1291">
        <v>30</v>
      </c>
      <c r="BQ55" s="1291"/>
      <c r="BR55" s="1291"/>
      <c r="BS55" s="1291"/>
      <c r="BT55" s="1291"/>
      <c r="BU55" s="1291"/>
      <c r="BV55" s="1291"/>
      <c r="BW55" s="1291"/>
      <c r="BX55" s="1291">
        <v>34</v>
      </c>
      <c r="BY55" s="1291"/>
      <c r="BZ55" s="1291"/>
      <c r="CA55" s="1291"/>
      <c r="CB55" s="1291"/>
      <c r="CC55" s="1291"/>
      <c r="CD55" s="1291"/>
      <c r="CE55" s="1291"/>
      <c r="CF55" s="1291">
        <v>33.9</v>
      </c>
      <c r="CG55" s="1291"/>
      <c r="CH55" s="1291"/>
      <c r="CI55" s="1291"/>
      <c r="CJ55" s="1291"/>
      <c r="CK55" s="1291"/>
      <c r="CL55" s="1291"/>
      <c r="CM55" s="1291"/>
      <c r="CN55" s="1291">
        <v>31.5</v>
      </c>
      <c r="CO55" s="1291"/>
      <c r="CP55" s="1291"/>
      <c r="CQ55" s="1291"/>
      <c r="CR55" s="1291"/>
      <c r="CS55" s="1291"/>
      <c r="CT55" s="1291"/>
      <c r="CU55" s="1291"/>
      <c r="CV55" s="1291">
        <v>23.4</v>
      </c>
      <c r="CW55" s="1291"/>
      <c r="CX55" s="1291"/>
      <c r="CY55" s="1291"/>
      <c r="CZ55" s="1291"/>
      <c r="DA55" s="1291"/>
      <c r="DB55" s="1291"/>
      <c r="DC55" s="1291"/>
    </row>
    <row r="56" spans="1:109" ht="13.2" x14ac:dyDescent="0.2">
      <c r="A56" s="382"/>
      <c r="B56" s="368"/>
      <c r="G56" s="1285"/>
      <c r="H56" s="1285"/>
      <c r="I56" s="1285"/>
      <c r="J56" s="1285"/>
      <c r="K56" s="1293"/>
      <c r="L56" s="1293"/>
      <c r="M56" s="1293"/>
      <c r="N56" s="1293"/>
      <c r="AN56" s="1289"/>
      <c r="AO56" s="1289"/>
      <c r="AP56" s="1289"/>
      <c r="AQ56" s="1289"/>
      <c r="AR56" s="1289"/>
      <c r="AS56" s="1289"/>
      <c r="AT56" s="1289"/>
      <c r="AU56" s="1289"/>
      <c r="AV56" s="1289"/>
      <c r="AW56" s="1289"/>
      <c r="AX56" s="1289"/>
      <c r="AY56" s="1289"/>
      <c r="AZ56" s="1289"/>
      <c r="BA56" s="1289"/>
      <c r="BB56" s="1290"/>
      <c r="BC56" s="1290"/>
      <c r="BD56" s="1290"/>
      <c r="BE56" s="1290"/>
      <c r="BF56" s="1290"/>
      <c r="BG56" s="1290"/>
      <c r="BH56" s="1290"/>
      <c r="BI56" s="1290"/>
      <c r="BJ56" s="1290"/>
      <c r="BK56" s="1290"/>
      <c r="BL56" s="1290"/>
      <c r="BM56" s="1290"/>
      <c r="BN56" s="1290"/>
      <c r="BO56" s="1290"/>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ht="13.2" x14ac:dyDescent="0.2">
      <c r="B57" s="388"/>
      <c r="G57" s="1285"/>
      <c r="H57" s="1285"/>
      <c r="I57" s="1295"/>
      <c r="J57" s="1295"/>
      <c r="K57" s="1293"/>
      <c r="L57" s="1293"/>
      <c r="M57" s="1293"/>
      <c r="N57" s="1293"/>
      <c r="AM57" s="367"/>
      <c r="AN57" s="1289"/>
      <c r="AO57" s="1289"/>
      <c r="AP57" s="1289"/>
      <c r="AQ57" s="1289"/>
      <c r="AR57" s="1289"/>
      <c r="AS57" s="1289"/>
      <c r="AT57" s="1289"/>
      <c r="AU57" s="1289"/>
      <c r="AV57" s="1289"/>
      <c r="AW57" s="1289"/>
      <c r="AX57" s="1289"/>
      <c r="AY57" s="1289"/>
      <c r="AZ57" s="1289"/>
      <c r="BA57" s="1289"/>
      <c r="BB57" s="1290" t="s">
        <v>619</v>
      </c>
      <c r="BC57" s="1290"/>
      <c r="BD57" s="1290"/>
      <c r="BE57" s="1290"/>
      <c r="BF57" s="1290"/>
      <c r="BG57" s="1290"/>
      <c r="BH57" s="1290"/>
      <c r="BI57" s="1290"/>
      <c r="BJ57" s="1290"/>
      <c r="BK57" s="1290"/>
      <c r="BL57" s="1290"/>
      <c r="BM57" s="1290"/>
      <c r="BN57" s="1290"/>
      <c r="BO57" s="1290"/>
      <c r="BP57" s="1291">
        <v>58.3</v>
      </c>
      <c r="BQ57" s="1291"/>
      <c r="BR57" s="1291"/>
      <c r="BS57" s="1291"/>
      <c r="BT57" s="1291"/>
      <c r="BU57" s="1291"/>
      <c r="BV57" s="1291"/>
      <c r="BW57" s="1291"/>
      <c r="BX57" s="1291">
        <v>61.1</v>
      </c>
      <c r="BY57" s="1291"/>
      <c r="BZ57" s="1291"/>
      <c r="CA57" s="1291"/>
      <c r="CB57" s="1291"/>
      <c r="CC57" s="1291"/>
      <c r="CD57" s="1291"/>
      <c r="CE57" s="1291"/>
      <c r="CF57" s="1291">
        <v>61.9</v>
      </c>
      <c r="CG57" s="1291"/>
      <c r="CH57" s="1291"/>
      <c r="CI57" s="1291"/>
      <c r="CJ57" s="1291"/>
      <c r="CK57" s="1291"/>
      <c r="CL57" s="1291"/>
      <c r="CM57" s="1291"/>
      <c r="CN57" s="1291">
        <v>62.7</v>
      </c>
      <c r="CO57" s="1291"/>
      <c r="CP57" s="1291"/>
      <c r="CQ57" s="1291"/>
      <c r="CR57" s="1291"/>
      <c r="CS57" s="1291"/>
      <c r="CT57" s="1291"/>
      <c r="CU57" s="1291"/>
      <c r="CV57" s="1291">
        <v>63.9</v>
      </c>
      <c r="CW57" s="1291"/>
      <c r="CX57" s="1291"/>
      <c r="CY57" s="1291"/>
      <c r="CZ57" s="1291"/>
      <c r="DA57" s="1291"/>
      <c r="DB57" s="1291"/>
      <c r="DC57" s="1291"/>
      <c r="DD57" s="393"/>
      <c r="DE57" s="388"/>
    </row>
    <row r="58" spans="1:109" s="382" customFormat="1" ht="13.2" x14ac:dyDescent="0.2">
      <c r="A58" s="367"/>
      <c r="B58" s="388"/>
      <c r="G58" s="1285"/>
      <c r="H58" s="1285"/>
      <c r="I58" s="1295"/>
      <c r="J58" s="1295"/>
      <c r="K58" s="1293"/>
      <c r="L58" s="1293"/>
      <c r="M58" s="1293"/>
      <c r="N58" s="1293"/>
      <c r="AM58" s="367"/>
      <c r="AN58" s="1289"/>
      <c r="AO58" s="1289"/>
      <c r="AP58" s="1289"/>
      <c r="AQ58" s="1289"/>
      <c r="AR58" s="1289"/>
      <c r="AS58" s="1289"/>
      <c r="AT58" s="1289"/>
      <c r="AU58" s="1289"/>
      <c r="AV58" s="1289"/>
      <c r="AW58" s="1289"/>
      <c r="AX58" s="1289"/>
      <c r="AY58" s="1289"/>
      <c r="AZ58" s="1289"/>
      <c r="BA58" s="1289"/>
      <c r="BB58" s="1290"/>
      <c r="BC58" s="1290"/>
      <c r="BD58" s="1290"/>
      <c r="BE58" s="1290"/>
      <c r="BF58" s="1290"/>
      <c r="BG58" s="1290"/>
      <c r="BH58" s="1290"/>
      <c r="BI58" s="1290"/>
      <c r="BJ58" s="1290"/>
      <c r="BK58" s="1290"/>
      <c r="BL58" s="1290"/>
      <c r="BM58" s="1290"/>
      <c r="BN58" s="1290"/>
      <c r="BO58" s="1290"/>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618</v>
      </c>
    </row>
    <row r="64" spans="1:109" ht="13.2" x14ac:dyDescent="0.2">
      <c r="B64" s="368"/>
      <c r="G64" s="383"/>
      <c r="I64" s="385"/>
      <c r="J64" s="385"/>
      <c r="K64" s="385"/>
      <c r="L64" s="385"/>
      <c r="M64" s="385"/>
      <c r="N64" s="384"/>
      <c r="AM64" s="383"/>
      <c r="AN64" s="383" t="s">
        <v>617</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6" t="s">
        <v>622</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68"/>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68"/>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68"/>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68"/>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616</v>
      </c>
    </row>
    <row r="72" spans="2:107" ht="13.2" x14ac:dyDescent="0.2">
      <c r="B72" s="368"/>
      <c r="G72" s="1285"/>
      <c r="H72" s="1285"/>
      <c r="I72" s="1285"/>
      <c r="J72" s="1285"/>
      <c r="K72" s="376"/>
      <c r="L72" s="376"/>
      <c r="M72" s="375"/>
      <c r="N72" s="37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557</v>
      </c>
      <c r="BQ72" s="1289"/>
      <c r="BR72" s="1289"/>
      <c r="BS72" s="1289"/>
      <c r="BT72" s="1289"/>
      <c r="BU72" s="1289"/>
      <c r="BV72" s="1289"/>
      <c r="BW72" s="1289"/>
      <c r="BX72" s="1289" t="s">
        <v>558</v>
      </c>
      <c r="BY72" s="1289"/>
      <c r="BZ72" s="1289"/>
      <c r="CA72" s="1289"/>
      <c r="CB72" s="1289"/>
      <c r="CC72" s="1289"/>
      <c r="CD72" s="1289"/>
      <c r="CE72" s="1289"/>
      <c r="CF72" s="1289" t="s">
        <v>559</v>
      </c>
      <c r="CG72" s="1289"/>
      <c r="CH72" s="1289"/>
      <c r="CI72" s="1289"/>
      <c r="CJ72" s="1289"/>
      <c r="CK72" s="1289"/>
      <c r="CL72" s="1289"/>
      <c r="CM72" s="1289"/>
      <c r="CN72" s="1289" t="s">
        <v>560</v>
      </c>
      <c r="CO72" s="1289"/>
      <c r="CP72" s="1289"/>
      <c r="CQ72" s="1289"/>
      <c r="CR72" s="1289"/>
      <c r="CS72" s="1289"/>
      <c r="CT72" s="1289"/>
      <c r="CU72" s="1289"/>
      <c r="CV72" s="1289" t="s">
        <v>561</v>
      </c>
      <c r="CW72" s="1289"/>
      <c r="CX72" s="1289"/>
      <c r="CY72" s="1289"/>
      <c r="CZ72" s="1289"/>
      <c r="DA72" s="1289"/>
      <c r="DB72" s="1289"/>
      <c r="DC72" s="1289"/>
    </row>
    <row r="73" spans="2:107" ht="13.2" x14ac:dyDescent="0.2">
      <c r="B73" s="368"/>
      <c r="G73" s="1292"/>
      <c r="H73" s="1292"/>
      <c r="I73" s="1292"/>
      <c r="J73" s="1292"/>
      <c r="K73" s="1296"/>
      <c r="L73" s="1296"/>
      <c r="M73" s="1296"/>
      <c r="N73" s="1296"/>
      <c r="AM73" s="374"/>
      <c r="AN73" s="1290" t="s">
        <v>615</v>
      </c>
      <c r="AO73" s="1290"/>
      <c r="AP73" s="1290"/>
      <c r="AQ73" s="1290"/>
      <c r="AR73" s="1290"/>
      <c r="AS73" s="1290"/>
      <c r="AT73" s="1290"/>
      <c r="AU73" s="1290"/>
      <c r="AV73" s="1290"/>
      <c r="AW73" s="1290"/>
      <c r="AX73" s="1290"/>
      <c r="AY73" s="1290"/>
      <c r="AZ73" s="1290"/>
      <c r="BA73" s="1290"/>
      <c r="BB73" s="1290" t="s">
        <v>613</v>
      </c>
      <c r="BC73" s="1290"/>
      <c r="BD73" s="1290"/>
      <c r="BE73" s="1290"/>
      <c r="BF73" s="1290"/>
      <c r="BG73" s="1290"/>
      <c r="BH73" s="1290"/>
      <c r="BI73" s="1290"/>
      <c r="BJ73" s="1290"/>
      <c r="BK73" s="1290"/>
      <c r="BL73" s="1290"/>
      <c r="BM73" s="1290"/>
      <c r="BN73" s="1290"/>
      <c r="BO73" s="1290"/>
      <c r="BP73" s="1291">
        <v>68.7</v>
      </c>
      <c r="BQ73" s="1291"/>
      <c r="BR73" s="1291"/>
      <c r="BS73" s="1291"/>
      <c r="BT73" s="1291"/>
      <c r="BU73" s="1291"/>
      <c r="BV73" s="1291"/>
      <c r="BW73" s="1291"/>
      <c r="BX73" s="1291">
        <v>63.1</v>
      </c>
      <c r="BY73" s="1291"/>
      <c r="BZ73" s="1291"/>
      <c r="CA73" s="1291"/>
      <c r="CB73" s="1291"/>
      <c r="CC73" s="1291"/>
      <c r="CD73" s="1291"/>
      <c r="CE73" s="1291"/>
      <c r="CF73" s="1291">
        <v>69.599999999999994</v>
      </c>
      <c r="CG73" s="1291"/>
      <c r="CH73" s="1291"/>
      <c r="CI73" s="1291"/>
      <c r="CJ73" s="1291"/>
      <c r="CK73" s="1291"/>
      <c r="CL73" s="1291"/>
      <c r="CM73" s="1291"/>
      <c r="CN73" s="1291">
        <v>68.400000000000006</v>
      </c>
      <c r="CO73" s="1291"/>
      <c r="CP73" s="1291"/>
      <c r="CQ73" s="1291"/>
      <c r="CR73" s="1291"/>
      <c r="CS73" s="1291"/>
      <c r="CT73" s="1291"/>
      <c r="CU73" s="1291"/>
      <c r="CV73" s="1291">
        <v>63.8</v>
      </c>
      <c r="CW73" s="1291"/>
      <c r="CX73" s="1291"/>
      <c r="CY73" s="1291"/>
      <c r="CZ73" s="1291"/>
      <c r="DA73" s="1291"/>
      <c r="DB73" s="1291"/>
      <c r="DC73" s="1291"/>
    </row>
    <row r="74" spans="2:107" ht="13.2" x14ac:dyDescent="0.2">
      <c r="B74" s="368"/>
      <c r="G74" s="1292"/>
      <c r="H74" s="1292"/>
      <c r="I74" s="1292"/>
      <c r="J74" s="1292"/>
      <c r="K74" s="1296"/>
      <c r="L74" s="1296"/>
      <c r="M74" s="1296"/>
      <c r="N74" s="1296"/>
      <c r="AM74" s="374"/>
      <c r="AN74" s="1290"/>
      <c r="AO74" s="1290"/>
      <c r="AP74" s="1290"/>
      <c r="AQ74" s="1290"/>
      <c r="AR74" s="1290"/>
      <c r="AS74" s="1290"/>
      <c r="AT74" s="1290"/>
      <c r="AU74" s="1290"/>
      <c r="AV74" s="1290"/>
      <c r="AW74" s="1290"/>
      <c r="AX74" s="1290"/>
      <c r="AY74" s="1290"/>
      <c r="AZ74" s="1290"/>
      <c r="BA74" s="1290"/>
      <c r="BB74" s="1290"/>
      <c r="BC74" s="1290"/>
      <c r="BD74" s="1290"/>
      <c r="BE74" s="1290"/>
      <c r="BF74" s="1290"/>
      <c r="BG74" s="1290"/>
      <c r="BH74" s="1290"/>
      <c r="BI74" s="1290"/>
      <c r="BJ74" s="1290"/>
      <c r="BK74" s="1290"/>
      <c r="BL74" s="1290"/>
      <c r="BM74" s="1290"/>
      <c r="BN74" s="1290"/>
      <c r="BO74" s="1290"/>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2" x14ac:dyDescent="0.2">
      <c r="B75" s="368"/>
      <c r="G75" s="1292"/>
      <c r="H75" s="1292"/>
      <c r="I75" s="1285"/>
      <c r="J75" s="1285"/>
      <c r="K75" s="1293"/>
      <c r="L75" s="1293"/>
      <c r="M75" s="1293"/>
      <c r="N75" s="1293"/>
      <c r="AM75" s="374"/>
      <c r="AN75" s="1290"/>
      <c r="AO75" s="1290"/>
      <c r="AP75" s="1290"/>
      <c r="AQ75" s="1290"/>
      <c r="AR75" s="1290"/>
      <c r="AS75" s="1290"/>
      <c r="AT75" s="1290"/>
      <c r="AU75" s="1290"/>
      <c r="AV75" s="1290"/>
      <c r="AW75" s="1290"/>
      <c r="AX75" s="1290"/>
      <c r="AY75" s="1290"/>
      <c r="AZ75" s="1290"/>
      <c r="BA75" s="1290"/>
      <c r="BB75" s="1290" t="s">
        <v>612</v>
      </c>
      <c r="BC75" s="1290"/>
      <c r="BD75" s="1290"/>
      <c r="BE75" s="1290"/>
      <c r="BF75" s="1290"/>
      <c r="BG75" s="1290"/>
      <c r="BH75" s="1290"/>
      <c r="BI75" s="1290"/>
      <c r="BJ75" s="1290"/>
      <c r="BK75" s="1290"/>
      <c r="BL75" s="1290"/>
      <c r="BM75" s="1290"/>
      <c r="BN75" s="1290"/>
      <c r="BO75" s="1290"/>
      <c r="BP75" s="1291">
        <v>11.2</v>
      </c>
      <c r="BQ75" s="1291"/>
      <c r="BR75" s="1291"/>
      <c r="BS75" s="1291"/>
      <c r="BT75" s="1291"/>
      <c r="BU75" s="1291"/>
      <c r="BV75" s="1291"/>
      <c r="BW75" s="1291"/>
      <c r="BX75" s="1291">
        <v>10.8</v>
      </c>
      <c r="BY75" s="1291"/>
      <c r="BZ75" s="1291"/>
      <c r="CA75" s="1291"/>
      <c r="CB75" s="1291"/>
      <c r="CC75" s="1291"/>
      <c r="CD75" s="1291"/>
      <c r="CE75" s="1291"/>
      <c r="CF75" s="1291">
        <v>10.3</v>
      </c>
      <c r="CG75" s="1291"/>
      <c r="CH75" s="1291"/>
      <c r="CI75" s="1291"/>
      <c r="CJ75" s="1291"/>
      <c r="CK75" s="1291"/>
      <c r="CL75" s="1291"/>
      <c r="CM75" s="1291"/>
      <c r="CN75" s="1291">
        <v>9.6</v>
      </c>
      <c r="CO75" s="1291"/>
      <c r="CP75" s="1291"/>
      <c r="CQ75" s="1291"/>
      <c r="CR75" s="1291"/>
      <c r="CS75" s="1291"/>
      <c r="CT75" s="1291"/>
      <c r="CU75" s="1291"/>
      <c r="CV75" s="1291">
        <v>8.9</v>
      </c>
      <c r="CW75" s="1291"/>
      <c r="CX75" s="1291"/>
      <c r="CY75" s="1291"/>
      <c r="CZ75" s="1291"/>
      <c r="DA75" s="1291"/>
      <c r="DB75" s="1291"/>
      <c r="DC75" s="1291"/>
    </row>
    <row r="76" spans="2:107" ht="13.2" x14ac:dyDescent="0.2">
      <c r="B76" s="368"/>
      <c r="G76" s="1292"/>
      <c r="H76" s="1292"/>
      <c r="I76" s="1285"/>
      <c r="J76" s="1285"/>
      <c r="K76" s="1293"/>
      <c r="L76" s="1293"/>
      <c r="M76" s="1293"/>
      <c r="N76" s="1293"/>
      <c r="AM76" s="374"/>
      <c r="AN76" s="1290"/>
      <c r="AO76" s="1290"/>
      <c r="AP76" s="1290"/>
      <c r="AQ76" s="1290"/>
      <c r="AR76" s="1290"/>
      <c r="AS76" s="1290"/>
      <c r="AT76" s="1290"/>
      <c r="AU76" s="1290"/>
      <c r="AV76" s="1290"/>
      <c r="AW76" s="1290"/>
      <c r="AX76" s="1290"/>
      <c r="AY76" s="1290"/>
      <c r="AZ76" s="1290"/>
      <c r="BA76" s="1290"/>
      <c r="BB76" s="1290"/>
      <c r="BC76" s="1290"/>
      <c r="BD76" s="1290"/>
      <c r="BE76" s="1290"/>
      <c r="BF76" s="1290"/>
      <c r="BG76" s="1290"/>
      <c r="BH76" s="1290"/>
      <c r="BI76" s="1290"/>
      <c r="BJ76" s="1290"/>
      <c r="BK76" s="1290"/>
      <c r="BL76" s="1290"/>
      <c r="BM76" s="1290"/>
      <c r="BN76" s="1290"/>
      <c r="BO76" s="1290"/>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2" x14ac:dyDescent="0.2">
      <c r="B77" s="368"/>
      <c r="G77" s="1285"/>
      <c r="H77" s="1285"/>
      <c r="I77" s="1285"/>
      <c r="J77" s="1285"/>
      <c r="K77" s="1296"/>
      <c r="L77" s="1296"/>
      <c r="M77" s="1296"/>
      <c r="N77" s="1296"/>
      <c r="AN77" s="1289" t="s">
        <v>614</v>
      </c>
      <c r="AO77" s="1289"/>
      <c r="AP77" s="1289"/>
      <c r="AQ77" s="1289"/>
      <c r="AR77" s="1289"/>
      <c r="AS77" s="1289"/>
      <c r="AT77" s="1289"/>
      <c r="AU77" s="1289"/>
      <c r="AV77" s="1289"/>
      <c r="AW77" s="1289"/>
      <c r="AX77" s="1289"/>
      <c r="AY77" s="1289"/>
      <c r="AZ77" s="1289"/>
      <c r="BA77" s="1289"/>
      <c r="BB77" s="1290" t="s">
        <v>613</v>
      </c>
      <c r="BC77" s="1290"/>
      <c r="BD77" s="1290"/>
      <c r="BE77" s="1290"/>
      <c r="BF77" s="1290"/>
      <c r="BG77" s="1290"/>
      <c r="BH77" s="1290"/>
      <c r="BI77" s="1290"/>
      <c r="BJ77" s="1290"/>
      <c r="BK77" s="1290"/>
      <c r="BL77" s="1290"/>
      <c r="BM77" s="1290"/>
      <c r="BN77" s="1290"/>
      <c r="BO77" s="1290"/>
      <c r="BP77" s="1291">
        <v>30</v>
      </c>
      <c r="BQ77" s="1291"/>
      <c r="BR77" s="1291"/>
      <c r="BS77" s="1291"/>
      <c r="BT77" s="1291"/>
      <c r="BU77" s="1291"/>
      <c r="BV77" s="1291"/>
      <c r="BW77" s="1291"/>
      <c r="BX77" s="1291">
        <v>34</v>
      </c>
      <c r="BY77" s="1291"/>
      <c r="BZ77" s="1291"/>
      <c r="CA77" s="1291"/>
      <c r="CB77" s="1291"/>
      <c r="CC77" s="1291"/>
      <c r="CD77" s="1291"/>
      <c r="CE77" s="1291"/>
      <c r="CF77" s="1291">
        <v>33.9</v>
      </c>
      <c r="CG77" s="1291"/>
      <c r="CH77" s="1291"/>
      <c r="CI77" s="1291"/>
      <c r="CJ77" s="1291"/>
      <c r="CK77" s="1291"/>
      <c r="CL77" s="1291"/>
      <c r="CM77" s="1291"/>
      <c r="CN77" s="1291">
        <v>31.5</v>
      </c>
      <c r="CO77" s="1291"/>
      <c r="CP77" s="1291"/>
      <c r="CQ77" s="1291"/>
      <c r="CR77" s="1291"/>
      <c r="CS77" s="1291"/>
      <c r="CT77" s="1291"/>
      <c r="CU77" s="1291"/>
      <c r="CV77" s="1291">
        <v>23.4</v>
      </c>
      <c r="CW77" s="1291"/>
      <c r="CX77" s="1291"/>
      <c r="CY77" s="1291"/>
      <c r="CZ77" s="1291"/>
      <c r="DA77" s="1291"/>
      <c r="DB77" s="1291"/>
      <c r="DC77" s="1291"/>
    </row>
    <row r="78" spans="2:107" ht="13.2" x14ac:dyDescent="0.2">
      <c r="B78" s="368"/>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0"/>
      <c r="BC78" s="1290"/>
      <c r="BD78" s="1290"/>
      <c r="BE78" s="1290"/>
      <c r="BF78" s="1290"/>
      <c r="BG78" s="1290"/>
      <c r="BH78" s="1290"/>
      <c r="BI78" s="1290"/>
      <c r="BJ78" s="1290"/>
      <c r="BK78" s="1290"/>
      <c r="BL78" s="1290"/>
      <c r="BM78" s="1290"/>
      <c r="BN78" s="1290"/>
      <c r="BO78" s="1290"/>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2" x14ac:dyDescent="0.2">
      <c r="B79" s="368"/>
      <c r="G79" s="1285"/>
      <c r="H79" s="1285"/>
      <c r="I79" s="1295"/>
      <c r="J79" s="1295"/>
      <c r="K79" s="1297"/>
      <c r="L79" s="1297"/>
      <c r="M79" s="1297"/>
      <c r="N79" s="1297"/>
      <c r="AN79" s="1289"/>
      <c r="AO79" s="1289"/>
      <c r="AP79" s="1289"/>
      <c r="AQ79" s="1289"/>
      <c r="AR79" s="1289"/>
      <c r="AS79" s="1289"/>
      <c r="AT79" s="1289"/>
      <c r="AU79" s="1289"/>
      <c r="AV79" s="1289"/>
      <c r="AW79" s="1289"/>
      <c r="AX79" s="1289"/>
      <c r="AY79" s="1289"/>
      <c r="AZ79" s="1289"/>
      <c r="BA79" s="1289"/>
      <c r="BB79" s="1290" t="s">
        <v>612</v>
      </c>
      <c r="BC79" s="1290"/>
      <c r="BD79" s="1290"/>
      <c r="BE79" s="1290"/>
      <c r="BF79" s="1290"/>
      <c r="BG79" s="1290"/>
      <c r="BH79" s="1290"/>
      <c r="BI79" s="1290"/>
      <c r="BJ79" s="1290"/>
      <c r="BK79" s="1290"/>
      <c r="BL79" s="1290"/>
      <c r="BM79" s="1290"/>
      <c r="BN79" s="1290"/>
      <c r="BO79" s="1290"/>
      <c r="BP79" s="1291">
        <v>5</v>
      </c>
      <c r="BQ79" s="1291"/>
      <c r="BR79" s="1291"/>
      <c r="BS79" s="1291"/>
      <c r="BT79" s="1291"/>
      <c r="BU79" s="1291"/>
      <c r="BV79" s="1291"/>
      <c r="BW79" s="1291"/>
      <c r="BX79" s="1291">
        <v>5.9</v>
      </c>
      <c r="BY79" s="1291"/>
      <c r="BZ79" s="1291"/>
      <c r="CA79" s="1291"/>
      <c r="CB79" s="1291"/>
      <c r="CC79" s="1291"/>
      <c r="CD79" s="1291"/>
      <c r="CE79" s="1291"/>
      <c r="CF79" s="1291">
        <v>5.7</v>
      </c>
      <c r="CG79" s="1291"/>
      <c r="CH79" s="1291"/>
      <c r="CI79" s="1291"/>
      <c r="CJ79" s="1291"/>
      <c r="CK79" s="1291"/>
      <c r="CL79" s="1291"/>
      <c r="CM79" s="1291"/>
      <c r="CN79" s="1291">
        <v>5.4</v>
      </c>
      <c r="CO79" s="1291"/>
      <c r="CP79" s="1291"/>
      <c r="CQ79" s="1291"/>
      <c r="CR79" s="1291"/>
      <c r="CS79" s="1291"/>
      <c r="CT79" s="1291"/>
      <c r="CU79" s="1291"/>
      <c r="CV79" s="1291">
        <v>5.2</v>
      </c>
      <c r="CW79" s="1291"/>
      <c r="CX79" s="1291"/>
      <c r="CY79" s="1291"/>
      <c r="CZ79" s="1291"/>
      <c r="DA79" s="1291"/>
      <c r="DB79" s="1291"/>
      <c r="DC79" s="1291"/>
    </row>
    <row r="80" spans="2:107" ht="13.2" x14ac:dyDescent="0.2">
      <c r="B80" s="368"/>
      <c r="G80" s="1285"/>
      <c r="H80" s="1285"/>
      <c r="I80" s="1295"/>
      <c r="J80" s="1295"/>
      <c r="K80" s="1297"/>
      <c r="L80" s="1297"/>
      <c r="M80" s="1297"/>
      <c r="N80" s="1297"/>
      <c r="AN80" s="1289"/>
      <c r="AO80" s="1289"/>
      <c r="AP80" s="1289"/>
      <c r="AQ80" s="1289"/>
      <c r="AR80" s="1289"/>
      <c r="AS80" s="1289"/>
      <c r="AT80" s="1289"/>
      <c r="AU80" s="1289"/>
      <c r="AV80" s="1289"/>
      <c r="AW80" s="1289"/>
      <c r="AX80" s="1289"/>
      <c r="AY80" s="1289"/>
      <c r="AZ80" s="1289"/>
      <c r="BA80" s="1289"/>
      <c r="BB80" s="1290"/>
      <c r="BC80" s="1290"/>
      <c r="BD80" s="1290"/>
      <c r="BE80" s="1290"/>
      <c r="BF80" s="1290"/>
      <c r="BG80" s="1290"/>
      <c r="BH80" s="1290"/>
      <c r="BI80" s="1290"/>
      <c r="BJ80" s="1290"/>
      <c r="BK80" s="1290"/>
      <c r="BL80" s="1290"/>
      <c r="BM80" s="1290"/>
      <c r="BN80" s="1290"/>
      <c r="BO80" s="1290"/>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JI1j0ex8Ve0p0HdY/WtAkQOgqHHxw4xI3lx2mZghJTJqNZdgIEP4fBRZDbjcY77FRSEMGNxGFn//2NYrx9amBA==" saltValue="tymYJ7qGohHLYUPqWi71S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4Z7THuIdBhEMKmcTJMlj+5dCsMA4TkMGdt9E5hgirx4U8wgZ4HgxuguYWF/V12O08w+lcahxbbJfdSlOWJdcRw==" saltValue="646/QFUAG0wNP/EjIwel5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GziGT8uNW7sl8tEz66l3I/SHMwQIxRVzbKXiX/iIPdenCwXeFRZEgeBMSSOg28DCoC1MToWL7JARlQajnOBqig==" saltValue="RLhjPPBWQxiM7oMLGinmj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554</v>
      </c>
      <c r="G2" s="148"/>
      <c r="H2" s="149"/>
    </row>
    <row r="3" spans="1:8" x14ac:dyDescent="0.2">
      <c r="A3" s="145" t="s">
        <v>547</v>
      </c>
      <c r="B3" s="150"/>
      <c r="C3" s="151"/>
      <c r="D3" s="152">
        <v>71640</v>
      </c>
      <c r="E3" s="153"/>
      <c r="F3" s="154">
        <v>45426</v>
      </c>
      <c r="G3" s="155"/>
      <c r="H3" s="156"/>
    </row>
    <row r="4" spans="1:8" x14ac:dyDescent="0.2">
      <c r="A4" s="157"/>
      <c r="B4" s="158"/>
      <c r="C4" s="159"/>
      <c r="D4" s="160">
        <v>44637</v>
      </c>
      <c r="E4" s="161"/>
      <c r="F4" s="162">
        <v>24508</v>
      </c>
      <c r="G4" s="163"/>
      <c r="H4" s="164"/>
    </row>
    <row r="5" spans="1:8" x14ac:dyDescent="0.2">
      <c r="A5" s="145" t="s">
        <v>549</v>
      </c>
      <c r="B5" s="150"/>
      <c r="C5" s="151"/>
      <c r="D5" s="152">
        <v>57541</v>
      </c>
      <c r="E5" s="153"/>
      <c r="F5" s="154">
        <v>46457</v>
      </c>
      <c r="G5" s="155"/>
      <c r="H5" s="156"/>
    </row>
    <row r="6" spans="1:8" x14ac:dyDescent="0.2">
      <c r="A6" s="157"/>
      <c r="B6" s="158"/>
      <c r="C6" s="159"/>
      <c r="D6" s="160">
        <v>39666</v>
      </c>
      <c r="E6" s="161"/>
      <c r="F6" s="162">
        <v>24020</v>
      </c>
      <c r="G6" s="163"/>
      <c r="H6" s="164"/>
    </row>
    <row r="7" spans="1:8" x14ac:dyDescent="0.2">
      <c r="A7" s="145" t="s">
        <v>550</v>
      </c>
      <c r="B7" s="150"/>
      <c r="C7" s="151"/>
      <c r="D7" s="152">
        <v>79578</v>
      </c>
      <c r="E7" s="153"/>
      <c r="F7" s="154">
        <v>51849</v>
      </c>
      <c r="G7" s="155"/>
      <c r="H7" s="156"/>
    </row>
    <row r="8" spans="1:8" x14ac:dyDescent="0.2">
      <c r="A8" s="157"/>
      <c r="B8" s="158"/>
      <c r="C8" s="159"/>
      <c r="D8" s="160">
        <v>56188</v>
      </c>
      <c r="E8" s="161"/>
      <c r="F8" s="162">
        <v>26326</v>
      </c>
      <c r="G8" s="163"/>
      <c r="H8" s="164"/>
    </row>
    <row r="9" spans="1:8" x14ac:dyDescent="0.2">
      <c r="A9" s="145" t="s">
        <v>551</v>
      </c>
      <c r="B9" s="150"/>
      <c r="C9" s="151"/>
      <c r="D9" s="152">
        <v>45599</v>
      </c>
      <c r="E9" s="153"/>
      <c r="F9" s="154">
        <v>52191</v>
      </c>
      <c r="G9" s="155"/>
      <c r="H9" s="156"/>
    </row>
    <row r="10" spans="1:8" x14ac:dyDescent="0.2">
      <c r="A10" s="157"/>
      <c r="B10" s="158"/>
      <c r="C10" s="159"/>
      <c r="D10" s="160">
        <v>27940</v>
      </c>
      <c r="E10" s="161"/>
      <c r="F10" s="162">
        <v>26807</v>
      </c>
      <c r="G10" s="163"/>
      <c r="H10" s="164"/>
    </row>
    <row r="11" spans="1:8" x14ac:dyDescent="0.2">
      <c r="A11" s="145" t="s">
        <v>552</v>
      </c>
      <c r="B11" s="150"/>
      <c r="C11" s="151"/>
      <c r="D11" s="152">
        <v>52195</v>
      </c>
      <c r="E11" s="153"/>
      <c r="F11" s="154">
        <v>48105</v>
      </c>
      <c r="G11" s="155"/>
      <c r="H11" s="156"/>
    </row>
    <row r="12" spans="1:8" x14ac:dyDescent="0.2">
      <c r="A12" s="157"/>
      <c r="B12" s="158"/>
      <c r="C12" s="165"/>
      <c r="D12" s="160">
        <v>21149</v>
      </c>
      <c r="E12" s="161"/>
      <c r="F12" s="162">
        <v>24072</v>
      </c>
      <c r="G12" s="163"/>
      <c r="H12" s="164"/>
    </row>
    <row r="13" spans="1:8" x14ac:dyDescent="0.2">
      <c r="A13" s="145"/>
      <c r="B13" s="150"/>
      <c r="C13" s="166"/>
      <c r="D13" s="167">
        <v>61311</v>
      </c>
      <c r="E13" s="168"/>
      <c r="F13" s="169">
        <v>48806</v>
      </c>
      <c r="G13" s="170"/>
      <c r="H13" s="156"/>
    </row>
    <row r="14" spans="1:8" x14ac:dyDescent="0.2">
      <c r="A14" s="157"/>
      <c r="B14" s="158"/>
      <c r="C14" s="159"/>
      <c r="D14" s="160">
        <v>37916</v>
      </c>
      <c r="E14" s="161"/>
      <c r="F14" s="162">
        <v>25147</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4.01</v>
      </c>
      <c r="C19" s="171">
        <f>ROUND(VALUE(SUBSTITUTE(実質収支比率等に係る経年分析!G$48,"▲","-")),2)</f>
        <v>4.32</v>
      </c>
      <c r="D19" s="171">
        <f>ROUND(VALUE(SUBSTITUTE(実質収支比率等に係る経年分析!H$48,"▲","-")),2)</f>
        <v>3.79</v>
      </c>
      <c r="E19" s="171">
        <f>ROUND(VALUE(SUBSTITUTE(実質収支比率等に係る経年分析!I$48,"▲","-")),2)</f>
        <v>4.16</v>
      </c>
      <c r="F19" s="171">
        <f>ROUND(VALUE(SUBSTITUTE(実質収支比率等に係る経年分析!J$48,"▲","-")),2)</f>
        <v>5.8</v>
      </c>
    </row>
    <row r="20" spans="1:11" x14ac:dyDescent="0.2">
      <c r="A20" s="171" t="s">
        <v>54</v>
      </c>
      <c r="B20" s="171">
        <f>ROUND(VALUE(SUBSTITUTE(実質収支比率等に係る経年分析!F$47,"▲","-")),2)</f>
        <v>6.79</v>
      </c>
      <c r="C20" s="171">
        <f>ROUND(VALUE(SUBSTITUTE(実質収支比率等に係る経年分析!G$47,"▲","-")),2)</f>
        <v>6.74</v>
      </c>
      <c r="D20" s="171">
        <f>ROUND(VALUE(SUBSTITUTE(実質収支比率等に係る経年分析!H$47,"▲","-")),2)</f>
        <v>7.45</v>
      </c>
      <c r="E20" s="171">
        <f>ROUND(VALUE(SUBSTITUTE(実質収支比率等に係る経年分析!I$47,"▲","-")),2)</f>
        <v>6.42</v>
      </c>
      <c r="F20" s="171">
        <f>ROUND(VALUE(SUBSTITUTE(実質収支比率等に係る経年分析!J$47,"▲","-")),2)</f>
        <v>6.66</v>
      </c>
    </row>
    <row r="21" spans="1:11" x14ac:dyDescent="0.2">
      <c r="A21" s="171" t="s">
        <v>55</v>
      </c>
      <c r="B21" s="171">
        <f>IF(ISNUMBER(VALUE(SUBSTITUTE(実質収支比率等に係る経年分析!F$49,"▲","-"))),ROUND(VALUE(SUBSTITUTE(実質収支比率等に係る経年分析!F$49,"▲","-")),2),NA())</f>
        <v>1.62</v>
      </c>
      <c r="C21" s="171">
        <f>IF(ISNUMBER(VALUE(SUBSTITUTE(実質収支比率等に係る経年分析!G$49,"▲","-"))),ROUND(VALUE(SUBSTITUTE(実質収支比率等に係る経年分析!G$49,"▲","-")),2),NA())</f>
        <v>0.38</v>
      </c>
      <c r="D21" s="171">
        <f>IF(ISNUMBER(VALUE(SUBSTITUTE(実質収支比率等に係る経年分析!H$49,"▲","-"))),ROUND(VALUE(SUBSTITUTE(実質収支比率等に係る経年分析!H$49,"▲","-")),2),NA())</f>
        <v>0.09</v>
      </c>
      <c r="E21" s="171">
        <f>IF(ISNUMBER(VALUE(SUBSTITUTE(実質収支比率等に係る経年分析!I$49,"▲","-"))),ROUND(VALUE(SUBSTITUTE(実質収支比率等に係る経年分析!I$49,"▲","-")),2),NA())</f>
        <v>-0.38</v>
      </c>
      <c r="F21" s="171">
        <f>IF(ISNUMBER(VALUE(SUBSTITUTE(実質収支比率等に係る経年分析!J$49,"▲","-"))),ROUND(VALUE(SUBSTITUTE(実質収支比率等に係る経年分析!J$49,"▲","-")),2),NA())</f>
        <v>2.2599999999999998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0.08</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工業用水道事業</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母子父子寡婦福祉資金貸付事業費</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2">
      <c r="A31" s="172" t="str">
        <f>IF(連結実質赤字比率に係る赤字・黒字の構成分析!C$39="",NA(),連結実質赤字比率に係る赤字・黒字の構成分析!C$39)</f>
        <v>国民健康保険費</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0.39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2">
      <c r="A32" s="172" t="str">
        <f>IF(連結実質赤字比率に係る赤字・黒字の構成分析!C$38="",NA(),連結実質赤字比率に係る赤字・黒字の構成分析!C$38)</f>
        <v>介護保険費</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2.21</v>
      </c>
    </row>
    <row r="33" spans="1:16" x14ac:dyDescent="0.2">
      <c r="A33" s="172" t="str">
        <f>IF(連結実質赤字比率に係る赤字・黒字の構成分析!C$37="",NA(),連結実質赤字比率に係る赤字・黒字の構成分析!C$37)</f>
        <v>水道事業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4.22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3.81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4.2300000000000004</v>
      </c>
    </row>
    <row r="34" spans="1:16" x14ac:dyDescent="0.2">
      <c r="A34" s="172" t="str">
        <f>IF(連結実質赤字比率に係る赤字・黒字の構成分析!C$36="",NA(),連結実質赤字比率に係る赤字・黒字の構成分析!C$36)</f>
        <v>病院事業</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5.48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3.18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5.64</v>
      </c>
    </row>
    <row r="36" spans="1:16" x14ac:dyDescent="0.2">
      <c r="A36" s="172" t="str">
        <f>IF(連結実質赤字比率に係る赤字・黒字の構成分析!C$34="",NA(),連結実質赤字比率に係る赤字・黒字の構成分析!C$34)</f>
        <v>下水道等事業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4.3600000000000003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5.27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10451</v>
      </c>
      <c r="E42" s="173"/>
      <c r="F42" s="173"/>
      <c r="G42" s="173">
        <f>'実質公債費比率（分子）の構造'!L$52</f>
        <v>10439</v>
      </c>
      <c r="H42" s="173"/>
      <c r="I42" s="173"/>
      <c r="J42" s="173">
        <f>'実質公債費比率（分子）の構造'!M$52</f>
        <v>10437</v>
      </c>
      <c r="K42" s="173"/>
      <c r="L42" s="173"/>
      <c r="M42" s="173">
        <f>'実質公債費比率（分子）の構造'!N$52</f>
        <v>10402</v>
      </c>
      <c r="N42" s="173"/>
      <c r="O42" s="173"/>
      <c r="P42" s="173">
        <f>'実質公債費比率（分子）の構造'!O$52</f>
        <v>10384</v>
      </c>
    </row>
    <row r="43" spans="1:16" x14ac:dyDescent="0.2">
      <c r="A43" s="173" t="s">
        <v>17</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12</v>
      </c>
      <c r="L43" s="173"/>
      <c r="M43" s="173"/>
      <c r="N43" s="173">
        <f>'実質公債費比率（分子）の構造'!O$51</f>
        <v>12</v>
      </c>
      <c r="O43" s="173"/>
      <c r="P43" s="173"/>
    </row>
    <row r="44" spans="1:16" x14ac:dyDescent="0.2">
      <c r="A44" s="173" t="s">
        <v>63</v>
      </c>
      <c r="B44" s="173">
        <f>'実質公債費比率（分子）の構造'!K$50</f>
        <v>56</v>
      </c>
      <c r="C44" s="173"/>
      <c r="D44" s="173"/>
      <c r="E44" s="173">
        <f>'実質公債費比率（分子）の構造'!L$50</f>
        <v>34</v>
      </c>
      <c r="F44" s="173"/>
      <c r="G44" s="173"/>
      <c r="H44" s="173">
        <f>'実質公債費比率（分子）の構造'!M$50</f>
        <v>28</v>
      </c>
      <c r="I44" s="173"/>
      <c r="J44" s="173"/>
      <c r="K44" s="173">
        <f>'実質公債費比率（分子）の構造'!N$50</f>
        <v>19</v>
      </c>
      <c r="L44" s="173"/>
      <c r="M44" s="173"/>
      <c r="N44" s="173">
        <f>'実質公債費比率（分子）の構造'!O$50</f>
        <v>14</v>
      </c>
      <c r="O44" s="173"/>
      <c r="P44" s="173"/>
    </row>
    <row r="45" spans="1:16" x14ac:dyDescent="0.2">
      <c r="A45" s="173" t="s">
        <v>64</v>
      </c>
      <c r="B45" s="173">
        <f>'実質公債費比率（分子）の構造'!K$49</f>
        <v>329</v>
      </c>
      <c r="C45" s="173"/>
      <c r="D45" s="173"/>
      <c r="E45" s="173">
        <f>'実質公債費比率（分子）の構造'!L$49</f>
        <v>343</v>
      </c>
      <c r="F45" s="173"/>
      <c r="G45" s="173"/>
      <c r="H45" s="173">
        <f>'実質公債費比率（分子）の構造'!M$49</f>
        <v>332</v>
      </c>
      <c r="I45" s="173"/>
      <c r="J45" s="173"/>
      <c r="K45" s="173">
        <f>'実質公債費比率（分子）の構造'!N$49</f>
        <v>349</v>
      </c>
      <c r="L45" s="173"/>
      <c r="M45" s="173"/>
      <c r="N45" s="173">
        <f>'実質公債費比率（分子）の構造'!O$49</f>
        <v>358</v>
      </c>
      <c r="O45" s="173"/>
      <c r="P45" s="173"/>
    </row>
    <row r="46" spans="1:16" x14ac:dyDescent="0.2">
      <c r="A46" s="173" t="s">
        <v>65</v>
      </c>
      <c r="B46" s="173">
        <f>'実質公債費比率（分子）の構造'!K$48</f>
        <v>4528</v>
      </c>
      <c r="C46" s="173"/>
      <c r="D46" s="173"/>
      <c r="E46" s="173">
        <f>'実質公債費比率（分子）の構造'!L$48</f>
        <v>4612</v>
      </c>
      <c r="F46" s="173"/>
      <c r="G46" s="173"/>
      <c r="H46" s="173">
        <f>'実質公債費比率（分子）の構造'!M$48</f>
        <v>4515</v>
      </c>
      <c r="I46" s="173"/>
      <c r="J46" s="173"/>
      <c r="K46" s="173">
        <f>'実質公債費比率（分子）の構造'!N$48</f>
        <v>4214</v>
      </c>
      <c r="L46" s="173"/>
      <c r="M46" s="173"/>
      <c r="N46" s="173">
        <f>'実質公債費比率（分子）の構造'!O$48</f>
        <v>4098</v>
      </c>
      <c r="O46" s="173"/>
      <c r="P46" s="173"/>
    </row>
    <row r="47" spans="1:16" x14ac:dyDescent="0.2">
      <c r="A47" s="173" t="s">
        <v>66</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68</v>
      </c>
      <c r="B49" s="173">
        <f>'実質公債費比率（分子）の構造'!K$45</f>
        <v>9997</v>
      </c>
      <c r="C49" s="173"/>
      <c r="D49" s="173"/>
      <c r="E49" s="173">
        <f>'実質公債費比率（分子）の構造'!L$45</f>
        <v>9712</v>
      </c>
      <c r="F49" s="173"/>
      <c r="G49" s="173"/>
      <c r="H49" s="173">
        <f>'実質公債費比率（分子）の構造'!M$45</f>
        <v>9603</v>
      </c>
      <c r="I49" s="173"/>
      <c r="J49" s="173"/>
      <c r="K49" s="173">
        <f>'実質公債費比率（分子）の構造'!N$45</f>
        <v>9484</v>
      </c>
      <c r="L49" s="173"/>
      <c r="M49" s="173"/>
      <c r="N49" s="173">
        <f>'実質公債費比率（分子）の構造'!O$45</f>
        <v>9554</v>
      </c>
      <c r="O49" s="173"/>
      <c r="P49" s="173"/>
    </row>
    <row r="50" spans="1:16" x14ac:dyDescent="0.2">
      <c r="A50" s="173" t="s">
        <v>69</v>
      </c>
      <c r="B50" s="173" t="e">
        <f>NA()</f>
        <v>#N/A</v>
      </c>
      <c r="C50" s="173">
        <f>IF(ISNUMBER('実質公債費比率（分子）の構造'!K$53),'実質公債費比率（分子）の構造'!K$53,NA())</f>
        <v>4459</v>
      </c>
      <c r="D50" s="173" t="e">
        <f>NA()</f>
        <v>#N/A</v>
      </c>
      <c r="E50" s="173" t="e">
        <f>NA()</f>
        <v>#N/A</v>
      </c>
      <c r="F50" s="173">
        <f>IF(ISNUMBER('実質公債費比率（分子）の構造'!L$53),'実質公債費比率（分子）の構造'!L$53,NA())</f>
        <v>4262</v>
      </c>
      <c r="G50" s="173" t="e">
        <f>NA()</f>
        <v>#N/A</v>
      </c>
      <c r="H50" s="173" t="e">
        <f>NA()</f>
        <v>#N/A</v>
      </c>
      <c r="I50" s="173">
        <f>IF(ISNUMBER('実質公債費比率（分子）の構造'!M$53),'実質公債費比率（分子）の構造'!M$53,NA())</f>
        <v>4041</v>
      </c>
      <c r="J50" s="173" t="e">
        <f>NA()</f>
        <v>#N/A</v>
      </c>
      <c r="K50" s="173" t="e">
        <f>NA()</f>
        <v>#N/A</v>
      </c>
      <c r="L50" s="173">
        <f>IF(ISNUMBER('実質公債費比率（分子）の構造'!N$53),'実質公債費比率（分子）の構造'!N$53,NA())</f>
        <v>3676</v>
      </c>
      <c r="M50" s="173" t="e">
        <f>NA()</f>
        <v>#N/A</v>
      </c>
      <c r="N50" s="173" t="e">
        <f>NA()</f>
        <v>#N/A</v>
      </c>
      <c r="O50" s="173">
        <f>IF(ISNUMBER('実質公債費比率（分子）の構造'!O$53),'実質公債費比率（分子）の構造'!O$53,NA())</f>
        <v>3652</v>
      </c>
      <c r="P50" s="173" t="e">
        <f>NA()</f>
        <v>#N/A</v>
      </c>
    </row>
    <row r="53" spans="1:16" x14ac:dyDescent="0.2">
      <c r="A53" s="141" t="s">
        <v>70</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2">
      <c r="A56" s="172" t="s">
        <v>42</v>
      </c>
      <c r="B56" s="172"/>
      <c r="C56" s="172"/>
      <c r="D56" s="172">
        <f>'将来負担比率（分子）の構造'!I$52</f>
        <v>108287</v>
      </c>
      <c r="E56" s="172"/>
      <c r="F56" s="172"/>
      <c r="G56" s="172">
        <f>'将来負担比率（分子）の構造'!J$52</f>
        <v>108813</v>
      </c>
      <c r="H56" s="172"/>
      <c r="I56" s="172"/>
      <c r="J56" s="172">
        <f>'将来負担比率（分子）の構造'!K$52</f>
        <v>110585</v>
      </c>
      <c r="K56" s="172"/>
      <c r="L56" s="172"/>
      <c r="M56" s="172">
        <f>'将来負担比率（分子）の構造'!L$52</f>
        <v>109620</v>
      </c>
      <c r="N56" s="172"/>
      <c r="O56" s="172"/>
      <c r="P56" s="172">
        <f>'将来負担比率（分子）の構造'!M$52</f>
        <v>108593</v>
      </c>
    </row>
    <row r="57" spans="1:16" x14ac:dyDescent="0.2">
      <c r="A57" s="172" t="s">
        <v>41</v>
      </c>
      <c r="B57" s="172"/>
      <c r="C57" s="172"/>
      <c r="D57" s="172">
        <f>'将来負担比率（分子）の構造'!I$51</f>
        <v>17501</v>
      </c>
      <c r="E57" s="172"/>
      <c r="F57" s="172"/>
      <c r="G57" s="172">
        <f>'将来負担比率（分子）の構造'!J$51</f>
        <v>18726</v>
      </c>
      <c r="H57" s="172"/>
      <c r="I57" s="172"/>
      <c r="J57" s="172">
        <f>'将来負担比率（分子）の構造'!K$51</f>
        <v>17989</v>
      </c>
      <c r="K57" s="172"/>
      <c r="L57" s="172"/>
      <c r="M57" s="172">
        <f>'将来負担比率（分子）の構造'!L$51</f>
        <v>17818</v>
      </c>
      <c r="N57" s="172"/>
      <c r="O57" s="172"/>
      <c r="P57" s="172">
        <f>'将来負担比率（分子）の構造'!M$51</f>
        <v>18048</v>
      </c>
    </row>
    <row r="58" spans="1:16" x14ac:dyDescent="0.2">
      <c r="A58" s="172" t="s">
        <v>40</v>
      </c>
      <c r="B58" s="172"/>
      <c r="C58" s="172"/>
      <c r="D58" s="172">
        <f>'将来負担比率（分子）の構造'!I$50</f>
        <v>12903</v>
      </c>
      <c r="E58" s="172"/>
      <c r="F58" s="172"/>
      <c r="G58" s="172">
        <f>'将来負担比率（分子）の構造'!J$50</f>
        <v>13648</v>
      </c>
      <c r="H58" s="172"/>
      <c r="I58" s="172"/>
      <c r="J58" s="172">
        <f>'将来負担比率（分子）の構造'!K$50</f>
        <v>13514</v>
      </c>
      <c r="K58" s="172"/>
      <c r="L58" s="172"/>
      <c r="M58" s="172">
        <f>'将来負担比率（分子）の構造'!L$50</f>
        <v>12537</v>
      </c>
      <c r="N58" s="172"/>
      <c r="O58" s="172"/>
      <c r="P58" s="172">
        <f>'将来負担比率（分子）の構造'!M$50</f>
        <v>13457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1915</v>
      </c>
      <c r="C61" s="172"/>
      <c r="D61" s="172"/>
      <c r="E61" s="172">
        <f>'将来負担比率（分子）の構造'!J$46</f>
        <v>1938</v>
      </c>
      <c r="F61" s="172"/>
      <c r="G61" s="172"/>
      <c r="H61" s="172">
        <f>'将来負担比率（分子）の構造'!K$46</f>
        <v>1990</v>
      </c>
      <c r="I61" s="172"/>
      <c r="J61" s="172"/>
      <c r="K61" s="172">
        <f>'将来負担比率（分子）の構造'!L$46</f>
        <v>2225</v>
      </c>
      <c r="L61" s="172"/>
      <c r="M61" s="172"/>
      <c r="N61" s="172">
        <f>'将来負担比率（分子）の構造'!M$46</f>
        <v>2047</v>
      </c>
      <c r="O61" s="172"/>
      <c r="P61" s="172"/>
    </row>
    <row r="62" spans="1:16" x14ac:dyDescent="0.2">
      <c r="A62" s="172" t="s">
        <v>34</v>
      </c>
      <c r="B62" s="172">
        <f>'将来負担比率（分子）の構造'!I$45</f>
        <v>9931</v>
      </c>
      <c r="C62" s="172"/>
      <c r="D62" s="172"/>
      <c r="E62" s="172">
        <f>'将来負担比率（分子）の構造'!J$45</f>
        <v>9290</v>
      </c>
      <c r="F62" s="172"/>
      <c r="G62" s="172"/>
      <c r="H62" s="172">
        <f>'将来負担比率（分子）の構造'!K$45</f>
        <v>9260</v>
      </c>
      <c r="I62" s="172"/>
      <c r="J62" s="172"/>
      <c r="K62" s="172">
        <f>'将来負担比率（分子）の構造'!L$45</f>
        <v>9063</v>
      </c>
      <c r="L62" s="172"/>
      <c r="M62" s="172"/>
      <c r="N62" s="172">
        <f>'将来負担比率（分子）の構造'!M$45</f>
        <v>8938</v>
      </c>
      <c r="O62" s="172"/>
      <c r="P62" s="172"/>
    </row>
    <row r="63" spans="1:16" x14ac:dyDescent="0.2">
      <c r="A63" s="172" t="s">
        <v>33</v>
      </c>
      <c r="B63" s="172">
        <f>'将来負担比率（分子）の構造'!I$44</f>
        <v>1891</v>
      </c>
      <c r="C63" s="172"/>
      <c r="D63" s="172"/>
      <c r="E63" s="172">
        <f>'将来負担比率（分子）の構造'!J$44</f>
        <v>1986</v>
      </c>
      <c r="F63" s="172"/>
      <c r="G63" s="172"/>
      <c r="H63" s="172">
        <f>'将来負担比率（分子）の構造'!K$44</f>
        <v>2101</v>
      </c>
      <c r="I63" s="172"/>
      <c r="J63" s="172"/>
      <c r="K63" s="172">
        <f>'将来負担比率（分子）の構造'!L$44</f>
        <v>1986</v>
      </c>
      <c r="L63" s="172"/>
      <c r="M63" s="172"/>
      <c r="N63" s="172">
        <f>'将来負担比率（分子）の構造'!M$44</f>
        <v>2001</v>
      </c>
      <c r="O63" s="172"/>
      <c r="P63" s="172"/>
    </row>
    <row r="64" spans="1:16" x14ac:dyDescent="0.2">
      <c r="A64" s="172" t="s">
        <v>32</v>
      </c>
      <c r="B64" s="172">
        <f>'将来負担比率（分子）の構造'!I$43</f>
        <v>51133</v>
      </c>
      <c r="C64" s="172"/>
      <c r="D64" s="172"/>
      <c r="E64" s="172">
        <f>'将来負担比率（分子）の構造'!J$43</f>
        <v>48588</v>
      </c>
      <c r="F64" s="172"/>
      <c r="G64" s="172"/>
      <c r="H64" s="172">
        <f>'将来負担比率（分子）の構造'!K$43</f>
        <v>46082</v>
      </c>
      <c r="I64" s="172"/>
      <c r="J64" s="172"/>
      <c r="K64" s="172">
        <f>'将来負担比率（分子）の構造'!L$43</f>
        <v>41854</v>
      </c>
      <c r="L64" s="172"/>
      <c r="M64" s="172"/>
      <c r="N64" s="172">
        <f>'将来負担比率（分子）の構造'!M$43</f>
        <v>38307</v>
      </c>
      <c r="O64" s="172"/>
      <c r="P64" s="172"/>
    </row>
    <row r="65" spans="1:16" x14ac:dyDescent="0.2">
      <c r="A65" s="172" t="s">
        <v>31</v>
      </c>
      <c r="B65" s="172">
        <f>'将来負担比率（分子）の構造'!I$42</f>
        <v>719</v>
      </c>
      <c r="C65" s="172"/>
      <c r="D65" s="172"/>
      <c r="E65" s="172">
        <f>'将来負担比率（分子）の構造'!J$42</f>
        <v>662</v>
      </c>
      <c r="F65" s="172"/>
      <c r="G65" s="172"/>
      <c r="H65" s="172">
        <f>'将来負担比率（分子）の構造'!K$42</f>
        <v>622</v>
      </c>
      <c r="I65" s="172"/>
      <c r="J65" s="172"/>
      <c r="K65" s="172">
        <f>'将来負担比率（分子）の構造'!L$42</f>
        <v>589</v>
      </c>
      <c r="L65" s="172"/>
      <c r="M65" s="172"/>
      <c r="N65" s="172">
        <f>'将来負担比率（分子）の構造'!M$42</f>
        <v>551</v>
      </c>
      <c r="O65" s="172"/>
      <c r="P65" s="172"/>
    </row>
    <row r="66" spans="1:16" x14ac:dyDescent="0.2">
      <c r="A66" s="172" t="s">
        <v>30</v>
      </c>
      <c r="B66" s="172">
        <f>'将来負担比率（分子）の構造'!I$41</f>
        <v>101278</v>
      </c>
      <c r="C66" s="172"/>
      <c r="D66" s="172"/>
      <c r="E66" s="172">
        <f>'将来負担比率（分子）の構造'!J$41</f>
        <v>104981</v>
      </c>
      <c r="F66" s="172"/>
      <c r="G66" s="172"/>
      <c r="H66" s="172">
        <f>'将来負担比率（分子）の構造'!K$41</f>
        <v>110750</v>
      </c>
      <c r="I66" s="172"/>
      <c r="J66" s="172"/>
      <c r="K66" s="172">
        <f>'将来負担比率（分子）の構造'!L$41</f>
        <v>112833</v>
      </c>
      <c r="L66" s="172"/>
      <c r="M66" s="172"/>
      <c r="N66" s="172">
        <f>'将来負担比率（分子）の構造'!M$41</f>
        <v>116095</v>
      </c>
      <c r="O66" s="172"/>
      <c r="P66" s="172"/>
    </row>
    <row r="67" spans="1:16" x14ac:dyDescent="0.2">
      <c r="A67" s="172" t="s">
        <v>73</v>
      </c>
      <c r="B67" s="172" t="e">
        <f>NA()</f>
        <v>#N/A</v>
      </c>
      <c r="C67" s="172">
        <f>IF(ISNUMBER('将来負担比率（分子）の構造'!I$53), IF('将来負担比率（分子）の構造'!I$53 &lt; 0, 0, '将来負担比率（分子）の構造'!I$53), NA())</f>
        <v>28178</v>
      </c>
      <c r="D67" s="172" t="e">
        <f>NA()</f>
        <v>#N/A</v>
      </c>
      <c r="E67" s="172" t="e">
        <f>NA()</f>
        <v>#N/A</v>
      </c>
      <c r="F67" s="172">
        <f>IF(ISNUMBER('将来負担比率（分子）の構造'!J$53), IF('将来負担比率（分子）の構造'!J$53 &lt; 0, 0, '将来負担比率（分子）の構造'!J$53), NA())</f>
        <v>26259</v>
      </c>
      <c r="G67" s="172" t="e">
        <f>NA()</f>
        <v>#N/A</v>
      </c>
      <c r="H67" s="172" t="e">
        <f>NA()</f>
        <v>#N/A</v>
      </c>
      <c r="I67" s="172">
        <f>IF(ISNUMBER('将来負担比率（分子）の構造'!K$53), IF('将来負担比率（分子）の構造'!K$53 &lt; 0, 0, '将来負担比率（分子）の構造'!K$53), NA())</f>
        <v>28717</v>
      </c>
      <c r="J67" s="172" t="e">
        <f>NA()</f>
        <v>#N/A</v>
      </c>
      <c r="K67" s="172" t="e">
        <f>NA()</f>
        <v>#N/A</v>
      </c>
      <c r="L67" s="172">
        <f>IF(ISNUMBER('将来負担比率（分子）の構造'!L$53), IF('将来負担比率（分子）の構造'!L$53 &lt; 0, 0, '将来負担比率（分子）の構造'!L$53), NA())</f>
        <v>28575</v>
      </c>
      <c r="M67" s="172" t="e">
        <f>NA()</f>
        <v>#N/A</v>
      </c>
      <c r="N67" s="172" t="e">
        <f>NA()</f>
        <v>#N/A</v>
      </c>
      <c r="O67" s="172">
        <f>IF(ISNUMBER('将来負担比率（分子）の構造'!M$53), IF('将来負担比率（分子）の構造'!M$53 &lt; 0, 0, '将来負担比率（分子）の構造'!M$53), NA())</f>
        <v>27841</v>
      </c>
      <c r="P67" s="172" t="e">
        <f>NA()</f>
        <v>#N/A</v>
      </c>
    </row>
    <row r="70" spans="1:16" x14ac:dyDescent="0.2">
      <c r="A70" s="174" t="s">
        <v>74</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75</v>
      </c>
      <c r="B72" s="176">
        <f>基金残高に係る経年分析!F55</f>
        <v>3759</v>
      </c>
      <c r="C72" s="176">
        <f>基金残高に係る経年分析!G55</f>
        <v>3271</v>
      </c>
      <c r="D72" s="176">
        <f>基金残高に係る経年分析!H55</f>
        <v>3520</v>
      </c>
    </row>
    <row r="73" spans="1:16" x14ac:dyDescent="0.2">
      <c r="A73" s="175" t="s">
        <v>76</v>
      </c>
      <c r="B73" s="176">
        <f>基金残高に係る経年分析!F56</f>
        <v>1017</v>
      </c>
      <c r="C73" s="176">
        <f>基金残高に係る経年分析!G56</f>
        <v>1026</v>
      </c>
      <c r="D73" s="176">
        <f>基金残高に係る経年分析!H56</f>
        <v>1034</v>
      </c>
    </row>
    <row r="74" spans="1:16" x14ac:dyDescent="0.2">
      <c r="A74" s="175" t="s">
        <v>77</v>
      </c>
      <c r="B74" s="176">
        <f>基金残高に係る経年分析!F57</f>
        <v>6950</v>
      </c>
      <c r="C74" s="176">
        <f>基金残高に係る経年分析!G57</f>
        <v>6034</v>
      </c>
      <c r="D74" s="176">
        <f>基金残高に係る経年分析!H57</f>
        <v>5843</v>
      </c>
    </row>
  </sheetData>
  <sheetProtection algorithmName="SHA-512" hashValue="tC+oAU9JJgX7bkjIS90tLBuzkFsahAJUpDsaij+LMVKe5QNa3N1asbxDcCl9FSrig85eXD46AuuEXJmwROhmxg==" saltValue="41daUsvVRZkZvWL0uA2YE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209</v>
      </c>
      <c r="DI1" s="782"/>
      <c r="DJ1" s="782"/>
      <c r="DK1" s="782"/>
      <c r="DL1" s="782"/>
      <c r="DM1" s="782"/>
      <c r="DN1" s="783"/>
      <c r="DO1" s="212"/>
      <c r="DP1" s="781" t="s">
        <v>210</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212</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213</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214</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215</v>
      </c>
      <c r="S4" s="724"/>
      <c r="T4" s="724"/>
      <c r="U4" s="724"/>
      <c r="V4" s="724"/>
      <c r="W4" s="724"/>
      <c r="X4" s="724"/>
      <c r="Y4" s="725"/>
      <c r="Z4" s="723" t="s">
        <v>216</v>
      </c>
      <c r="AA4" s="724"/>
      <c r="AB4" s="724"/>
      <c r="AC4" s="725"/>
      <c r="AD4" s="723" t="s">
        <v>217</v>
      </c>
      <c r="AE4" s="724"/>
      <c r="AF4" s="724"/>
      <c r="AG4" s="724"/>
      <c r="AH4" s="724"/>
      <c r="AI4" s="724"/>
      <c r="AJ4" s="724"/>
      <c r="AK4" s="725"/>
      <c r="AL4" s="723" t="s">
        <v>216</v>
      </c>
      <c r="AM4" s="724"/>
      <c r="AN4" s="724"/>
      <c r="AO4" s="725"/>
      <c r="AP4" s="784" t="s">
        <v>218</v>
      </c>
      <c r="AQ4" s="784"/>
      <c r="AR4" s="784"/>
      <c r="AS4" s="784"/>
      <c r="AT4" s="784"/>
      <c r="AU4" s="784"/>
      <c r="AV4" s="784"/>
      <c r="AW4" s="784"/>
      <c r="AX4" s="784"/>
      <c r="AY4" s="784"/>
      <c r="AZ4" s="784"/>
      <c r="BA4" s="784"/>
      <c r="BB4" s="784"/>
      <c r="BC4" s="784"/>
      <c r="BD4" s="784"/>
      <c r="BE4" s="784"/>
      <c r="BF4" s="784"/>
      <c r="BG4" s="784" t="s">
        <v>219</v>
      </c>
      <c r="BH4" s="784"/>
      <c r="BI4" s="784"/>
      <c r="BJ4" s="784"/>
      <c r="BK4" s="784"/>
      <c r="BL4" s="784"/>
      <c r="BM4" s="784"/>
      <c r="BN4" s="784"/>
      <c r="BO4" s="784" t="s">
        <v>216</v>
      </c>
      <c r="BP4" s="784"/>
      <c r="BQ4" s="784"/>
      <c r="BR4" s="784"/>
      <c r="BS4" s="784" t="s">
        <v>220</v>
      </c>
      <c r="BT4" s="784"/>
      <c r="BU4" s="784"/>
      <c r="BV4" s="784"/>
      <c r="BW4" s="784"/>
      <c r="BX4" s="784"/>
      <c r="BY4" s="784"/>
      <c r="BZ4" s="784"/>
      <c r="CA4" s="784"/>
      <c r="CB4" s="784"/>
      <c r="CD4" s="766" t="s">
        <v>221</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222</v>
      </c>
      <c r="C5" s="731"/>
      <c r="D5" s="731"/>
      <c r="E5" s="731"/>
      <c r="F5" s="731"/>
      <c r="G5" s="731"/>
      <c r="H5" s="731"/>
      <c r="I5" s="731"/>
      <c r="J5" s="731"/>
      <c r="K5" s="731"/>
      <c r="L5" s="731"/>
      <c r="M5" s="731"/>
      <c r="N5" s="731"/>
      <c r="O5" s="731"/>
      <c r="P5" s="731"/>
      <c r="Q5" s="732"/>
      <c r="R5" s="717">
        <v>23828717</v>
      </c>
      <c r="S5" s="718"/>
      <c r="T5" s="718"/>
      <c r="U5" s="718"/>
      <c r="V5" s="718"/>
      <c r="W5" s="718"/>
      <c r="X5" s="718"/>
      <c r="Y5" s="761"/>
      <c r="Z5" s="779">
        <v>19.2</v>
      </c>
      <c r="AA5" s="779"/>
      <c r="AB5" s="779"/>
      <c r="AC5" s="779"/>
      <c r="AD5" s="780">
        <v>23292514</v>
      </c>
      <c r="AE5" s="780"/>
      <c r="AF5" s="780"/>
      <c r="AG5" s="780"/>
      <c r="AH5" s="780"/>
      <c r="AI5" s="780"/>
      <c r="AJ5" s="780"/>
      <c r="AK5" s="780"/>
      <c r="AL5" s="762">
        <v>44.4</v>
      </c>
      <c r="AM5" s="735"/>
      <c r="AN5" s="735"/>
      <c r="AO5" s="763"/>
      <c r="AP5" s="730" t="s">
        <v>223</v>
      </c>
      <c r="AQ5" s="731"/>
      <c r="AR5" s="731"/>
      <c r="AS5" s="731"/>
      <c r="AT5" s="731"/>
      <c r="AU5" s="731"/>
      <c r="AV5" s="731"/>
      <c r="AW5" s="731"/>
      <c r="AX5" s="731"/>
      <c r="AY5" s="731"/>
      <c r="AZ5" s="731"/>
      <c r="BA5" s="731"/>
      <c r="BB5" s="731"/>
      <c r="BC5" s="731"/>
      <c r="BD5" s="731"/>
      <c r="BE5" s="731"/>
      <c r="BF5" s="732"/>
      <c r="BG5" s="664">
        <v>23280544</v>
      </c>
      <c r="BH5" s="665"/>
      <c r="BI5" s="665"/>
      <c r="BJ5" s="665"/>
      <c r="BK5" s="665"/>
      <c r="BL5" s="665"/>
      <c r="BM5" s="665"/>
      <c r="BN5" s="666"/>
      <c r="BO5" s="691">
        <v>97.7</v>
      </c>
      <c r="BP5" s="691"/>
      <c r="BQ5" s="691"/>
      <c r="BR5" s="691"/>
      <c r="BS5" s="692">
        <v>1162539</v>
      </c>
      <c r="BT5" s="692"/>
      <c r="BU5" s="692"/>
      <c r="BV5" s="692"/>
      <c r="BW5" s="692"/>
      <c r="BX5" s="692"/>
      <c r="BY5" s="692"/>
      <c r="BZ5" s="692"/>
      <c r="CA5" s="692"/>
      <c r="CB5" s="750"/>
      <c r="CD5" s="766" t="s">
        <v>218</v>
      </c>
      <c r="CE5" s="767"/>
      <c r="CF5" s="767"/>
      <c r="CG5" s="767"/>
      <c r="CH5" s="767"/>
      <c r="CI5" s="767"/>
      <c r="CJ5" s="767"/>
      <c r="CK5" s="767"/>
      <c r="CL5" s="767"/>
      <c r="CM5" s="767"/>
      <c r="CN5" s="767"/>
      <c r="CO5" s="767"/>
      <c r="CP5" s="767"/>
      <c r="CQ5" s="768"/>
      <c r="CR5" s="766" t="s">
        <v>224</v>
      </c>
      <c r="CS5" s="767"/>
      <c r="CT5" s="767"/>
      <c r="CU5" s="767"/>
      <c r="CV5" s="767"/>
      <c r="CW5" s="767"/>
      <c r="CX5" s="767"/>
      <c r="CY5" s="768"/>
      <c r="CZ5" s="766" t="s">
        <v>216</v>
      </c>
      <c r="DA5" s="767"/>
      <c r="DB5" s="767"/>
      <c r="DC5" s="768"/>
      <c r="DD5" s="766" t="s">
        <v>225</v>
      </c>
      <c r="DE5" s="767"/>
      <c r="DF5" s="767"/>
      <c r="DG5" s="767"/>
      <c r="DH5" s="767"/>
      <c r="DI5" s="767"/>
      <c r="DJ5" s="767"/>
      <c r="DK5" s="767"/>
      <c r="DL5" s="767"/>
      <c r="DM5" s="767"/>
      <c r="DN5" s="767"/>
      <c r="DO5" s="767"/>
      <c r="DP5" s="768"/>
      <c r="DQ5" s="766" t="s">
        <v>226</v>
      </c>
      <c r="DR5" s="767"/>
      <c r="DS5" s="767"/>
      <c r="DT5" s="767"/>
      <c r="DU5" s="767"/>
      <c r="DV5" s="767"/>
      <c r="DW5" s="767"/>
      <c r="DX5" s="767"/>
      <c r="DY5" s="767"/>
      <c r="DZ5" s="767"/>
      <c r="EA5" s="767"/>
      <c r="EB5" s="767"/>
      <c r="EC5" s="768"/>
    </row>
    <row r="6" spans="2:143" ht="11.25" customHeight="1" x14ac:dyDescent="0.2">
      <c r="B6" s="661" t="s">
        <v>227</v>
      </c>
      <c r="C6" s="662"/>
      <c r="D6" s="662"/>
      <c r="E6" s="662"/>
      <c r="F6" s="662"/>
      <c r="G6" s="662"/>
      <c r="H6" s="662"/>
      <c r="I6" s="662"/>
      <c r="J6" s="662"/>
      <c r="K6" s="662"/>
      <c r="L6" s="662"/>
      <c r="M6" s="662"/>
      <c r="N6" s="662"/>
      <c r="O6" s="662"/>
      <c r="P6" s="662"/>
      <c r="Q6" s="663"/>
      <c r="R6" s="664">
        <v>678380</v>
      </c>
      <c r="S6" s="665"/>
      <c r="T6" s="665"/>
      <c r="U6" s="665"/>
      <c r="V6" s="665"/>
      <c r="W6" s="665"/>
      <c r="X6" s="665"/>
      <c r="Y6" s="666"/>
      <c r="Z6" s="691">
        <v>0.5</v>
      </c>
      <c r="AA6" s="691"/>
      <c r="AB6" s="691"/>
      <c r="AC6" s="691"/>
      <c r="AD6" s="692">
        <v>678380</v>
      </c>
      <c r="AE6" s="692"/>
      <c r="AF6" s="692"/>
      <c r="AG6" s="692"/>
      <c r="AH6" s="692"/>
      <c r="AI6" s="692"/>
      <c r="AJ6" s="692"/>
      <c r="AK6" s="692"/>
      <c r="AL6" s="667">
        <v>1.3</v>
      </c>
      <c r="AM6" s="668"/>
      <c r="AN6" s="668"/>
      <c r="AO6" s="693"/>
      <c r="AP6" s="661" t="s">
        <v>228</v>
      </c>
      <c r="AQ6" s="662"/>
      <c r="AR6" s="662"/>
      <c r="AS6" s="662"/>
      <c r="AT6" s="662"/>
      <c r="AU6" s="662"/>
      <c r="AV6" s="662"/>
      <c r="AW6" s="662"/>
      <c r="AX6" s="662"/>
      <c r="AY6" s="662"/>
      <c r="AZ6" s="662"/>
      <c r="BA6" s="662"/>
      <c r="BB6" s="662"/>
      <c r="BC6" s="662"/>
      <c r="BD6" s="662"/>
      <c r="BE6" s="662"/>
      <c r="BF6" s="663"/>
      <c r="BG6" s="664">
        <v>23280544</v>
      </c>
      <c r="BH6" s="665"/>
      <c r="BI6" s="665"/>
      <c r="BJ6" s="665"/>
      <c r="BK6" s="665"/>
      <c r="BL6" s="665"/>
      <c r="BM6" s="665"/>
      <c r="BN6" s="666"/>
      <c r="BO6" s="691">
        <v>97.7</v>
      </c>
      <c r="BP6" s="691"/>
      <c r="BQ6" s="691"/>
      <c r="BR6" s="691"/>
      <c r="BS6" s="692">
        <v>1162539</v>
      </c>
      <c r="BT6" s="692"/>
      <c r="BU6" s="692"/>
      <c r="BV6" s="692"/>
      <c r="BW6" s="692"/>
      <c r="BX6" s="692"/>
      <c r="BY6" s="692"/>
      <c r="BZ6" s="692"/>
      <c r="CA6" s="692"/>
      <c r="CB6" s="750"/>
      <c r="CD6" s="720" t="s">
        <v>229</v>
      </c>
      <c r="CE6" s="721"/>
      <c r="CF6" s="721"/>
      <c r="CG6" s="721"/>
      <c r="CH6" s="721"/>
      <c r="CI6" s="721"/>
      <c r="CJ6" s="721"/>
      <c r="CK6" s="721"/>
      <c r="CL6" s="721"/>
      <c r="CM6" s="721"/>
      <c r="CN6" s="721"/>
      <c r="CO6" s="721"/>
      <c r="CP6" s="721"/>
      <c r="CQ6" s="722"/>
      <c r="CR6" s="664">
        <v>433722</v>
      </c>
      <c r="CS6" s="665"/>
      <c r="CT6" s="665"/>
      <c r="CU6" s="665"/>
      <c r="CV6" s="665"/>
      <c r="CW6" s="665"/>
      <c r="CX6" s="665"/>
      <c r="CY6" s="666"/>
      <c r="CZ6" s="762">
        <v>0.4</v>
      </c>
      <c r="DA6" s="735"/>
      <c r="DB6" s="735"/>
      <c r="DC6" s="765"/>
      <c r="DD6" s="670" t="s">
        <v>126</v>
      </c>
      <c r="DE6" s="665"/>
      <c r="DF6" s="665"/>
      <c r="DG6" s="665"/>
      <c r="DH6" s="665"/>
      <c r="DI6" s="665"/>
      <c r="DJ6" s="665"/>
      <c r="DK6" s="665"/>
      <c r="DL6" s="665"/>
      <c r="DM6" s="665"/>
      <c r="DN6" s="665"/>
      <c r="DO6" s="665"/>
      <c r="DP6" s="666"/>
      <c r="DQ6" s="670">
        <v>432998</v>
      </c>
      <c r="DR6" s="665"/>
      <c r="DS6" s="665"/>
      <c r="DT6" s="665"/>
      <c r="DU6" s="665"/>
      <c r="DV6" s="665"/>
      <c r="DW6" s="665"/>
      <c r="DX6" s="665"/>
      <c r="DY6" s="665"/>
      <c r="DZ6" s="665"/>
      <c r="EA6" s="665"/>
      <c r="EB6" s="665"/>
      <c r="EC6" s="705"/>
    </row>
    <row r="7" spans="2:143" ht="11.25" customHeight="1" x14ac:dyDescent="0.2">
      <c r="B7" s="661" t="s">
        <v>230</v>
      </c>
      <c r="C7" s="662"/>
      <c r="D7" s="662"/>
      <c r="E7" s="662"/>
      <c r="F7" s="662"/>
      <c r="G7" s="662"/>
      <c r="H7" s="662"/>
      <c r="I7" s="662"/>
      <c r="J7" s="662"/>
      <c r="K7" s="662"/>
      <c r="L7" s="662"/>
      <c r="M7" s="662"/>
      <c r="N7" s="662"/>
      <c r="O7" s="662"/>
      <c r="P7" s="662"/>
      <c r="Q7" s="663"/>
      <c r="R7" s="664">
        <v>21865</v>
      </c>
      <c r="S7" s="665"/>
      <c r="T7" s="665"/>
      <c r="U7" s="665"/>
      <c r="V7" s="665"/>
      <c r="W7" s="665"/>
      <c r="X7" s="665"/>
      <c r="Y7" s="666"/>
      <c r="Z7" s="691">
        <v>0</v>
      </c>
      <c r="AA7" s="691"/>
      <c r="AB7" s="691"/>
      <c r="AC7" s="691"/>
      <c r="AD7" s="692">
        <v>21865</v>
      </c>
      <c r="AE7" s="692"/>
      <c r="AF7" s="692"/>
      <c r="AG7" s="692"/>
      <c r="AH7" s="692"/>
      <c r="AI7" s="692"/>
      <c r="AJ7" s="692"/>
      <c r="AK7" s="692"/>
      <c r="AL7" s="667">
        <v>0</v>
      </c>
      <c r="AM7" s="668"/>
      <c r="AN7" s="668"/>
      <c r="AO7" s="693"/>
      <c r="AP7" s="661" t="s">
        <v>231</v>
      </c>
      <c r="AQ7" s="662"/>
      <c r="AR7" s="662"/>
      <c r="AS7" s="662"/>
      <c r="AT7" s="662"/>
      <c r="AU7" s="662"/>
      <c r="AV7" s="662"/>
      <c r="AW7" s="662"/>
      <c r="AX7" s="662"/>
      <c r="AY7" s="662"/>
      <c r="AZ7" s="662"/>
      <c r="BA7" s="662"/>
      <c r="BB7" s="662"/>
      <c r="BC7" s="662"/>
      <c r="BD7" s="662"/>
      <c r="BE7" s="662"/>
      <c r="BF7" s="663"/>
      <c r="BG7" s="664">
        <v>10282447</v>
      </c>
      <c r="BH7" s="665"/>
      <c r="BI7" s="665"/>
      <c r="BJ7" s="665"/>
      <c r="BK7" s="665"/>
      <c r="BL7" s="665"/>
      <c r="BM7" s="665"/>
      <c r="BN7" s="666"/>
      <c r="BO7" s="691">
        <v>43.2</v>
      </c>
      <c r="BP7" s="691"/>
      <c r="BQ7" s="691"/>
      <c r="BR7" s="691"/>
      <c r="BS7" s="692">
        <v>449378</v>
      </c>
      <c r="BT7" s="692"/>
      <c r="BU7" s="692"/>
      <c r="BV7" s="692"/>
      <c r="BW7" s="692"/>
      <c r="BX7" s="692"/>
      <c r="BY7" s="692"/>
      <c r="BZ7" s="692"/>
      <c r="CA7" s="692"/>
      <c r="CB7" s="750"/>
      <c r="CD7" s="706" t="s">
        <v>232</v>
      </c>
      <c r="CE7" s="703"/>
      <c r="CF7" s="703"/>
      <c r="CG7" s="703"/>
      <c r="CH7" s="703"/>
      <c r="CI7" s="703"/>
      <c r="CJ7" s="703"/>
      <c r="CK7" s="703"/>
      <c r="CL7" s="703"/>
      <c r="CM7" s="703"/>
      <c r="CN7" s="703"/>
      <c r="CO7" s="703"/>
      <c r="CP7" s="703"/>
      <c r="CQ7" s="704"/>
      <c r="CR7" s="664">
        <v>11831415</v>
      </c>
      <c r="CS7" s="665"/>
      <c r="CT7" s="665"/>
      <c r="CU7" s="665"/>
      <c r="CV7" s="665"/>
      <c r="CW7" s="665"/>
      <c r="CX7" s="665"/>
      <c r="CY7" s="666"/>
      <c r="CZ7" s="691">
        <v>9.8000000000000007</v>
      </c>
      <c r="DA7" s="691"/>
      <c r="DB7" s="691"/>
      <c r="DC7" s="691"/>
      <c r="DD7" s="670">
        <v>2394909</v>
      </c>
      <c r="DE7" s="665"/>
      <c r="DF7" s="665"/>
      <c r="DG7" s="665"/>
      <c r="DH7" s="665"/>
      <c r="DI7" s="665"/>
      <c r="DJ7" s="665"/>
      <c r="DK7" s="665"/>
      <c r="DL7" s="665"/>
      <c r="DM7" s="665"/>
      <c r="DN7" s="665"/>
      <c r="DO7" s="665"/>
      <c r="DP7" s="666"/>
      <c r="DQ7" s="670">
        <v>7752652</v>
      </c>
      <c r="DR7" s="665"/>
      <c r="DS7" s="665"/>
      <c r="DT7" s="665"/>
      <c r="DU7" s="665"/>
      <c r="DV7" s="665"/>
      <c r="DW7" s="665"/>
      <c r="DX7" s="665"/>
      <c r="DY7" s="665"/>
      <c r="DZ7" s="665"/>
      <c r="EA7" s="665"/>
      <c r="EB7" s="665"/>
      <c r="EC7" s="705"/>
    </row>
    <row r="8" spans="2:143" ht="11.25" customHeight="1" x14ac:dyDescent="0.2">
      <c r="B8" s="661" t="s">
        <v>233</v>
      </c>
      <c r="C8" s="662"/>
      <c r="D8" s="662"/>
      <c r="E8" s="662"/>
      <c r="F8" s="662"/>
      <c r="G8" s="662"/>
      <c r="H8" s="662"/>
      <c r="I8" s="662"/>
      <c r="J8" s="662"/>
      <c r="K8" s="662"/>
      <c r="L8" s="662"/>
      <c r="M8" s="662"/>
      <c r="N8" s="662"/>
      <c r="O8" s="662"/>
      <c r="P8" s="662"/>
      <c r="Q8" s="663"/>
      <c r="R8" s="664">
        <v>132455</v>
      </c>
      <c r="S8" s="665"/>
      <c r="T8" s="665"/>
      <c r="U8" s="665"/>
      <c r="V8" s="665"/>
      <c r="W8" s="665"/>
      <c r="X8" s="665"/>
      <c r="Y8" s="666"/>
      <c r="Z8" s="691">
        <v>0.1</v>
      </c>
      <c r="AA8" s="691"/>
      <c r="AB8" s="691"/>
      <c r="AC8" s="691"/>
      <c r="AD8" s="692">
        <v>132455</v>
      </c>
      <c r="AE8" s="692"/>
      <c r="AF8" s="692"/>
      <c r="AG8" s="692"/>
      <c r="AH8" s="692"/>
      <c r="AI8" s="692"/>
      <c r="AJ8" s="692"/>
      <c r="AK8" s="692"/>
      <c r="AL8" s="667">
        <v>0.3</v>
      </c>
      <c r="AM8" s="668"/>
      <c r="AN8" s="668"/>
      <c r="AO8" s="693"/>
      <c r="AP8" s="661" t="s">
        <v>234</v>
      </c>
      <c r="AQ8" s="662"/>
      <c r="AR8" s="662"/>
      <c r="AS8" s="662"/>
      <c r="AT8" s="662"/>
      <c r="AU8" s="662"/>
      <c r="AV8" s="662"/>
      <c r="AW8" s="662"/>
      <c r="AX8" s="662"/>
      <c r="AY8" s="662"/>
      <c r="AZ8" s="662"/>
      <c r="BA8" s="662"/>
      <c r="BB8" s="662"/>
      <c r="BC8" s="662"/>
      <c r="BD8" s="662"/>
      <c r="BE8" s="662"/>
      <c r="BF8" s="663"/>
      <c r="BG8" s="664">
        <v>323274</v>
      </c>
      <c r="BH8" s="665"/>
      <c r="BI8" s="665"/>
      <c r="BJ8" s="665"/>
      <c r="BK8" s="665"/>
      <c r="BL8" s="665"/>
      <c r="BM8" s="665"/>
      <c r="BN8" s="666"/>
      <c r="BO8" s="691">
        <v>1.4</v>
      </c>
      <c r="BP8" s="691"/>
      <c r="BQ8" s="691"/>
      <c r="BR8" s="691"/>
      <c r="BS8" s="692" t="s">
        <v>126</v>
      </c>
      <c r="BT8" s="692"/>
      <c r="BU8" s="692"/>
      <c r="BV8" s="692"/>
      <c r="BW8" s="692"/>
      <c r="BX8" s="692"/>
      <c r="BY8" s="692"/>
      <c r="BZ8" s="692"/>
      <c r="CA8" s="692"/>
      <c r="CB8" s="750"/>
      <c r="CD8" s="706" t="s">
        <v>235</v>
      </c>
      <c r="CE8" s="703"/>
      <c r="CF8" s="703"/>
      <c r="CG8" s="703"/>
      <c r="CH8" s="703"/>
      <c r="CI8" s="703"/>
      <c r="CJ8" s="703"/>
      <c r="CK8" s="703"/>
      <c r="CL8" s="703"/>
      <c r="CM8" s="703"/>
      <c r="CN8" s="703"/>
      <c r="CO8" s="703"/>
      <c r="CP8" s="703"/>
      <c r="CQ8" s="704"/>
      <c r="CR8" s="664">
        <v>39683986</v>
      </c>
      <c r="CS8" s="665"/>
      <c r="CT8" s="665"/>
      <c r="CU8" s="665"/>
      <c r="CV8" s="665"/>
      <c r="CW8" s="665"/>
      <c r="CX8" s="665"/>
      <c r="CY8" s="666"/>
      <c r="CZ8" s="691">
        <v>33</v>
      </c>
      <c r="DA8" s="691"/>
      <c r="DB8" s="691"/>
      <c r="DC8" s="691"/>
      <c r="DD8" s="670">
        <v>1318400</v>
      </c>
      <c r="DE8" s="665"/>
      <c r="DF8" s="665"/>
      <c r="DG8" s="665"/>
      <c r="DH8" s="665"/>
      <c r="DI8" s="665"/>
      <c r="DJ8" s="665"/>
      <c r="DK8" s="665"/>
      <c r="DL8" s="665"/>
      <c r="DM8" s="665"/>
      <c r="DN8" s="665"/>
      <c r="DO8" s="665"/>
      <c r="DP8" s="666"/>
      <c r="DQ8" s="670">
        <v>16937028</v>
      </c>
      <c r="DR8" s="665"/>
      <c r="DS8" s="665"/>
      <c r="DT8" s="665"/>
      <c r="DU8" s="665"/>
      <c r="DV8" s="665"/>
      <c r="DW8" s="665"/>
      <c r="DX8" s="665"/>
      <c r="DY8" s="665"/>
      <c r="DZ8" s="665"/>
      <c r="EA8" s="665"/>
      <c r="EB8" s="665"/>
      <c r="EC8" s="705"/>
    </row>
    <row r="9" spans="2:143" ht="11.25" customHeight="1" x14ac:dyDescent="0.2">
      <c r="B9" s="661" t="s">
        <v>236</v>
      </c>
      <c r="C9" s="662"/>
      <c r="D9" s="662"/>
      <c r="E9" s="662"/>
      <c r="F9" s="662"/>
      <c r="G9" s="662"/>
      <c r="H9" s="662"/>
      <c r="I9" s="662"/>
      <c r="J9" s="662"/>
      <c r="K9" s="662"/>
      <c r="L9" s="662"/>
      <c r="M9" s="662"/>
      <c r="N9" s="662"/>
      <c r="O9" s="662"/>
      <c r="P9" s="662"/>
      <c r="Q9" s="663"/>
      <c r="R9" s="664">
        <v>138414</v>
      </c>
      <c r="S9" s="665"/>
      <c r="T9" s="665"/>
      <c r="U9" s="665"/>
      <c r="V9" s="665"/>
      <c r="W9" s="665"/>
      <c r="X9" s="665"/>
      <c r="Y9" s="666"/>
      <c r="Z9" s="691">
        <v>0.1</v>
      </c>
      <c r="AA9" s="691"/>
      <c r="AB9" s="691"/>
      <c r="AC9" s="691"/>
      <c r="AD9" s="692">
        <v>138414</v>
      </c>
      <c r="AE9" s="692"/>
      <c r="AF9" s="692"/>
      <c r="AG9" s="692"/>
      <c r="AH9" s="692"/>
      <c r="AI9" s="692"/>
      <c r="AJ9" s="692"/>
      <c r="AK9" s="692"/>
      <c r="AL9" s="667">
        <v>0.3</v>
      </c>
      <c r="AM9" s="668"/>
      <c r="AN9" s="668"/>
      <c r="AO9" s="693"/>
      <c r="AP9" s="661" t="s">
        <v>237</v>
      </c>
      <c r="AQ9" s="662"/>
      <c r="AR9" s="662"/>
      <c r="AS9" s="662"/>
      <c r="AT9" s="662"/>
      <c r="AU9" s="662"/>
      <c r="AV9" s="662"/>
      <c r="AW9" s="662"/>
      <c r="AX9" s="662"/>
      <c r="AY9" s="662"/>
      <c r="AZ9" s="662"/>
      <c r="BA9" s="662"/>
      <c r="BB9" s="662"/>
      <c r="BC9" s="662"/>
      <c r="BD9" s="662"/>
      <c r="BE9" s="662"/>
      <c r="BF9" s="663"/>
      <c r="BG9" s="664">
        <v>8086315</v>
      </c>
      <c r="BH9" s="665"/>
      <c r="BI9" s="665"/>
      <c r="BJ9" s="665"/>
      <c r="BK9" s="665"/>
      <c r="BL9" s="665"/>
      <c r="BM9" s="665"/>
      <c r="BN9" s="666"/>
      <c r="BO9" s="691">
        <v>33.9</v>
      </c>
      <c r="BP9" s="691"/>
      <c r="BQ9" s="691"/>
      <c r="BR9" s="691"/>
      <c r="BS9" s="692" t="s">
        <v>126</v>
      </c>
      <c r="BT9" s="692"/>
      <c r="BU9" s="692"/>
      <c r="BV9" s="692"/>
      <c r="BW9" s="692"/>
      <c r="BX9" s="692"/>
      <c r="BY9" s="692"/>
      <c r="BZ9" s="692"/>
      <c r="CA9" s="692"/>
      <c r="CB9" s="750"/>
      <c r="CD9" s="706" t="s">
        <v>238</v>
      </c>
      <c r="CE9" s="703"/>
      <c r="CF9" s="703"/>
      <c r="CG9" s="703"/>
      <c r="CH9" s="703"/>
      <c r="CI9" s="703"/>
      <c r="CJ9" s="703"/>
      <c r="CK9" s="703"/>
      <c r="CL9" s="703"/>
      <c r="CM9" s="703"/>
      <c r="CN9" s="703"/>
      <c r="CO9" s="703"/>
      <c r="CP9" s="703"/>
      <c r="CQ9" s="704"/>
      <c r="CR9" s="664">
        <v>15732085</v>
      </c>
      <c r="CS9" s="665"/>
      <c r="CT9" s="665"/>
      <c r="CU9" s="665"/>
      <c r="CV9" s="665"/>
      <c r="CW9" s="665"/>
      <c r="CX9" s="665"/>
      <c r="CY9" s="666"/>
      <c r="CZ9" s="691">
        <v>13.1</v>
      </c>
      <c r="DA9" s="691"/>
      <c r="DB9" s="691"/>
      <c r="DC9" s="691"/>
      <c r="DD9" s="670">
        <v>60455</v>
      </c>
      <c r="DE9" s="665"/>
      <c r="DF9" s="665"/>
      <c r="DG9" s="665"/>
      <c r="DH9" s="665"/>
      <c r="DI9" s="665"/>
      <c r="DJ9" s="665"/>
      <c r="DK9" s="665"/>
      <c r="DL9" s="665"/>
      <c r="DM9" s="665"/>
      <c r="DN9" s="665"/>
      <c r="DO9" s="665"/>
      <c r="DP9" s="666"/>
      <c r="DQ9" s="670">
        <v>7170048</v>
      </c>
      <c r="DR9" s="665"/>
      <c r="DS9" s="665"/>
      <c r="DT9" s="665"/>
      <c r="DU9" s="665"/>
      <c r="DV9" s="665"/>
      <c r="DW9" s="665"/>
      <c r="DX9" s="665"/>
      <c r="DY9" s="665"/>
      <c r="DZ9" s="665"/>
      <c r="EA9" s="665"/>
      <c r="EB9" s="665"/>
      <c r="EC9" s="705"/>
    </row>
    <row r="10" spans="2:143" ht="11.25" customHeight="1" x14ac:dyDescent="0.2">
      <c r="B10" s="661" t="s">
        <v>239</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240</v>
      </c>
      <c r="AQ10" s="662"/>
      <c r="AR10" s="662"/>
      <c r="AS10" s="662"/>
      <c r="AT10" s="662"/>
      <c r="AU10" s="662"/>
      <c r="AV10" s="662"/>
      <c r="AW10" s="662"/>
      <c r="AX10" s="662"/>
      <c r="AY10" s="662"/>
      <c r="AZ10" s="662"/>
      <c r="BA10" s="662"/>
      <c r="BB10" s="662"/>
      <c r="BC10" s="662"/>
      <c r="BD10" s="662"/>
      <c r="BE10" s="662"/>
      <c r="BF10" s="663"/>
      <c r="BG10" s="664">
        <v>671527</v>
      </c>
      <c r="BH10" s="665"/>
      <c r="BI10" s="665"/>
      <c r="BJ10" s="665"/>
      <c r="BK10" s="665"/>
      <c r="BL10" s="665"/>
      <c r="BM10" s="665"/>
      <c r="BN10" s="666"/>
      <c r="BO10" s="691">
        <v>2.8</v>
      </c>
      <c r="BP10" s="691"/>
      <c r="BQ10" s="691"/>
      <c r="BR10" s="691"/>
      <c r="BS10" s="692">
        <v>110768</v>
      </c>
      <c r="BT10" s="692"/>
      <c r="BU10" s="692"/>
      <c r="BV10" s="692"/>
      <c r="BW10" s="692"/>
      <c r="BX10" s="692"/>
      <c r="BY10" s="692"/>
      <c r="BZ10" s="692"/>
      <c r="CA10" s="692"/>
      <c r="CB10" s="750"/>
      <c r="CD10" s="706" t="s">
        <v>241</v>
      </c>
      <c r="CE10" s="703"/>
      <c r="CF10" s="703"/>
      <c r="CG10" s="703"/>
      <c r="CH10" s="703"/>
      <c r="CI10" s="703"/>
      <c r="CJ10" s="703"/>
      <c r="CK10" s="703"/>
      <c r="CL10" s="703"/>
      <c r="CM10" s="703"/>
      <c r="CN10" s="703"/>
      <c r="CO10" s="703"/>
      <c r="CP10" s="703"/>
      <c r="CQ10" s="704"/>
      <c r="CR10" s="664" t="s">
        <v>126</v>
      </c>
      <c r="CS10" s="665"/>
      <c r="CT10" s="665"/>
      <c r="CU10" s="665"/>
      <c r="CV10" s="665"/>
      <c r="CW10" s="665"/>
      <c r="CX10" s="665"/>
      <c r="CY10" s="666"/>
      <c r="CZ10" s="691" t="s">
        <v>126</v>
      </c>
      <c r="DA10" s="691"/>
      <c r="DB10" s="691"/>
      <c r="DC10" s="691"/>
      <c r="DD10" s="670" t="s">
        <v>126</v>
      </c>
      <c r="DE10" s="665"/>
      <c r="DF10" s="665"/>
      <c r="DG10" s="665"/>
      <c r="DH10" s="665"/>
      <c r="DI10" s="665"/>
      <c r="DJ10" s="665"/>
      <c r="DK10" s="665"/>
      <c r="DL10" s="665"/>
      <c r="DM10" s="665"/>
      <c r="DN10" s="665"/>
      <c r="DO10" s="665"/>
      <c r="DP10" s="666"/>
      <c r="DQ10" s="670" t="s">
        <v>126</v>
      </c>
      <c r="DR10" s="665"/>
      <c r="DS10" s="665"/>
      <c r="DT10" s="665"/>
      <c r="DU10" s="665"/>
      <c r="DV10" s="665"/>
      <c r="DW10" s="665"/>
      <c r="DX10" s="665"/>
      <c r="DY10" s="665"/>
      <c r="DZ10" s="665"/>
      <c r="EA10" s="665"/>
      <c r="EB10" s="665"/>
      <c r="EC10" s="705"/>
    </row>
    <row r="11" spans="2:143" ht="11.25" customHeight="1" x14ac:dyDescent="0.2">
      <c r="B11" s="661" t="s">
        <v>242</v>
      </c>
      <c r="C11" s="662"/>
      <c r="D11" s="662"/>
      <c r="E11" s="662"/>
      <c r="F11" s="662"/>
      <c r="G11" s="662"/>
      <c r="H11" s="662"/>
      <c r="I11" s="662"/>
      <c r="J11" s="662"/>
      <c r="K11" s="662"/>
      <c r="L11" s="662"/>
      <c r="M11" s="662"/>
      <c r="N11" s="662"/>
      <c r="O11" s="662"/>
      <c r="P11" s="662"/>
      <c r="Q11" s="663"/>
      <c r="R11" s="664">
        <v>4549634</v>
      </c>
      <c r="S11" s="665"/>
      <c r="T11" s="665"/>
      <c r="U11" s="665"/>
      <c r="V11" s="665"/>
      <c r="W11" s="665"/>
      <c r="X11" s="665"/>
      <c r="Y11" s="666"/>
      <c r="Z11" s="667">
        <v>3.7</v>
      </c>
      <c r="AA11" s="668"/>
      <c r="AB11" s="668"/>
      <c r="AC11" s="669"/>
      <c r="AD11" s="670">
        <v>4549634</v>
      </c>
      <c r="AE11" s="665"/>
      <c r="AF11" s="665"/>
      <c r="AG11" s="665"/>
      <c r="AH11" s="665"/>
      <c r="AI11" s="665"/>
      <c r="AJ11" s="665"/>
      <c r="AK11" s="666"/>
      <c r="AL11" s="667">
        <v>8.6999999999999993</v>
      </c>
      <c r="AM11" s="668"/>
      <c r="AN11" s="668"/>
      <c r="AO11" s="693"/>
      <c r="AP11" s="661" t="s">
        <v>243</v>
      </c>
      <c r="AQ11" s="662"/>
      <c r="AR11" s="662"/>
      <c r="AS11" s="662"/>
      <c r="AT11" s="662"/>
      <c r="AU11" s="662"/>
      <c r="AV11" s="662"/>
      <c r="AW11" s="662"/>
      <c r="AX11" s="662"/>
      <c r="AY11" s="662"/>
      <c r="AZ11" s="662"/>
      <c r="BA11" s="662"/>
      <c r="BB11" s="662"/>
      <c r="BC11" s="662"/>
      <c r="BD11" s="662"/>
      <c r="BE11" s="662"/>
      <c r="BF11" s="663"/>
      <c r="BG11" s="664">
        <v>1201331</v>
      </c>
      <c r="BH11" s="665"/>
      <c r="BI11" s="665"/>
      <c r="BJ11" s="665"/>
      <c r="BK11" s="665"/>
      <c r="BL11" s="665"/>
      <c r="BM11" s="665"/>
      <c r="BN11" s="666"/>
      <c r="BO11" s="691">
        <v>5</v>
      </c>
      <c r="BP11" s="691"/>
      <c r="BQ11" s="691"/>
      <c r="BR11" s="691"/>
      <c r="BS11" s="692">
        <v>338610</v>
      </c>
      <c r="BT11" s="692"/>
      <c r="BU11" s="692"/>
      <c r="BV11" s="692"/>
      <c r="BW11" s="692"/>
      <c r="BX11" s="692"/>
      <c r="BY11" s="692"/>
      <c r="BZ11" s="692"/>
      <c r="CA11" s="692"/>
      <c r="CB11" s="750"/>
      <c r="CD11" s="706" t="s">
        <v>244</v>
      </c>
      <c r="CE11" s="703"/>
      <c r="CF11" s="703"/>
      <c r="CG11" s="703"/>
      <c r="CH11" s="703"/>
      <c r="CI11" s="703"/>
      <c r="CJ11" s="703"/>
      <c r="CK11" s="703"/>
      <c r="CL11" s="703"/>
      <c r="CM11" s="703"/>
      <c r="CN11" s="703"/>
      <c r="CO11" s="703"/>
      <c r="CP11" s="703"/>
      <c r="CQ11" s="704"/>
      <c r="CR11" s="664">
        <v>3793903</v>
      </c>
      <c r="CS11" s="665"/>
      <c r="CT11" s="665"/>
      <c r="CU11" s="665"/>
      <c r="CV11" s="665"/>
      <c r="CW11" s="665"/>
      <c r="CX11" s="665"/>
      <c r="CY11" s="666"/>
      <c r="CZ11" s="691">
        <v>3.2</v>
      </c>
      <c r="DA11" s="691"/>
      <c r="DB11" s="691"/>
      <c r="DC11" s="691"/>
      <c r="DD11" s="670">
        <v>897099</v>
      </c>
      <c r="DE11" s="665"/>
      <c r="DF11" s="665"/>
      <c r="DG11" s="665"/>
      <c r="DH11" s="665"/>
      <c r="DI11" s="665"/>
      <c r="DJ11" s="665"/>
      <c r="DK11" s="665"/>
      <c r="DL11" s="665"/>
      <c r="DM11" s="665"/>
      <c r="DN11" s="665"/>
      <c r="DO11" s="665"/>
      <c r="DP11" s="666"/>
      <c r="DQ11" s="670">
        <v>2555299</v>
      </c>
      <c r="DR11" s="665"/>
      <c r="DS11" s="665"/>
      <c r="DT11" s="665"/>
      <c r="DU11" s="665"/>
      <c r="DV11" s="665"/>
      <c r="DW11" s="665"/>
      <c r="DX11" s="665"/>
      <c r="DY11" s="665"/>
      <c r="DZ11" s="665"/>
      <c r="EA11" s="665"/>
      <c r="EB11" s="665"/>
      <c r="EC11" s="705"/>
    </row>
    <row r="12" spans="2:143" ht="11.25" customHeight="1" x14ac:dyDescent="0.2">
      <c r="B12" s="661" t="s">
        <v>245</v>
      </c>
      <c r="C12" s="662"/>
      <c r="D12" s="662"/>
      <c r="E12" s="662"/>
      <c r="F12" s="662"/>
      <c r="G12" s="662"/>
      <c r="H12" s="662"/>
      <c r="I12" s="662"/>
      <c r="J12" s="662"/>
      <c r="K12" s="662"/>
      <c r="L12" s="662"/>
      <c r="M12" s="662"/>
      <c r="N12" s="662"/>
      <c r="O12" s="662"/>
      <c r="P12" s="662"/>
      <c r="Q12" s="663"/>
      <c r="R12" s="664">
        <v>23652</v>
      </c>
      <c r="S12" s="665"/>
      <c r="T12" s="665"/>
      <c r="U12" s="665"/>
      <c r="V12" s="665"/>
      <c r="W12" s="665"/>
      <c r="X12" s="665"/>
      <c r="Y12" s="666"/>
      <c r="Z12" s="691">
        <v>0</v>
      </c>
      <c r="AA12" s="691"/>
      <c r="AB12" s="691"/>
      <c r="AC12" s="691"/>
      <c r="AD12" s="692">
        <v>23652</v>
      </c>
      <c r="AE12" s="692"/>
      <c r="AF12" s="692"/>
      <c r="AG12" s="692"/>
      <c r="AH12" s="692"/>
      <c r="AI12" s="692"/>
      <c r="AJ12" s="692"/>
      <c r="AK12" s="692"/>
      <c r="AL12" s="667">
        <v>0</v>
      </c>
      <c r="AM12" s="668"/>
      <c r="AN12" s="668"/>
      <c r="AO12" s="693"/>
      <c r="AP12" s="661" t="s">
        <v>246</v>
      </c>
      <c r="AQ12" s="662"/>
      <c r="AR12" s="662"/>
      <c r="AS12" s="662"/>
      <c r="AT12" s="662"/>
      <c r="AU12" s="662"/>
      <c r="AV12" s="662"/>
      <c r="AW12" s="662"/>
      <c r="AX12" s="662"/>
      <c r="AY12" s="662"/>
      <c r="AZ12" s="662"/>
      <c r="BA12" s="662"/>
      <c r="BB12" s="662"/>
      <c r="BC12" s="662"/>
      <c r="BD12" s="662"/>
      <c r="BE12" s="662"/>
      <c r="BF12" s="663"/>
      <c r="BG12" s="664">
        <v>11107987</v>
      </c>
      <c r="BH12" s="665"/>
      <c r="BI12" s="665"/>
      <c r="BJ12" s="665"/>
      <c r="BK12" s="665"/>
      <c r="BL12" s="665"/>
      <c r="BM12" s="665"/>
      <c r="BN12" s="666"/>
      <c r="BO12" s="691">
        <v>46.6</v>
      </c>
      <c r="BP12" s="691"/>
      <c r="BQ12" s="691"/>
      <c r="BR12" s="691"/>
      <c r="BS12" s="692">
        <v>713161</v>
      </c>
      <c r="BT12" s="692"/>
      <c r="BU12" s="692"/>
      <c r="BV12" s="692"/>
      <c r="BW12" s="692"/>
      <c r="BX12" s="692"/>
      <c r="BY12" s="692"/>
      <c r="BZ12" s="692"/>
      <c r="CA12" s="692"/>
      <c r="CB12" s="750"/>
      <c r="CD12" s="706" t="s">
        <v>247</v>
      </c>
      <c r="CE12" s="703"/>
      <c r="CF12" s="703"/>
      <c r="CG12" s="703"/>
      <c r="CH12" s="703"/>
      <c r="CI12" s="703"/>
      <c r="CJ12" s="703"/>
      <c r="CK12" s="703"/>
      <c r="CL12" s="703"/>
      <c r="CM12" s="703"/>
      <c r="CN12" s="703"/>
      <c r="CO12" s="703"/>
      <c r="CP12" s="703"/>
      <c r="CQ12" s="704"/>
      <c r="CR12" s="664">
        <v>18219706</v>
      </c>
      <c r="CS12" s="665"/>
      <c r="CT12" s="665"/>
      <c r="CU12" s="665"/>
      <c r="CV12" s="665"/>
      <c r="CW12" s="665"/>
      <c r="CX12" s="665"/>
      <c r="CY12" s="666"/>
      <c r="CZ12" s="691">
        <v>15.1</v>
      </c>
      <c r="DA12" s="691"/>
      <c r="DB12" s="691"/>
      <c r="DC12" s="691"/>
      <c r="DD12" s="670">
        <v>143492</v>
      </c>
      <c r="DE12" s="665"/>
      <c r="DF12" s="665"/>
      <c r="DG12" s="665"/>
      <c r="DH12" s="665"/>
      <c r="DI12" s="665"/>
      <c r="DJ12" s="665"/>
      <c r="DK12" s="665"/>
      <c r="DL12" s="665"/>
      <c r="DM12" s="665"/>
      <c r="DN12" s="665"/>
      <c r="DO12" s="665"/>
      <c r="DP12" s="666"/>
      <c r="DQ12" s="670">
        <v>1663790</v>
      </c>
      <c r="DR12" s="665"/>
      <c r="DS12" s="665"/>
      <c r="DT12" s="665"/>
      <c r="DU12" s="665"/>
      <c r="DV12" s="665"/>
      <c r="DW12" s="665"/>
      <c r="DX12" s="665"/>
      <c r="DY12" s="665"/>
      <c r="DZ12" s="665"/>
      <c r="EA12" s="665"/>
      <c r="EB12" s="665"/>
      <c r="EC12" s="705"/>
    </row>
    <row r="13" spans="2:143" ht="11.25" customHeight="1" x14ac:dyDescent="0.2">
      <c r="B13" s="661" t="s">
        <v>248</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249</v>
      </c>
      <c r="AQ13" s="662"/>
      <c r="AR13" s="662"/>
      <c r="AS13" s="662"/>
      <c r="AT13" s="662"/>
      <c r="AU13" s="662"/>
      <c r="AV13" s="662"/>
      <c r="AW13" s="662"/>
      <c r="AX13" s="662"/>
      <c r="AY13" s="662"/>
      <c r="AZ13" s="662"/>
      <c r="BA13" s="662"/>
      <c r="BB13" s="662"/>
      <c r="BC13" s="662"/>
      <c r="BD13" s="662"/>
      <c r="BE13" s="662"/>
      <c r="BF13" s="663"/>
      <c r="BG13" s="664">
        <v>10982736</v>
      </c>
      <c r="BH13" s="665"/>
      <c r="BI13" s="665"/>
      <c r="BJ13" s="665"/>
      <c r="BK13" s="665"/>
      <c r="BL13" s="665"/>
      <c r="BM13" s="665"/>
      <c r="BN13" s="666"/>
      <c r="BO13" s="691">
        <v>46.1</v>
      </c>
      <c r="BP13" s="691"/>
      <c r="BQ13" s="691"/>
      <c r="BR13" s="691"/>
      <c r="BS13" s="692">
        <v>713161</v>
      </c>
      <c r="BT13" s="692"/>
      <c r="BU13" s="692"/>
      <c r="BV13" s="692"/>
      <c r="BW13" s="692"/>
      <c r="BX13" s="692"/>
      <c r="BY13" s="692"/>
      <c r="BZ13" s="692"/>
      <c r="CA13" s="692"/>
      <c r="CB13" s="750"/>
      <c r="CD13" s="706" t="s">
        <v>250</v>
      </c>
      <c r="CE13" s="703"/>
      <c r="CF13" s="703"/>
      <c r="CG13" s="703"/>
      <c r="CH13" s="703"/>
      <c r="CI13" s="703"/>
      <c r="CJ13" s="703"/>
      <c r="CK13" s="703"/>
      <c r="CL13" s="703"/>
      <c r="CM13" s="703"/>
      <c r="CN13" s="703"/>
      <c r="CO13" s="703"/>
      <c r="CP13" s="703"/>
      <c r="CQ13" s="704"/>
      <c r="CR13" s="664">
        <v>6832698</v>
      </c>
      <c r="CS13" s="665"/>
      <c r="CT13" s="665"/>
      <c r="CU13" s="665"/>
      <c r="CV13" s="665"/>
      <c r="CW13" s="665"/>
      <c r="CX13" s="665"/>
      <c r="CY13" s="666"/>
      <c r="CZ13" s="691">
        <v>5.7</v>
      </c>
      <c r="DA13" s="691"/>
      <c r="DB13" s="691"/>
      <c r="DC13" s="691"/>
      <c r="DD13" s="670">
        <v>1566732</v>
      </c>
      <c r="DE13" s="665"/>
      <c r="DF13" s="665"/>
      <c r="DG13" s="665"/>
      <c r="DH13" s="665"/>
      <c r="DI13" s="665"/>
      <c r="DJ13" s="665"/>
      <c r="DK13" s="665"/>
      <c r="DL13" s="665"/>
      <c r="DM13" s="665"/>
      <c r="DN13" s="665"/>
      <c r="DO13" s="665"/>
      <c r="DP13" s="666"/>
      <c r="DQ13" s="670">
        <v>5017329</v>
      </c>
      <c r="DR13" s="665"/>
      <c r="DS13" s="665"/>
      <c r="DT13" s="665"/>
      <c r="DU13" s="665"/>
      <c r="DV13" s="665"/>
      <c r="DW13" s="665"/>
      <c r="DX13" s="665"/>
      <c r="DY13" s="665"/>
      <c r="DZ13" s="665"/>
      <c r="EA13" s="665"/>
      <c r="EB13" s="665"/>
      <c r="EC13" s="705"/>
    </row>
    <row r="14" spans="2:143" ht="11.25" customHeight="1" x14ac:dyDescent="0.2">
      <c r="B14" s="661" t="s">
        <v>251</v>
      </c>
      <c r="C14" s="662"/>
      <c r="D14" s="662"/>
      <c r="E14" s="662"/>
      <c r="F14" s="662"/>
      <c r="G14" s="662"/>
      <c r="H14" s="662"/>
      <c r="I14" s="662"/>
      <c r="J14" s="662"/>
      <c r="K14" s="662"/>
      <c r="L14" s="662"/>
      <c r="M14" s="662"/>
      <c r="N14" s="662"/>
      <c r="O14" s="662"/>
      <c r="P14" s="662"/>
      <c r="Q14" s="663"/>
      <c r="R14" s="664">
        <v>156</v>
      </c>
      <c r="S14" s="665"/>
      <c r="T14" s="665"/>
      <c r="U14" s="665"/>
      <c r="V14" s="665"/>
      <c r="W14" s="665"/>
      <c r="X14" s="665"/>
      <c r="Y14" s="666"/>
      <c r="Z14" s="691">
        <v>0</v>
      </c>
      <c r="AA14" s="691"/>
      <c r="AB14" s="691"/>
      <c r="AC14" s="691"/>
      <c r="AD14" s="692">
        <v>156</v>
      </c>
      <c r="AE14" s="692"/>
      <c r="AF14" s="692"/>
      <c r="AG14" s="692"/>
      <c r="AH14" s="692"/>
      <c r="AI14" s="692"/>
      <c r="AJ14" s="692"/>
      <c r="AK14" s="692"/>
      <c r="AL14" s="667">
        <v>0</v>
      </c>
      <c r="AM14" s="668"/>
      <c r="AN14" s="668"/>
      <c r="AO14" s="693"/>
      <c r="AP14" s="661" t="s">
        <v>252</v>
      </c>
      <c r="AQ14" s="662"/>
      <c r="AR14" s="662"/>
      <c r="AS14" s="662"/>
      <c r="AT14" s="662"/>
      <c r="AU14" s="662"/>
      <c r="AV14" s="662"/>
      <c r="AW14" s="662"/>
      <c r="AX14" s="662"/>
      <c r="AY14" s="662"/>
      <c r="AZ14" s="662"/>
      <c r="BA14" s="662"/>
      <c r="BB14" s="662"/>
      <c r="BC14" s="662"/>
      <c r="BD14" s="662"/>
      <c r="BE14" s="662"/>
      <c r="BF14" s="663"/>
      <c r="BG14" s="664">
        <v>649977</v>
      </c>
      <c r="BH14" s="665"/>
      <c r="BI14" s="665"/>
      <c r="BJ14" s="665"/>
      <c r="BK14" s="665"/>
      <c r="BL14" s="665"/>
      <c r="BM14" s="665"/>
      <c r="BN14" s="666"/>
      <c r="BO14" s="691">
        <v>2.7</v>
      </c>
      <c r="BP14" s="691"/>
      <c r="BQ14" s="691"/>
      <c r="BR14" s="691"/>
      <c r="BS14" s="692" t="s">
        <v>126</v>
      </c>
      <c r="BT14" s="692"/>
      <c r="BU14" s="692"/>
      <c r="BV14" s="692"/>
      <c r="BW14" s="692"/>
      <c r="BX14" s="692"/>
      <c r="BY14" s="692"/>
      <c r="BZ14" s="692"/>
      <c r="CA14" s="692"/>
      <c r="CB14" s="750"/>
      <c r="CD14" s="706" t="s">
        <v>253</v>
      </c>
      <c r="CE14" s="703"/>
      <c r="CF14" s="703"/>
      <c r="CG14" s="703"/>
      <c r="CH14" s="703"/>
      <c r="CI14" s="703"/>
      <c r="CJ14" s="703"/>
      <c r="CK14" s="703"/>
      <c r="CL14" s="703"/>
      <c r="CM14" s="703"/>
      <c r="CN14" s="703"/>
      <c r="CO14" s="703"/>
      <c r="CP14" s="703"/>
      <c r="CQ14" s="704"/>
      <c r="CR14" s="664">
        <v>2629423</v>
      </c>
      <c r="CS14" s="665"/>
      <c r="CT14" s="665"/>
      <c r="CU14" s="665"/>
      <c r="CV14" s="665"/>
      <c r="CW14" s="665"/>
      <c r="CX14" s="665"/>
      <c r="CY14" s="666"/>
      <c r="CZ14" s="691">
        <v>2.2000000000000002</v>
      </c>
      <c r="DA14" s="691"/>
      <c r="DB14" s="691"/>
      <c r="DC14" s="691"/>
      <c r="DD14" s="670">
        <v>90707</v>
      </c>
      <c r="DE14" s="665"/>
      <c r="DF14" s="665"/>
      <c r="DG14" s="665"/>
      <c r="DH14" s="665"/>
      <c r="DI14" s="665"/>
      <c r="DJ14" s="665"/>
      <c r="DK14" s="665"/>
      <c r="DL14" s="665"/>
      <c r="DM14" s="665"/>
      <c r="DN14" s="665"/>
      <c r="DO14" s="665"/>
      <c r="DP14" s="666"/>
      <c r="DQ14" s="670">
        <v>2477174</v>
      </c>
      <c r="DR14" s="665"/>
      <c r="DS14" s="665"/>
      <c r="DT14" s="665"/>
      <c r="DU14" s="665"/>
      <c r="DV14" s="665"/>
      <c r="DW14" s="665"/>
      <c r="DX14" s="665"/>
      <c r="DY14" s="665"/>
      <c r="DZ14" s="665"/>
      <c r="EA14" s="665"/>
      <c r="EB14" s="665"/>
      <c r="EC14" s="705"/>
    </row>
    <row r="15" spans="2:143" ht="11.25" customHeight="1" x14ac:dyDescent="0.2">
      <c r="B15" s="661" t="s">
        <v>254</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255</v>
      </c>
      <c r="AQ15" s="662"/>
      <c r="AR15" s="662"/>
      <c r="AS15" s="662"/>
      <c r="AT15" s="662"/>
      <c r="AU15" s="662"/>
      <c r="AV15" s="662"/>
      <c r="AW15" s="662"/>
      <c r="AX15" s="662"/>
      <c r="AY15" s="662"/>
      <c r="AZ15" s="662"/>
      <c r="BA15" s="662"/>
      <c r="BB15" s="662"/>
      <c r="BC15" s="662"/>
      <c r="BD15" s="662"/>
      <c r="BE15" s="662"/>
      <c r="BF15" s="663"/>
      <c r="BG15" s="664">
        <v>1240133</v>
      </c>
      <c r="BH15" s="665"/>
      <c r="BI15" s="665"/>
      <c r="BJ15" s="665"/>
      <c r="BK15" s="665"/>
      <c r="BL15" s="665"/>
      <c r="BM15" s="665"/>
      <c r="BN15" s="666"/>
      <c r="BO15" s="691">
        <v>5.2</v>
      </c>
      <c r="BP15" s="691"/>
      <c r="BQ15" s="691"/>
      <c r="BR15" s="691"/>
      <c r="BS15" s="692" t="s">
        <v>126</v>
      </c>
      <c r="BT15" s="692"/>
      <c r="BU15" s="692"/>
      <c r="BV15" s="692"/>
      <c r="BW15" s="692"/>
      <c r="BX15" s="692"/>
      <c r="BY15" s="692"/>
      <c r="BZ15" s="692"/>
      <c r="CA15" s="692"/>
      <c r="CB15" s="750"/>
      <c r="CD15" s="706" t="s">
        <v>256</v>
      </c>
      <c r="CE15" s="703"/>
      <c r="CF15" s="703"/>
      <c r="CG15" s="703"/>
      <c r="CH15" s="703"/>
      <c r="CI15" s="703"/>
      <c r="CJ15" s="703"/>
      <c r="CK15" s="703"/>
      <c r="CL15" s="703"/>
      <c r="CM15" s="703"/>
      <c r="CN15" s="703"/>
      <c r="CO15" s="703"/>
      <c r="CP15" s="703"/>
      <c r="CQ15" s="704"/>
      <c r="CR15" s="664">
        <v>10918412</v>
      </c>
      <c r="CS15" s="665"/>
      <c r="CT15" s="665"/>
      <c r="CU15" s="665"/>
      <c r="CV15" s="665"/>
      <c r="CW15" s="665"/>
      <c r="CX15" s="665"/>
      <c r="CY15" s="666"/>
      <c r="CZ15" s="691">
        <v>9.1</v>
      </c>
      <c r="DA15" s="691"/>
      <c r="DB15" s="691"/>
      <c r="DC15" s="691"/>
      <c r="DD15" s="670">
        <v>3161067</v>
      </c>
      <c r="DE15" s="665"/>
      <c r="DF15" s="665"/>
      <c r="DG15" s="665"/>
      <c r="DH15" s="665"/>
      <c r="DI15" s="665"/>
      <c r="DJ15" s="665"/>
      <c r="DK15" s="665"/>
      <c r="DL15" s="665"/>
      <c r="DM15" s="665"/>
      <c r="DN15" s="665"/>
      <c r="DO15" s="665"/>
      <c r="DP15" s="666"/>
      <c r="DQ15" s="670">
        <v>6068497</v>
      </c>
      <c r="DR15" s="665"/>
      <c r="DS15" s="665"/>
      <c r="DT15" s="665"/>
      <c r="DU15" s="665"/>
      <c r="DV15" s="665"/>
      <c r="DW15" s="665"/>
      <c r="DX15" s="665"/>
      <c r="DY15" s="665"/>
      <c r="DZ15" s="665"/>
      <c r="EA15" s="665"/>
      <c r="EB15" s="665"/>
      <c r="EC15" s="705"/>
    </row>
    <row r="16" spans="2:143" ht="11.25" customHeight="1" x14ac:dyDescent="0.2">
      <c r="B16" s="661" t="s">
        <v>257</v>
      </c>
      <c r="C16" s="662"/>
      <c r="D16" s="662"/>
      <c r="E16" s="662"/>
      <c r="F16" s="662"/>
      <c r="G16" s="662"/>
      <c r="H16" s="662"/>
      <c r="I16" s="662"/>
      <c r="J16" s="662"/>
      <c r="K16" s="662"/>
      <c r="L16" s="662"/>
      <c r="M16" s="662"/>
      <c r="N16" s="662"/>
      <c r="O16" s="662"/>
      <c r="P16" s="662"/>
      <c r="Q16" s="663"/>
      <c r="R16" s="664">
        <v>49451</v>
      </c>
      <c r="S16" s="665"/>
      <c r="T16" s="665"/>
      <c r="U16" s="665"/>
      <c r="V16" s="665"/>
      <c r="W16" s="665"/>
      <c r="X16" s="665"/>
      <c r="Y16" s="666"/>
      <c r="Z16" s="691">
        <v>0</v>
      </c>
      <c r="AA16" s="691"/>
      <c r="AB16" s="691"/>
      <c r="AC16" s="691"/>
      <c r="AD16" s="692">
        <v>49451</v>
      </c>
      <c r="AE16" s="692"/>
      <c r="AF16" s="692"/>
      <c r="AG16" s="692"/>
      <c r="AH16" s="692"/>
      <c r="AI16" s="692"/>
      <c r="AJ16" s="692"/>
      <c r="AK16" s="692"/>
      <c r="AL16" s="667">
        <v>0.1</v>
      </c>
      <c r="AM16" s="668"/>
      <c r="AN16" s="668"/>
      <c r="AO16" s="693"/>
      <c r="AP16" s="661" t="s">
        <v>258</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259</v>
      </c>
      <c r="CE16" s="703"/>
      <c r="CF16" s="703"/>
      <c r="CG16" s="703"/>
      <c r="CH16" s="703"/>
      <c r="CI16" s="703"/>
      <c r="CJ16" s="703"/>
      <c r="CK16" s="703"/>
      <c r="CL16" s="703"/>
      <c r="CM16" s="703"/>
      <c r="CN16" s="703"/>
      <c r="CO16" s="703"/>
      <c r="CP16" s="703"/>
      <c r="CQ16" s="704"/>
      <c r="CR16" s="664">
        <v>451657</v>
      </c>
      <c r="CS16" s="665"/>
      <c r="CT16" s="665"/>
      <c r="CU16" s="665"/>
      <c r="CV16" s="665"/>
      <c r="CW16" s="665"/>
      <c r="CX16" s="665"/>
      <c r="CY16" s="666"/>
      <c r="CZ16" s="691">
        <v>0.4</v>
      </c>
      <c r="DA16" s="691"/>
      <c r="DB16" s="691"/>
      <c r="DC16" s="691"/>
      <c r="DD16" s="670" t="s">
        <v>126</v>
      </c>
      <c r="DE16" s="665"/>
      <c r="DF16" s="665"/>
      <c r="DG16" s="665"/>
      <c r="DH16" s="665"/>
      <c r="DI16" s="665"/>
      <c r="DJ16" s="665"/>
      <c r="DK16" s="665"/>
      <c r="DL16" s="665"/>
      <c r="DM16" s="665"/>
      <c r="DN16" s="665"/>
      <c r="DO16" s="665"/>
      <c r="DP16" s="666"/>
      <c r="DQ16" s="670">
        <v>80527</v>
      </c>
      <c r="DR16" s="665"/>
      <c r="DS16" s="665"/>
      <c r="DT16" s="665"/>
      <c r="DU16" s="665"/>
      <c r="DV16" s="665"/>
      <c r="DW16" s="665"/>
      <c r="DX16" s="665"/>
      <c r="DY16" s="665"/>
      <c r="DZ16" s="665"/>
      <c r="EA16" s="665"/>
      <c r="EB16" s="665"/>
      <c r="EC16" s="705"/>
    </row>
    <row r="17" spans="2:133" ht="11.25" customHeight="1" x14ac:dyDescent="0.2">
      <c r="B17" s="661" t="s">
        <v>260</v>
      </c>
      <c r="C17" s="662"/>
      <c r="D17" s="662"/>
      <c r="E17" s="662"/>
      <c r="F17" s="662"/>
      <c r="G17" s="662"/>
      <c r="H17" s="662"/>
      <c r="I17" s="662"/>
      <c r="J17" s="662"/>
      <c r="K17" s="662"/>
      <c r="L17" s="662"/>
      <c r="M17" s="662"/>
      <c r="N17" s="662"/>
      <c r="O17" s="662"/>
      <c r="P17" s="662"/>
      <c r="Q17" s="663"/>
      <c r="R17" s="664">
        <v>388867</v>
      </c>
      <c r="S17" s="665"/>
      <c r="T17" s="665"/>
      <c r="U17" s="665"/>
      <c r="V17" s="665"/>
      <c r="W17" s="665"/>
      <c r="X17" s="665"/>
      <c r="Y17" s="666"/>
      <c r="Z17" s="691">
        <v>0.3</v>
      </c>
      <c r="AA17" s="691"/>
      <c r="AB17" s="691"/>
      <c r="AC17" s="691"/>
      <c r="AD17" s="692">
        <v>388867</v>
      </c>
      <c r="AE17" s="692"/>
      <c r="AF17" s="692"/>
      <c r="AG17" s="692"/>
      <c r="AH17" s="692"/>
      <c r="AI17" s="692"/>
      <c r="AJ17" s="692"/>
      <c r="AK17" s="692"/>
      <c r="AL17" s="667">
        <v>0.7</v>
      </c>
      <c r="AM17" s="668"/>
      <c r="AN17" s="668"/>
      <c r="AO17" s="693"/>
      <c r="AP17" s="661" t="s">
        <v>261</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262</v>
      </c>
      <c r="CE17" s="703"/>
      <c r="CF17" s="703"/>
      <c r="CG17" s="703"/>
      <c r="CH17" s="703"/>
      <c r="CI17" s="703"/>
      <c r="CJ17" s="703"/>
      <c r="CK17" s="703"/>
      <c r="CL17" s="703"/>
      <c r="CM17" s="703"/>
      <c r="CN17" s="703"/>
      <c r="CO17" s="703"/>
      <c r="CP17" s="703"/>
      <c r="CQ17" s="704"/>
      <c r="CR17" s="664">
        <v>9875238</v>
      </c>
      <c r="CS17" s="665"/>
      <c r="CT17" s="665"/>
      <c r="CU17" s="665"/>
      <c r="CV17" s="665"/>
      <c r="CW17" s="665"/>
      <c r="CX17" s="665"/>
      <c r="CY17" s="666"/>
      <c r="CZ17" s="691">
        <v>8.1999999999999993</v>
      </c>
      <c r="DA17" s="691"/>
      <c r="DB17" s="691"/>
      <c r="DC17" s="691"/>
      <c r="DD17" s="670" t="s">
        <v>126</v>
      </c>
      <c r="DE17" s="665"/>
      <c r="DF17" s="665"/>
      <c r="DG17" s="665"/>
      <c r="DH17" s="665"/>
      <c r="DI17" s="665"/>
      <c r="DJ17" s="665"/>
      <c r="DK17" s="665"/>
      <c r="DL17" s="665"/>
      <c r="DM17" s="665"/>
      <c r="DN17" s="665"/>
      <c r="DO17" s="665"/>
      <c r="DP17" s="666"/>
      <c r="DQ17" s="670">
        <v>9266156</v>
      </c>
      <c r="DR17" s="665"/>
      <c r="DS17" s="665"/>
      <c r="DT17" s="665"/>
      <c r="DU17" s="665"/>
      <c r="DV17" s="665"/>
      <c r="DW17" s="665"/>
      <c r="DX17" s="665"/>
      <c r="DY17" s="665"/>
      <c r="DZ17" s="665"/>
      <c r="EA17" s="665"/>
      <c r="EB17" s="665"/>
      <c r="EC17" s="705"/>
    </row>
    <row r="18" spans="2:133" ht="11.25" customHeight="1" x14ac:dyDescent="0.2">
      <c r="B18" s="661" t="s">
        <v>263</v>
      </c>
      <c r="C18" s="662"/>
      <c r="D18" s="662"/>
      <c r="E18" s="662"/>
      <c r="F18" s="662"/>
      <c r="G18" s="662"/>
      <c r="H18" s="662"/>
      <c r="I18" s="662"/>
      <c r="J18" s="662"/>
      <c r="K18" s="662"/>
      <c r="L18" s="662"/>
      <c r="M18" s="662"/>
      <c r="N18" s="662"/>
      <c r="O18" s="662"/>
      <c r="P18" s="662"/>
      <c r="Q18" s="663"/>
      <c r="R18" s="664">
        <v>525574</v>
      </c>
      <c r="S18" s="665"/>
      <c r="T18" s="665"/>
      <c r="U18" s="665"/>
      <c r="V18" s="665"/>
      <c r="W18" s="665"/>
      <c r="X18" s="665"/>
      <c r="Y18" s="666"/>
      <c r="Z18" s="691">
        <v>0.4</v>
      </c>
      <c r="AA18" s="691"/>
      <c r="AB18" s="691"/>
      <c r="AC18" s="691"/>
      <c r="AD18" s="692">
        <v>513595</v>
      </c>
      <c r="AE18" s="692"/>
      <c r="AF18" s="692"/>
      <c r="AG18" s="692"/>
      <c r="AH18" s="692"/>
      <c r="AI18" s="692"/>
      <c r="AJ18" s="692"/>
      <c r="AK18" s="692"/>
      <c r="AL18" s="667">
        <v>1</v>
      </c>
      <c r="AM18" s="668"/>
      <c r="AN18" s="668"/>
      <c r="AO18" s="693"/>
      <c r="AP18" s="661" t="s">
        <v>264</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265</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266</v>
      </c>
      <c r="C19" s="662"/>
      <c r="D19" s="662"/>
      <c r="E19" s="662"/>
      <c r="F19" s="662"/>
      <c r="G19" s="662"/>
      <c r="H19" s="662"/>
      <c r="I19" s="662"/>
      <c r="J19" s="662"/>
      <c r="K19" s="662"/>
      <c r="L19" s="662"/>
      <c r="M19" s="662"/>
      <c r="N19" s="662"/>
      <c r="O19" s="662"/>
      <c r="P19" s="662"/>
      <c r="Q19" s="663"/>
      <c r="R19" s="664">
        <v>134656</v>
      </c>
      <c r="S19" s="665"/>
      <c r="T19" s="665"/>
      <c r="U19" s="665"/>
      <c r="V19" s="665"/>
      <c r="W19" s="665"/>
      <c r="X19" s="665"/>
      <c r="Y19" s="666"/>
      <c r="Z19" s="691">
        <v>0.1</v>
      </c>
      <c r="AA19" s="691"/>
      <c r="AB19" s="691"/>
      <c r="AC19" s="691"/>
      <c r="AD19" s="692">
        <v>134656</v>
      </c>
      <c r="AE19" s="692"/>
      <c r="AF19" s="692"/>
      <c r="AG19" s="692"/>
      <c r="AH19" s="692"/>
      <c r="AI19" s="692"/>
      <c r="AJ19" s="692"/>
      <c r="AK19" s="692"/>
      <c r="AL19" s="667">
        <v>0.3</v>
      </c>
      <c r="AM19" s="668"/>
      <c r="AN19" s="668"/>
      <c r="AO19" s="693"/>
      <c r="AP19" s="661" t="s">
        <v>267</v>
      </c>
      <c r="AQ19" s="662"/>
      <c r="AR19" s="662"/>
      <c r="AS19" s="662"/>
      <c r="AT19" s="662"/>
      <c r="AU19" s="662"/>
      <c r="AV19" s="662"/>
      <c r="AW19" s="662"/>
      <c r="AX19" s="662"/>
      <c r="AY19" s="662"/>
      <c r="AZ19" s="662"/>
      <c r="BA19" s="662"/>
      <c r="BB19" s="662"/>
      <c r="BC19" s="662"/>
      <c r="BD19" s="662"/>
      <c r="BE19" s="662"/>
      <c r="BF19" s="663"/>
      <c r="BG19" s="664">
        <v>548173</v>
      </c>
      <c r="BH19" s="665"/>
      <c r="BI19" s="665"/>
      <c r="BJ19" s="665"/>
      <c r="BK19" s="665"/>
      <c r="BL19" s="665"/>
      <c r="BM19" s="665"/>
      <c r="BN19" s="666"/>
      <c r="BO19" s="691">
        <v>2.2999999999999998</v>
      </c>
      <c r="BP19" s="691"/>
      <c r="BQ19" s="691"/>
      <c r="BR19" s="691"/>
      <c r="BS19" s="692" t="s">
        <v>126</v>
      </c>
      <c r="BT19" s="692"/>
      <c r="BU19" s="692"/>
      <c r="BV19" s="692"/>
      <c r="BW19" s="692"/>
      <c r="BX19" s="692"/>
      <c r="BY19" s="692"/>
      <c r="BZ19" s="692"/>
      <c r="CA19" s="692"/>
      <c r="CB19" s="750"/>
      <c r="CD19" s="706" t="s">
        <v>268</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269</v>
      </c>
      <c r="C20" s="662"/>
      <c r="D20" s="662"/>
      <c r="E20" s="662"/>
      <c r="F20" s="662"/>
      <c r="G20" s="662"/>
      <c r="H20" s="662"/>
      <c r="I20" s="662"/>
      <c r="J20" s="662"/>
      <c r="K20" s="662"/>
      <c r="L20" s="662"/>
      <c r="M20" s="662"/>
      <c r="N20" s="662"/>
      <c r="O20" s="662"/>
      <c r="P20" s="662"/>
      <c r="Q20" s="663"/>
      <c r="R20" s="664">
        <v>15028</v>
      </c>
      <c r="S20" s="665"/>
      <c r="T20" s="665"/>
      <c r="U20" s="665"/>
      <c r="V20" s="665"/>
      <c r="W20" s="665"/>
      <c r="X20" s="665"/>
      <c r="Y20" s="666"/>
      <c r="Z20" s="691">
        <v>0</v>
      </c>
      <c r="AA20" s="691"/>
      <c r="AB20" s="691"/>
      <c r="AC20" s="691"/>
      <c r="AD20" s="692">
        <v>15028</v>
      </c>
      <c r="AE20" s="692"/>
      <c r="AF20" s="692"/>
      <c r="AG20" s="692"/>
      <c r="AH20" s="692"/>
      <c r="AI20" s="692"/>
      <c r="AJ20" s="692"/>
      <c r="AK20" s="692"/>
      <c r="AL20" s="667">
        <v>0</v>
      </c>
      <c r="AM20" s="668"/>
      <c r="AN20" s="668"/>
      <c r="AO20" s="693"/>
      <c r="AP20" s="661" t="s">
        <v>270</v>
      </c>
      <c r="AQ20" s="662"/>
      <c r="AR20" s="662"/>
      <c r="AS20" s="662"/>
      <c r="AT20" s="662"/>
      <c r="AU20" s="662"/>
      <c r="AV20" s="662"/>
      <c r="AW20" s="662"/>
      <c r="AX20" s="662"/>
      <c r="AY20" s="662"/>
      <c r="AZ20" s="662"/>
      <c r="BA20" s="662"/>
      <c r="BB20" s="662"/>
      <c r="BC20" s="662"/>
      <c r="BD20" s="662"/>
      <c r="BE20" s="662"/>
      <c r="BF20" s="663"/>
      <c r="BG20" s="664">
        <v>548173</v>
      </c>
      <c r="BH20" s="665"/>
      <c r="BI20" s="665"/>
      <c r="BJ20" s="665"/>
      <c r="BK20" s="665"/>
      <c r="BL20" s="665"/>
      <c r="BM20" s="665"/>
      <c r="BN20" s="666"/>
      <c r="BO20" s="691">
        <v>2.2999999999999998</v>
      </c>
      <c r="BP20" s="691"/>
      <c r="BQ20" s="691"/>
      <c r="BR20" s="691"/>
      <c r="BS20" s="692" t="s">
        <v>126</v>
      </c>
      <c r="BT20" s="692"/>
      <c r="BU20" s="692"/>
      <c r="BV20" s="692"/>
      <c r="BW20" s="692"/>
      <c r="BX20" s="692"/>
      <c r="BY20" s="692"/>
      <c r="BZ20" s="692"/>
      <c r="CA20" s="692"/>
      <c r="CB20" s="750"/>
      <c r="CD20" s="706" t="s">
        <v>271</v>
      </c>
      <c r="CE20" s="703"/>
      <c r="CF20" s="703"/>
      <c r="CG20" s="703"/>
      <c r="CH20" s="703"/>
      <c r="CI20" s="703"/>
      <c r="CJ20" s="703"/>
      <c r="CK20" s="703"/>
      <c r="CL20" s="703"/>
      <c r="CM20" s="703"/>
      <c r="CN20" s="703"/>
      <c r="CO20" s="703"/>
      <c r="CP20" s="703"/>
      <c r="CQ20" s="704"/>
      <c r="CR20" s="664">
        <v>120402245</v>
      </c>
      <c r="CS20" s="665"/>
      <c r="CT20" s="665"/>
      <c r="CU20" s="665"/>
      <c r="CV20" s="665"/>
      <c r="CW20" s="665"/>
      <c r="CX20" s="665"/>
      <c r="CY20" s="666"/>
      <c r="CZ20" s="691">
        <v>100</v>
      </c>
      <c r="DA20" s="691"/>
      <c r="DB20" s="691"/>
      <c r="DC20" s="691"/>
      <c r="DD20" s="670">
        <v>9632861</v>
      </c>
      <c r="DE20" s="665"/>
      <c r="DF20" s="665"/>
      <c r="DG20" s="665"/>
      <c r="DH20" s="665"/>
      <c r="DI20" s="665"/>
      <c r="DJ20" s="665"/>
      <c r="DK20" s="665"/>
      <c r="DL20" s="665"/>
      <c r="DM20" s="665"/>
      <c r="DN20" s="665"/>
      <c r="DO20" s="665"/>
      <c r="DP20" s="666"/>
      <c r="DQ20" s="670">
        <v>59421498</v>
      </c>
      <c r="DR20" s="665"/>
      <c r="DS20" s="665"/>
      <c r="DT20" s="665"/>
      <c r="DU20" s="665"/>
      <c r="DV20" s="665"/>
      <c r="DW20" s="665"/>
      <c r="DX20" s="665"/>
      <c r="DY20" s="665"/>
      <c r="DZ20" s="665"/>
      <c r="EA20" s="665"/>
      <c r="EB20" s="665"/>
      <c r="EC20" s="705"/>
    </row>
    <row r="21" spans="2:133" ht="11.25" customHeight="1" x14ac:dyDescent="0.2">
      <c r="B21" s="661" t="s">
        <v>272</v>
      </c>
      <c r="C21" s="662"/>
      <c r="D21" s="662"/>
      <c r="E21" s="662"/>
      <c r="F21" s="662"/>
      <c r="G21" s="662"/>
      <c r="H21" s="662"/>
      <c r="I21" s="662"/>
      <c r="J21" s="662"/>
      <c r="K21" s="662"/>
      <c r="L21" s="662"/>
      <c r="M21" s="662"/>
      <c r="N21" s="662"/>
      <c r="O21" s="662"/>
      <c r="P21" s="662"/>
      <c r="Q21" s="663"/>
      <c r="R21" s="664">
        <v>12702</v>
      </c>
      <c r="S21" s="665"/>
      <c r="T21" s="665"/>
      <c r="U21" s="665"/>
      <c r="V21" s="665"/>
      <c r="W21" s="665"/>
      <c r="X21" s="665"/>
      <c r="Y21" s="666"/>
      <c r="Z21" s="691">
        <v>0</v>
      </c>
      <c r="AA21" s="691"/>
      <c r="AB21" s="691"/>
      <c r="AC21" s="691"/>
      <c r="AD21" s="692">
        <v>12702</v>
      </c>
      <c r="AE21" s="692"/>
      <c r="AF21" s="692"/>
      <c r="AG21" s="692"/>
      <c r="AH21" s="692"/>
      <c r="AI21" s="692"/>
      <c r="AJ21" s="692"/>
      <c r="AK21" s="692"/>
      <c r="AL21" s="667">
        <v>0</v>
      </c>
      <c r="AM21" s="668"/>
      <c r="AN21" s="668"/>
      <c r="AO21" s="693"/>
      <c r="AP21" s="757" t="s">
        <v>273</v>
      </c>
      <c r="AQ21" s="764"/>
      <c r="AR21" s="764"/>
      <c r="AS21" s="764"/>
      <c r="AT21" s="764"/>
      <c r="AU21" s="764"/>
      <c r="AV21" s="764"/>
      <c r="AW21" s="764"/>
      <c r="AX21" s="764"/>
      <c r="AY21" s="764"/>
      <c r="AZ21" s="764"/>
      <c r="BA21" s="764"/>
      <c r="BB21" s="764"/>
      <c r="BC21" s="764"/>
      <c r="BD21" s="764"/>
      <c r="BE21" s="764"/>
      <c r="BF21" s="759"/>
      <c r="BG21" s="664">
        <v>11970</v>
      </c>
      <c r="BH21" s="665"/>
      <c r="BI21" s="665"/>
      <c r="BJ21" s="665"/>
      <c r="BK21" s="665"/>
      <c r="BL21" s="665"/>
      <c r="BM21" s="665"/>
      <c r="BN21" s="666"/>
      <c r="BO21" s="691">
        <v>0.1</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274</v>
      </c>
      <c r="C22" s="728"/>
      <c r="D22" s="728"/>
      <c r="E22" s="728"/>
      <c r="F22" s="728"/>
      <c r="G22" s="728"/>
      <c r="H22" s="728"/>
      <c r="I22" s="728"/>
      <c r="J22" s="728"/>
      <c r="K22" s="728"/>
      <c r="L22" s="728"/>
      <c r="M22" s="728"/>
      <c r="N22" s="728"/>
      <c r="O22" s="728"/>
      <c r="P22" s="728"/>
      <c r="Q22" s="729"/>
      <c r="R22" s="664">
        <v>363188</v>
      </c>
      <c r="S22" s="665"/>
      <c r="T22" s="665"/>
      <c r="U22" s="665"/>
      <c r="V22" s="665"/>
      <c r="W22" s="665"/>
      <c r="X22" s="665"/>
      <c r="Y22" s="666"/>
      <c r="Z22" s="691">
        <v>0.3</v>
      </c>
      <c r="AA22" s="691"/>
      <c r="AB22" s="691"/>
      <c r="AC22" s="691"/>
      <c r="AD22" s="692">
        <v>351209</v>
      </c>
      <c r="AE22" s="692"/>
      <c r="AF22" s="692"/>
      <c r="AG22" s="692"/>
      <c r="AH22" s="692"/>
      <c r="AI22" s="692"/>
      <c r="AJ22" s="692"/>
      <c r="AK22" s="692"/>
      <c r="AL22" s="667">
        <v>0.69999998807907104</v>
      </c>
      <c r="AM22" s="668"/>
      <c r="AN22" s="668"/>
      <c r="AO22" s="693"/>
      <c r="AP22" s="757" t="s">
        <v>275</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276</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277</v>
      </c>
      <c r="C23" s="662"/>
      <c r="D23" s="662"/>
      <c r="E23" s="662"/>
      <c r="F23" s="662"/>
      <c r="G23" s="662"/>
      <c r="H23" s="662"/>
      <c r="I23" s="662"/>
      <c r="J23" s="662"/>
      <c r="K23" s="662"/>
      <c r="L23" s="662"/>
      <c r="M23" s="662"/>
      <c r="N23" s="662"/>
      <c r="O23" s="662"/>
      <c r="P23" s="662"/>
      <c r="Q23" s="663"/>
      <c r="R23" s="664">
        <v>25027420</v>
      </c>
      <c r="S23" s="665"/>
      <c r="T23" s="665"/>
      <c r="U23" s="665"/>
      <c r="V23" s="665"/>
      <c r="W23" s="665"/>
      <c r="X23" s="665"/>
      <c r="Y23" s="666"/>
      <c r="Z23" s="691">
        <v>20.2</v>
      </c>
      <c r="AA23" s="691"/>
      <c r="AB23" s="691"/>
      <c r="AC23" s="691"/>
      <c r="AD23" s="692">
        <v>22567679</v>
      </c>
      <c r="AE23" s="692"/>
      <c r="AF23" s="692"/>
      <c r="AG23" s="692"/>
      <c r="AH23" s="692"/>
      <c r="AI23" s="692"/>
      <c r="AJ23" s="692"/>
      <c r="AK23" s="692"/>
      <c r="AL23" s="667">
        <v>43.1</v>
      </c>
      <c r="AM23" s="668"/>
      <c r="AN23" s="668"/>
      <c r="AO23" s="693"/>
      <c r="AP23" s="757" t="s">
        <v>278</v>
      </c>
      <c r="AQ23" s="764"/>
      <c r="AR23" s="764"/>
      <c r="AS23" s="764"/>
      <c r="AT23" s="764"/>
      <c r="AU23" s="764"/>
      <c r="AV23" s="764"/>
      <c r="AW23" s="764"/>
      <c r="AX23" s="764"/>
      <c r="AY23" s="764"/>
      <c r="AZ23" s="764"/>
      <c r="BA23" s="764"/>
      <c r="BB23" s="764"/>
      <c r="BC23" s="764"/>
      <c r="BD23" s="764"/>
      <c r="BE23" s="764"/>
      <c r="BF23" s="759"/>
      <c r="BG23" s="664">
        <v>536203</v>
      </c>
      <c r="BH23" s="665"/>
      <c r="BI23" s="665"/>
      <c r="BJ23" s="665"/>
      <c r="BK23" s="665"/>
      <c r="BL23" s="665"/>
      <c r="BM23" s="665"/>
      <c r="BN23" s="666"/>
      <c r="BO23" s="691">
        <v>2.2999999999999998</v>
      </c>
      <c r="BP23" s="691"/>
      <c r="BQ23" s="691"/>
      <c r="BR23" s="691"/>
      <c r="BS23" s="692" t="s">
        <v>126</v>
      </c>
      <c r="BT23" s="692"/>
      <c r="BU23" s="692"/>
      <c r="BV23" s="692"/>
      <c r="BW23" s="692"/>
      <c r="BX23" s="692"/>
      <c r="BY23" s="692"/>
      <c r="BZ23" s="692"/>
      <c r="CA23" s="692"/>
      <c r="CB23" s="750"/>
      <c r="CD23" s="766" t="s">
        <v>218</v>
      </c>
      <c r="CE23" s="767"/>
      <c r="CF23" s="767"/>
      <c r="CG23" s="767"/>
      <c r="CH23" s="767"/>
      <c r="CI23" s="767"/>
      <c r="CJ23" s="767"/>
      <c r="CK23" s="767"/>
      <c r="CL23" s="767"/>
      <c r="CM23" s="767"/>
      <c r="CN23" s="767"/>
      <c r="CO23" s="767"/>
      <c r="CP23" s="767"/>
      <c r="CQ23" s="768"/>
      <c r="CR23" s="766" t="s">
        <v>279</v>
      </c>
      <c r="CS23" s="767"/>
      <c r="CT23" s="767"/>
      <c r="CU23" s="767"/>
      <c r="CV23" s="767"/>
      <c r="CW23" s="767"/>
      <c r="CX23" s="767"/>
      <c r="CY23" s="768"/>
      <c r="CZ23" s="766" t="s">
        <v>280</v>
      </c>
      <c r="DA23" s="767"/>
      <c r="DB23" s="767"/>
      <c r="DC23" s="768"/>
      <c r="DD23" s="766" t="s">
        <v>281</v>
      </c>
      <c r="DE23" s="767"/>
      <c r="DF23" s="767"/>
      <c r="DG23" s="767"/>
      <c r="DH23" s="767"/>
      <c r="DI23" s="767"/>
      <c r="DJ23" s="767"/>
      <c r="DK23" s="768"/>
      <c r="DL23" s="775" t="s">
        <v>282</v>
      </c>
      <c r="DM23" s="776"/>
      <c r="DN23" s="776"/>
      <c r="DO23" s="776"/>
      <c r="DP23" s="776"/>
      <c r="DQ23" s="776"/>
      <c r="DR23" s="776"/>
      <c r="DS23" s="776"/>
      <c r="DT23" s="776"/>
      <c r="DU23" s="776"/>
      <c r="DV23" s="777"/>
      <c r="DW23" s="766" t="s">
        <v>283</v>
      </c>
      <c r="DX23" s="767"/>
      <c r="DY23" s="767"/>
      <c r="DZ23" s="767"/>
      <c r="EA23" s="767"/>
      <c r="EB23" s="767"/>
      <c r="EC23" s="768"/>
    </row>
    <row r="24" spans="2:133" ht="11.25" customHeight="1" x14ac:dyDescent="0.2">
      <c r="B24" s="661" t="s">
        <v>284</v>
      </c>
      <c r="C24" s="662"/>
      <c r="D24" s="662"/>
      <c r="E24" s="662"/>
      <c r="F24" s="662"/>
      <c r="G24" s="662"/>
      <c r="H24" s="662"/>
      <c r="I24" s="662"/>
      <c r="J24" s="662"/>
      <c r="K24" s="662"/>
      <c r="L24" s="662"/>
      <c r="M24" s="662"/>
      <c r="N24" s="662"/>
      <c r="O24" s="662"/>
      <c r="P24" s="662"/>
      <c r="Q24" s="663"/>
      <c r="R24" s="664">
        <v>22567679</v>
      </c>
      <c r="S24" s="665"/>
      <c r="T24" s="665"/>
      <c r="U24" s="665"/>
      <c r="V24" s="665"/>
      <c r="W24" s="665"/>
      <c r="X24" s="665"/>
      <c r="Y24" s="666"/>
      <c r="Z24" s="691">
        <v>18.2</v>
      </c>
      <c r="AA24" s="691"/>
      <c r="AB24" s="691"/>
      <c r="AC24" s="691"/>
      <c r="AD24" s="692">
        <v>22567679</v>
      </c>
      <c r="AE24" s="692"/>
      <c r="AF24" s="692"/>
      <c r="AG24" s="692"/>
      <c r="AH24" s="692"/>
      <c r="AI24" s="692"/>
      <c r="AJ24" s="692"/>
      <c r="AK24" s="692"/>
      <c r="AL24" s="667">
        <v>43.1</v>
      </c>
      <c r="AM24" s="668"/>
      <c r="AN24" s="668"/>
      <c r="AO24" s="693"/>
      <c r="AP24" s="757" t="s">
        <v>285</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286</v>
      </c>
      <c r="CE24" s="721"/>
      <c r="CF24" s="721"/>
      <c r="CG24" s="721"/>
      <c r="CH24" s="721"/>
      <c r="CI24" s="721"/>
      <c r="CJ24" s="721"/>
      <c r="CK24" s="721"/>
      <c r="CL24" s="721"/>
      <c r="CM24" s="721"/>
      <c r="CN24" s="721"/>
      <c r="CO24" s="721"/>
      <c r="CP24" s="721"/>
      <c r="CQ24" s="722"/>
      <c r="CR24" s="717">
        <v>48027825</v>
      </c>
      <c r="CS24" s="718"/>
      <c r="CT24" s="718"/>
      <c r="CU24" s="718"/>
      <c r="CV24" s="718"/>
      <c r="CW24" s="718"/>
      <c r="CX24" s="718"/>
      <c r="CY24" s="761"/>
      <c r="CZ24" s="762">
        <v>39.9</v>
      </c>
      <c r="DA24" s="735"/>
      <c r="DB24" s="735"/>
      <c r="DC24" s="765"/>
      <c r="DD24" s="760">
        <v>26675104</v>
      </c>
      <c r="DE24" s="718"/>
      <c r="DF24" s="718"/>
      <c r="DG24" s="718"/>
      <c r="DH24" s="718"/>
      <c r="DI24" s="718"/>
      <c r="DJ24" s="718"/>
      <c r="DK24" s="761"/>
      <c r="DL24" s="760">
        <v>25992287</v>
      </c>
      <c r="DM24" s="718"/>
      <c r="DN24" s="718"/>
      <c r="DO24" s="718"/>
      <c r="DP24" s="718"/>
      <c r="DQ24" s="718"/>
      <c r="DR24" s="718"/>
      <c r="DS24" s="718"/>
      <c r="DT24" s="718"/>
      <c r="DU24" s="718"/>
      <c r="DV24" s="761"/>
      <c r="DW24" s="762">
        <v>47.5</v>
      </c>
      <c r="DX24" s="735"/>
      <c r="DY24" s="735"/>
      <c r="DZ24" s="735"/>
      <c r="EA24" s="735"/>
      <c r="EB24" s="735"/>
      <c r="EC24" s="763"/>
    </row>
    <row r="25" spans="2:133" ht="11.25" customHeight="1" x14ac:dyDescent="0.2">
      <c r="B25" s="661" t="s">
        <v>287</v>
      </c>
      <c r="C25" s="662"/>
      <c r="D25" s="662"/>
      <c r="E25" s="662"/>
      <c r="F25" s="662"/>
      <c r="G25" s="662"/>
      <c r="H25" s="662"/>
      <c r="I25" s="662"/>
      <c r="J25" s="662"/>
      <c r="K25" s="662"/>
      <c r="L25" s="662"/>
      <c r="M25" s="662"/>
      <c r="N25" s="662"/>
      <c r="O25" s="662"/>
      <c r="P25" s="662"/>
      <c r="Q25" s="663"/>
      <c r="R25" s="664">
        <v>2459741</v>
      </c>
      <c r="S25" s="665"/>
      <c r="T25" s="665"/>
      <c r="U25" s="665"/>
      <c r="V25" s="665"/>
      <c r="W25" s="665"/>
      <c r="X25" s="665"/>
      <c r="Y25" s="666"/>
      <c r="Z25" s="691">
        <v>2</v>
      </c>
      <c r="AA25" s="691"/>
      <c r="AB25" s="691"/>
      <c r="AC25" s="691"/>
      <c r="AD25" s="692" t="s">
        <v>126</v>
      </c>
      <c r="AE25" s="692"/>
      <c r="AF25" s="692"/>
      <c r="AG25" s="692"/>
      <c r="AH25" s="692"/>
      <c r="AI25" s="692"/>
      <c r="AJ25" s="692"/>
      <c r="AK25" s="692"/>
      <c r="AL25" s="667" t="s">
        <v>126</v>
      </c>
      <c r="AM25" s="668"/>
      <c r="AN25" s="668"/>
      <c r="AO25" s="693"/>
      <c r="AP25" s="757" t="s">
        <v>288</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289</v>
      </c>
      <c r="CE25" s="703"/>
      <c r="CF25" s="703"/>
      <c r="CG25" s="703"/>
      <c r="CH25" s="703"/>
      <c r="CI25" s="703"/>
      <c r="CJ25" s="703"/>
      <c r="CK25" s="703"/>
      <c r="CL25" s="703"/>
      <c r="CM25" s="703"/>
      <c r="CN25" s="703"/>
      <c r="CO25" s="703"/>
      <c r="CP25" s="703"/>
      <c r="CQ25" s="704"/>
      <c r="CR25" s="664">
        <v>13118152</v>
      </c>
      <c r="CS25" s="675"/>
      <c r="CT25" s="675"/>
      <c r="CU25" s="675"/>
      <c r="CV25" s="675"/>
      <c r="CW25" s="675"/>
      <c r="CX25" s="675"/>
      <c r="CY25" s="676"/>
      <c r="CZ25" s="667">
        <v>10.9</v>
      </c>
      <c r="DA25" s="677"/>
      <c r="DB25" s="677"/>
      <c r="DC25" s="678"/>
      <c r="DD25" s="670">
        <v>11751760</v>
      </c>
      <c r="DE25" s="675"/>
      <c r="DF25" s="675"/>
      <c r="DG25" s="675"/>
      <c r="DH25" s="675"/>
      <c r="DI25" s="675"/>
      <c r="DJ25" s="675"/>
      <c r="DK25" s="676"/>
      <c r="DL25" s="670">
        <v>11217197</v>
      </c>
      <c r="DM25" s="675"/>
      <c r="DN25" s="675"/>
      <c r="DO25" s="675"/>
      <c r="DP25" s="675"/>
      <c r="DQ25" s="675"/>
      <c r="DR25" s="675"/>
      <c r="DS25" s="675"/>
      <c r="DT25" s="675"/>
      <c r="DU25" s="675"/>
      <c r="DV25" s="676"/>
      <c r="DW25" s="667">
        <v>20.5</v>
      </c>
      <c r="DX25" s="677"/>
      <c r="DY25" s="677"/>
      <c r="DZ25" s="677"/>
      <c r="EA25" s="677"/>
      <c r="EB25" s="677"/>
      <c r="EC25" s="698"/>
    </row>
    <row r="26" spans="2:133" ht="11.25" customHeight="1" x14ac:dyDescent="0.2">
      <c r="B26" s="661" t="s">
        <v>290</v>
      </c>
      <c r="C26" s="662"/>
      <c r="D26" s="662"/>
      <c r="E26" s="662"/>
      <c r="F26" s="662"/>
      <c r="G26" s="662"/>
      <c r="H26" s="662"/>
      <c r="I26" s="662"/>
      <c r="J26" s="662"/>
      <c r="K26" s="662"/>
      <c r="L26" s="662"/>
      <c r="M26" s="662"/>
      <c r="N26" s="662"/>
      <c r="O26" s="662"/>
      <c r="P26" s="662"/>
      <c r="Q26" s="663"/>
      <c r="R26" s="664" t="s">
        <v>126</v>
      </c>
      <c r="S26" s="665"/>
      <c r="T26" s="665"/>
      <c r="U26" s="665"/>
      <c r="V26" s="665"/>
      <c r="W26" s="665"/>
      <c r="X26" s="665"/>
      <c r="Y26" s="666"/>
      <c r="Z26" s="691" t="s">
        <v>126</v>
      </c>
      <c r="AA26" s="691"/>
      <c r="AB26" s="691"/>
      <c r="AC26" s="691"/>
      <c r="AD26" s="692" t="s">
        <v>126</v>
      </c>
      <c r="AE26" s="692"/>
      <c r="AF26" s="692"/>
      <c r="AG26" s="692"/>
      <c r="AH26" s="692"/>
      <c r="AI26" s="692"/>
      <c r="AJ26" s="692"/>
      <c r="AK26" s="692"/>
      <c r="AL26" s="667" t="s">
        <v>126</v>
      </c>
      <c r="AM26" s="668"/>
      <c r="AN26" s="668"/>
      <c r="AO26" s="693"/>
      <c r="AP26" s="757" t="s">
        <v>291</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292</v>
      </c>
      <c r="CE26" s="703"/>
      <c r="CF26" s="703"/>
      <c r="CG26" s="703"/>
      <c r="CH26" s="703"/>
      <c r="CI26" s="703"/>
      <c r="CJ26" s="703"/>
      <c r="CK26" s="703"/>
      <c r="CL26" s="703"/>
      <c r="CM26" s="703"/>
      <c r="CN26" s="703"/>
      <c r="CO26" s="703"/>
      <c r="CP26" s="703"/>
      <c r="CQ26" s="704"/>
      <c r="CR26" s="664">
        <v>7643311</v>
      </c>
      <c r="CS26" s="665"/>
      <c r="CT26" s="665"/>
      <c r="CU26" s="665"/>
      <c r="CV26" s="665"/>
      <c r="CW26" s="665"/>
      <c r="CX26" s="665"/>
      <c r="CY26" s="666"/>
      <c r="CZ26" s="667">
        <v>6.3</v>
      </c>
      <c r="DA26" s="677"/>
      <c r="DB26" s="677"/>
      <c r="DC26" s="678"/>
      <c r="DD26" s="670">
        <v>6821484</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293</v>
      </c>
      <c r="C27" s="662"/>
      <c r="D27" s="662"/>
      <c r="E27" s="662"/>
      <c r="F27" s="662"/>
      <c r="G27" s="662"/>
      <c r="H27" s="662"/>
      <c r="I27" s="662"/>
      <c r="J27" s="662"/>
      <c r="K27" s="662"/>
      <c r="L27" s="662"/>
      <c r="M27" s="662"/>
      <c r="N27" s="662"/>
      <c r="O27" s="662"/>
      <c r="P27" s="662"/>
      <c r="Q27" s="663"/>
      <c r="R27" s="664">
        <v>55364585</v>
      </c>
      <c r="S27" s="665"/>
      <c r="T27" s="665"/>
      <c r="U27" s="665"/>
      <c r="V27" s="665"/>
      <c r="W27" s="665"/>
      <c r="X27" s="665"/>
      <c r="Y27" s="666"/>
      <c r="Z27" s="691">
        <v>44.6</v>
      </c>
      <c r="AA27" s="691"/>
      <c r="AB27" s="691"/>
      <c r="AC27" s="691"/>
      <c r="AD27" s="692">
        <v>52356662</v>
      </c>
      <c r="AE27" s="692"/>
      <c r="AF27" s="692"/>
      <c r="AG27" s="692"/>
      <c r="AH27" s="692"/>
      <c r="AI27" s="692"/>
      <c r="AJ27" s="692"/>
      <c r="AK27" s="692"/>
      <c r="AL27" s="667">
        <v>99.900001525878906</v>
      </c>
      <c r="AM27" s="668"/>
      <c r="AN27" s="668"/>
      <c r="AO27" s="693"/>
      <c r="AP27" s="661" t="s">
        <v>294</v>
      </c>
      <c r="AQ27" s="662"/>
      <c r="AR27" s="662"/>
      <c r="AS27" s="662"/>
      <c r="AT27" s="662"/>
      <c r="AU27" s="662"/>
      <c r="AV27" s="662"/>
      <c r="AW27" s="662"/>
      <c r="AX27" s="662"/>
      <c r="AY27" s="662"/>
      <c r="AZ27" s="662"/>
      <c r="BA27" s="662"/>
      <c r="BB27" s="662"/>
      <c r="BC27" s="662"/>
      <c r="BD27" s="662"/>
      <c r="BE27" s="662"/>
      <c r="BF27" s="663"/>
      <c r="BG27" s="664">
        <v>23828717</v>
      </c>
      <c r="BH27" s="665"/>
      <c r="BI27" s="665"/>
      <c r="BJ27" s="665"/>
      <c r="BK27" s="665"/>
      <c r="BL27" s="665"/>
      <c r="BM27" s="665"/>
      <c r="BN27" s="666"/>
      <c r="BO27" s="691">
        <v>100</v>
      </c>
      <c r="BP27" s="691"/>
      <c r="BQ27" s="691"/>
      <c r="BR27" s="691"/>
      <c r="BS27" s="692">
        <v>1162539</v>
      </c>
      <c r="BT27" s="692"/>
      <c r="BU27" s="692"/>
      <c r="BV27" s="692"/>
      <c r="BW27" s="692"/>
      <c r="BX27" s="692"/>
      <c r="BY27" s="692"/>
      <c r="BZ27" s="692"/>
      <c r="CA27" s="692"/>
      <c r="CB27" s="750"/>
      <c r="CD27" s="706" t="s">
        <v>295</v>
      </c>
      <c r="CE27" s="703"/>
      <c r="CF27" s="703"/>
      <c r="CG27" s="703"/>
      <c r="CH27" s="703"/>
      <c r="CI27" s="703"/>
      <c r="CJ27" s="703"/>
      <c r="CK27" s="703"/>
      <c r="CL27" s="703"/>
      <c r="CM27" s="703"/>
      <c r="CN27" s="703"/>
      <c r="CO27" s="703"/>
      <c r="CP27" s="703"/>
      <c r="CQ27" s="704"/>
      <c r="CR27" s="664">
        <v>25034470</v>
      </c>
      <c r="CS27" s="675"/>
      <c r="CT27" s="675"/>
      <c r="CU27" s="675"/>
      <c r="CV27" s="675"/>
      <c r="CW27" s="675"/>
      <c r="CX27" s="675"/>
      <c r="CY27" s="676"/>
      <c r="CZ27" s="667">
        <v>20.8</v>
      </c>
      <c r="DA27" s="677"/>
      <c r="DB27" s="677"/>
      <c r="DC27" s="678"/>
      <c r="DD27" s="670">
        <v>5657223</v>
      </c>
      <c r="DE27" s="675"/>
      <c r="DF27" s="675"/>
      <c r="DG27" s="675"/>
      <c r="DH27" s="675"/>
      <c r="DI27" s="675"/>
      <c r="DJ27" s="675"/>
      <c r="DK27" s="676"/>
      <c r="DL27" s="670">
        <v>5508969</v>
      </c>
      <c r="DM27" s="675"/>
      <c r="DN27" s="675"/>
      <c r="DO27" s="675"/>
      <c r="DP27" s="675"/>
      <c r="DQ27" s="675"/>
      <c r="DR27" s="675"/>
      <c r="DS27" s="675"/>
      <c r="DT27" s="675"/>
      <c r="DU27" s="675"/>
      <c r="DV27" s="676"/>
      <c r="DW27" s="667">
        <v>10.1</v>
      </c>
      <c r="DX27" s="677"/>
      <c r="DY27" s="677"/>
      <c r="DZ27" s="677"/>
      <c r="EA27" s="677"/>
      <c r="EB27" s="677"/>
      <c r="EC27" s="698"/>
    </row>
    <row r="28" spans="2:133" ht="11.25" customHeight="1" x14ac:dyDescent="0.2">
      <c r="B28" s="661" t="s">
        <v>296</v>
      </c>
      <c r="C28" s="662"/>
      <c r="D28" s="662"/>
      <c r="E28" s="662"/>
      <c r="F28" s="662"/>
      <c r="G28" s="662"/>
      <c r="H28" s="662"/>
      <c r="I28" s="662"/>
      <c r="J28" s="662"/>
      <c r="K28" s="662"/>
      <c r="L28" s="662"/>
      <c r="M28" s="662"/>
      <c r="N28" s="662"/>
      <c r="O28" s="662"/>
      <c r="P28" s="662"/>
      <c r="Q28" s="663"/>
      <c r="R28" s="664">
        <v>21900</v>
      </c>
      <c r="S28" s="665"/>
      <c r="T28" s="665"/>
      <c r="U28" s="665"/>
      <c r="V28" s="665"/>
      <c r="W28" s="665"/>
      <c r="X28" s="665"/>
      <c r="Y28" s="666"/>
      <c r="Z28" s="691">
        <v>0</v>
      </c>
      <c r="AA28" s="691"/>
      <c r="AB28" s="691"/>
      <c r="AC28" s="691"/>
      <c r="AD28" s="692">
        <v>21900</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297</v>
      </c>
      <c r="CE28" s="703"/>
      <c r="CF28" s="703"/>
      <c r="CG28" s="703"/>
      <c r="CH28" s="703"/>
      <c r="CI28" s="703"/>
      <c r="CJ28" s="703"/>
      <c r="CK28" s="703"/>
      <c r="CL28" s="703"/>
      <c r="CM28" s="703"/>
      <c r="CN28" s="703"/>
      <c r="CO28" s="703"/>
      <c r="CP28" s="703"/>
      <c r="CQ28" s="704"/>
      <c r="CR28" s="664">
        <v>9875203</v>
      </c>
      <c r="CS28" s="665"/>
      <c r="CT28" s="665"/>
      <c r="CU28" s="665"/>
      <c r="CV28" s="665"/>
      <c r="CW28" s="665"/>
      <c r="CX28" s="665"/>
      <c r="CY28" s="666"/>
      <c r="CZ28" s="667">
        <v>8.1999999999999993</v>
      </c>
      <c r="DA28" s="677"/>
      <c r="DB28" s="677"/>
      <c r="DC28" s="678"/>
      <c r="DD28" s="670">
        <v>9266121</v>
      </c>
      <c r="DE28" s="665"/>
      <c r="DF28" s="665"/>
      <c r="DG28" s="665"/>
      <c r="DH28" s="665"/>
      <c r="DI28" s="665"/>
      <c r="DJ28" s="665"/>
      <c r="DK28" s="666"/>
      <c r="DL28" s="670">
        <v>9266121</v>
      </c>
      <c r="DM28" s="665"/>
      <c r="DN28" s="665"/>
      <c r="DO28" s="665"/>
      <c r="DP28" s="665"/>
      <c r="DQ28" s="665"/>
      <c r="DR28" s="665"/>
      <c r="DS28" s="665"/>
      <c r="DT28" s="665"/>
      <c r="DU28" s="665"/>
      <c r="DV28" s="666"/>
      <c r="DW28" s="667">
        <v>16.899999999999999</v>
      </c>
      <c r="DX28" s="677"/>
      <c r="DY28" s="677"/>
      <c r="DZ28" s="677"/>
      <c r="EA28" s="677"/>
      <c r="EB28" s="677"/>
      <c r="EC28" s="698"/>
    </row>
    <row r="29" spans="2:133" ht="11.25" customHeight="1" x14ac:dyDescent="0.2">
      <c r="B29" s="661" t="s">
        <v>298</v>
      </c>
      <c r="C29" s="662"/>
      <c r="D29" s="662"/>
      <c r="E29" s="662"/>
      <c r="F29" s="662"/>
      <c r="G29" s="662"/>
      <c r="H29" s="662"/>
      <c r="I29" s="662"/>
      <c r="J29" s="662"/>
      <c r="K29" s="662"/>
      <c r="L29" s="662"/>
      <c r="M29" s="662"/>
      <c r="N29" s="662"/>
      <c r="O29" s="662"/>
      <c r="P29" s="662"/>
      <c r="Q29" s="663"/>
      <c r="R29" s="664">
        <v>721827</v>
      </c>
      <c r="S29" s="665"/>
      <c r="T29" s="665"/>
      <c r="U29" s="665"/>
      <c r="V29" s="665"/>
      <c r="W29" s="665"/>
      <c r="X29" s="665"/>
      <c r="Y29" s="666"/>
      <c r="Z29" s="691">
        <v>0.6</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299</v>
      </c>
      <c r="CE29" s="752"/>
      <c r="CF29" s="706" t="s">
        <v>68</v>
      </c>
      <c r="CG29" s="703"/>
      <c r="CH29" s="703"/>
      <c r="CI29" s="703"/>
      <c r="CJ29" s="703"/>
      <c r="CK29" s="703"/>
      <c r="CL29" s="703"/>
      <c r="CM29" s="703"/>
      <c r="CN29" s="703"/>
      <c r="CO29" s="703"/>
      <c r="CP29" s="703"/>
      <c r="CQ29" s="704"/>
      <c r="CR29" s="664">
        <v>9863067</v>
      </c>
      <c r="CS29" s="675"/>
      <c r="CT29" s="675"/>
      <c r="CU29" s="675"/>
      <c r="CV29" s="675"/>
      <c r="CW29" s="675"/>
      <c r="CX29" s="675"/>
      <c r="CY29" s="676"/>
      <c r="CZ29" s="667">
        <v>8.1999999999999993</v>
      </c>
      <c r="DA29" s="677"/>
      <c r="DB29" s="677"/>
      <c r="DC29" s="678"/>
      <c r="DD29" s="670">
        <v>9253985</v>
      </c>
      <c r="DE29" s="675"/>
      <c r="DF29" s="675"/>
      <c r="DG29" s="675"/>
      <c r="DH29" s="675"/>
      <c r="DI29" s="675"/>
      <c r="DJ29" s="675"/>
      <c r="DK29" s="676"/>
      <c r="DL29" s="670">
        <v>9253985</v>
      </c>
      <c r="DM29" s="675"/>
      <c r="DN29" s="675"/>
      <c r="DO29" s="675"/>
      <c r="DP29" s="675"/>
      <c r="DQ29" s="675"/>
      <c r="DR29" s="675"/>
      <c r="DS29" s="675"/>
      <c r="DT29" s="675"/>
      <c r="DU29" s="675"/>
      <c r="DV29" s="676"/>
      <c r="DW29" s="667">
        <v>16.899999999999999</v>
      </c>
      <c r="DX29" s="677"/>
      <c r="DY29" s="677"/>
      <c r="DZ29" s="677"/>
      <c r="EA29" s="677"/>
      <c r="EB29" s="677"/>
      <c r="EC29" s="698"/>
    </row>
    <row r="30" spans="2:133" ht="11.25" customHeight="1" x14ac:dyDescent="0.2">
      <c r="B30" s="661" t="s">
        <v>300</v>
      </c>
      <c r="C30" s="662"/>
      <c r="D30" s="662"/>
      <c r="E30" s="662"/>
      <c r="F30" s="662"/>
      <c r="G30" s="662"/>
      <c r="H30" s="662"/>
      <c r="I30" s="662"/>
      <c r="J30" s="662"/>
      <c r="K30" s="662"/>
      <c r="L30" s="662"/>
      <c r="M30" s="662"/>
      <c r="N30" s="662"/>
      <c r="O30" s="662"/>
      <c r="P30" s="662"/>
      <c r="Q30" s="663"/>
      <c r="R30" s="664">
        <v>728941</v>
      </c>
      <c r="S30" s="665"/>
      <c r="T30" s="665"/>
      <c r="U30" s="665"/>
      <c r="V30" s="665"/>
      <c r="W30" s="665"/>
      <c r="X30" s="665"/>
      <c r="Y30" s="666"/>
      <c r="Z30" s="691">
        <v>0.6</v>
      </c>
      <c r="AA30" s="691"/>
      <c r="AB30" s="691"/>
      <c r="AC30" s="691"/>
      <c r="AD30" s="692">
        <v>31633</v>
      </c>
      <c r="AE30" s="692"/>
      <c r="AF30" s="692"/>
      <c r="AG30" s="692"/>
      <c r="AH30" s="692"/>
      <c r="AI30" s="692"/>
      <c r="AJ30" s="692"/>
      <c r="AK30" s="692"/>
      <c r="AL30" s="667">
        <v>0.1</v>
      </c>
      <c r="AM30" s="668"/>
      <c r="AN30" s="668"/>
      <c r="AO30" s="693"/>
      <c r="AP30" s="723" t="s">
        <v>218</v>
      </c>
      <c r="AQ30" s="724"/>
      <c r="AR30" s="724"/>
      <c r="AS30" s="724"/>
      <c r="AT30" s="724"/>
      <c r="AU30" s="724"/>
      <c r="AV30" s="724"/>
      <c r="AW30" s="724"/>
      <c r="AX30" s="724"/>
      <c r="AY30" s="724"/>
      <c r="AZ30" s="724"/>
      <c r="BA30" s="724"/>
      <c r="BB30" s="724"/>
      <c r="BC30" s="724"/>
      <c r="BD30" s="724"/>
      <c r="BE30" s="724"/>
      <c r="BF30" s="725"/>
      <c r="BG30" s="723" t="s">
        <v>301</v>
      </c>
      <c r="BH30" s="748"/>
      <c r="BI30" s="748"/>
      <c r="BJ30" s="748"/>
      <c r="BK30" s="748"/>
      <c r="BL30" s="748"/>
      <c r="BM30" s="748"/>
      <c r="BN30" s="748"/>
      <c r="BO30" s="748"/>
      <c r="BP30" s="748"/>
      <c r="BQ30" s="749"/>
      <c r="BR30" s="723" t="s">
        <v>302</v>
      </c>
      <c r="BS30" s="748"/>
      <c r="BT30" s="748"/>
      <c r="BU30" s="748"/>
      <c r="BV30" s="748"/>
      <c r="BW30" s="748"/>
      <c r="BX30" s="748"/>
      <c r="BY30" s="748"/>
      <c r="BZ30" s="748"/>
      <c r="CA30" s="748"/>
      <c r="CB30" s="749"/>
      <c r="CD30" s="753"/>
      <c r="CE30" s="754"/>
      <c r="CF30" s="706" t="s">
        <v>303</v>
      </c>
      <c r="CG30" s="703"/>
      <c r="CH30" s="703"/>
      <c r="CI30" s="703"/>
      <c r="CJ30" s="703"/>
      <c r="CK30" s="703"/>
      <c r="CL30" s="703"/>
      <c r="CM30" s="703"/>
      <c r="CN30" s="703"/>
      <c r="CO30" s="703"/>
      <c r="CP30" s="703"/>
      <c r="CQ30" s="704"/>
      <c r="CR30" s="664">
        <v>9334546</v>
      </c>
      <c r="CS30" s="665"/>
      <c r="CT30" s="665"/>
      <c r="CU30" s="665"/>
      <c r="CV30" s="665"/>
      <c r="CW30" s="665"/>
      <c r="CX30" s="665"/>
      <c r="CY30" s="666"/>
      <c r="CZ30" s="667">
        <v>7.8</v>
      </c>
      <c r="DA30" s="677"/>
      <c r="DB30" s="677"/>
      <c r="DC30" s="678"/>
      <c r="DD30" s="670">
        <v>8947030</v>
      </c>
      <c r="DE30" s="665"/>
      <c r="DF30" s="665"/>
      <c r="DG30" s="665"/>
      <c r="DH30" s="665"/>
      <c r="DI30" s="665"/>
      <c r="DJ30" s="665"/>
      <c r="DK30" s="666"/>
      <c r="DL30" s="670">
        <v>8947030</v>
      </c>
      <c r="DM30" s="665"/>
      <c r="DN30" s="665"/>
      <c r="DO30" s="665"/>
      <c r="DP30" s="665"/>
      <c r="DQ30" s="665"/>
      <c r="DR30" s="665"/>
      <c r="DS30" s="665"/>
      <c r="DT30" s="665"/>
      <c r="DU30" s="665"/>
      <c r="DV30" s="666"/>
      <c r="DW30" s="667">
        <v>16.399999999999999</v>
      </c>
      <c r="DX30" s="677"/>
      <c r="DY30" s="677"/>
      <c r="DZ30" s="677"/>
      <c r="EA30" s="677"/>
      <c r="EB30" s="677"/>
      <c r="EC30" s="698"/>
    </row>
    <row r="31" spans="2:133" ht="11.25" customHeight="1" x14ac:dyDescent="0.2">
      <c r="B31" s="661" t="s">
        <v>304</v>
      </c>
      <c r="C31" s="662"/>
      <c r="D31" s="662"/>
      <c r="E31" s="662"/>
      <c r="F31" s="662"/>
      <c r="G31" s="662"/>
      <c r="H31" s="662"/>
      <c r="I31" s="662"/>
      <c r="J31" s="662"/>
      <c r="K31" s="662"/>
      <c r="L31" s="662"/>
      <c r="M31" s="662"/>
      <c r="N31" s="662"/>
      <c r="O31" s="662"/>
      <c r="P31" s="662"/>
      <c r="Q31" s="663"/>
      <c r="R31" s="664">
        <v>754677</v>
      </c>
      <c r="S31" s="665"/>
      <c r="T31" s="665"/>
      <c r="U31" s="665"/>
      <c r="V31" s="665"/>
      <c r="W31" s="665"/>
      <c r="X31" s="665"/>
      <c r="Y31" s="666"/>
      <c r="Z31" s="691">
        <v>0.6</v>
      </c>
      <c r="AA31" s="691"/>
      <c r="AB31" s="691"/>
      <c r="AC31" s="691"/>
      <c r="AD31" s="692" t="s">
        <v>126</v>
      </c>
      <c r="AE31" s="692"/>
      <c r="AF31" s="692"/>
      <c r="AG31" s="692"/>
      <c r="AH31" s="692"/>
      <c r="AI31" s="692"/>
      <c r="AJ31" s="692"/>
      <c r="AK31" s="692"/>
      <c r="AL31" s="667" t="s">
        <v>126</v>
      </c>
      <c r="AM31" s="668"/>
      <c r="AN31" s="668"/>
      <c r="AO31" s="693"/>
      <c r="AP31" s="737" t="s">
        <v>305</v>
      </c>
      <c r="AQ31" s="738"/>
      <c r="AR31" s="738"/>
      <c r="AS31" s="738"/>
      <c r="AT31" s="743" t="s">
        <v>306</v>
      </c>
      <c r="AU31" s="360"/>
      <c r="AV31" s="360"/>
      <c r="AW31" s="360"/>
      <c r="AX31" s="730" t="s">
        <v>185</v>
      </c>
      <c r="AY31" s="731"/>
      <c r="AZ31" s="731"/>
      <c r="BA31" s="731"/>
      <c r="BB31" s="731"/>
      <c r="BC31" s="731"/>
      <c r="BD31" s="731"/>
      <c r="BE31" s="731"/>
      <c r="BF31" s="732"/>
      <c r="BG31" s="733">
        <v>99.4</v>
      </c>
      <c r="BH31" s="734"/>
      <c r="BI31" s="734"/>
      <c r="BJ31" s="734"/>
      <c r="BK31" s="734"/>
      <c r="BL31" s="734"/>
      <c r="BM31" s="735">
        <v>97.7</v>
      </c>
      <c r="BN31" s="734"/>
      <c r="BO31" s="734"/>
      <c r="BP31" s="734"/>
      <c r="BQ31" s="736"/>
      <c r="BR31" s="733">
        <v>98.1</v>
      </c>
      <c r="BS31" s="734"/>
      <c r="BT31" s="734"/>
      <c r="BU31" s="734"/>
      <c r="BV31" s="734"/>
      <c r="BW31" s="734"/>
      <c r="BX31" s="735">
        <v>96.3</v>
      </c>
      <c r="BY31" s="734"/>
      <c r="BZ31" s="734"/>
      <c r="CA31" s="734"/>
      <c r="CB31" s="736"/>
      <c r="CD31" s="753"/>
      <c r="CE31" s="754"/>
      <c r="CF31" s="706" t="s">
        <v>307</v>
      </c>
      <c r="CG31" s="703"/>
      <c r="CH31" s="703"/>
      <c r="CI31" s="703"/>
      <c r="CJ31" s="703"/>
      <c r="CK31" s="703"/>
      <c r="CL31" s="703"/>
      <c r="CM31" s="703"/>
      <c r="CN31" s="703"/>
      <c r="CO31" s="703"/>
      <c r="CP31" s="703"/>
      <c r="CQ31" s="704"/>
      <c r="CR31" s="664">
        <v>528521</v>
      </c>
      <c r="CS31" s="675"/>
      <c r="CT31" s="675"/>
      <c r="CU31" s="675"/>
      <c r="CV31" s="675"/>
      <c r="CW31" s="675"/>
      <c r="CX31" s="675"/>
      <c r="CY31" s="676"/>
      <c r="CZ31" s="667">
        <v>0.4</v>
      </c>
      <c r="DA31" s="677"/>
      <c r="DB31" s="677"/>
      <c r="DC31" s="678"/>
      <c r="DD31" s="670">
        <v>306955</v>
      </c>
      <c r="DE31" s="675"/>
      <c r="DF31" s="675"/>
      <c r="DG31" s="675"/>
      <c r="DH31" s="675"/>
      <c r="DI31" s="675"/>
      <c r="DJ31" s="675"/>
      <c r="DK31" s="676"/>
      <c r="DL31" s="670">
        <v>306955</v>
      </c>
      <c r="DM31" s="675"/>
      <c r="DN31" s="675"/>
      <c r="DO31" s="675"/>
      <c r="DP31" s="675"/>
      <c r="DQ31" s="675"/>
      <c r="DR31" s="675"/>
      <c r="DS31" s="675"/>
      <c r="DT31" s="675"/>
      <c r="DU31" s="675"/>
      <c r="DV31" s="676"/>
      <c r="DW31" s="667">
        <v>0.6</v>
      </c>
      <c r="DX31" s="677"/>
      <c r="DY31" s="677"/>
      <c r="DZ31" s="677"/>
      <c r="EA31" s="677"/>
      <c r="EB31" s="677"/>
      <c r="EC31" s="698"/>
    </row>
    <row r="32" spans="2:133" ht="11.25" customHeight="1" x14ac:dyDescent="0.2">
      <c r="B32" s="661" t="s">
        <v>308</v>
      </c>
      <c r="C32" s="662"/>
      <c r="D32" s="662"/>
      <c r="E32" s="662"/>
      <c r="F32" s="662"/>
      <c r="G32" s="662"/>
      <c r="H32" s="662"/>
      <c r="I32" s="662"/>
      <c r="J32" s="662"/>
      <c r="K32" s="662"/>
      <c r="L32" s="662"/>
      <c r="M32" s="662"/>
      <c r="N32" s="662"/>
      <c r="O32" s="662"/>
      <c r="P32" s="662"/>
      <c r="Q32" s="663"/>
      <c r="R32" s="664">
        <v>24107116</v>
      </c>
      <c r="S32" s="665"/>
      <c r="T32" s="665"/>
      <c r="U32" s="665"/>
      <c r="V32" s="665"/>
      <c r="W32" s="665"/>
      <c r="X32" s="665"/>
      <c r="Y32" s="666"/>
      <c r="Z32" s="691">
        <v>19.399999999999999</v>
      </c>
      <c r="AA32" s="691"/>
      <c r="AB32" s="691"/>
      <c r="AC32" s="691"/>
      <c r="AD32" s="692" t="s">
        <v>126</v>
      </c>
      <c r="AE32" s="692"/>
      <c r="AF32" s="692"/>
      <c r="AG32" s="692"/>
      <c r="AH32" s="692"/>
      <c r="AI32" s="692"/>
      <c r="AJ32" s="692"/>
      <c r="AK32" s="692"/>
      <c r="AL32" s="667" t="s">
        <v>126</v>
      </c>
      <c r="AM32" s="668"/>
      <c r="AN32" s="668"/>
      <c r="AO32" s="693"/>
      <c r="AP32" s="739"/>
      <c r="AQ32" s="740"/>
      <c r="AR32" s="740"/>
      <c r="AS32" s="740"/>
      <c r="AT32" s="744"/>
      <c r="AU32" s="361" t="s">
        <v>309</v>
      </c>
      <c r="AV32" s="361"/>
      <c r="AW32" s="361"/>
      <c r="AX32" s="661" t="s">
        <v>310</v>
      </c>
      <c r="AY32" s="662"/>
      <c r="AZ32" s="662"/>
      <c r="BA32" s="662"/>
      <c r="BB32" s="662"/>
      <c r="BC32" s="662"/>
      <c r="BD32" s="662"/>
      <c r="BE32" s="662"/>
      <c r="BF32" s="663"/>
      <c r="BG32" s="746">
        <v>99.4</v>
      </c>
      <c r="BH32" s="675"/>
      <c r="BI32" s="675"/>
      <c r="BJ32" s="675"/>
      <c r="BK32" s="675"/>
      <c r="BL32" s="675"/>
      <c r="BM32" s="668">
        <v>97.4</v>
      </c>
      <c r="BN32" s="747"/>
      <c r="BO32" s="747"/>
      <c r="BP32" s="747"/>
      <c r="BQ32" s="702"/>
      <c r="BR32" s="746">
        <v>99.2</v>
      </c>
      <c r="BS32" s="675"/>
      <c r="BT32" s="675"/>
      <c r="BU32" s="675"/>
      <c r="BV32" s="675"/>
      <c r="BW32" s="675"/>
      <c r="BX32" s="668">
        <v>97.2</v>
      </c>
      <c r="BY32" s="747"/>
      <c r="BZ32" s="747"/>
      <c r="CA32" s="747"/>
      <c r="CB32" s="702"/>
      <c r="CD32" s="755"/>
      <c r="CE32" s="756"/>
      <c r="CF32" s="706" t="s">
        <v>311</v>
      </c>
      <c r="CG32" s="703"/>
      <c r="CH32" s="703"/>
      <c r="CI32" s="703"/>
      <c r="CJ32" s="703"/>
      <c r="CK32" s="703"/>
      <c r="CL32" s="703"/>
      <c r="CM32" s="703"/>
      <c r="CN32" s="703"/>
      <c r="CO32" s="703"/>
      <c r="CP32" s="703"/>
      <c r="CQ32" s="704"/>
      <c r="CR32" s="664">
        <v>12136</v>
      </c>
      <c r="CS32" s="665"/>
      <c r="CT32" s="665"/>
      <c r="CU32" s="665"/>
      <c r="CV32" s="665"/>
      <c r="CW32" s="665"/>
      <c r="CX32" s="665"/>
      <c r="CY32" s="666"/>
      <c r="CZ32" s="667">
        <v>0</v>
      </c>
      <c r="DA32" s="677"/>
      <c r="DB32" s="677"/>
      <c r="DC32" s="678"/>
      <c r="DD32" s="670">
        <v>12136</v>
      </c>
      <c r="DE32" s="665"/>
      <c r="DF32" s="665"/>
      <c r="DG32" s="665"/>
      <c r="DH32" s="665"/>
      <c r="DI32" s="665"/>
      <c r="DJ32" s="665"/>
      <c r="DK32" s="666"/>
      <c r="DL32" s="670">
        <v>12136</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312</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1"/>
      <c r="AQ33" s="742"/>
      <c r="AR33" s="742"/>
      <c r="AS33" s="742"/>
      <c r="AT33" s="745"/>
      <c r="AU33" s="362"/>
      <c r="AV33" s="362"/>
      <c r="AW33" s="362"/>
      <c r="AX33" s="641" t="s">
        <v>313</v>
      </c>
      <c r="AY33" s="642"/>
      <c r="AZ33" s="642"/>
      <c r="BA33" s="642"/>
      <c r="BB33" s="642"/>
      <c r="BC33" s="642"/>
      <c r="BD33" s="642"/>
      <c r="BE33" s="642"/>
      <c r="BF33" s="643"/>
      <c r="BG33" s="726">
        <v>99.3</v>
      </c>
      <c r="BH33" s="645"/>
      <c r="BI33" s="645"/>
      <c r="BJ33" s="645"/>
      <c r="BK33" s="645"/>
      <c r="BL33" s="645"/>
      <c r="BM33" s="683">
        <v>97.7</v>
      </c>
      <c r="BN33" s="645"/>
      <c r="BO33" s="645"/>
      <c r="BP33" s="645"/>
      <c r="BQ33" s="694"/>
      <c r="BR33" s="726">
        <v>96.8</v>
      </c>
      <c r="BS33" s="645"/>
      <c r="BT33" s="645"/>
      <c r="BU33" s="645"/>
      <c r="BV33" s="645"/>
      <c r="BW33" s="645"/>
      <c r="BX33" s="683">
        <v>95</v>
      </c>
      <c r="BY33" s="645"/>
      <c r="BZ33" s="645"/>
      <c r="CA33" s="645"/>
      <c r="CB33" s="694"/>
      <c r="CD33" s="706" t="s">
        <v>314</v>
      </c>
      <c r="CE33" s="703"/>
      <c r="CF33" s="703"/>
      <c r="CG33" s="703"/>
      <c r="CH33" s="703"/>
      <c r="CI33" s="703"/>
      <c r="CJ33" s="703"/>
      <c r="CK33" s="703"/>
      <c r="CL33" s="703"/>
      <c r="CM33" s="703"/>
      <c r="CN33" s="703"/>
      <c r="CO33" s="703"/>
      <c r="CP33" s="703"/>
      <c r="CQ33" s="704"/>
      <c r="CR33" s="664">
        <v>62289902</v>
      </c>
      <c r="CS33" s="675"/>
      <c r="CT33" s="675"/>
      <c r="CU33" s="675"/>
      <c r="CV33" s="675"/>
      <c r="CW33" s="675"/>
      <c r="CX33" s="675"/>
      <c r="CY33" s="676"/>
      <c r="CZ33" s="667">
        <v>51.7</v>
      </c>
      <c r="DA33" s="677"/>
      <c r="DB33" s="677"/>
      <c r="DC33" s="678"/>
      <c r="DD33" s="670">
        <v>31734528</v>
      </c>
      <c r="DE33" s="675"/>
      <c r="DF33" s="675"/>
      <c r="DG33" s="675"/>
      <c r="DH33" s="675"/>
      <c r="DI33" s="675"/>
      <c r="DJ33" s="675"/>
      <c r="DK33" s="676"/>
      <c r="DL33" s="670">
        <v>20830723</v>
      </c>
      <c r="DM33" s="675"/>
      <c r="DN33" s="675"/>
      <c r="DO33" s="675"/>
      <c r="DP33" s="675"/>
      <c r="DQ33" s="675"/>
      <c r="DR33" s="675"/>
      <c r="DS33" s="675"/>
      <c r="DT33" s="675"/>
      <c r="DU33" s="675"/>
      <c r="DV33" s="676"/>
      <c r="DW33" s="667">
        <v>38.1</v>
      </c>
      <c r="DX33" s="677"/>
      <c r="DY33" s="677"/>
      <c r="DZ33" s="677"/>
      <c r="EA33" s="677"/>
      <c r="EB33" s="677"/>
      <c r="EC33" s="698"/>
    </row>
    <row r="34" spans="2:133" ht="11.25" customHeight="1" x14ac:dyDescent="0.2">
      <c r="B34" s="661" t="s">
        <v>315</v>
      </c>
      <c r="C34" s="662"/>
      <c r="D34" s="662"/>
      <c r="E34" s="662"/>
      <c r="F34" s="662"/>
      <c r="G34" s="662"/>
      <c r="H34" s="662"/>
      <c r="I34" s="662"/>
      <c r="J34" s="662"/>
      <c r="K34" s="662"/>
      <c r="L34" s="662"/>
      <c r="M34" s="662"/>
      <c r="N34" s="662"/>
      <c r="O34" s="662"/>
      <c r="P34" s="662"/>
      <c r="Q34" s="663"/>
      <c r="R34" s="664">
        <v>7116268</v>
      </c>
      <c r="S34" s="665"/>
      <c r="T34" s="665"/>
      <c r="U34" s="665"/>
      <c r="V34" s="665"/>
      <c r="W34" s="665"/>
      <c r="X34" s="665"/>
      <c r="Y34" s="666"/>
      <c r="Z34" s="691">
        <v>5.7</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316</v>
      </c>
      <c r="CE34" s="703"/>
      <c r="CF34" s="703"/>
      <c r="CG34" s="703"/>
      <c r="CH34" s="703"/>
      <c r="CI34" s="703"/>
      <c r="CJ34" s="703"/>
      <c r="CK34" s="703"/>
      <c r="CL34" s="703"/>
      <c r="CM34" s="703"/>
      <c r="CN34" s="703"/>
      <c r="CO34" s="703"/>
      <c r="CP34" s="703"/>
      <c r="CQ34" s="704"/>
      <c r="CR34" s="664">
        <v>15119572</v>
      </c>
      <c r="CS34" s="665"/>
      <c r="CT34" s="665"/>
      <c r="CU34" s="665"/>
      <c r="CV34" s="665"/>
      <c r="CW34" s="665"/>
      <c r="CX34" s="665"/>
      <c r="CY34" s="666"/>
      <c r="CZ34" s="667">
        <v>12.6</v>
      </c>
      <c r="DA34" s="677"/>
      <c r="DB34" s="677"/>
      <c r="DC34" s="678"/>
      <c r="DD34" s="670">
        <v>9831208</v>
      </c>
      <c r="DE34" s="665"/>
      <c r="DF34" s="665"/>
      <c r="DG34" s="665"/>
      <c r="DH34" s="665"/>
      <c r="DI34" s="665"/>
      <c r="DJ34" s="665"/>
      <c r="DK34" s="666"/>
      <c r="DL34" s="670">
        <v>7464437</v>
      </c>
      <c r="DM34" s="665"/>
      <c r="DN34" s="665"/>
      <c r="DO34" s="665"/>
      <c r="DP34" s="665"/>
      <c r="DQ34" s="665"/>
      <c r="DR34" s="665"/>
      <c r="DS34" s="665"/>
      <c r="DT34" s="665"/>
      <c r="DU34" s="665"/>
      <c r="DV34" s="666"/>
      <c r="DW34" s="667">
        <v>13.6</v>
      </c>
      <c r="DX34" s="677"/>
      <c r="DY34" s="677"/>
      <c r="DZ34" s="677"/>
      <c r="EA34" s="677"/>
      <c r="EB34" s="677"/>
      <c r="EC34" s="698"/>
    </row>
    <row r="35" spans="2:133" ht="11.25" customHeight="1" x14ac:dyDescent="0.2">
      <c r="B35" s="661" t="s">
        <v>317</v>
      </c>
      <c r="C35" s="662"/>
      <c r="D35" s="662"/>
      <c r="E35" s="662"/>
      <c r="F35" s="662"/>
      <c r="G35" s="662"/>
      <c r="H35" s="662"/>
      <c r="I35" s="662"/>
      <c r="J35" s="662"/>
      <c r="K35" s="662"/>
      <c r="L35" s="662"/>
      <c r="M35" s="662"/>
      <c r="N35" s="662"/>
      <c r="O35" s="662"/>
      <c r="P35" s="662"/>
      <c r="Q35" s="663"/>
      <c r="R35" s="664">
        <v>212711</v>
      </c>
      <c r="S35" s="665"/>
      <c r="T35" s="665"/>
      <c r="U35" s="665"/>
      <c r="V35" s="665"/>
      <c r="W35" s="665"/>
      <c r="X35" s="665"/>
      <c r="Y35" s="666"/>
      <c r="Z35" s="691">
        <v>0.2</v>
      </c>
      <c r="AA35" s="691"/>
      <c r="AB35" s="691"/>
      <c r="AC35" s="691"/>
      <c r="AD35" s="692">
        <v>1406</v>
      </c>
      <c r="AE35" s="692"/>
      <c r="AF35" s="692"/>
      <c r="AG35" s="692"/>
      <c r="AH35" s="692"/>
      <c r="AI35" s="692"/>
      <c r="AJ35" s="692"/>
      <c r="AK35" s="692"/>
      <c r="AL35" s="667">
        <v>0</v>
      </c>
      <c r="AM35" s="668"/>
      <c r="AN35" s="668"/>
      <c r="AO35" s="693"/>
      <c r="AP35" s="218"/>
      <c r="AQ35" s="723" t="s">
        <v>318</v>
      </c>
      <c r="AR35" s="724"/>
      <c r="AS35" s="724"/>
      <c r="AT35" s="724"/>
      <c r="AU35" s="724"/>
      <c r="AV35" s="724"/>
      <c r="AW35" s="724"/>
      <c r="AX35" s="724"/>
      <c r="AY35" s="724"/>
      <c r="AZ35" s="724"/>
      <c r="BA35" s="724"/>
      <c r="BB35" s="724"/>
      <c r="BC35" s="724"/>
      <c r="BD35" s="724"/>
      <c r="BE35" s="724"/>
      <c r="BF35" s="725"/>
      <c r="BG35" s="723" t="s">
        <v>319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320</v>
      </c>
      <c r="CE35" s="703"/>
      <c r="CF35" s="703"/>
      <c r="CG35" s="703"/>
      <c r="CH35" s="703"/>
      <c r="CI35" s="703"/>
      <c r="CJ35" s="703"/>
      <c r="CK35" s="703"/>
      <c r="CL35" s="703"/>
      <c r="CM35" s="703"/>
      <c r="CN35" s="703"/>
      <c r="CO35" s="703"/>
      <c r="CP35" s="703"/>
      <c r="CQ35" s="704"/>
      <c r="CR35" s="664">
        <v>1404804</v>
      </c>
      <c r="CS35" s="675"/>
      <c r="CT35" s="675"/>
      <c r="CU35" s="675"/>
      <c r="CV35" s="675"/>
      <c r="CW35" s="675"/>
      <c r="CX35" s="675"/>
      <c r="CY35" s="676"/>
      <c r="CZ35" s="667">
        <v>1.2</v>
      </c>
      <c r="DA35" s="677"/>
      <c r="DB35" s="677"/>
      <c r="DC35" s="678"/>
      <c r="DD35" s="670">
        <v>1097726</v>
      </c>
      <c r="DE35" s="675"/>
      <c r="DF35" s="675"/>
      <c r="DG35" s="675"/>
      <c r="DH35" s="675"/>
      <c r="DI35" s="675"/>
      <c r="DJ35" s="675"/>
      <c r="DK35" s="676"/>
      <c r="DL35" s="670">
        <v>723576</v>
      </c>
      <c r="DM35" s="675"/>
      <c r="DN35" s="675"/>
      <c r="DO35" s="675"/>
      <c r="DP35" s="675"/>
      <c r="DQ35" s="675"/>
      <c r="DR35" s="675"/>
      <c r="DS35" s="675"/>
      <c r="DT35" s="675"/>
      <c r="DU35" s="675"/>
      <c r="DV35" s="676"/>
      <c r="DW35" s="667">
        <v>1.3</v>
      </c>
      <c r="DX35" s="677"/>
      <c r="DY35" s="677"/>
      <c r="DZ35" s="677"/>
      <c r="EA35" s="677"/>
      <c r="EB35" s="677"/>
      <c r="EC35" s="698"/>
    </row>
    <row r="36" spans="2:133" ht="11.25" customHeight="1" x14ac:dyDescent="0.2">
      <c r="B36" s="661" t="s">
        <v>321</v>
      </c>
      <c r="C36" s="662"/>
      <c r="D36" s="662"/>
      <c r="E36" s="662"/>
      <c r="F36" s="662"/>
      <c r="G36" s="662"/>
      <c r="H36" s="662"/>
      <c r="I36" s="662"/>
      <c r="J36" s="662"/>
      <c r="K36" s="662"/>
      <c r="L36" s="662"/>
      <c r="M36" s="662"/>
      <c r="N36" s="662"/>
      <c r="O36" s="662"/>
      <c r="P36" s="662"/>
      <c r="Q36" s="663"/>
      <c r="R36" s="664">
        <v>637469</v>
      </c>
      <c r="S36" s="665"/>
      <c r="T36" s="665"/>
      <c r="U36" s="665"/>
      <c r="V36" s="665"/>
      <c r="W36" s="665"/>
      <c r="X36" s="665"/>
      <c r="Y36" s="666"/>
      <c r="Z36" s="691">
        <v>0.5</v>
      </c>
      <c r="AA36" s="691"/>
      <c r="AB36" s="691"/>
      <c r="AC36" s="691"/>
      <c r="AD36" s="692" t="s">
        <v>126</v>
      </c>
      <c r="AE36" s="692"/>
      <c r="AF36" s="692"/>
      <c r="AG36" s="692"/>
      <c r="AH36" s="692"/>
      <c r="AI36" s="692"/>
      <c r="AJ36" s="692"/>
      <c r="AK36" s="692"/>
      <c r="AL36" s="667" t="s">
        <v>126</v>
      </c>
      <c r="AM36" s="668"/>
      <c r="AN36" s="668"/>
      <c r="AO36" s="693"/>
      <c r="AP36" s="218"/>
      <c r="AQ36" s="714" t="s">
        <v>322</v>
      </c>
      <c r="AR36" s="715"/>
      <c r="AS36" s="715"/>
      <c r="AT36" s="715"/>
      <c r="AU36" s="715"/>
      <c r="AV36" s="715"/>
      <c r="AW36" s="715"/>
      <c r="AX36" s="715"/>
      <c r="AY36" s="716"/>
      <c r="AZ36" s="717">
        <v>13654613</v>
      </c>
      <c r="BA36" s="718"/>
      <c r="BB36" s="718"/>
      <c r="BC36" s="718"/>
      <c r="BD36" s="718"/>
      <c r="BE36" s="718"/>
      <c r="BF36" s="719"/>
      <c r="BG36" s="720" t="s">
        <v>323</v>
      </c>
      <c r="BH36" s="721"/>
      <c r="BI36" s="721"/>
      <c r="BJ36" s="721"/>
      <c r="BK36" s="721"/>
      <c r="BL36" s="721"/>
      <c r="BM36" s="721"/>
      <c r="BN36" s="721"/>
      <c r="BO36" s="721"/>
      <c r="BP36" s="721"/>
      <c r="BQ36" s="721"/>
      <c r="BR36" s="721"/>
      <c r="BS36" s="721"/>
      <c r="BT36" s="721"/>
      <c r="BU36" s="722"/>
      <c r="BV36" s="717">
        <v>213632</v>
      </c>
      <c r="BW36" s="718"/>
      <c r="BX36" s="718"/>
      <c r="BY36" s="718"/>
      <c r="BZ36" s="718"/>
      <c r="CA36" s="718"/>
      <c r="CB36" s="719"/>
      <c r="CD36" s="706" t="s">
        <v>324</v>
      </c>
      <c r="CE36" s="703"/>
      <c r="CF36" s="703"/>
      <c r="CG36" s="703"/>
      <c r="CH36" s="703"/>
      <c r="CI36" s="703"/>
      <c r="CJ36" s="703"/>
      <c r="CK36" s="703"/>
      <c r="CL36" s="703"/>
      <c r="CM36" s="703"/>
      <c r="CN36" s="703"/>
      <c r="CO36" s="703"/>
      <c r="CP36" s="703"/>
      <c r="CQ36" s="704"/>
      <c r="CR36" s="664">
        <v>20804098</v>
      </c>
      <c r="CS36" s="665"/>
      <c r="CT36" s="665"/>
      <c r="CU36" s="665"/>
      <c r="CV36" s="665"/>
      <c r="CW36" s="665"/>
      <c r="CX36" s="665"/>
      <c r="CY36" s="666"/>
      <c r="CZ36" s="667">
        <v>17.3</v>
      </c>
      <c r="DA36" s="677"/>
      <c r="DB36" s="677"/>
      <c r="DC36" s="678"/>
      <c r="DD36" s="670">
        <v>13481572</v>
      </c>
      <c r="DE36" s="665"/>
      <c r="DF36" s="665"/>
      <c r="DG36" s="665"/>
      <c r="DH36" s="665"/>
      <c r="DI36" s="665"/>
      <c r="DJ36" s="665"/>
      <c r="DK36" s="666"/>
      <c r="DL36" s="670">
        <v>7195300</v>
      </c>
      <c r="DM36" s="665"/>
      <c r="DN36" s="665"/>
      <c r="DO36" s="665"/>
      <c r="DP36" s="665"/>
      <c r="DQ36" s="665"/>
      <c r="DR36" s="665"/>
      <c r="DS36" s="665"/>
      <c r="DT36" s="665"/>
      <c r="DU36" s="665"/>
      <c r="DV36" s="666"/>
      <c r="DW36" s="667">
        <v>13.2</v>
      </c>
      <c r="DX36" s="677"/>
      <c r="DY36" s="677"/>
      <c r="DZ36" s="677"/>
      <c r="EA36" s="677"/>
      <c r="EB36" s="677"/>
      <c r="EC36" s="698"/>
    </row>
    <row r="37" spans="2:133" ht="11.25" customHeight="1" x14ac:dyDescent="0.2">
      <c r="B37" s="661" t="s">
        <v>325</v>
      </c>
      <c r="C37" s="662"/>
      <c r="D37" s="662"/>
      <c r="E37" s="662"/>
      <c r="F37" s="662"/>
      <c r="G37" s="662"/>
      <c r="H37" s="662"/>
      <c r="I37" s="662"/>
      <c r="J37" s="662"/>
      <c r="K37" s="662"/>
      <c r="L37" s="662"/>
      <c r="M37" s="662"/>
      <c r="N37" s="662"/>
      <c r="O37" s="662"/>
      <c r="P37" s="662"/>
      <c r="Q37" s="663"/>
      <c r="R37" s="664">
        <v>1264106</v>
      </c>
      <c r="S37" s="665"/>
      <c r="T37" s="665"/>
      <c r="U37" s="665"/>
      <c r="V37" s="665"/>
      <c r="W37" s="665"/>
      <c r="X37" s="665"/>
      <c r="Y37" s="666"/>
      <c r="Z37" s="691">
        <v>1</v>
      </c>
      <c r="AA37" s="691"/>
      <c r="AB37" s="691"/>
      <c r="AC37" s="691"/>
      <c r="AD37" s="692" t="s">
        <v>126</v>
      </c>
      <c r="AE37" s="692"/>
      <c r="AF37" s="692"/>
      <c r="AG37" s="692"/>
      <c r="AH37" s="692"/>
      <c r="AI37" s="692"/>
      <c r="AJ37" s="692"/>
      <c r="AK37" s="692"/>
      <c r="AL37" s="667" t="s">
        <v>126</v>
      </c>
      <c r="AM37" s="668"/>
      <c r="AN37" s="668"/>
      <c r="AO37" s="693"/>
      <c r="AQ37" s="699" t="s">
        <v>326</v>
      </c>
      <c r="AR37" s="700"/>
      <c r="AS37" s="700"/>
      <c r="AT37" s="700"/>
      <c r="AU37" s="700"/>
      <c r="AV37" s="700"/>
      <c r="AW37" s="700"/>
      <c r="AX37" s="700"/>
      <c r="AY37" s="701"/>
      <c r="AZ37" s="664">
        <v>4092421</v>
      </c>
      <c r="BA37" s="665"/>
      <c r="BB37" s="665"/>
      <c r="BC37" s="665"/>
      <c r="BD37" s="675"/>
      <c r="BE37" s="675"/>
      <c r="BF37" s="702"/>
      <c r="BG37" s="706" t="s">
        <v>327</v>
      </c>
      <c r="BH37" s="703"/>
      <c r="BI37" s="703"/>
      <c r="BJ37" s="703"/>
      <c r="BK37" s="703"/>
      <c r="BL37" s="703"/>
      <c r="BM37" s="703"/>
      <c r="BN37" s="703"/>
      <c r="BO37" s="703"/>
      <c r="BP37" s="703"/>
      <c r="BQ37" s="703"/>
      <c r="BR37" s="703"/>
      <c r="BS37" s="703"/>
      <c r="BT37" s="703"/>
      <c r="BU37" s="704"/>
      <c r="BV37" s="664">
        <v>-101097</v>
      </c>
      <c r="BW37" s="665"/>
      <c r="BX37" s="665"/>
      <c r="BY37" s="665"/>
      <c r="BZ37" s="665"/>
      <c r="CA37" s="665"/>
      <c r="CB37" s="705"/>
      <c r="CD37" s="706" t="s">
        <v>328</v>
      </c>
      <c r="CE37" s="703"/>
      <c r="CF37" s="703"/>
      <c r="CG37" s="703"/>
      <c r="CH37" s="703"/>
      <c r="CI37" s="703"/>
      <c r="CJ37" s="703"/>
      <c r="CK37" s="703"/>
      <c r="CL37" s="703"/>
      <c r="CM37" s="703"/>
      <c r="CN37" s="703"/>
      <c r="CO37" s="703"/>
      <c r="CP37" s="703"/>
      <c r="CQ37" s="704"/>
      <c r="CR37" s="664">
        <v>9399785</v>
      </c>
      <c r="CS37" s="675"/>
      <c r="CT37" s="675"/>
      <c r="CU37" s="675"/>
      <c r="CV37" s="675"/>
      <c r="CW37" s="675"/>
      <c r="CX37" s="675"/>
      <c r="CY37" s="676"/>
      <c r="CZ37" s="667">
        <v>7.8</v>
      </c>
      <c r="DA37" s="677"/>
      <c r="DB37" s="677"/>
      <c r="DC37" s="678"/>
      <c r="DD37" s="670">
        <v>3799885</v>
      </c>
      <c r="DE37" s="675"/>
      <c r="DF37" s="675"/>
      <c r="DG37" s="675"/>
      <c r="DH37" s="675"/>
      <c r="DI37" s="675"/>
      <c r="DJ37" s="675"/>
      <c r="DK37" s="676"/>
      <c r="DL37" s="670">
        <v>2573029</v>
      </c>
      <c r="DM37" s="675"/>
      <c r="DN37" s="675"/>
      <c r="DO37" s="675"/>
      <c r="DP37" s="675"/>
      <c r="DQ37" s="675"/>
      <c r="DR37" s="675"/>
      <c r="DS37" s="675"/>
      <c r="DT37" s="675"/>
      <c r="DU37" s="675"/>
      <c r="DV37" s="676"/>
      <c r="DW37" s="667">
        <v>4.7</v>
      </c>
      <c r="DX37" s="677"/>
      <c r="DY37" s="677"/>
      <c r="DZ37" s="677"/>
      <c r="EA37" s="677"/>
      <c r="EB37" s="677"/>
      <c r="EC37" s="698"/>
    </row>
    <row r="38" spans="2:133" ht="11.25" customHeight="1" x14ac:dyDescent="0.2">
      <c r="B38" s="661" t="s">
        <v>329</v>
      </c>
      <c r="C38" s="662"/>
      <c r="D38" s="662"/>
      <c r="E38" s="662"/>
      <c r="F38" s="662"/>
      <c r="G38" s="662"/>
      <c r="H38" s="662"/>
      <c r="I38" s="662"/>
      <c r="J38" s="662"/>
      <c r="K38" s="662"/>
      <c r="L38" s="662"/>
      <c r="M38" s="662"/>
      <c r="N38" s="662"/>
      <c r="O38" s="662"/>
      <c r="P38" s="662"/>
      <c r="Q38" s="663"/>
      <c r="R38" s="664">
        <v>2734744</v>
      </c>
      <c r="S38" s="665"/>
      <c r="T38" s="665"/>
      <c r="U38" s="665"/>
      <c r="V38" s="665"/>
      <c r="W38" s="665"/>
      <c r="X38" s="665"/>
      <c r="Y38" s="666"/>
      <c r="Z38" s="691">
        <v>2.2000000000000002</v>
      </c>
      <c r="AA38" s="691"/>
      <c r="AB38" s="691"/>
      <c r="AC38" s="691"/>
      <c r="AD38" s="692" t="s">
        <v>126</v>
      </c>
      <c r="AE38" s="692"/>
      <c r="AF38" s="692"/>
      <c r="AG38" s="692"/>
      <c r="AH38" s="692"/>
      <c r="AI38" s="692"/>
      <c r="AJ38" s="692"/>
      <c r="AK38" s="692"/>
      <c r="AL38" s="667" t="s">
        <v>126</v>
      </c>
      <c r="AM38" s="668"/>
      <c r="AN38" s="668"/>
      <c r="AO38" s="693"/>
      <c r="AQ38" s="699" t="s">
        <v>330</v>
      </c>
      <c r="AR38" s="700"/>
      <c r="AS38" s="700"/>
      <c r="AT38" s="700"/>
      <c r="AU38" s="700"/>
      <c r="AV38" s="700"/>
      <c r="AW38" s="700"/>
      <c r="AX38" s="700"/>
      <c r="AY38" s="701"/>
      <c r="AZ38" s="664">
        <v>1433504</v>
      </c>
      <c r="BA38" s="665"/>
      <c r="BB38" s="665"/>
      <c r="BC38" s="665"/>
      <c r="BD38" s="675"/>
      <c r="BE38" s="675"/>
      <c r="BF38" s="702"/>
      <c r="BG38" s="706" t="s">
        <v>331</v>
      </c>
      <c r="BH38" s="703"/>
      <c r="BI38" s="703"/>
      <c r="BJ38" s="703"/>
      <c r="BK38" s="703"/>
      <c r="BL38" s="703"/>
      <c r="BM38" s="703"/>
      <c r="BN38" s="703"/>
      <c r="BO38" s="703"/>
      <c r="BP38" s="703"/>
      <c r="BQ38" s="703"/>
      <c r="BR38" s="703"/>
      <c r="BS38" s="703"/>
      <c r="BT38" s="703"/>
      <c r="BU38" s="704"/>
      <c r="BV38" s="664">
        <v>23571</v>
      </c>
      <c r="BW38" s="665"/>
      <c r="BX38" s="665"/>
      <c r="BY38" s="665"/>
      <c r="BZ38" s="665"/>
      <c r="CA38" s="665"/>
      <c r="CB38" s="705"/>
      <c r="CD38" s="706" t="s">
        <v>332</v>
      </c>
      <c r="CE38" s="703"/>
      <c r="CF38" s="703"/>
      <c r="CG38" s="703"/>
      <c r="CH38" s="703"/>
      <c r="CI38" s="703"/>
      <c r="CJ38" s="703"/>
      <c r="CK38" s="703"/>
      <c r="CL38" s="703"/>
      <c r="CM38" s="703"/>
      <c r="CN38" s="703"/>
      <c r="CO38" s="703"/>
      <c r="CP38" s="703"/>
      <c r="CQ38" s="704"/>
      <c r="CR38" s="664">
        <v>7119586</v>
      </c>
      <c r="CS38" s="665"/>
      <c r="CT38" s="665"/>
      <c r="CU38" s="665"/>
      <c r="CV38" s="665"/>
      <c r="CW38" s="665"/>
      <c r="CX38" s="665"/>
      <c r="CY38" s="666"/>
      <c r="CZ38" s="667">
        <v>5.9</v>
      </c>
      <c r="DA38" s="677"/>
      <c r="DB38" s="677"/>
      <c r="DC38" s="678"/>
      <c r="DD38" s="670">
        <v>5897431</v>
      </c>
      <c r="DE38" s="665"/>
      <c r="DF38" s="665"/>
      <c r="DG38" s="665"/>
      <c r="DH38" s="665"/>
      <c r="DI38" s="665"/>
      <c r="DJ38" s="665"/>
      <c r="DK38" s="666"/>
      <c r="DL38" s="670">
        <v>5447410</v>
      </c>
      <c r="DM38" s="665"/>
      <c r="DN38" s="665"/>
      <c r="DO38" s="665"/>
      <c r="DP38" s="665"/>
      <c r="DQ38" s="665"/>
      <c r="DR38" s="665"/>
      <c r="DS38" s="665"/>
      <c r="DT38" s="665"/>
      <c r="DU38" s="665"/>
      <c r="DV38" s="666"/>
      <c r="DW38" s="667">
        <v>10</v>
      </c>
      <c r="DX38" s="677"/>
      <c r="DY38" s="677"/>
      <c r="DZ38" s="677"/>
      <c r="EA38" s="677"/>
      <c r="EB38" s="677"/>
      <c r="EC38" s="698"/>
    </row>
    <row r="39" spans="2:133" ht="11.25" customHeight="1" x14ac:dyDescent="0.2">
      <c r="B39" s="661" t="s">
        <v>333</v>
      </c>
      <c r="C39" s="662"/>
      <c r="D39" s="662"/>
      <c r="E39" s="662"/>
      <c r="F39" s="662"/>
      <c r="G39" s="662"/>
      <c r="H39" s="662"/>
      <c r="I39" s="662"/>
      <c r="J39" s="662"/>
      <c r="K39" s="662"/>
      <c r="L39" s="662"/>
      <c r="M39" s="662"/>
      <c r="N39" s="662"/>
      <c r="O39" s="662"/>
      <c r="P39" s="662"/>
      <c r="Q39" s="663"/>
      <c r="R39" s="664">
        <v>17911788</v>
      </c>
      <c r="S39" s="665"/>
      <c r="T39" s="665"/>
      <c r="U39" s="665"/>
      <c r="V39" s="665"/>
      <c r="W39" s="665"/>
      <c r="X39" s="665"/>
      <c r="Y39" s="666"/>
      <c r="Z39" s="691">
        <v>14.4</v>
      </c>
      <c r="AA39" s="691"/>
      <c r="AB39" s="691"/>
      <c r="AC39" s="691"/>
      <c r="AD39" s="692">
        <v>248</v>
      </c>
      <c r="AE39" s="692"/>
      <c r="AF39" s="692"/>
      <c r="AG39" s="692"/>
      <c r="AH39" s="692"/>
      <c r="AI39" s="692"/>
      <c r="AJ39" s="692"/>
      <c r="AK39" s="692"/>
      <c r="AL39" s="667">
        <v>0</v>
      </c>
      <c r="AM39" s="668"/>
      <c r="AN39" s="668"/>
      <c r="AO39" s="693"/>
      <c r="AQ39" s="699" t="s">
        <v>334</v>
      </c>
      <c r="AR39" s="700"/>
      <c r="AS39" s="700"/>
      <c r="AT39" s="700"/>
      <c r="AU39" s="700"/>
      <c r="AV39" s="700"/>
      <c r="AW39" s="700"/>
      <c r="AX39" s="700"/>
      <c r="AY39" s="701"/>
      <c r="AZ39" s="664">
        <v>1009102</v>
      </c>
      <c r="BA39" s="665"/>
      <c r="BB39" s="665"/>
      <c r="BC39" s="665"/>
      <c r="BD39" s="675"/>
      <c r="BE39" s="675"/>
      <c r="BF39" s="702"/>
      <c r="BG39" s="706" t="s">
        <v>335</v>
      </c>
      <c r="BH39" s="703"/>
      <c r="BI39" s="703"/>
      <c r="BJ39" s="703"/>
      <c r="BK39" s="703"/>
      <c r="BL39" s="703"/>
      <c r="BM39" s="703"/>
      <c r="BN39" s="703"/>
      <c r="BO39" s="703"/>
      <c r="BP39" s="703"/>
      <c r="BQ39" s="703"/>
      <c r="BR39" s="703"/>
      <c r="BS39" s="703"/>
      <c r="BT39" s="703"/>
      <c r="BU39" s="704"/>
      <c r="BV39" s="664">
        <v>35751</v>
      </c>
      <c r="BW39" s="665"/>
      <c r="BX39" s="665"/>
      <c r="BY39" s="665"/>
      <c r="BZ39" s="665"/>
      <c r="CA39" s="665"/>
      <c r="CB39" s="705"/>
      <c r="CD39" s="706" t="s">
        <v>336</v>
      </c>
      <c r="CE39" s="703"/>
      <c r="CF39" s="703"/>
      <c r="CG39" s="703"/>
      <c r="CH39" s="703"/>
      <c r="CI39" s="703"/>
      <c r="CJ39" s="703"/>
      <c r="CK39" s="703"/>
      <c r="CL39" s="703"/>
      <c r="CM39" s="703"/>
      <c r="CN39" s="703"/>
      <c r="CO39" s="703"/>
      <c r="CP39" s="703"/>
      <c r="CQ39" s="704"/>
      <c r="CR39" s="664">
        <v>1256120</v>
      </c>
      <c r="CS39" s="675"/>
      <c r="CT39" s="675"/>
      <c r="CU39" s="675"/>
      <c r="CV39" s="675"/>
      <c r="CW39" s="675"/>
      <c r="CX39" s="675"/>
      <c r="CY39" s="676"/>
      <c r="CZ39" s="667">
        <v>1</v>
      </c>
      <c r="DA39" s="677"/>
      <c r="DB39" s="677"/>
      <c r="DC39" s="678"/>
      <c r="DD39" s="670">
        <v>610852</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337</v>
      </c>
      <c r="C40" s="662"/>
      <c r="D40" s="662"/>
      <c r="E40" s="662"/>
      <c r="F40" s="662"/>
      <c r="G40" s="662"/>
      <c r="H40" s="662"/>
      <c r="I40" s="662"/>
      <c r="J40" s="662"/>
      <c r="K40" s="662"/>
      <c r="L40" s="662"/>
      <c r="M40" s="662"/>
      <c r="N40" s="662"/>
      <c r="O40" s="662"/>
      <c r="P40" s="662"/>
      <c r="Q40" s="663"/>
      <c r="R40" s="664">
        <v>12596000</v>
      </c>
      <c r="S40" s="665"/>
      <c r="T40" s="665"/>
      <c r="U40" s="665"/>
      <c r="V40" s="665"/>
      <c r="W40" s="665"/>
      <c r="X40" s="665"/>
      <c r="Y40" s="666"/>
      <c r="Z40" s="691">
        <v>10.1</v>
      </c>
      <c r="AA40" s="691"/>
      <c r="AB40" s="691"/>
      <c r="AC40" s="691"/>
      <c r="AD40" s="692" t="s">
        <v>126</v>
      </c>
      <c r="AE40" s="692"/>
      <c r="AF40" s="692"/>
      <c r="AG40" s="692"/>
      <c r="AH40" s="692"/>
      <c r="AI40" s="692"/>
      <c r="AJ40" s="692"/>
      <c r="AK40" s="692"/>
      <c r="AL40" s="667" t="s">
        <v>126</v>
      </c>
      <c r="AM40" s="668"/>
      <c r="AN40" s="668"/>
      <c r="AO40" s="693"/>
      <c r="AQ40" s="699" t="s">
        <v>338</v>
      </c>
      <c r="AR40" s="700"/>
      <c r="AS40" s="700"/>
      <c r="AT40" s="700"/>
      <c r="AU40" s="700"/>
      <c r="AV40" s="700"/>
      <c r="AW40" s="700"/>
      <c r="AX40" s="700"/>
      <c r="AY40" s="701"/>
      <c r="AZ40" s="664">
        <v>44880</v>
      </c>
      <c r="BA40" s="665"/>
      <c r="BB40" s="665"/>
      <c r="BC40" s="665"/>
      <c r="BD40" s="675"/>
      <c r="BE40" s="675"/>
      <c r="BF40" s="702"/>
      <c r="BG40" s="707" t="s">
        <v>339</v>
      </c>
      <c r="BH40" s="708"/>
      <c r="BI40" s="708"/>
      <c r="BJ40" s="708"/>
      <c r="BK40" s="708"/>
      <c r="BL40" s="363"/>
      <c r="BM40" s="703" t="s">
        <v>340</v>
      </c>
      <c r="BN40" s="703"/>
      <c r="BO40" s="703"/>
      <c r="BP40" s="703"/>
      <c r="BQ40" s="703"/>
      <c r="BR40" s="703"/>
      <c r="BS40" s="703"/>
      <c r="BT40" s="703"/>
      <c r="BU40" s="704"/>
      <c r="BV40" s="664">
        <v>82</v>
      </c>
      <c r="BW40" s="665"/>
      <c r="BX40" s="665"/>
      <c r="BY40" s="665"/>
      <c r="BZ40" s="665"/>
      <c r="CA40" s="665"/>
      <c r="CB40" s="705"/>
      <c r="CD40" s="706" t="s">
        <v>341</v>
      </c>
      <c r="CE40" s="703"/>
      <c r="CF40" s="703"/>
      <c r="CG40" s="703"/>
      <c r="CH40" s="703"/>
      <c r="CI40" s="703"/>
      <c r="CJ40" s="703"/>
      <c r="CK40" s="703"/>
      <c r="CL40" s="703"/>
      <c r="CM40" s="703"/>
      <c r="CN40" s="703"/>
      <c r="CO40" s="703"/>
      <c r="CP40" s="703"/>
      <c r="CQ40" s="704"/>
      <c r="CR40" s="664">
        <v>16585722</v>
      </c>
      <c r="CS40" s="665"/>
      <c r="CT40" s="665"/>
      <c r="CU40" s="665"/>
      <c r="CV40" s="665"/>
      <c r="CW40" s="665"/>
      <c r="CX40" s="665"/>
      <c r="CY40" s="666"/>
      <c r="CZ40" s="667">
        <v>13.8</v>
      </c>
      <c r="DA40" s="677"/>
      <c r="DB40" s="677"/>
      <c r="DC40" s="678"/>
      <c r="DD40" s="670">
        <v>815739</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698"/>
    </row>
    <row r="41" spans="2:133" ht="11.25" customHeight="1" x14ac:dyDescent="0.2">
      <c r="B41" s="661" t="s">
        <v>342</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343</v>
      </c>
      <c r="AR41" s="700"/>
      <c r="AS41" s="700"/>
      <c r="AT41" s="700"/>
      <c r="AU41" s="700"/>
      <c r="AV41" s="700"/>
      <c r="AW41" s="700"/>
      <c r="AX41" s="700"/>
      <c r="AY41" s="701"/>
      <c r="AZ41" s="664">
        <v>1651305</v>
      </c>
      <c r="BA41" s="665"/>
      <c r="BB41" s="665"/>
      <c r="BC41" s="665"/>
      <c r="BD41" s="675"/>
      <c r="BE41" s="675"/>
      <c r="BF41" s="702"/>
      <c r="BG41" s="707"/>
      <c r="BH41" s="708"/>
      <c r="BI41" s="708"/>
      <c r="BJ41" s="708"/>
      <c r="BK41" s="708"/>
      <c r="BL41" s="363"/>
      <c r="BM41" s="703" t="s">
        <v>344</v>
      </c>
      <c r="BN41" s="703"/>
      <c r="BO41" s="703"/>
      <c r="BP41" s="703"/>
      <c r="BQ41" s="703"/>
      <c r="BR41" s="703"/>
      <c r="BS41" s="703"/>
      <c r="BT41" s="703"/>
      <c r="BU41" s="704"/>
      <c r="BV41" s="664" t="s">
        <v>126</v>
      </c>
      <c r="BW41" s="665"/>
      <c r="BX41" s="665"/>
      <c r="BY41" s="665"/>
      <c r="BZ41" s="665"/>
      <c r="CA41" s="665"/>
      <c r="CB41" s="705"/>
      <c r="CD41" s="706" t="s">
        <v>345</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346</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347</v>
      </c>
      <c r="AR42" s="712"/>
      <c r="AS42" s="712"/>
      <c r="AT42" s="712"/>
      <c r="AU42" s="712"/>
      <c r="AV42" s="712"/>
      <c r="AW42" s="712"/>
      <c r="AX42" s="712"/>
      <c r="AY42" s="713"/>
      <c r="AZ42" s="644">
        <v>5423401</v>
      </c>
      <c r="BA42" s="679"/>
      <c r="BB42" s="679"/>
      <c r="BC42" s="679"/>
      <c r="BD42" s="645"/>
      <c r="BE42" s="645"/>
      <c r="BF42" s="694"/>
      <c r="BG42" s="709"/>
      <c r="BH42" s="710"/>
      <c r="BI42" s="710"/>
      <c r="BJ42" s="710"/>
      <c r="BK42" s="710"/>
      <c r="BL42" s="364"/>
      <c r="BM42" s="695" t="s">
        <v>348</v>
      </c>
      <c r="BN42" s="695"/>
      <c r="BO42" s="695"/>
      <c r="BP42" s="695"/>
      <c r="BQ42" s="695"/>
      <c r="BR42" s="695"/>
      <c r="BS42" s="695"/>
      <c r="BT42" s="695"/>
      <c r="BU42" s="696"/>
      <c r="BV42" s="644">
        <v>361</v>
      </c>
      <c r="BW42" s="679"/>
      <c r="BX42" s="679"/>
      <c r="BY42" s="679"/>
      <c r="BZ42" s="679"/>
      <c r="CA42" s="679"/>
      <c r="CB42" s="697"/>
      <c r="CD42" s="661" t="s">
        <v>349</v>
      </c>
      <c r="CE42" s="662"/>
      <c r="CF42" s="662"/>
      <c r="CG42" s="662"/>
      <c r="CH42" s="662"/>
      <c r="CI42" s="662"/>
      <c r="CJ42" s="662"/>
      <c r="CK42" s="662"/>
      <c r="CL42" s="662"/>
      <c r="CM42" s="662"/>
      <c r="CN42" s="662"/>
      <c r="CO42" s="662"/>
      <c r="CP42" s="662"/>
      <c r="CQ42" s="663"/>
      <c r="CR42" s="664">
        <v>10084518</v>
      </c>
      <c r="CS42" s="675"/>
      <c r="CT42" s="675"/>
      <c r="CU42" s="675"/>
      <c r="CV42" s="675"/>
      <c r="CW42" s="675"/>
      <c r="CX42" s="675"/>
      <c r="CY42" s="676"/>
      <c r="CZ42" s="667">
        <v>8.4</v>
      </c>
      <c r="DA42" s="677"/>
      <c r="DB42" s="677"/>
      <c r="DC42" s="678"/>
      <c r="DD42" s="670">
        <v>1011866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350</v>
      </c>
      <c r="C43" s="662"/>
      <c r="D43" s="662"/>
      <c r="E43" s="662"/>
      <c r="F43" s="662"/>
      <c r="G43" s="662"/>
      <c r="H43" s="662"/>
      <c r="I43" s="662"/>
      <c r="J43" s="662"/>
      <c r="K43" s="662"/>
      <c r="L43" s="662"/>
      <c r="M43" s="662"/>
      <c r="N43" s="662"/>
      <c r="O43" s="662"/>
      <c r="P43" s="662"/>
      <c r="Q43" s="663"/>
      <c r="R43" s="664">
        <v>2300000</v>
      </c>
      <c r="S43" s="665"/>
      <c r="T43" s="665"/>
      <c r="U43" s="665"/>
      <c r="V43" s="665"/>
      <c r="W43" s="665"/>
      <c r="X43" s="665"/>
      <c r="Y43" s="666"/>
      <c r="Z43" s="691">
        <v>1.9</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351</v>
      </c>
      <c r="CE43" s="662"/>
      <c r="CF43" s="662"/>
      <c r="CG43" s="662"/>
      <c r="CH43" s="662"/>
      <c r="CI43" s="662"/>
      <c r="CJ43" s="662"/>
      <c r="CK43" s="662"/>
      <c r="CL43" s="662"/>
      <c r="CM43" s="662"/>
      <c r="CN43" s="662"/>
      <c r="CO43" s="662"/>
      <c r="CP43" s="662"/>
      <c r="CQ43" s="663"/>
      <c r="CR43" s="664">
        <v>116742</v>
      </c>
      <c r="CS43" s="675"/>
      <c r="CT43" s="675"/>
      <c r="CU43" s="675"/>
      <c r="CV43" s="675"/>
      <c r="CW43" s="675"/>
      <c r="CX43" s="675"/>
      <c r="CY43" s="676"/>
      <c r="CZ43" s="667">
        <v>0.1</v>
      </c>
      <c r="DA43" s="677"/>
      <c r="DB43" s="677"/>
      <c r="DC43" s="678"/>
      <c r="DD43" s="670">
        <v>103764</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352</v>
      </c>
      <c r="C44" s="642"/>
      <c r="D44" s="642"/>
      <c r="E44" s="642"/>
      <c r="F44" s="642"/>
      <c r="G44" s="642"/>
      <c r="H44" s="642"/>
      <c r="I44" s="642"/>
      <c r="J44" s="642"/>
      <c r="K44" s="642"/>
      <c r="L44" s="642"/>
      <c r="M44" s="642"/>
      <c r="N44" s="642"/>
      <c r="O44" s="642"/>
      <c r="P44" s="642"/>
      <c r="Q44" s="643"/>
      <c r="R44" s="644">
        <v>124172132</v>
      </c>
      <c r="S44" s="679"/>
      <c r="T44" s="679"/>
      <c r="U44" s="679"/>
      <c r="V44" s="679"/>
      <c r="W44" s="679"/>
      <c r="X44" s="679"/>
      <c r="Y44" s="680"/>
      <c r="Z44" s="681">
        <v>100</v>
      </c>
      <c r="AA44" s="681"/>
      <c r="AB44" s="681"/>
      <c r="AC44" s="681"/>
      <c r="AD44" s="682">
        <v>52411849</v>
      </c>
      <c r="AE44" s="682"/>
      <c r="AF44" s="682"/>
      <c r="AG44" s="682"/>
      <c r="AH44" s="682"/>
      <c r="AI44" s="682"/>
      <c r="AJ44" s="682"/>
      <c r="AK44" s="682"/>
      <c r="AL44" s="647">
        <v>100</v>
      </c>
      <c r="AM44" s="683"/>
      <c r="AN44" s="683"/>
      <c r="AO44" s="684"/>
      <c r="CD44" s="685" t="s">
        <v>299</v>
      </c>
      <c r="CE44" s="686"/>
      <c r="CF44" s="661" t="s">
        <v>353</v>
      </c>
      <c r="CG44" s="662"/>
      <c r="CH44" s="662"/>
      <c r="CI44" s="662"/>
      <c r="CJ44" s="662"/>
      <c r="CK44" s="662"/>
      <c r="CL44" s="662"/>
      <c r="CM44" s="662"/>
      <c r="CN44" s="662"/>
      <c r="CO44" s="662"/>
      <c r="CP44" s="662"/>
      <c r="CQ44" s="663"/>
      <c r="CR44" s="664">
        <v>9632861</v>
      </c>
      <c r="CS44" s="665"/>
      <c r="CT44" s="665"/>
      <c r="CU44" s="665"/>
      <c r="CV44" s="665"/>
      <c r="CW44" s="665"/>
      <c r="CX44" s="665"/>
      <c r="CY44" s="666"/>
      <c r="CZ44" s="667">
        <v>8</v>
      </c>
      <c r="DA44" s="668"/>
      <c r="DB44" s="668"/>
      <c r="DC44" s="669"/>
      <c r="DD44" s="670">
        <v>931339</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354</v>
      </c>
      <c r="CG45" s="662"/>
      <c r="CH45" s="662"/>
      <c r="CI45" s="662"/>
      <c r="CJ45" s="662"/>
      <c r="CK45" s="662"/>
      <c r="CL45" s="662"/>
      <c r="CM45" s="662"/>
      <c r="CN45" s="662"/>
      <c r="CO45" s="662"/>
      <c r="CP45" s="662"/>
      <c r="CQ45" s="663"/>
      <c r="CR45" s="664">
        <v>5529919</v>
      </c>
      <c r="CS45" s="675"/>
      <c r="CT45" s="675"/>
      <c r="CU45" s="675"/>
      <c r="CV45" s="675"/>
      <c r="CW45" s="675"/>
      <c r="CX45" s="675"/>
      <c r="CY45" s="676"/>
      <c r="CZ45" s="667">
        <v>4.5999999999999996</v>
      </c>
      <c r="DA45" s="677"/>
      <c r="DB45" s="677"/>
      <c r="DC45" s="678"/>
      <c r="DD45" s="670">
        <v>99737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356</v>
      </c>
      <c r="CG46" s="662"/>
      <c r="CH46" s="662"/>
      <c r="CI46" s="662"/>
      <c r="CJ46" s="662"/>
      <c r="CK46" s="662"/>
      <c r="CL46" s="662"/>
      <c r="CM46" s="662"/>
      <c r="CN46" s="662"/>
      <c r="CO46" s="662"/>
      <c r="CP46" s="662"/>
      <c r="CQ46" s="663"/>
      <c r="CR46" s="664">
        <v>3903138</v>
      </c>
      <c r="CS46" s="665"/>
      <c r="CT46" s="665"/>
      <c r="CU46" s="665"/>
      <c r="CV46" s="665"/>
      <c r="CW46" s="665"/>
      <c r="CX46" s="665"/>
      <c r="CY46" s="666"/>
      <c r="CZ46" s="667">
        <v>3.2</v>
      </c>
      <c r="DA46" s="668"/>
      <c r="DB46" s="668"/>
      <c r="DC46" s="669"/>
      <c r="DD46" s="670">
        <v>826257</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357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358</v>
      </c>
      <c r="CG47" s="662"/>
      <c r="CH47" s="662"/>
      <c r="CI47" s="662"/>
      <c r="CJ47" s="662"/>
      <c r="CK47" s="662"/>
      <c r="CL47" s="662"/>
      <c r="CM47" s="662"/>
      <c r="CN47" s="662"/>
      <c r="CO47" s="662"/>
      <c r="CP47" s="662"/>
      <c r="CQ47" s="663"/>
      <c r="CR47" s="664">
        <v>451657</v>
      </c>
      <c r="CS47" s="675"/>
      <c r="CT47" s="675"/>
      <c r="CU47" s="675"/>
      <c r="CV47" s="675"/>
      <c r="CW47" s="675"/>
      <c r="CX47" s="675"/>
      <c r="CY47" s="676"/>
      <c r="CZ47" s="667">
        <v>0.4</v>
      </c>
      <c r="DA47" s="677"/>
      <c r="DB47" s="677"/>
      <c r="DC47" s="678"/>
      <c r="DD47" s="670">
        <v>80527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359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360</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361</v>
      </c>
      <c r="CE49" s="642"/>
      <c r="CF49" s="642"/>
      <c r="CG49" s="642"/>
      <c r="CH49" s="642"/>
      <c r="CI49" s="642"/>
      <c r="CJ49" s="642"/>
      <c r="CK49" s="642"/>
      <c r="CL49" s="642"/>
      <c r="CM49" s="642"/>
      <c r="CN49" s="642"/>
      <c r="CO49" s="642"/>
      <c r="CP49" s="642"/>
      <c r="CQ49" s="643"/>
      <c r="CR49" s="644">
        <v>120402245</v>
      </c>
      <c r="CS49" s="645"/>
      <c r="CT49" s="645"/>
      <c r="CU49" s="645"/>
      <c r="CV49" s="645"/>
      <c r="CW49" s="645"/>
      <c r="CX49" s="645"/>
      <c r="CY49" s="646"/>
      <c r="CZ49" s="647">
        <v>100</v>
      </c>
      <c r="DA49" s="648"/>
      <c r="DB49" s="648"/>
      <c r="DC49" s="649"/>
      <c r="DD49" s="650">
        <v>59421498</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3" zoomScale="80" zoomScaleNormal="80" zoomScaleSheetLayoutView="70" workbookViewId="0">
      <selection activeCell="A3" sqref="A3"/>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362</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363</v>
      </c>
      <c r="DK2" s="787"/>
      <c r="DL2" s="787"/>
      <c r="DM2" s="787"/>
      <c r="DN2" s="787"/>
      <c r="DO2" s="788"/>
      <c r="DP2" s="224"/>
      <c r="DQ2" s="786" t="s">
        <v>364</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366</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367</v>
      </c>
      <c r="B5" s="792"/>
      <c r="C5" s="792"/>
      <c r="D5" s="792"/>
      <c r="E5" s="792"/>
      <c r="F5" s="792"/>
      <c r="G5" s="792"/>
      <c r="H5" s="792"/>
      <c r="I5" s="792"/>
      <c r="J5" s="792"/>
      <c r="K5" s="792"/>
      <c r="L5" s="792"/>
      <c r="M5" s="792"/>
      <c r="N5" s="792"/>
      <c r="O5" s="792"/>
      <c r="P5" s="793"/>
      <c r="Q5" s="797" t="s">
        <v>368</v>
      </c>
      <c r="R5" s="798"/>
      <c r="S5" s="798"/>
      <c r="T5" s="798"/>
      <c r="U5" s="799"/>
      <c r="V5" s="797" t="s">
        <v>369</v>
      </c>
      <c r="W5" s="798"/>
      <c r="X5" s="798"/>
      <c r="Y5" s="798"/>
      <c r="Z5" s="799"/>
      <c r="AA5" s="797" t="s">
        <v>370</v>
      </c>
      <c r="AB5" s="798"/>
      <c r="AC5" s="798"/>
      <c r="AD5" s="798"/>
      <c r="AE5" s="798"/>
      <c r="AF5" s="803" t="s">
        <v>371</v>
      </c>
      <c r="AG5" s="798"/>
      <c r="AH5" s="798"/>
      <c r="AI5" s="798"/>
      <c r="AJ5" s="804"/>
      <c r="AK5" s="798" t="s">
        <v>372</v>
      </c>
      <c r="AL5" s="798"/>
      <c r="AM5" s="798"/>
      <c r="AN5" s="798"/>
      <c r="AO5" s="799"/>
      <c r="AP5" s="797" t="s">
        <v>373</v>
      </c>
      <c r="AQ5" s="798"/>
      <c r="AR5" s="798"/>
      <c r="AS5" s="798"/>
      <c r="AT5" s="799"/>
      <c r="AU5" s="797" t="s">
        <v>374</v>
      </c>
      <c r="AV5" s="798"/>
      <c r="AW5" s="798"/>
      <c r="AX5" s="798"/>
      <c r="AY5" s="804"/>
      <c r="AZ5" s="228"/>
      <c r="BA5" s="228"/>
      <c r="BB5" s="228"/>
      <c r="BC5" s="228"/>
      <c r="BD5" s="228"/>
      <c r="BE5" s="229"/>
      <c r="BF5" s="229"/>
      <c r="BG5" s="229"/>
      <c r="BH5" s="229"/>
      <c r="BI5" s="229"/>
      <c r="BJ5" s="229"/>
      <c r="BK5" s="229"/>
      <c r="BL5" s="229"/>
      <c r="BM5" s="229"/>
      <c r="BN5" s="229"/>
      <c r="BO5" s="229"/>
      <c r="BP5" s="229"/>
      <c r="BQ5" s="791" t="s">
        <v>375</v>
      </c>
      <c r="BR5" s="792"/>
      <c r="BS5" s="792"/>
      <c r="BT5" s="792"/>
      <c r="BU5" s="792"/>
      <c r="BV5" s="792"/>
      <c r="BW5" s="792"/>
      <c r="BX5" s="792"/>
      <c r="BY5" s="792"/>
      <c r="BZ5" s="792"/>
      <c r="CA5" s="792"/>
      <c r="CB5" s="792"/>
      <c r="CC5" s="792"/>
      <c r="CD5" s="792"/>
      <c r="CE5" s="792"/>
      <c r="CF5" s="792"/>
      <c r="CG5" s="793"/>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27" t="s">
        <v>381</v>
      </c>
      <c r="DH5" s="828"/>
      <c r="DI5" s="828"/>
      <c r="DJ5" s="828"/>
      <c r="DK5" s="829"/>
      <c r="DL5" s="827" t="s">
        <v>382</v>
      </c>
      <c r="DM5" s="828"/>
      <c r="DN5" s="828"/>
      <c r="DO5" s="828"/>
      <c r="DP5" s="829"/>
      <c r="DQ5" s="797" t="s">
        <v>383</v>
      </c>
      <c r="DR5" s="798"/>
      <c r="DS5" s="798"/>
      <c r="DT5" s="798"/>
      <c r="DU5" s="799"/>
      <c r="DV5" s="797" t="s">
        <v>374</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384</v>
      </c>
      <c r="C7" s="814"/>
      <c r="D7" s="814"/>
      <c r="E7" s="814"/>
      <c r="F7" s="814"/>
      <c r="G7" s="814"/>
      <c r="H7" s="814"/>
      <c r="I7" s="814"/>
      <c r="J7" s="814"/>
      <c r="K7" s="814"/>
      <c r="L7" s="814"/>
      <c r="M7" s="814"/>
      <c r="N7" s="814"/>
      <c r="O7" s="814"/>
      <c r="P7" s="815"/>
      <c r="Q7" s="816">
        <v>124111</v>
      </c>
      <c r="R7" s="817"/>
      <c r="S7" s="817"/>
      <c r="T7" s="817"/>
      <c r="U7" s="817"/>
      <c r="V7" s="817">
        <v>120425</v>
      </c>
      <c r="W7" s="817"/>
      <c r="X7" s="817"/>
      <c r="Y7" s="817"/>
      <c r="Z7" s="817"/>
      <c r="AA7" s="817">
        <v>3686</v>
      </c>
      <c r="AB7" s="817"/>
      <c r="AC7" s="817"/>
      <c r="AD7" s="817"/>
      <c r="AE7" s="818"/>
      <c r="AF7" s="819">
        <v>2983</v>
      </c>
      <c r="AG7" s="820"/>
      <c r="AH7" s="820"/>
      <c r="AI7" s="820"/>
      <c r="AJ7" s="821"/>
      <c r="AK7" s="822">
        <v>1330</v>
      </c>
      <c r="AL7" s="823"/>
      <c r="AM7" s="823"/>
      <c r="AN7" s="823"/>
      <c r="AO7" s="823"/>
      <c r="AP7" s="823">
        <v>115838</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581</v>
      </c>
      <c r="BT7" s="811"/>
      <c r="BU7" s="811"/>
      <c r="BV7" s="811"/>
      <c r="BW7" s="811"/>
      <c r="BX7" s="811"/>
      <c r="BY7" s="811"/>
      <c r="BZ7" s="811"/>
      <c r="CA7" s="811"/>
      <c r="CB7" s="811"/>
      <c r="CC7" s="811"/>
      <c r="CD7" s="811"/>
      <c r="CE7" s="811"/>
      <c r="CF7" s="811"/>
      <c r="CG7" s="826"/>
      <c r="CH7" s="807">
        <v>337</v>
      </c>
      <c r="CI7" s="808"/>
      <c r="CJ7" s="808"/>
      <c r="CK7" s="808"/>
      <c r="CL7" s="809"/>
      <c r="CM7" s="807">
        <v>2808</v>
      </c>
      <c r="CN7" s="808"/>
      <c r="CO7" s="808"/>
      <c r="CP7" s="808"/>
      <c r="CQ7" s="809"/>
      <c r="CR7" s="807">
        <v>16</v>
      </c>
      <c r="CS7" s="808"/>
      <c r="CT7" s="808"/>
      <c r="CU7" s="808"/>
      <c r="CV7" s="809"/>
      <c r="CW7" s="807">
        <v>7</v>
      </c>
      <c r="CX7" s="808"/>
      <c r="CY7" s="808"/>
      <c r="CZ7" s="808"/>
      <c r="DA7" s="809"/>
      <c r="DB7" s="807" t="s">
        <v>530</v>
      </c>
      <c r="DC7" s="808"/>
      <c r="DD7" s="808"/>
      <c r="DE7" s="808"/>
      <c r="DF7" s="809"/>
      <c r="DG7" s="807" t="s">
        <v>530</v>
      </c>
      <c r="DH7" s="808"/>
      <c r="DI7" s="808"/>
      <c r="DJ7" s="808"/>
      <c r="DK7" s="809"/>
      <c r="DL7" s="807" t="s">
        <v>530</v>
      </c>
      <c r="DM7" s="808"/>
      <c r="DN7" s="808"/>
      <c r="DO7" s="808"/>
      <c r="DP7" s="809"/>
      <c r="DQ7" s="807" t="s">
        <v>530</v>
      </c>
      <c r="DR7" s="808"/>
      <c r="DS7" s="808"/>
      <c r="DT7" s="808"/>
      <c r="DU7" s="809"/>
      <c r="DV7" s="810"/>
      <c r="DW7" s="811"/>
      <c r="DX7" s="811"/>
      <c r="DY7" s="811"/>
      <c r="DZ7" s="812"/>
      <c r="EA7" s="230"/>
    </row>
    <row r="8" spans="1:131" s="231" customFormat="1" ht="26.25" customHeight="1" x14ac:dyDescent="0.2">
      <c r="A8" s="234">
        <v>2</v>
      </c>
      <c r="B8" s="844" t="s">
        <v>385</v>
      </c>
      <c r="C8" s="845"/>
      <c r="D8" s="845"/>
      <c r="E8" s="845"/>
      <c r="F8" s="845"/>
      <c r="G8" s="845"/>
      <c r="H8" s="845"/>
      <c r="I8" s="845"/>
      <c r="J8" s="845"/>
      <c r="K8" s="845"/>
      <c r="L8" s="845"/>
      <c r="M8" s="845"/>
      <c r="N8" s="845"/>
      <c r="O8" s="845"/>
      <c r="P8" s="846"/>
      <c r="Q8" s="847">
        <v>51</v>
      </c>
      <c r="R8" s="848"/>
      <c r="S8" s="848"/>
      <c r="T8" s="848"/>
      <c r="U8" s="848"/>
      <c r="V8" s="848">
        <v>49</v>
      </c>
      <c r="W8" s="848"/>
      <c r="X8" s="848"/>
      <c r="Y8" s="848"/>
      <c r="Z8" s="848"/>
      <c r="AA8" s="848">
        <v>2</v>
      </c>
      <c r="AB8" s="848"/>
      <c r="AC8" s="848"/>
      <c r="AD8" s="848"/>
      <c r="AE8" s="849"/>
      <c r="AF8" s="850">
        <v>2</v>
      </c>
      <c r="AG8" s="851"/>
      <c r="AH8" s="851"/>
      <c r="AI8" s="851"/>
      <c r="AJ8" s="852"/>
      <c r="AK8" s="833">
        <v>45</v>
      </c>
      <c r="AL8" s="834"/>
      <c r="AM8" s="834"/>
      <c r="AN8" s="834"/>
      <c r="AO8" s="834"/>
      <c r="AP8" s="834">
        <v>257</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582</v>
      </c>
      <c r="BT8" s="838"/>
      <c r="BU8" s="838"/>
      <c r="BV8" s="838"/>
      <c r="BW8" s="838"/>
      <c r="BX8" s="838"/>
      <c r="BY8" s="838"/>
      <c r="BZ8" s="838"/>
      <c r="CA8" s="838"/>
      <c r="CB8" s="838"/>
      <c r="CC8" s="838"/>
      <c r="CD8" s="838"/>
      <c r="CE8" s="838"/>
      <c r="CF8" s="838"/>
      <c r="CG8" s="839"/>
      <c r="CH8" s="840">
        <v>-10</v>
      </c>
      <c r="CI8" s="841"/>
      <c r="CJ8" s="841"/>
      <c r="CK8" s="841"/>
      <c r="CL8" s="842"/>
      <c r="CM8" s="840">
        <v>138</v>
      </c>
      <c r="CN8" s="841"/>
      <c r="CO8" s="841"/>
      <c r="CP8" s="841"/>
      <c r="CQ8" s="842"/>
      <c r="CR8" s="840">
        <v>1</v>
      </c>
      <c r="CS8" s="841"/>
      <c r="CT8" s="841"/>
      <c r="CU8" s="841"/>
      <c r="CV8" s="842"/>
      <c r="CW8" s="840" t="s">
        <v>530</v>
      </c>
      <c r="CX8" s="841"/>
      <c r="CY8" s="841"/>
      <c r="CZ8" s="841"/>
      <c r="DA8" s="842"/>
      <c r="DB8" s="840" t="s">
        <v>530</v>
      </c>
      <c r="DC8" s="841"/>
      <c r="DD8" s="841"/>
      <c r="DE8" s="841"/>
      <c r="DF8" s="842"/>
      <c r="DG8" s="840" t="s">
        <v>530</v>
      </c>
      <c r="DH8" s="841"/>
      <c r="DI8" s="841"/>
      <c r="DJ8" s="841"/>
      <c r="DK8" s="842"/>
      <c r="DL8" s="840" t="s">
        <v>530</v>
      </c>
      <c r="DM8" s="841"/>
      <c r="DN8" s="841"/>
      <c r="DO8" s="841"/>
      <c r="DP8" s="842"/>
      <c r="DQ8" s="840" t="s">
        <v>530</v>
      </c>
      <c r="DR8" s="841"/>
      <c r="DS8" s="841"/>
      <c r="DT8" s="841"/>
      <c r="DU8" s="842"/>
      <c r="DV8" s="837"/>
      <c r="DW8" s="838"/>
      <c r="DX8" s="838"/>
      <c r="DY8" s="838"/>
      <c r="DZ8" s="843"/>
      <c r="EA8" s="230"/>
    </row>
    <row r="9" spans="1:131" s="231" customFormat="1" ht="26.25" customHeight="1" x14ac:dyDescent="0.2">
      <c r="A9" s="234">
        <v>3</v>
      </c>
      <c r="B9" s="844" t="s">
        <v>386</v>
      </c>
      <c r="C9" s="845"/>
      <c r="D9" s="845"/>
      <c r="E9" s="845"/>
      <c r="F9" s="845"/>
      <c r="G9" s="845"/>
      <c r="H9" s="845"/>
      <c r="I9" s="845"/>
      <c r="J9" s="845"/>
      <c r="K9" s="845"/>
      <c r="L9" s="845"/>
      <c r="M9" s="845"/>
      <c r="N9" s="845"/>
      <c r="O9" s="845"/>
      <c r="P9" s="846"/>
      <c r="Q9" s="847">
        <v>1</v>
      </c>
      <c r="R9" s="848"/>
      <c r="S9" s="848"/>
      <c r="T9" s="848"/>
      <c r="U9" s="848"/>
      <c r="V9" s="848">
        <v>1</v>
      </c>
      <c r="W9" s="848"/>
      <c r="X9" s="848"/>
      <c r="Y9" s="848"/>
      <c r="Z9" s="848"/>
      <c r="AA9" s="848">
        <v>0</v>
      </c>
      <c r="AB9" s="848"/>
      <c r="AC9" s="848"/>
      <c r="AD9" s="848"/>
      <c r="AE9" s="849"/>
      <c r="AF9" s="850">
        <v>0</v>
      </c>
      <c r="AG9" s="851"/>
      <c r="AH9" s="851"/>
      <c r="AI9" s="851"/>
      <c r="AJ9" s="852"/>
      <c r="AK9" s="833" t="s">
        <v>579</v>
      </c>
      <c r="AL9" s="834"/>
      <c r="AM9" s="834"/>
      <c r="AN9" s="834"/>
      <c r="AO9" s="834"/>
      <c r="AP9" s="834" t="s">
        <v>579</v>
      </c>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583</v>
      </c>
      <c r="BT9" s="838"/>
      <c r="BU9" s="838"/>
      <c r="BV9" s="838"/>
      <c r="BW9" s="838"/>
      <c r="BX9" s="838"/>
      <c r="BY9" s="838"/>
      <c r="BZ9" s="838"/>
      <c r="CA9" s="838"/>
      <c r="CB9" s="838"/>
      <c r="CC9" s="838"/>
      <c r="CD9" s="838"/>
      <c r="CE9" s="838"/>
      <c r="CF9" s="838"/>
      <c r="CG9" s="839"/>
      <c r="CH9" s="840">
        <v>-1</v>
      </c>
      <c r="CI9" s="841"/>
      <c r="CJ9" s="841"/>
      <c r="CK9" s="841"/>
      <c r="CL9" s="842"/>
      <c r="CM9" s="840">
        <v>49</v>
      </c>
      <c r="CN9" s="841"/>
      <c r="CO9" s="841"/>
      <c r="CP9" s="841"/>
      <c r="CQ9" s="842"/>
      <c r="CR9" s="840">
        <v>8</v>
      </c>
      <c r="CS9" s="841"/>
      <c r="CT9" s="841"/>
      <c r="CU9" s="841"/>
      <c r="CV9" s="842"/>
      <c r="CW9" s="840">
        <v>9</v>
      </c>
      <c r="CX9" s="841"/>
      <c r="CY9" s="841"/>
      <c r="CZ9" s="841"/>
      <c r="DA9" s="842"/>
      <c r="DB9" s="840" t="s">
        <v>530</v>
      </c>
      <c r="DC9" s="841"/>
      <c r="DD9" s="841"/>
      <c r="DE9" s="841"/>
      <c r="DF9" s="842"/>
      <c r="DG9" s="840" t="s">
        <v>530</v>
      </c>
      <c r="DH9" s="841"/>
      <c r="DI9" s="841"/>
      <c r="DJ9" s="841"/>
      <c r="DK9" s="842"/>
      <c r="DL9" s="840" t="s">
        <v>530</v>
      </c>
      <c r="DM9" s="841"/>
      <c r="DN9" s="841"/>
      <c r="DO9" s="841"/>
      <c r="DP9" s="842"/>
      <c r="DQ9" s="840" t="s">
        <v>530</v>
      </c>
      <c r="DR9" s="841"/>
      <c r="DS9" s="841"/>
      <c r="DT9" s="841"/>
      <c r="DU9" s="842"/>
      <c r="DV9" s="837"/>
      <c r="DW9" s="838"/>
      <c r="DX9" s="838"/>
      <c r="DY9" s="838"/>
      <c r="DZ9" s="843"/>
      <c r="EA9" s="230"/>
    </row>
    <row r="10" spans="1:131" s="231" customFormat="1" ht="26.25" customHeight="1" x14ac:dyDescent="0.2">
      <c r="A10" s="234">
        <v>4</v>
      </c>
      <c r="B10" s="844" t="s">
        <v>387</v>
      </c>
      <c r="C10" s="845"/>
      <c r="D10" s="845"/>
      <c r="E10" s="845"/>
      <c r="F10" s="845"/>
      <c r="G10" s="845"/>
      <c r="H10" s="845"/>
      <c r="I10" s="845"/>
      <c r="J10" s="845"/>
      <c r="K10" s="845"/>
      <c r="L10" s="845"/>
      <c r="M10" s="845"/>
      <c r="N10" s="845"/>
      <c r="O10" s="845"/>
      <c r="P10" s="846"/>
      <c r="Q10" s="847">
        <v>70</v>
      </c>
      <c r="R10" s="848"/>
      <c r="S10" s="848"/>
      <c r="T10" s="848"/>
      <c r="U10" s="848"/>
      <c r="V10" s="848">
        <v>70</v>
      </c>
      <c r="W10" s="848"/>
      <c r="X10" s="848"/>
      <c r="Y10" s="848"/>
      <c r="Z10" s="848"/>
      <c r="AA10" s="848" t="s">
        <v>579</v>
      </c>
      <c r="AB10" s="848"/>
      <c r="AC10" s="848"/>
      <c r="AD10" s="848"/>
      <c r="AE10" s="849"/>
      <c r="AF10" s="850" t="s">
        <v>126</v>
      </c>
      <c r="AG10" s="851"/>
      <c r="AH10" s="851"/>
      <c r="AI10" s="851"/>
      <c r="AJ10" s="852"/>
      <c r="AK10" s="833" t="s">
        <v>579</v>
      </c>
      <c r="AL10" s="834"/>
      <c r="AM10" s="834"/>
      <c r="AN10" s="834"/>
      <c r="AO10" s="834"/>
      <c r="AP10" s="834" t="s">
        <v>579</v>
      </c>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584</v>
      </c>
      <c r="BT10" s="838"/>
      <c r="BU10" s="838"/>
      <c r="BV10" s="838"/>
      <c r="BW10" s="838"/>
      <c r="BX10" s="838"/>
      <c r="BY10" s="838"/>
      <c r="BZ10" s="838"/>
      <c r="CA10" s="838"/>
      <c r="CB10" s="838"/>
      <c r="CC10" s="838"/>
      <c r="CD10" s="838"/>
      <c r="CE10" s="838"/>
      <c r="CF10" s="838"/>
      <c r="CG10" s="839"/>
      <c r="CH10" s="840">
        <v>321</v>
      </c>
      <c r="CI10" s="841"/>
      <c r="CJ10" s="841"/>
      <c r="CK10" s="841"/>
      <c r="CL10" s="842"/>
      <c r="CM10" s="840">
        <v>2825</v>
      </c>
      <c r="CN10" s="841"/>
      <c r="CO10" s="841"/>
      <c r="CP10" s="841"/>
      <c r="CQ10" s="842"/>
      <c r="CR10" s="840">
        <v>1</v>
      </c>
      <c r="CS10" s="841"/>
      <c r="CT10" s="841"/>
      <c r="CU10" s="841"/>
      <c r="CV10" s="842"/>
      <c r="CW10" s="840" t="s">
        <v>530</v>
      </c>
      <c r="CX10" s="841"/>
      <c r="CY10" s="841"/>
      <c r="CZ10" s="841"/>
      <c r="DA10" s="842"/>
      <c r="DB10" s="840" t="s">
        <v>530</v>
      </c>
      <c r="DC10" s="841"/>
      <c r="DD10" s="841"/>
      <c r="DE10" s="841"/>
      <c r="DF10" s="842"/>
      <c r="DG10" s="840" t="s">
        <v>530</v>
      </c>
      <c r="DH10" s="841"/>
      <c r="DI10" s="841"/>
      <c r="DJ10" s="841"/>
      <c r="DK10" s="842"/>
      <c r="DL10" s="840" t="s">
        <v>530</v>
      </c>
      <c r="DM10" s="841"/>
      <c r="DN10" s="841"/>
      <c r="DO10" s="841"/>
      <c r="DP10" s="842"/>
      <c r="DQ10" s="840" t="s">
        <v>530</v>
      </c>
      <c r="DR10" s="841"/>
      <c r="DS10" s="841"/>
      <c r="DT10" s="841"/>
      <c r="DU10" s="842"/>
      <c r="DV10" s="837"/>
      <c r="DW10" s="838"/>
      <c r="DX10" s="838"/>
      <c r="DY10" s="838"/>
      <c r="DZ10" s="843"/>
      <c r="EA10" s="230"/>
    </row>
    <row r="11" spans="1:131" s="231" customFormat="1" ht="26.25" customHeight="1" x14ac:dyDescent="0.2">
      <c r="A11" s="234">
        <v>5</v>
      </c>
      <c r="B11" s="844" t="s">
        <v>388</v>
      </c>
      <c r="C11" s="845"/>
      <c r="D11" s="845"/>
      <c r="E11" s="845"/>
      <c r="F11" s="845"/>
      <c r="G11" s="845"/>
      <c r="H11" s="845"/>
      <c r="I11" s="845"/>
      <c r="J11" s="845"/>
      <c r="K11" s="845"/>
      <c r="L11" s="845"/>
      <c r="M11" s="845"/>
      <c r="N11" s="845"/>
      <c r="O11" s="845"/>
      <c r="P11" s="846"/>
      <c r="Q11" s="847">
        <v>0</v>
      </c>
      <c r="R11" s="848"/>
      <c r="S11" s="848"/>
      <c r="T11" s="848"/>
      <c r="U11" s="848"/>
      <c r="V11" s="848">
        <v>0</v>
      </c>
      <c r="W11" s="848"/>
      <c r="X11" s="848"/>
      <c r="Y11" s="848"/>
      <c r="Z11" s="848"/>
      <c r="AA11" s="848" t="s">
        <v>579</v>
      </c>
      <c r="AB11" s="848"/>
      <c r="AC11" s="848"/>
      <c r="AD11" s="848"/>
      <c r="AE11" s="849"/>
      <c r="AF11" s="850" t="s">
        <v>126</v>
      </c>
      <c r="AG11" s="851"/>
      <c r="AH11" s="851"/>
      <c r="AI11" s="851"/>
      <c r="AJ11" s="852"/>
      <c r="AK11" s="833" t="s">
        <v>579</v>
      </c>
      <c r="AL11" s="834"/>
      <c r="AM11" s="834"/>
      <c r="AN11" s="834"/>
      <c r="AO11" s="834"/>
      <c r="AP11" s="834" t="s">
        <v>579</v>
      </c>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585</v>
      </c>
      <c r="BT11" s="838"/>
      <c r="BU11" s="838"/>
      <c r="BV11" s="838"/>
      <c r="BW11" s="838"/>
      <c r="BX11" s="838"/>
      <c r="BY11" s="838"/>
      <c r="BZ11" s="838"/>
      <c r="CA11" s="838"/>
      <c r="CB11" s="838"/>
      <c r="CC11" s="838"/>
      <c r="CD11" s="838"/>
      <c r="CE11" s="838"/>
      <c r="CF11" s="838"/>
      <c r="CG11" s="839"/>
      <c r="CH11" s="840">
        <v>5</v>
      </c>
      <c r="CI11" s="841"/>
      <c r="CJ11" s="841"/>
      <c r="CK11" s="841"/>
      <c r="CL11" s="842"/>
      <c r="CM11" s="840">
        <v>123</v>
      </c>
      <c r="CN11" s="841"/>
      <c r="CO11" s="841"/>
      <c r="CP11" s="841"/>
      <c r="CQ11" s="842"/>
      <c r="CR11" s="840">
        <v>8</v>
      </c>
      <c r="CS11" s="841"/>
      <c r="CT11" s="841"/>
      <c r="CU11" s="841"/>
      <c r="CV11" s="842"/>
      <c r="CW11" s="840" t="s">
        <v>530</v>
      </c>
      <c r="CX11" s="841"/>
      <c r="CY11" s="841"/>
      <c r="CZ11" s="841"/>
      <c r="DA11" s="842"/>
      <c r="DB11" s="840" t="s">
        <v>530</v>
      </c>
      <c r="DC11" s="841"/>
      <c r="DD11" s="841"/>
      <c r="DE11" s="841"/>
      <c r="DF11" s="842"/>
      <c r="DG11" s="840" t="s">
        <v>530</v>
      </c>
      <c r="DH11" s="841"/>
      <c r="DI11" s="841"/>
      <c r="DJ11" s="841"/>
      <c r="DK11" s="842"/>
      <c r="DL11" s="840" t="s">
        <v>530</v>
      </c>
      <c r="DM11" s="841"/>
      <c r="DN11" s="841"/>
      <c r="DO11" s="841"/>
      <c r="DP11" s="842"/>
      <c r="DQ11" s="840" t="s">
        <v>530</v>
      </c>
      <c r="DR11" s="841"/>
      <c r="DS11" s="841"/>
      <c r="DT11" s="841"/>
      <c r="DU11" s="842"/>
      <c r="DV11" s="837"/>
      <c r="DW11" s="838"/>
      <c r="DX11" s="838"/>
      <c r="DY11" s="838"/>
      <c r="DZ11" s="843"/>
      <c r="EA11" s="230"/>
    </row>
    <row r="12" spans="1:131" s="231" customFormat="1" ht="26.25" customHeight="1" x14ac:dyDescent="0.2">
      <c r="A12" s="234">
        <v>6</v>
      </c>
      <c r="B12" s="844" t="s">
        <v>389</v>
      </c>
      <c r="C12" s="845"/>
      <c r="D12" s="845"/>
      <c r="E12" s="845"/>
      <c r="F12" s="845"/>
      <c r="G12" s="845"/>
      <c r="H12" s="845"/>
      <c r="I12" s="845"/>
      <c r="J12" s="845"/>
      <c r="K12" s="845"/>
      <c r="L12" s="845"/>
      <c r="M12" s="845"/>
      <c r="N12" s="845"/>
      <c r="O12" s="845"/>
      <c r="P12" s="846"/>
      <c r="Q12" s="847">
        <v>42</v>
      </c>
      <c r="R12" s="848"/>
      <c r="S12" s="848"/>
      <c r="T12" s="848"/>
      <c r="U12" s="848"/>
      <c r="V12" s="848">
        <v>38</v>
      </c>
      <c r="W12" s="848"/>
      <c r="X12" s="848"/>
      <c r="Y12" s="848"/>
      <c r="Z12" s="848"/>
      <c r="AA12" s="848">
        <v>4</v>
      </c>
      <c r="AB12" s="848"/>
      <c r="AC12" s="848"/>
      <c r="AD12" s="848"/>
      <c r="AE12" s="849"/>
      <c r="AF12" s="850">
        <v>4</v>
      </c>
      <c r="AG12" s="851"/>
      <c r="AH12" s="851"/>
      <c r="AI12" s="851"/>
      <c r="AJ12" s="852"/>
      <c r="AK12" s="833" t="s">
        <v>579</v>
      </c>
      <c r="AL12" s="834"/>
      <c r="AM12" s="834"/>
      <c r="AN12" s="834"/>
      <c r="AO12" s="834"/>
      <c r="AP12" s="834" t="s">
        <v>579</v>
      </c>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586</v>
      </c>
      <c r="BT12" s="838"/>
      <c r="BU12" s="838"/>
      <c r="BV12" s="838"/>
      <c r="BW12" s="838"/>
      <c r="BX12" s="838"/>
      <c r="BY12" s="838"/>
      <c r="BZ12" s="838"/>
      <c r="CA12" s="838"/>
      <c r="CB12" s="838"/>
      <c r="CC12" s="838"/>
      <c r="CD12" s="838"/>
      <c r="CE12" s="838"/>
      <c r="CF12" s="838"/>
      <c r="CG12" s="839"/>
      <c r="CH12" s="840">
        <v>-20</v>
      </c>
      <c r="CI12" s="841"/>
      <c r="CJ12" s="841"/>
      <c r="CK12" s="841"/>
      <c r="CL12" s="842"/>
      <c r="CM12" s="840">
        <v>239</v>
      </c>
      <c r="CN12" s="841"/>
      <c r="CO12" s="841"/>
      <c r="CP12" s="841"/>
      <c r="CQ12" s="842"/>
      <c r="CR12" s="840">
        <v>4</v>
      </c>
      <c r="CS12" s="841"/>
      <c r="CT12" s="841"/>
      <c r="CU12" s="841"/>
      <c r="CV12" s="842"/>
      <c r="CW12" s="840">
        <v>58</v>
      </c>
      <c r="CX12" s="841"/>
      <c r="CY12" s="841"/>
      <c r="CZ12" s="841"/>
      <c r="DA12" s="842"/>
      <c r="DB12" s="840" t="s">
        <v>530</v>
      </c>
      <c r="DC12" s="841"/>
      <c r="DD12" s="841"/>
      <c r="DE12" s="841"/>
      <c r="DF12" s="842"/>
      <c r="DG12" s="840" t="s">
        <v>530</v>
      </c>
      <c r="DH12" s="841"/>
      <c r="DI12" s="841"/>
      <c r="DJ12" s="841"/>
      <c r="DK12" s="842"/>
      <c r="DL12" s="840" t="s">
        <v>530</v>
      </c>
      <c r="DM12" s="841"/>
      <c r="DN12" s="841"/>
      <c r="DO12" s="841"/>
      <c r="DP12" s="842"/>
      <c r="DQ12" s="840" t="s">
        <v>530</v>
      </c>
      <c r="DR12" s="841"/>
      <c r="DS12" s="841"/>
      <c r="DT12" s="841"/>
      <c r="DU12" s="842"/>
      <c r="DV12" s="837"/>
      <c r="DW12" s="838"/>
      <c r="DX12" s="838"/>
      <c r="DY12" s="838"/>
      <c r="DZ12" s="843"/>
      <c r="EA12" s="230"/>
    </row>
    <row r="13" spans="1:131" s="231" customFormat="1" ht="26.25" customHeight="1" x14ac:dyDescent="0.2">
      <c r="A13" s="234">
        <v>7</v>
      </c>
      <c r="B13" s="844" t="s">
        <v>390</v>
      </c>
      <c r="C13" s="845"/>
      <c r="D13" s="845"/>
      <c r="E13" s="845"/>
      <c r="F13" s="845"/>
      <c r="G13" s="845"/>
      <c r="H13" s="845"/>
      <c r="I13" s="845"/>
      <c r="J13" s="845"/>
      <c r="K13" s="845"/>
      <c r="L13" s="845"/>
      <c r="M13" s="845"/>
      <c r="N13" s="845"/>
      <c r="O13" s="845"/>
      <c r="P13" s="846"/>
      <c r="Q13" s="847">
        <v>84</v>
      </c>
      <c r="R13" s="848"/>
      <c r="S13" s="848"/>
      <c r="T13" s="848"/>
      <c r="U13" s="848"/>
      <c r="V13" s="848">
        <v>4</v>
      </c>
      <c r="W13" s="848"/>
      <c r="X13" s="848"/>
      <c r="Y13" s="848"/>
      <c r="Z13" s="848"/>
      <c r="AA13" s="848">
        <v>80</v>
      </c>
      <c r="AB13" s="848"/>
      <c r="AC13" s="848"/>
      <c r="AD13" s="848"/>
      <c r="AE13" s="849"/>
      <c r="AF13" s="850">
        <v>80</v>
      </c>
      <c r="AG13" s="851"/>
      <c r="AH13" s="851"/>
      <c r="AI13" s="851"/>
      <c r="AJ13" s="852"/>
      <c r="AK13" s="833">
        <v>2</v>
      </c>
      <c r="AL13" s="834"/>
      <c r="AM13" s="834"/>
      <c r="AN13" s="834"/>
      <c r="AO13" s="834"/>
      <c r="AP13" s="834" t="s">
        <v>579</v>
      </c>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t="s">
        <v>587</v>
      </c>
      <c r="BT13" s="838"/>
      <c r="BU13" s="838"/>
      <c r="BV13" s="838"/>
      <c r="BW13" s="838"/>
      <c r="BX13" s="838"/>
      <c r="BY13" s="838"/>
      <c r="BZ13" s="838"/>
      <c r="CA13" s="838"/>
      <c r="CB13" s="838"/>
      <c r="CC13" s="838"/>
      <c r="CD13" s="838"/>
      <c r="CE13" s="838"/>
      <c r="CF13" s="838"/>
      <c r="CG13" s="839"/>
      <c r="CH13" s="840">
        <v>8</v>
      </c>
      <c r="CI13" s="841"/>
      <c r="CJ13" s="841"/>
      <c r="CK13" s="841"/>
      <c r="CL13" s="842"/>
      <c r="CM13" s="840">
        <v>38</v>
      </c>
      <c r="CN13" s="841"/>
      <c r="CO13" s="841"/>
      <c r="CP13" s="841"/>
      <c r="CQ13" s="842"/>
      <c r="CR13" s="840">
        <v>1</v>
      </c>
      <c r="CS13" s="841"/>
      <c r="CT13" s="841"/>
      <c r="CU13" s="841"/>
      <c r="CV13" s="842"/>
      <c r="CW13" s="840" t="s">
        <v>530</v>
      </c>
      <c r="CX13" s="841"/>
      <c r="CY13" s="841"/>
      <c r="CZ13" s="841"/>
      <c r="DA13" s="842"/>
      <c r="DB13" s="840" t="s">
        <v>530</v>
      </c>
      <c r="DC13" s="841"/>
      <c r="DD13" s="841"/>
      <c r="DE13" s="841"/>
      <c r="DF13" s="842"/>
      <c r="DG13" s="840" t="s">
        <v>530</v>
      </c>
      <c r="DH13" s="841"/>
      <c r="DI13" s="841"/>
      <c r="DJ13" s="841"/>
      <c r="DK13" s="842"/>
      <c r="DL13" s="840" t="s">
        <v>530</v>
      </c>
      <c r="DM13" s="841"/>
      <c r="DN13" s="841"/>
      <c r="DO13" s="841"/>
      <c r="DP13" s="842"/>
      <c r="DQ13" s="840" t="s">
        <v>530</v>
      </c>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t="s">
        <v>588</v>
      </c>
      <c r="BT14" s="838"/>
      <c r="BU14" s="838"/>
      <c r="BV14" s="838"/>
      <c r="BW14" s="838"/>
      <c r="BX14" s="838"/>
      <c r="BY14" s="838"/>
      <c r="BZ14" s="838"/>
      <c r="CA14" s="838"/>
      <c r="CB14" s="838"/>
      <c r="CC14" s="838"/>
      <c r="CD14" s="838"/>
      <c r="CE14" s="838"/>
      <c r="CF14" s="838"/>
      <c r="CG14" s="839"/>
      <c r="CH14" s="840">
        <v>-2</v>
      </c>
      <c r="CI14" s="841"/>
      <c r="CJ14" s="841"/>
      <c r="CK14" s="841"/>
      <c r="CL14" s="842"/>
      <c r="CM14" s="840">
        <v>148</v>
      </c>
      <c r="CN14" s="841"/>
      <c r="CO14" s="841"/>
      <c r="CP14" s="841"/>
      <c r="CQ14" s="842"/>
      <c r="CR14" s="840">
        <v>11</v>
      </c>
      <c r="CS14" s="841"/>
      <c r="CT14" s="841"/>
      <c r="CU14" s="841"/>
      <c r="CV14" s="842"/>
      <c r="CW14" s="840">
        <v>43</v>
      </c>
      <c r="CX14" s="841"/>
      <c r="CY14" s="841"/>
      <c r="CZ14" s="841"/>
      <c r="DA14" s="842"/>
      <c r="DB14" s="840" t="s">
        <v>530</v>
      </c>
      <c r="DC14" s="841"/>
      <c r="DD14" s="841"/>
      <c r="DE14" s="841"/>
      <c r="DF14" s="842"/>
      <c r="DG14" s="840" t="s">
        <v>530</v>
      </c>
      <c r="DH14" s="841"/>
      <c r="DI14" s="841"/>
      <c r="DJ14" s="841"/>
      <c r="DK14" s="842"/>
      <c r="DL14" s="840" t="s">
        <v>530</v>
      </c>
      <c r="DM14" s="841"/>
      <c r="DN14" s="841"/>
      <c r="DO14" s="841"/>
      <c r="DP14" s="842"/>
      <c r="DQ14" s="840" t="s">
        <v>530</v>
      </c>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t="s">
        <v>589</v>
      </c>
      <c r="BT15" s="838"/>
      <c r="BU15" s="838"/>
      <c r="BV15" s="838"/>
      <c r="BW15" s="838"/>
      <c r="BX15" s="838"/>
      <c r="BY15" s="838"/>
      <c r="BZ15" s="838"/>
      <c r="CA15" s="838"/>
      <c r="CB15" s="838"/>
      <c r="CC15" s="838"/>
      <c r="CD15" s="838"/>
      <c r="CE15" s="838"/>
      <c r="CF15" s="838"/>
      <c r="CG15" s="839"/>
      <c r="CH15" s="840">
        <v>0</v>
      </c>
      <c r="CI15" s="841"/>
      <c r="CJ15" s="841"/>
      <c r="CK15" s="841"/>
      <c r="CL15" s="842"/>
      <c r="CM15" s="840">
        <v>64</v>
      </c>
      <c r="CN15" s="841"/>
      <c r="CO15" s="841"/>
      <c r="CP15" s="841"/>
      <c r="CQ15" s="842"/>
      <c r="CR15" s="840">
        <v>12</v>
      </c>
      <c r="CS15" s="841"/>
      <c r="CT15" s="841"/>
      <c r="CU15" s="841"/>
      <c r="CV15" s="842"/>
      <c r="CW15" s="840" t="s">
        <v>530</v>
      </c>
      <c r="CX15" s="841"/>
      <c r="CY15" s="841"/>
      <c r="CZ15" s="841"/>
      <c r="DA15" s="842"/>
      <c r="DB15" s="840" t="s">
        <v>530</v>
      </c>
      <c r="DC15" s="841"/>
      <c r="DD15" s="841"/>
      <c r="DE15" s="841"/>
      <c r="DF15" s="842"/>
      <c r="DG15" s="840" t="s">
        <v>530</v>
      </c>
      <c r="DH15" s="841"/>
      <c r="DI15" s="841"/>
      <c r="DJ15" s="841"/>
      <c r="DK15" s="842"/>
      <c r="DL15" s="840" t="s">
        <v>530</v>
      </c>
      <c r="DM15" s="841"/>
      <c r="DN15" s="841"/>
      <c r="DO15" s="841"/>
      <c r="DP15" s="842"/>
      <c r="DQ15" s="840" t="s">
        <v>530</v>
      </c>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t="s">
        <v>590</v>
      </c>
      <c r="BT16" s="838"/>
      <c r="BU16" s="838"/>
      <c r="BV16" s="838"/>
      <c r="BW16" s="838"/>
      <c r="BX16" s="838"/>
      <c r="BY16" s="838"/>
      <c r="BZ16" s="838"/>
      <c r="CA16" s="838"/>
      <c r="CB16" s="838"/>
      <c r="CC16" s="838"/>
      <c r="CD16" s="838"/>
      <c r="CE16" s="838"/>
      <c r="CF16" s="838"/>
      <c r="CG16" s="839"/>
      <c r="CH16" s="840">
        <v>0</v>
      </c>
      <c r="CI16" s="841"/>
      <c r="CJ16" s="841"/>
      <c r="CK16" s="841"/>
      <c r="CL16" s="842"/>
      <c r="CM16" s="840">
        <v>10</v>
      </c>
      <c r="CN16" s="841"/>
      <c r="CO16" s="841"/>
      <c r="CP16" s="841"/>
      <c r="CQ16" s="842"/>
      <c r="CR16" s="840">
        <v>10</v>
      </c>
      <c r="CS16" s="841"/>
      <c r="CT16" s="841"/>
      <c r="CU16" s="841"/>
      <c r="CV16" s="842"/>
      <c r="CW16" s="840">
        <v>30</v>
      </c>
      <c r="CX16" s="841"/>
      <c r="CY16" s="841"/>
      <c r="CZ16" s="841"/>
      <c r="DA16" s="842"/>
      <c r="DB16" s="840" t="s">
        <v>530</v>
      </c>
      <c r="DC16" s="841"/>
      <c r="DD16" s="841"/>
      <c r="DE16" s="841"/>
      <c r="DF16" s="842"/>
      <c r="DG16" s="840" t="s">
        <v>530</v>
      </c>
      <c r="DH16" s="841"/>
      <c r="DI16" s="841"/>
      <c r="DJ16" s="841"/>
      <c r="DK16" s="842"/>
      <c r="DL16" s="840" t="s">
        <v>530</v>
      </c>
      <c r="DM16" s="841"/>
      <c r="DN16" s="841"/>
      <c r="DO16" s="841"/>
      <c r="DP16" s="842"/>
      <c r="DQ16" s="840" t="s">
        <v>530</v>
      </c>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t="s">
        <v>591</v>
      </c>
      <c r="BT17" s="838"/>
      <c r="BU17" s="838"/>
      <c r="BV17" s="838"/>
      <c r="BW17" s="838"/>
      <c r="BX17" s="838"/>
      <c r="BY17" s="838"/>
      <c r="BZ17" s="838"/>
      <c r="CA17" s="838"/>
      <c r="CB17" s="838"/>
      <c r="CC17" s="838"/>
      <c r="CD17" s="838"/>
      <c r="CE17" s="838"/>
      <c r="CF17" s="838"/>
      <c r="CG17" s="839"/>
      <c r="CH17" s="840">
        <v>27</v>
      </c>
      <c r="CI17" s="841"/>
      <c r="CJ17" s="841"/>
      <c r="CK17" s="841"/>
      <c r="CL17" s="842"/>
      <c r="CM17" s="840">
        <v>450</v>
      </c>
      <c r="CN17" s="841"/>
      <c r="CO17" s="841"/>
      <c r="CP17" s="841"/>
      <c r="CQ17" s="842"/>
      <c r="CR17" s="840">
        <v>160</v>
      </c>
      <c r="CS17" s="841"/>
      <c r="CT17" s="841"/>
      <c r="CU17" s="841"/>
      <c r="CV17" s="842"/>
      <c r="CW17" s="840" t="s">
        <v>530</v>
      </c>
      <c r="CX17" s="841"/>
      <c r="CY17" s="841"/>
      <c r="CZ17" s="841"/>
      <c r="DA17" s="842"/>
      <c r="DB17" s="840" t="s">
        <v>530</v>
      </c>
      <c r="DC17" s="841"/>
      <c r="DD17" s="841"/>
      <c r="DE17" s="841"/>
      <c r="DF17" s="842"/>
      <c r="DG17" s="840" t="s">
        <v>530</v>
      </c>
      <c r="DH17" s="841"/>
      <c r="DI17" s="841"/>
      <c r="DJ17" s="841"/>
      <c r="DK17" s="842"/>
      <c r="DL17" s="840" t="s">
        <v>530</v>
      </c>
      <c r="DM17" s="841"/>
      <c r="DN17" s="841"/>
      <c r="DO17" s="841"/>
      <c r="DP17" s="842"/>
      <c r="DQ17" s="840" t="s">
        <v>530</v>
      </c>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t="s">
        <v>592</v>
      </c>
      <c r="BT18" s="838"/>
      <c r="BU18" s="838"/>
      <c r="BV18" s="838"/>
      <c r="BW18" s="838"/>
      <c r="BX18" s="838"/>
      <c r="BY18" s="838"/>
      <c r="BZ18" s="838"/>
      <c r="CA18" s="838"/>
      <c r="CB18" s="838"/>
      <c r="CC18" s="838"/>
      <c r="CD18" s="838"/>
      <c r="CE18" s="838"/>
      <c r="CF18" s="838"/>
      <c r="CG18" s="839"/>
      <c r="CH18" s="840">
        <v>0</v>
      </c>
      <c r="CI18" s="841"/>
      <c r="CJ18" s="841"/>
      <c r="CK18" s="841"/>
      <c r="CL18" s="842"/>
      <c r="CM18" s="840">
        <v>83</v>
      </c>
      <c r="CN18" s="841"/>
      <c r="CO18" s="841"/>
      <c r="CP18" s="841"/>
      <c r="CQ18" s="842"/>
      <c r="CR18" s="840">
        <v>5</v>
      </c>
      <c r="CS18" s="841"/>
      <c r="CT18" s="841"/>
      <c r="CU18" s="841"/>
      <c r="CV18" s="842"/>
      <c r="CW18" s="840" t="s">
        <v>530</v>
      </c>
      <c r="CX18" s="841"/>
      <c r="CY18" s="841"/>
      <c r="CZ18" s="841"/>
      <c r="DA18" s="842"/>
      <c r="DB18" s="840">
        <v>1700</v>
      </c>
      <c r="DC18" s="841"/>
      <c r="DD18" s="841"/>
      <c r="DE18" s="841"/>
      <c r="DF18" s="842"/>
      <c r="DG18" s="840" t="s">
        <v>530</v>
      </c>
      <c r="DH18" s="841"/>
      <c r="DI18" s="841"/>
      <c r="DJ18" s="841"/>
      <c r="DK18" s="842"/>
      <c r="DL18" s="840">
        <v>1103</v>
      </c>
      <c r="DM18" s="841"/>
      <c r="DN18" s="841"/>
      <c r="DO18" s="841"/>
      <c r="DP18" s="842"/>
      <c r="DQ18" s="840">
        <v>1801</v>
      </c>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t="s">
        <v>593</v>
      </c>
      <c r="BT19" s="838"/>
      <c r="BU19" s="838"/>
      <c r="BV19" s="838"/>
      <c r="BW19" s="838"/>
      <c r="BX19" s="838"/>
      <c r="BY19" s="838"/>
      <c r="BZ19" s="838"/>
      <c r="CA19" s="838"/>
      <c r="CB19" s="838"/>
      <c r="CC19" s="838"/>
      <c r="CD19" s="838"/>
      <c r="CE19" s="838"/>
      <c r="CF19" s="838"/>
      <c r="CG19" s="839"/>
      <c r="CH19" s="840">
        <v>1</v>
      </c>
      <c r="CI19" s="841"/>
      <c r="CJ19" s="841"/>
      <c r="CK19" s="841"/>
      <c r="CL19" s="842"/>
      <c r="CM19" s="840">
        <v>13</v>
      </c>
      <c r="CN19" s="841"/>
      <c r="CO19" s="841"/>
      <c r="CP19" s="841"/>
      <c r="CQ19" s="842"/>
      <c r="CR19" s="840">
        <v>1</v>
      </c>
      <c r="CS19" s="841"/>
      <c r="CT19" s="841"/>
      <c r="CU19" s="841"/>
      <c r="CV19" s="842"/>
      <c r="CW19" s="840" t="s">
        <v>530</v>
      </c>
      <c r="CX19" s="841"/>
      <c r="CY19" s="841"/>
      <c r="CZ19" s="841"/>
      <c r="DA19" s="842"/>
      <c r="DB19" s="840" t="s">
        <v>530</v>
      </c>
      <c r="DC19" s="841"/>
      <c r="DD19" s="841"/>
      <c r="DE19" s="841"/>
      <c r="DF19" s="842"/>
      <c r="DG19" s="840" t="s">
        <v>530</v>
      </c>
      <c r="DH19" s="841"/>
      <c r="DI19" s="841"/>
      <c r="DJ19" s="841"/>
      <c r="DK19" s="842"/>
      <c r="DL19" s="840" t="s">
        <v>530</v>
      </c>
      <c r="DM19" s="841"/>
      <c r="DN19" s="841"/>
      <c r="DO19" s="841"/>
      <c r="DP19" s="842"/>
      <c r="DQ19" s="840" t="s">
        <v>530</v>
      </c>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t="s">
        <v>594</v>
      </c>
      <c r="BT20" s="838"/>
      <c r="BU20" s="838"/>
      <c r="BV20" s="838"/>
      <c r="BW20" s="838"/>
      <c r="BX20" s="838"/>
      <c r="BY20" s="838"/>
      <c r="BZ20" s="838"/>
      <c r="CA20" s="838"/>
      <c r="CB20" s="838"/>
      <c r="CC20" s="838"/>
      <c r="CD20" s="838"/>
      <c r="CE20" s="838"/>
      <c r="CF20" s="838"/>
      <c r="CG20" s="839"/>
      <c r="CH20" s="840">
        <v>0</v>
      </c>
      <c r="CI20" s="841"/>
      <c r="CJ20" s="841"/>
      <c r="CK20" s="841"/>
      <c r="CL20" s="842"/>
      <c r="CM20" s="840">
        <v>15</v>
      </c>
      <c r="CN20" s="841"/>
      <c r="CO20" s="841"/>
      <c r="CP20" s="841"/>
      <c r="CQ20" s="842"/>
      <c r="CR20" s="840">
        <v>2</v>
      </c>
      <c r="CS20" s="841"/>
      <c r="CT20" s="841"/>
      <c r="CU20" s="841"/>
      <c r="CV20" s="842"/>
      <c r="CW20" s="840" t="s">
        <v>530</v>
      </c>
      <c r="CX20" s="841"/>
      <c r="CY20" s="841"/>
      <c r="CZ20" s="841"/>
      <c r="DA20" s="842"/>
      <c r="DB20" s="840" t="s">
        <v>530</v>
      </c>
      <c r="DC20" s="841"/>
      <c r="DD20" s="841"/>
      <c r="DE20" s="841"/>
      <c r="DF20" s="842"/>
      <c r="DG20" s="840" t="s">
        <v>530</v>
      </c>
      <c r="DH20" s="841"/>
      <c r="DI20" s="841"/>
      <c r="DJ20" s="841"/>
      <c r="DK20" s="842"/>
      <c r="DL20" s="840" t="s">
        <v>530</v>
      </c>
      <c r="DM20" s="841"/>
      <c r="DN20" s="841"/>
      <c r="DO20" s="841"/>
      <c r="DP20" s="842"/>
      <c r="DQ20" s="840" t="s">
        <v>530</v>
      </c>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t="s">
        <v>595</v>
      </c>
      <c r="BT21" s="838"/>
      <c r="BU21" s="838"/>
      <c r="BV21" s="838"/>
      <c r="BW21" s="838"/>
      <c r="BX21" s="838"/>
      <c r="BY21" s="838"/>
      <c r="BZ21" s="838"/>
      <c r="CA21" s="838"/>
      <c r="CB21" s="838"/>
      <c r="CC21" s="838"/>
      <c r="CD21" s="838"/>
      <c r="CE21" s="838"/>
      <c r="CF21" s="838"/>
      <c r="CG21" s="839"/>
      <c r="CH21" s="840">
        <v>15</v>
      </c>
      <c r="CI21" s="841"/>
      <c r="CJ21" s="841"/>
      <c r="CK21" s="841"/>
      <c r="CL21" s="842"/>
      <c r="CM21" s="840">
        <v>43</v>
      </c>
      <c r="CN21" s="841"/>
      <c r="CO21" s="841"/>
      <c r="CP21" s="841"/>
      <c r="CQ21" s="842"/>
      <c r="CR21" s="840">
        <v>17</v>
      </c>
      <c r="CS21" s="841"/>
      <c r="CT21" s="841"/>
      <c r="CU21" s="841"/>
      <c r="CV21" s="842"/>
      <c r="CW21" s="840">
        <v>3</v>
      </c>
      <c r="CX21" s="841"/>
      <c r="CY21" s="841"/>
      <c r="CZ21" s="841"/>
      <c r="DA21" s="842"/>
      <c r="DB21" s="840" t="s">
        <v>530</v>
      </c>
      <c r="DC21" s="841"/>
      <c r="DD21" s="841"/>
      <c r="DE21" s="841"/>
      <c r="DF21" s="842"/>
      <c r="DG21" s="840" t="s">
        <v>530</v>
      </c>
      <c r="DH21" s="841"/>
      <c r="DI21" s="841"/>
      <c r="DJ21" s="841"/>
      <c r="DK21" s="842"/>
      <c r="DL21" s="840" t="s">
        <v>530</v>
      </c>
      <c r="DM21" s="841"/>
      <c r="DN21" s="841"/>
      <c r="DO21" s="841"/>
      <c r="DP21" s="842"/>
      <c r="DQ21" s="840" t="s">
        <v>530</v>
      </c>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t="s">
        <v>596</v>
      </c>
      <c r="BT22" s="838"/>
      <c r="BU22" s="838"/>
      <c r="BV22" s="838"/>
      <c r="BW22" s="838"/>
      <c r="BX22" s="838"/>
      <c r="BY22" s="838"/>
      <c r="BZ22" s="838"/>
      <c r="CA22" s="838"/>
      <c r="CB22" s="838"/>
      <c r="CC22" s="838"/>
      <c r="CD22" s="838"/>
      <c r="CE22" s="838"/>
      <c r="CF22" s="838"/>
      <c r="CG22" s="839"/>
      <c r="CH22" s="840">
        <v>1</v>
      </c>
      <c r="CI22" s="841"/>
      <c r="CJ22" s="841"/>
      <c r="CK22" s="841"/>
      <c r="CL22" s="842"/>
      <c r="CM22" s="840">
        <v>0</v>
      </c>
      <c r="CN22" s="841"/>
      <c r="CO22" s="841"/>
      <c r="CP22" s="841"/>
      <c r="CQ22" s="842"/>
      <c r="CR22" s="840">
        <v>2</v>
      </c>
      <c r="CS22" s="841"/>
      <c r="CT22" s="841"/>
      <c r="CU22" s="841"/>
      <c r="CV22" s="842"/>
      <c r="CW22" s="840" t="s">
        <v>530</v>
      </c>
      <c r="CX22" s="841"/>
      <c r="CY22" s="841"/>
      <c r="CZ22" s="841"/>
      <c r="DA22" s="842"/>
      <c r="DB22" s="840" t="s">
        <v>530</v>
      </c>
      <c r="DC22" s="841"/>
      <c r="DD22" s="841"/>
      <c r="DE22" s="841"/>
      <c r="DF22" s="842"/>
      <c r="DG22" s="840" t="s">
        <v>530</v>
      </c>
      <c r="DH22" s="841"/>
      <c r="DI22" s="841"/>
      <c r="DJ22" s="841"/>
      <c r="DK22" s="842"/>
      <c r="DL22" s="840" t="s">
        <v>530</v>
      </c>
      <c r="DM22" s="841"/>
      <c r="DN22" s="841"/>
      <c r="DO22" s="841"/>
      <c r="DP22" s="842"/>
      <c r="DQ22" s="840" t="s">
        <v>530</v>
      </c>
      <c r="DR22" s="841"/>
      <c r="DS22" s="841"/>
      <c r="DT22" s="841"/>
      <c r="DU22" s="842"/>
      <c r="DV22" s="837"/>
      <c r="DW22" s="838"/>
      <c r="DX22" s="838"/>
      <c r="DY22" s="838"/>
      <c r="DZ22" s="843"/>
      <c r="EA22" s="230"/>
    </row>
    <row r="23" spans="1:131" s="231" customFormat="1" ht="26.25" customHeight="1" thickBot="1" x14ac:dyDescent="0.25">
      <c r="A23" s="236" t="s">
        <v>392</v>
      </c>
      <c r="B23" s="853" t="s">
        <v>393</v>
      </c>
      <c r="C23" s="854"/>
      <c r="D23" s="854"/>
      <c r="E23" s="854"/>
      <c r="F23" s="854"/>
      <c r="G23" s="854"/>
      <c r="H23" s="854"/>
      <c r="I23" s="854"/>
      <c r="J23" s="854"/>
      <c r="K23" s="854"/>
      <c r="L23" s="854"/>
      <c r="M23" s="854"/>
      <c r="N23" s="854"/>
      <c r="O23" s="854"/>
      <c r="P23" s="855"/>
      <c r="Q23" s="856">
        <v>124246</v>
      </c>
      <c r="R23" s="857"/>
      <c r="S23" s="857"/>
      <c r="T23" s="857"/>
      <c r="U23" s="857"/>
      <c r="V23" s="857">
        <v>120474</v>
      </c>
      <c r="W23" s="857"/>
      <c r="X23" s="857"/>
      <c r="Y23" s="857"/>
      <c r="Z23" s="857"/>
      <c r="AA23" s="857">
        <v>3772</v>
      </c>
      <c r="AB23" s="857"/>
      <c r="AC23" s="857"/>
      <c r="AD23" s="857"/>
      <c r="AE23" s="858"/>
      <c r="AF23" s="859">
        <v>3069</v>
      </c>
      <c r="AG23" s="857"/>
      <c r="AH23" s="857"/>
      <c r="AI23" s="857"/>
      <c r="AJ23" s="860"/>
      <c r="AK23" s="861"/>
      <c r="AL23" s="862"/>
      <c r="AM23" s="862"/>
      <c r="AN23" s="862"/>
      <c r="AO23" s="862"/>
      <c r="AP23" s="857">
        <v>116095</v>
      </c>
      <c r="AQ23" s="857"/>
      <c r="AR23" s="857"/>
      <c r="AS23" s="857"/>
      <c r="AT23" s="857"/>
      <c r="AU23" s="873"/>
      <c r="AV23" s="873"/>
      <c r="AW23" s="873"/>
      <c r="AX23" s="873"/>
      <c r="AY23" s="874"/>
      <c r="AZ23" s="875" t="s">
        <v>126</v>
      </c>
      <c r="BA23" s="876"/>
      <c r="BB23" s="876"/>
      <c r="BC23" s="876"/>
      <c r="BD23" s="877"/>
      <c r="BE23" s="229"/>
      <c r="BF23" s="229"/>
      <c r="BG23" s="229"/>
      <c r="BH23" s="229"/>
      <c r="BI23" s="229"/>
      <c r="BJ23" s="229"/>
      <c r="BK23" s="229"/>
      <c r="BL23" s="229"/>
      <c r="BM23" s="229"/>
      <c r="BN23" s="229"/>
      <c r="BO23" s="229"/>
      <c r="BP23" s="229"/>
      <c r="BQ23" s="234">
        <v>17</v>
      </c>
      <c r="BR23" s="235"/>
      <c r="BS23" s="837" t="s">
        <v>597</v>
      </c>
      <c r="BT23" s="838"/>
      <c r="BU23" s="838"/>
      <c r="BV23" s="838"/>
      <c r="BW23" s="838"/>
      <c r="BX23" s="838"/>
      <c r="BY23" s="838"/>
      <c r="BZ23" s="838"/>
      <c r="CA23" s="838"/>
      <c r="CB23" s="838"/>
      <c r="CC23" s="838"/>
      <c r="CD23" s="838"/>
      <c r="CE23" s="838"/>
      <c r="CF23" s="838"/>
      <c r="CG23" s="839"/>
      <c r="CH23" s="840">
        <v>4</v>
      </c>
      <c r="CI23" s="841"/>
      <c r="CJ23" s="841"/>
      <c r="CK23" s="841"/>
      <c r="CL23" s="842"/>
      <c r="CM23" s="840">
        <v>49</v>
      </c>
      <c r="CN23" s="841"/>
      <c r="CO23" s="841"/>
      <c r="CP23" s="841"/>
      <c r="CQ23" s="842"/>
      <c r="CR23" s="840">
        <v>20</v>
      </c>
      <c r="CS23" s="841"/>
      <c r="CT23" s="841"/>
      <c r="CU23" s="841"/>
      <c r="CV23" s="842"/>
      <c r="CW23" s="840">
        <v>10</v>
      </c>
      <c r="CX23" s="841"/>
      <c r="CY23" s="841"/>
      <c r="CZ23" s="841"/>
      <c r="DA23" s="842"/>
      <c r="DB23" s="840" t="s">
        <v>530</v>
      </c>
      <c r="DC23" s="841"/>
      <c r="DD23" s="841"/>
      <c r="DE23" s="841"/>
      <c r="DF23" s="842"/>
      <c r="DG23" s="840" t="s">
        <v>530</v>
      </c>
      <c r="DH23" s="841"/>
      <c r="DI23" s="841"/>
      <c r="DJ23" s="841"/>
      <c r="DK23" s="842"/>
      <c r="DL23" s="840" t="s">
        <v>530</v>
      </c>
      <c r="DM23" s="841"/>
      <c r="DN23" s="841"/>
      <c r="DO23" s="841"/>
      <c r="DP23" s="842"/>
      <c r="DQ23" s="840" t="s">
        <v>530</v>
      </c>
      <c r="DR23" s="841"/>
      <c r="DS23" s="841"/>
      <c r="DT23" s="841"/>
      <c r="DU23" s="842"/>
      <c r="DV23" s="837"/>
      <c r="DW23" s="838"/>
      <c r="DX23" s="838"/>
      <c r="DY23" s="838"/>
      <c r="DZ23" s="843"/>
      <c r="EA23" s="230"/>
    </row>
    <row r="24" spans="1:131" s="231" customFormat="1" ht="26.25" customHeight="1" x14ac:dyDescent="0.2">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t="s">
        <v>598</v>
      </c>
      <c r="BT24" s="838"/>
      <c r="BU24" s="838"/>
      <c r="BV24" s="838"/>
      <c r="BW24" s="838"/>
      <c r="BX24" s="838"/>
      <c r="BY24" s="838"/>
      <c r="BZ24" s="838"/>
      <c r="CA24" s="838"/>
      <c r="CB24" s="838"/>
      <c r="CC24" s="838"/>
      <c r="CD24" s="838"/>
      <c r="CE24" s="838"/>
      <c r="CF24" s="838"/>
      <c r="CG24" s="839"/>
      <c r="CH24" s="840">
        <v>-16</v>
      </c>
      <c r="CI24" s="841"/>
      <c r="CJ24" s="841"/>
      <c r="CK24" s="841"/>
      <c r="CL24" s="842"/>
      <c r="CM24" s="840">
        <v>-44</v>
      </c>
      <c r="CN24" s="841"/>
      <c r="CO24" s="841"/>
      <c r="CP24" s="841"/>
      <c r="CQ24" s="842"/>
      <c r="CR24" s="840">
        <v>18</v>
      </c>
      <c r="CS24" s="841"/>
      <c r="CT24" s="841"/>
      <c r="CU24" s="841"/>
      <c r="CV24" s="842"/>
      <c r="CW24" s="840">
        <v>3</v>
      </c>
      <c r="CX24" s="841"/>
      <c r="CY24" s="841"/>
      <c r="CZ24" s="841"/>
      <c r="DA24" s="842"/>
      <c r="DB24" s="840" t="s">
        <v>530</v>
      </c>
      <c r="DC24" s="841"/>
      <c r="DD24" s="841"/>
      <c r="DE24" s="841"/>
      <c r="DF24" s="842"/>
      <c r="DG24" s="840" t="s">
        <v>530</v>
      </c>
      <c r="DH24" s="841"/>
      <c r="DI24" s="841"/>
      <c r="DJ24" s="841"/>
      <c r="DK24" s="842"/>
      <c r="DL24" s="840" t="s">
        <v>530</v>
      </c>
      <c r="DM24" s="841"/>
      <c r="DN24" s="841"/>
      <c r="DO24" s="841"/>
      <c r="DP24" s="842"/>
      <c r="DQ24" s="840" t="s">
        <v>530</v>
      </c>
      <c r="DR24" s="841"/>
      <c r="DS24" s="841"/>
      <c r="DT24" s="841"/>
      <c r="DU24" s="842"/>
      <c r="DV24" s="837"/>
      <c r="DW24" s="838"/>
      <c r="DX24" s="838"/>
      <c r="DY24" s="838"/>
      <c r="DZ24" s="843"/>
      <c r="EA24" s="230"/>
    </row>
    <row r="25" spans="1:131" ht="26.25" customHeight="1" thickBot="1" x14ac:dyDescent="0.25">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t="s">
        <v>599</v>
      </c>
      <c r="BT25" s="838"/>
      <c r="BU25" s="838"/>
      <c r="BV25" s="838"/>
      <c r="BW25" s="838"/>
      <c r="BX25" s="838"/>
      <c r="BY25" s="838"/>
      <c r="BZ25" s="838"/>
      <c r="CA25" s="838"/>
      <c r="CB25" s="838"/>
      <c r="CC25" s="838"/>
      <c r="CD25" s="838"/>
      <c r="CE25" s="838"/>
      <c r="CF25" s="838"/>
      <c r="CG25" s="839"/>
      <c r="CH25" s="840">
        <v>35</v>
      </c>
      <c r="CI25" s="841"/>
      <c r="CJ25" s="841"/>
      <c r="CK25" s="841"/>
      <c r="CL25" s="842"/>
      <c r="CM25" s="840">
        <v>610</v>
      </c>
      <c r="CN25" s="841"/>
      <c r="CO25" s="841"/>
      <c r="CP25" s="841"/>
      <c r="CQ25" s="842"/>
      <c r="CR25" s="840">
        <v>1</v>
      </c>
      <c r="CS25" s="841"/>
      <c r="CT25" s="841"/>
      <c r="CU25" s="841"/>
      <c r="CV25" s="842"/>
      <c r="CW25" s="840" t="s">
        <v>530</v>
      </c>
      <c r="CX25" s="841"/>
      <c r="CY25" s="841"/>
      <c r="CZ25" s="841"/>
      <c r="DA25" s="842"/>
      <c r="DB25" s="840">
        <v>273</v>
      </c>
      <c r="DC25" s="841"/>
      <c r="DD25" s="841"/>
      <c r="DE25" s="841"/>
      <c r="DF25" s="842"/>
      <c r="DG25" s="840" t="s">
        <v>530</v>
      </c>
      <c r="DH25" s="841"/>
      <c r="DI25" s="841"/>
      <c r="DJ25" s="841"/>
      <c r="DK25" s="842"/>
      <c r="DL25" s="840" t="s">
        <v>530</v>
      </c>
      <c r="DM25" s="841"/>
      <c r="DN25" s="841"/>
      <c r="DO25" s="841"/>
      <c r="DP25" s="842"/>
      <c r="DQ25" s="840">
        <v>246</v>
      </c>
      <c r="DR25" s="841"/>
      <c r="DS25" s="841"/>
      <c r="DT25" s="841"/>
      <c r="DU25" s="842"/>
      <c r="DV25" s="837"/>
      <c r="DW25" s="838"/>
      <c r="DX25" s="838"/>
      <c r="DY25" s="838"/>
      <c r="DZ25" s="843"/>
      <c r="EA25" s="226"/>
    </row>
    <row r="26" spans="1:131" ht="26.25" customHeight="1" x14ac:dyDescent="0.2">
      <c r="A26" s="791" t="s">
        <v>367</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374</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404</v>
      </c>
      <c r="C28" s="814"/>
      <c r="D28" s="814"/>
      <c r="E28" s="814"/>
      <c r="F28" s="814"/>
      <c r="G28" s="814"/>
      <c r="H28" s="814"/>
      <c r="I28" s="814"/>
      <c r="J28" s="814"/>
      <c r="K28" s="814"/>
      <c r="L28" s="814"/>
      <c r="M28" s="814"/>
      <c r="N28" s="814"/>
      <c r="O28" s="814"/>
      <c r="P28" s="815"/>
      <c r="Q28" s="886">
        <v>18164</v>
      </c>
      <c r="R28" s="887"/>
      <c r="S28" s="887"/>
      <c r="T28" s="887"/>
      <c r="U28" s="887"/>
      <c r="V28" s="887">
        <v>17920</v>
      </c>
      <c r="W28" s="887"/>
      <c r="X28" s="887"/>
      <c r="Y28" s="887"/>
      <c r="Z28" s="887"/>
      <c r="AA28" s="887">
        <v>244</v>
      </c>
      <c r="AB28" s="887"/>
      <c r="AC28" s="887"/>
      <c r="AD28" s="887"/>
      <c r="AE28" s="888"/>
      <c r="AF28" s="889">
        <v>244</v>
      </c>
      <c r="AG28" s="887"/>
      <c r="AH28" s="887"/>
      <c r="AI28" s="887"/>
      <c r="AJ28" s="890"/>
      <c r="AK28" s="891">
        <v>1663</v>
      </c>
      <c r="AL28" s="892"/>
      <c r="AM28" s="892"/>
      <c r="AN28" s="892"/>
      <c r="AO28" s="892"/>
      <c r="AP28" s="892">
        <v>23</v>
      </c>
      <c r="AQ28" s="892"/>
      <c r="AR28" s="892"/>
      <c r="AS28" s="892"/>
      <c r="AT28" s="892"/>
      <c r="AU28" s="892">
        <v>1</v>
      </c>
      <c r="AV28" s="892"/>
      <c r="AW28" s="892"/>
      <c r="AX28" s="892"/>
      <c r="AY28" s="892"/>
      <c r="AZ28" s="893" t="s">
        <v>530</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405</v>
      </c>
      <c r="C29" s="845"/>
      <c r="D29" s="845"/>
      <c r="E29" s="845"/>
      <c r="F29" s="845"/>
      <c r="G29" s="845"/>
      <c r="H29" s="845"/>
      <c r="I29" s="845"/>
      <c r="J29" s="845"/>
      <c r="K29" s="845"/>
      <c r="L29" s="845"/>
      <c r="M29" s="845"/>
      <c r="N29" s="845"/>
      <c r="O29" s="845"/>
      <c r="P29" s="846"/>
      <c r="Q29" s="847">
        <v>82</v>
      </c>
      <c r="R29" s="848"/>
      <c r="S29" s="848"/>
      <c r="T29" s="848"/>
      <c r="U29" s="848"/>
      <c r="V29" s="848">
        <v>82</v>
      </c>
      <c r="W29" s="848"/>
      <c r="X29" s="848"/>
      <c r="Y29" s="848"/>
      <c r="Z29" s="848"/>
      <c r="AA29" s="848" t="s">
        <v>605</v>
      </c>
      <c r="AB29" s="848"/>
      <c r="AC29" s="848"/>
      <c r="AD29" s="848"/>
      <c r="AE29" s="849"/>
      <c r="AF29" s="850" t="s">
        <v>406</v>
      </c>
      <c r="AG29" s="851"/>
      <c r="AH29" s="851"/>
      <c r="AI29" s="851"/>
      <c r="AJ29" s="852"/>
      <c r="AK29" s="898">
        <v>45</v>
      </c>
      <c r="AL29" s="894"/>
      <c r="AM29" s="894"/>
      <c r="AN29" s="894"/>
      <c r="AO29" s="894"/>
      <c r="AP29" s="894" t="s">
        <v>530</v>
      </c>
      <c r="AQ29" s="894"/>
      <c r="AR29" s="894"/>
      <c r="AS29" s="894"/>
      <c r="AT29" s="894"/>
      <c r="AU29" s="894" t="s">
        <v>579</v>
      </c>
      <c r="AV29" s="894"/>
      <c r="AW29" s="894"/>
      <c r="AX29" s="894"/>
      <c r="AY29" s="894"/>
      <c r="AZ29" s="895" t="s">
        <v>530</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v>20791</v>
      </c>
      <c r="R30" s="848"/>
      <c r="S30" s="848"/>
      <c r="T30" s="848"/>
      <c r="U30" s="848"/>
      <c r="V30" s="848">
        <v>19622</v>
      </c>
      <c r="W30" s="848"/>
      <c r="X30" s="848"/>
      <c r="Y30" s="848"/>
      <c r="Z30" s="848"/>
      <c r="AA30" s="848">
        <v>1169</v>
      </c>
      <c r="AB30" s="848"/>
      <c r="AC30" s="848"/>
      <c r="AD30" s="848"/>
      <c r="AE30" s="849"/>
      <c r="AF30" s="850">
        <v>1169</v>
      </c>
      <c r="AG30" s="851"/>
      <c r="AH30" s="851"/>
      <c r="AI30" s="851"/>
      <c r="AJ30" s="852"/>
      <c r="AK30" s="898">
        <v>3034</v>
      </c>
      <c r="AL30" s="894"/>
      <c r="AM30" s="894"/>
      <c r="AN30" s="894"/>
      <c r="AO30" s="894"/>
      <c r="AP30" s="894" t="s">
        <v>530</v>
      </c>
      <c r="AQ30" s="894"/>
      <c r="AR30" s="894"/>
      <c r="AS30" s="894"/>
      <c r="AT30" s="894"/>
      <c r="AU30" s="894" t="s">
        <v>579</v>
      </c>
      <c r="AV30" s="894"/>
      <c r="AW30" s="894"/>
      <c r="AX30" s="894"/>
      <c r="AY30" s="894"/>
      <c r="AZ30" s="895" t="s">
        <v>530</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408</v>
      </c>
      <c r="C31" s="845"/>
      <c r="D31" s="845"/>
      <c r="E31" s="845"/>
      <c r="F31" s="845"/>
      <c r="G31" s="845"/>
      <c r="H31" s="845"/>
      <c r="I31" s="845"/>
      <c r="J31" s="845"/>
      <c r="K31" s="845"/>
      <c r="L31" s="845"/>
      <c r="M31" s="845"/>
      <c r="N31" s="845"/>
      <c r="O31" s="845"/>
      <c r="P31" s="846"/>
      <c r="Q31" s="847">
        <v>2119</v>
      </c>
      <c r="R31" s="848"/>
      <c r="S31" s="848"/>
      <c r="T31" s="848"/>
      <c r="U31" s="848"/>
      <c r="V31" s="848">
        <v>2116</v>
      </c>
      <c r="W31" s="848"/>
      <c r="X31" s="848"/>
      <c r="Y31" s="848"/>
      <c r="Z31" s="848"/>
      <c r="AA31" s="848">
        <v>3</v>
      </c>
      <c r="AB31" s="848"/>
      <c r="AC31" s="848"/>
      <c r="AD31" s="848"/>
      <c r="AE31" s="849"/>
      <c r="AF31" s="850">
        <v>3</v>
      </c>
      <c r="AG31" s="851"/>
      <c r="AH31" s="851"/>
      <c r="AI31" s="851"/>
      <c r="AJ31" s="852"/>
      <c r="AK31" s="898">
        <v>495</v>
      </c>
      <c r="AL31" s="894"/>
      <c r="AM31" s="894"/>
      <c r="AN31" s="894"/>
      <c r="AO31" s="894"/>
      <c r="AP31" s="894" t="s">
        <v>530</v>
      </c>
      <c r="AQ31" s="894"/>
      <c r="AR31" s="894"/>
      <c r="AS31" s="894"/>
      <c r="AT31" s="894"/>
      <c r="AU31" s="894" t="s">
        <v>579</v>
      </c>
      <c r="AV31" s="894"/>
      <c r="AW31" s="894"/>
      <c r="AX31" s="894"/>
      <c r="AY31" s="894"/>
      <c r="AZ31" s="895" t="s">
        <v>530</v>
      </c>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409</v>
      </c>
      <c r="C32" s="845"/>
      <c r="D32" s="845"/>
      <c r="E32" s="845"/>
      <c r="F32" s="845"/>
      <c r="G32" s="845"/>
      <c r="H32" s="845"/>
      <c r="I32" s="845"/>
      <c r="J32" s="845"/>
      <c r="K32" s="845"/>
      <c r="L32" s="845"/>
      <c r="M32" s="845"/>
      <c r="N32" s="845"/>
      <c r="O32" s="845"/>
      <c r="P32" s="846"/>
      <c r="Q32" s="847">
        <v>4881</v>
      </c>
      <c r="R32" s="848"/>
      <c r="S32" s="848"/>
      <c r="T32" s="848"/>
      <c r="U32" s="848"/>
      <c r="V32" s="848">
        <v>4526</v>
      </c>
      <c r="W32" s="848"/>
      <c r="X32" s="848"/>
      <c r="Y32" s="848"/>
      <c r="Z32" s="848"/>
      <c r="AA32" s="848">
        <v>355</v>
      </c>
      <c r="AB32" s="848"/>
      <c r="AC32" s="848"/>
      <c r="AD32" s="848"/>
      <c r="AE32" s="849"/>
      <c r="AF32" s="850">
        <v>2240</v>
      </c>
      <c r="AG32" s="851"/>
      <c r="AH32" s="851"/>
      <c r="AI32" s="851"/>
      <c r="AJ32" s="852"/>
      <c r="AK32" s="898">
        <v>1009</v>
      </c>
      <c r="AL32" s="894"/>
      <c r="AM32" s="894"/>
      <c r="AN32" s="894"/>
      <c r="AO32" s="894"/>
      <c r="AP32" s="894">
        <v>20106</v>
      </c>
      <c r="AQ32" s="894"/>
      <c r="AR32" s="894"/>
      <c r="AS32" s="894"/>
      <c r="AT32" s="894"/>
      <c r="AU32" s="894">
        <v>4986</v>
      </c>
      <c r="AV32" s="894"/>
      <c r="AW32" s="894"/>
      <c r="AX32" s="894"/>
      <c r="AY32" s="894"/>
      <c r="AZ32" s="895" t="s">
        <v>530</v>
      </c>
      <c r="BA32" s="895"/>
      <c r="BB32" s="895"/>
      <c r="BC32" s="895"/>
      <c r="BD32" s="895"/>
      <c r="BE32" s="896" t="s">
        <v>410</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411</v>
      </c>
      <c r="C33" s="845"/>
      <c r="D33" s="845"/>
      <c r="E33" s="845"/>
      <c r="F33" s="845"/>
      <c r="G33" s="845"/>
      <c r="H33" s="845"/>
      <c r="I33" s="845"/>
      <c r="J33" s="845"/>
      <c r="K33" s="845"/>
      <c r="L33" s="845"/>
      <c r="M33" s="845"/>
      <c r="N33" s="845"/>
      <c r="O33" s="845"/>
      <c r="P33" s="846"/>
      <c r="Q33" s="847">
        <v>2</v>
      </c>
      <c r="R33" s="848"/>
      <c r="S33" s="848"/>
      <c r="T33" s="848"/>
      <c r="U33" s="848"/>
      <c r="V33" s="848">
        <v>5</v>
      </c>
      <c r="W33" s="848"/>
      <c r="X33" s="848"/>
      <c r="Y33" s="848"/>
      <c r="Z33" s="848"/>
      <c r="AA33" s="848">
        <v>-3</v>
      </c>
      <c r="AB33" s="848"/>
      <c r="AC33" s="848"/>
      <c r="AD33" s="848"/>
      <c r="AE33" s="849"/>
      <c r="AF33" s="850">
        <v>7</v>
      </c>
      <c r="AG33" s="851"/>
      <c r="AH33" s="851"/>
      <c r="AI33" s="851"/>
      <c r="AJ33" s="852"/>
      <c r="AK33" s="898" t="s">
        <v>579</v>
      </c>
      <c r="AL33" s="894"/>
      <c r="AM33" s="894"/>
      <c r="AN33" s="894"/>
      <c r="AO33" s="894"/>
      <c r="AP33" s="894" t="s">
        <v>579</v>
      </c>
      <c r="AQ33" s="894"/>
      <c r="AR33" s="894"/>
      <c r="AS33" s="894"/>
      <c r="AT33" s="894"/>
      <c r="AU33" s="894" t="s">
        <v>579</v>
      </c>
      <c r="AV33" s="894"/>
      <c r="AW33" s="894"/>
      <c r="AX33" s="894"/>
      <c r="AY33" s="894"/>
      <c r="AZ33" s="895" t="s">
        <v>530</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412</v>
      </c>
      <c r="C34" s="845"/>
      <c r="D34" s="845"/>
      <c r="E34" s="845"/>
      <c r="F34" s="845"/>
      <c r="G34" s="845"/>
      <c r="H34" s="845"/>
      <c r="I34" s="845"/>
      <c r="J34" s="845"/>
      <c r="K34" s="845"/>
      <c r="L34" s="845"/>
      <c r="M34" s="845"/>
      <c r="N34" s="845"/>
      <c r="O34" s="845"/>
      <c r="P34" s="846"/>
      <c r="Q34" s="847">
        <v>8902</v>
      </c>
      <c r="R34" s="848"/>
      <c r="S34" s="848"/>
      <c r="T34" s="848"/>
      <c r="U34" s="848"/>
      <c r="V34" s="848">
        <v>8151</v>
      </c>
      <c r="W34" s="848"/>
      <c r="X34" s="848"/>
      <c r="Y34" s="848"/>
      <c r="Z34" s="848"/>
      <c r="AA34" s="848">
        <v>751</v>
      </c>
      <c r="AB34" s="848"/>
      <c r="AC34" s="848"/>
      <c r="AD34" s="848"/>
      <c r="AE34" s="849"/>
      <c r="AF34" s="850">
        <v>2803</v>
      </c>
      <c r="AG34" s="851"/>
      <c r="AH34" s="851"/>
      <c r="AI34" s="851"/>
      <c r="AJ34" s="852"/>
      <c r="AK34" s="898">
        <v>1394</v>
      </c>
      <c r="AL34" s="894"/>
      <c r="AM34" s="894"/>
      <c r="AN34" s="894"/>
      <c r="AO34" s="894"/>
      <c r="AP34" s="894">
        <v>2878</v>
      </c>
      <c r="AQ34" s="894"/>
      <c r="AR34" s="894"/>
      <c r="AS34" s="894"/>
      <c r="AT34" s="894"/>
      <c r="AU34" s="894">
        <v>1726</v>
      </c>
      <c r="AV34" s="894"/>
      <c r="AW34" s="894"/>
      <c r="AX34" s="894"/>
      <c r="AY34" s="894"/>
      <c r="AZ34" s="895" t="s">
        <v>530</v>
      </c>
      <c r="BA34" s="895"/>
      <c r="BB34" s="895"/>
      <c r="BC34" s="895"/>
      <c r="BD34" s="895"/>
      <c r="BE34" s="896" t="s">
        <v>410</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413</v>
      </c>
      <c r="C35" s="845"/>
      <c r="D35" s="845"/>
      <c r="E35" s="845"/>
      <c r="F35" s="845"/>
      <c r="G35" s="845"/>
      <c r="H35" s="845"/>
      <c r="I35" s="845"/>
      <c r="J35" s="845"/>
      <c r="K35" s="845"/>
      <c r="L35" s="845"/>
      <c r="M35" s="845"/>
      <c r="N35" s="845"/>
      <c r="O35" s="845"/>
      <c r="P35" s="846"/>
      <c r="Q35" s="847">
        <v>8937</v>
      </c>
      <c r="R35" s="848"/>
      <c r="S35" s="848"/>
      <c r="T35" s="848"/>
      <c r="U35" s="848"/>
      <c r="V35" s="848">
        <v>8223</v>
      </c>
      <c r="W35" s="848"/>
      <c r="X35" s="848"/>
      <c r="Y35" s="848"/>
      <c r="Z35" s="848"/>
      <c r="AA35" s="848">
        <v>714</v>
      </c>
      <c r="AB35" s="848"/>
      <c r="AC35" s="848"/>
      <c r="AD35" s="848"/>
      <c r="AE35" s="849"/>
      <c r="AF35" s="850">
        <v>3427</v>
      </c>
      <c r="AG35" s="851"/>
      <c r="AH35" s="851"/>
      <c r="AI35" s="851"/>
      <c r="AJ35" s="852"/>
      <c r="AK35" s="898">
        <v>4092</v>
      </c>
      <c r="AL35" s="894"/>
      <c r="AM35" s="894"/>
      <c r="AN35" s="894"/>
      <c r="AO35" s="894"/>
      <c r="AP35" s="894">
        <v>55912</v>
      </c>
      <c r="AQ35" s="894"/>
      <c r="AR35" s="894"/>
      <c r="AS35" s="894"/>
      <c r="AT35" s="894"/>
      <c r="AU35" s="894">
        <v>31590</v>
      </c>
      <c r="AV35" s="894"/>
      <c r="AW35" s="894"/>
      <c r="AX35" s="894"/>
      <c r="AY35" s="894"/>
      <c r="AZ35" s="895" t="s">
        <v>530</v>
      </c>
      <c r="BA35" s="895"/>
      <c r="BB35" s="895"/>
      <c r="BC35" s="895"/>
      <c r="BD35" s="895"/>
      <c r="BE35" s="896" t="s">
        <v>410</v>
      </c>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414</v>
      </c>
      <c r="C36" s="845"/>
      <c r="D36" s="845"/>
      <c r="E36" s="845"/>
      <c r="F36" s="845"/>
      <c r="G36" s="845"/>
      <c r="H36" s="845"/>
      <c r="I36" s="845"/>
      <c r="J36" s="845"/>
      <c r="K36" s="845"/>
      <c r="L36" s="845"/>
      <c r="M36" s="845"/>
      <c r="N36" s="845"/>
      <c r="O36" s="845"/>
      <c r="P36" s="846"/>
      <c r="Q36" s="847">
        <v>28</v>
      </c>
      <c r="R36" s="848"/>
      <c r="S36" s="848"/>
      <c r="T36" s="848"/>
      <c r="U36" s="848"/>
      <c r="V36" s="848">
        <v>28</v>
      </c>
      <c r="W36" s="848"/>
      <c r="X36" s="848"/>
      <c r="Y36" s="848"/>
      <c r="Z36" s="848"/>
      <c r="AA36" s="848">
        <v>0</v>
      </c>
      <c r="AB36" s="848"/>
      <c r="AC36" s="848"/>
      <c r="AD36" s="848"/>
      <c r="AE36" s="849"/>
      <c r="AF36" s="850">
        <v>0</v>
      </c>
      <c r="AG36" s="851"/>
      <c r="AH36" s="851"/>
      <c r="AI36" s="851"/>
      <c r="AJ36" s="852"/>
      <c r="AK36" s="898" t="s">
        <v>579</v>
      </c>
      <c r="AL36" s="894"/>
      <c r="AM36" s="894"/>
      <c r="AN36" s="894"/>
      <c r="AO36" s="894"/>
      <c r="AP36" s="894">
        <v>194</v>
      </c>
      <c r="AQ36" s="894"/>
      <c r="AR36" s="894"/>
      <c r="AS36" s="894"/>
      <c r="AT36" s="894"/>
      <c r="AU36" s="894" t="s">
        <v>579</v>
      </c>
      <c r="AV36" s="894"/>
      <c r="AW36" s="894"/>
      <c r="AX36" s="894"/>
      <c r="AY36" s="894"/>
      <c r="AZ36" s="895" t="s">
        <v>530</v>
      </c>
      <c r="BA36" s="895"/>
      <c r="BB36" s="895"/>
      <c r="BC36" s="895"/>
      <c r="BD36" s="895"/>
      <c r="BE36" s="896" t="s">
        <v>415</v>
      </c>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t="s">
        <v>416</v>
      </c>
      <c r="C37" s="845"/>
      <c r="D37" s="845"/>
      <c r="E37" s="845"/>
      <c r="F37" s="845"/>
      <c r="G37" s="845"/>
      <c r="H37" s="845"/>
      <c r="I37" s="845"/>
      <c r="J37" s="845"/>
      <c r="K37" s="845"/>
      <c r="L37" s="845"/>
      <c r="M37" s="845"/>
      <c r="N37" s="845"/>
      <c r="O37" s="845"/>
      <c r="P37" s="846"/>
      <c r="Q37" s="847">
        <v>51</v>
      </c>
      <c r="R37" s="848"/>
      <c r="S37" s="848"/>
      <c r="T37" s="848"/>
      <c r="U37" s="848"/>
      <c r="V37" s="848">
        <v>51</v>
      </c>
      <c r="W37" s="848"/>
      <c r="X37" s="848"/>
      <c r="Y37" s="848"/>
      <c r="Z37" s="848"/>
      <c r="AA37" s="848" t="s">
        <v>580</v>
      </c>
      <c r="AB37" s="848"/>
      <c r="AC37" s="848"/>
      <c r="AD37" s="848"/>
      <c r="AE37" s="849"/>
      <c r="AF37" s="850" t="s">
        <v>126</v>
      </c>
      <c r="AG37" s="851"/>
      <c r="AH37" s="851"/>
      <c r="AI37" s="851"/>
      <c r="AJ37" s="852"/>
      <c r="AK37" s="898">
        <v>9</v>
      </c>
      <c r="AL37" s="894"/>
      <c r="AM37" s="894"/>
      <c r="AN37" s="894"/>
      <c r="AO37" s="894"/>
      <c r="AP37" s="894">
        <v>43</v>
      </c>
      <c r="AQ37" s="894"/>
      <c r="AR37" s="894"/>
      <c r="AS37" s="894"/>
      <c r="AT37" s="894"/>
      <c r="AU37" s="894">
        <v>3</v>
      </c>
      <c r="AV37" s="894"/>
      <c r="AW37" s="894"/>
      <c r="AX37" s="894"/>
      <c r="AY37" s="894"/>
      <c r="AZ37" s="895" t="s">
        <v>530</v>
      </c>
      <c r="BA37" s="895"/>
      <c r="BB37" s="895"/>
      <c r="BC37" s="895"/>
      <c r="BD37" s="895"/>
      <c r="BE37" s="896" t="s">
        <v>417</v>
      </c>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t="s">
        <v>418</v>
      </c>
      <c r="C38" s="845"/>
      <c r="D38" s="845"/>
      <c r="E38" s="845"/>
      <c r="F38" s="845"/>
      <c r="G38" s="845"/>
      <c r="H38" s="845"/>
      <c r="I38" s="845"/>
      <c r="J38" s="845"/>
      <c r="K38" s="845"/>
      <c r="L38" s="845"/>
      <c r="M38" s="845"/>
      <c r="N38" s="845"/>
      <c r="O38" s="845"/>
      <c r="P38" s="846"/>
      <c r="Q38" s="847">
        <v>36</v>
      </c>
      <c r="R38" s="848"/>
      <c r="S38" s="848"/>
      <c r="T38" s="848"/>
      <c r="U38" s="848"/>
      <c r="V38" s="848">
        <v>36</v>
      </c>
      <c r="W38" s="848"/>
      <c r="X38" s="848"/>
      <c r="Y38" s="848"/>
      <c r="Z38" s="848"/>
      <c r="AA38" s="848" t="s">
        <v>580</v>
      </c>
      <c r="AB38" s="848"/>
      <c r="AC38" s="848"/>
      <c r="AD38" s="848"/>
      <c r="AE38" s="849"/>
      <c r="AF38" s="850" t="s">
        <v>126</v>
      </c>
      <c r="AG38" s="851"/>
      <c r="AH38" s="851"/>
      <c r="AI38" s="851"/>
      <c r="AJ38" s="852"/>
      <c r="AK38" s="898">
        <v>36</v>
      </c>
      <c r="AL38" s="894"/>
      <c r="AM38" s="894"/>
      <c r="AN38" s="894"/>
      <c r="AO38" s="894"/>
      <c r="AP38" s="894" t="s">
        <v>580</v>
      </c>
      <c r="AQ38" s="894"/>
      <c r="AR38" s="894"/>
      <c r="AS38" s="894"/>
      <c r="AT38" s="894"/>
      <c r="AU38" s="894" t="s">
        <v>579</v>
      </c>
      <c r="AV38" s="894"/>
      <c r="AW38" s="894"/>
      <c r="AX38" s="894"/>
      <c r="AY38" s="894"/>
      <c r="AZ38" s="895" t="s">
        <v>530</v>
      </c>
      <c r="BA38" s="895"/>
      <c r="BB38" s="895"/>
      <c r="BC38" s="895"/>
      <c r="BD38" s="895"/>
      <c r="BE38" s="896" t="s">
        <v>415</v>
      </c>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t="s">
        <v>419</v>
      </c>
      <c r="C39" s="845"/>
      <c r="D39" s="845"/>
      <c r="E39" s="845"/>
      <c r="F39" s="845"/>
      <c r="G39" s="845"/>
      <c r="H39" s="845"/>
      <c r="I39" s="845"/>
      <c r="J39" s="845"/>
      <c r="K39" s="845"/>
      <c r="L39" s="845"/>
      <c r="M39" s="845"/>
      <c r="N39" s="845"/>
      <c r="O39" s="845"/>
      <c r="P39" s="846"/>
      <c r="Q39" s="847">
        <v>57</v>
      </c>
      <c r="R39" s="848"/>
      <c r="S39" s="848"/>
      <c r="T39" s="848"/>
      <c r="U39" s="848"/>
      <c r="V39" s="848">
        <v>57</v>
      </c>
      <c r="W39" s="848"/>
      <c r="X39" s="848"/>
      <c r="Y39" s="848"/>
      <c r="Z39" s="848"/>
      <c r="AA39" s="848">
        <v>0</v>
      </c>
      <c r="AB39" s="848"/>
      <c r="AC39" s="848"/>
      <c r="AD39" s="848"/>
      <c r="AE39" s="849"/>
      <c r="AF39" s="850">
        <v>0</v>
      </c>
      <c r="AG39" s="851"/>
      <c r="AH39" s="851"/>
      <c r="AI39" s="851"/>
      <c r="AJ39" s="852"/>
      <c r="AK39" s="898" t="s">
        <v>579</v>
      </c>
      <c r="AL39" s="894"/>
      <c r="AM39" s="894"/>
      <c r="AN39" s="894"/>
      <c r="AO39" s="894"/>
      <c r="AP39" s="894" t="s">
        <v>580</v>
      </c>
      <c r="AQ39" s="894"/>
      <c r="AR39" s="894"/>
      <c r="AS39" s="894"/>
      <c r="AT39" s="894"/>
      <c r="AU39" s="894" t="s">
        <v>579</v>
      </c>
      <c r="AV39" s="894"/>
      <c r="AW39" s="894"/>
      <c r="AX39" s="894"/>
      <c r="AY39" s="894"/>
      <c r="AZ39" s="895" t="s">
        <v>530</v>
      </c>
      <c r="BA39" s="895"/>
      <c r="BB39" s="895"/>
      <c r="BC39" s="895"/>
      <c r="BD39" s="895"/>
      <c r="BE39" s="896" t="s">
        <v>417</v>
      </c>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420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392</v>
      </c>
      <c r="B63" s="853" t="s">
        <v>421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9893</v>
      </c>
      <c r="AG63" s="908"/>
      <c r="AH63" s="908"/>
      <c r="AI63" s="908"/>
      <c r="AJ63" s="909"/>
      <c r="AK63" s="910"/>
      <c r="AL63" s="905"/>
      <c r="AM63" s="905"/>
      <c r="AN63" s="905"/>
      <c r="AO63" s="905"/>
      <c r="AP63" s="908">
        <v>79156</v>
      </c>
      <c r="AQ63" s="908"/>
      <c r="AR63" s="908"/>
      <c r="AS63" s="908"/>
      <c r="AT63" s="908"/>
      <c r="AU63" s="908">
        <v>38307</v>
      </c>
      <c r="AV63" s="908"/>
      <c r="AW63" s="908"/>
      <c r="AX63" s="908"/>
      <c r="AY63" s="908"/>
      <c r="AZ63" s="912"/>
      <c r="BA63" s="912"/>
      <c r="BB63" s="912"/>
      <c r="BC63" s="912"/>
      <c r="BD63" s="912"/>
      <c r="BE63" s="913"/>
      <c r="BF63" s="913"/>
      <c r="BG63" s="913"/>
      <c r="BH63" s="913"/>
      <c r="BI63" s="914"/>
      <c r="BJ63" s="915" t="s">
        <v>126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423</v>
      </c>
      <c r="B66" s="792"/>
      <c r="C66" s="792"/>
      <c r="D66" s="792"/>
      <c r="E66" s="792"/>
      <c r="F66" s="792"/>
      <c r="G66" s="792"/>
      <c r="H66" s="792"/>
      <c r="I66" s="792"/>
      <c r="J66" s="792"/>
      <c r="K66" s="792"/>
      <c r="L66" s="792"/>
      <c r="M66" s="792"/>
      <c r="N66" s="792"/>
      <c r="O66" s="792"/>
      <c r="P66" s="793"/>
      <c r="Q66" s="797" t="s">
        <v>396</v>
      </c>
      <c r="R66" s="798"/>
      <c r="S66" s="798"/>
      <c r="T66" s="798"/>
      <c r="U66" s="799"/>
      <c r="V66" s="797" t="s">
        <v>397</v>
      </c>
      <c r="W66" s="798"/>
      <c r="X66" s="798"/>
      <c r="Y66" s="798"/>
      <c r="Z66" s="799"/>
      <c r="AA66" s="797" t="s">
        <v>398</v>
      </c>
      <c r="AB66" s="798"/>
      <c r="AC66" s="798"/>
      <c r="AD66" s="798"/>
      <c r="AE66" s="799"/>
      <c r="AF66" s="918" t="s">
        <v>399</v>
      </c>
      <c r="AG66" s="879"/>
      <c r="AH66" s="879"/>
      <c r="AI66" s="879"/>
      <c r="AJ66" s="919"/>
      <c r="AK66" s="797" t="s">
        <v>424</v>
      </c>
      <c r="AL66" s="792"/>
      <c r="AM66" s="792"/>
      <c r="AN66" s="792"/>
      <c r="AO66" s="793"/>
      <c r="AP66" s="797" t="s">
        <v>425</v>
      </c>
      <c r="AQ66" s="798"/>
      <c r="AR66" s="798"/>
      <c r="AS66" s="798"/>
      <c r="AT66" s="799"/>
      <c r="AU66" s="797" t="s">
        <v>426</v>
      </c>
      <c r="AV66" s="798"/>
      <c r="AW66" s="798"/>
      <c r="AX66" s="798"/>
      <c r="AY66" s="799"/>
      <c r="AZ66" s="797" t="s">
        <v>374</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600</v>
      </c>
      <c r="C68" s="934"/>
      <c r="D68" s="934"/>
      <c r="E68" s="934"/>
      <c r="F68" s="934"/>
      <c r="G68" s="934"/>
      <c r="H68" s="934"/>
      <c r="I68" s="934"/>
      <c r="J68" s="934"/>
      <c r="K68" s="934"/>
      <c r="L68" s="934"/>
      <c r="M68" s="934"/>
      <c r="N68" s="934"/>
      <c r="O68" s="934"/>
      <c r="P68" s="935"/>
      <c r="Q68" s="936">
        <v>16496</v>
      </c>
      <c r="R68" s="930"/>
      <c r="S68" s="930"/>
      <c r="T68" s="930"/>
      <c r="U68" s="930"/>
      <c r="V68" s="930">
        <v>16421</v>
      </c>
      <c r="W68" s="930"/>
      <c r="X68" s="930"/>
      <c r="Y68" s="930"/>
      <c r="Z68" s="930"/>
      <c r="AA68" s="930">
        <v>75</v>
      </c>
      <c r="AB68" s="930"/>
      <c r="AC68" s="930"/>
      <c r="AD68" s="930"/>
      <c r="AE68" s="930"/>
      <c r="AF68" s="930">
        <v>66</v>
      </c>
      <c r="AG68" s="930"/>
      <c r="AH68" s="930"/>
      <c r="AI68" s="930"/>
      <c r="AJ68" s="930"/>
      <c r="AK68" s="930">
        <v>44</v>
      </c>
      <c r="AL68" s="930"/>
      <c r="AM68" s="930"/>
      <c r="AN68" s="930"/>
      <c r="AO68" s="930"/>
      <c r="AP68" s="930">
        <v>2407</v>
      </c>
      <c r="AQ68" s="930"/>
      <c r="AR68" s="930"/>
      <c r="AS68" s="930"/>
      <c r="AT68" s="930"/>
      <c r="AU68" s="930">
        <v>2001</v>
      </c>
      <c r="AV68" s="930"/>
      <c r="AW68" s="930"/>
      <c r="AX68" s="930"/>
      <c r="AY68" s="930"/>
      <c r="AZ68" s="931" t="s">
        <v>602</v>
      </c>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600</v>
      </c>
      <c r="C69" s="938"/>
      <c r="D69" s="938"/>
      <c r="E69" s="938"/>
      <c r="F69" s="938"/>
      <c r="G69" s="938"/>
      <c r="H69" s="938"/>
      <c r="I69" s="938"/>
      <c r="J69" s="938"/>
      <c r="K69" s="938"/>
      <c r="L69" s="938"/>
      <c r="M69" s="938"/>
      <c r="N69" s="938"/>
      <c r="O69" s="938"/>
      <c r="P69" s="939"/>
      <c r="Q69" s="940">
        <v>3</v>
      </c>
      <c r="R69" s="894"/>
      <c r="S69" s="894"/>
      <c r="T69" s="894"/>
      <c r="U69" s="894"/>
      <c r="V69" s="894">
        <v>2</v>
      </c>
      <c r="W69" s="894"/>
      <c r="X69" s="894"/>
      <c r="Y69" s="894"/>
      <c r="Z69" s="894"/>
      <c r="AA69" s="894">
        <v>0</v>
      </c>
      <c r="AB69" s="894"/>
      <c r="AC69" s="894"/>
      <c r="AD69" s="894"/>
      <c r="AE69" s="894"/>
      <c r="AF69" s="894">
        <v>0</v>
      </c>
      <c r="AG69" s="894"/>
      <c r="AH69" s="894"/>
      <c r="AI69" s="894"/>
      <c r="AJ69" s="894"/>
      <c r="AK69" s="894" t="s">
        <v>530</v>
      </c>
      <c r="AL69" s="894"/>
      <c r="AM69" s="894"/>
      <c r="AN69" s="894"/>
      <c r="AO69" s="894"/>
      <c r="AP69" s="894" t="s">
        <v>530</v>
      </c>
      <c r="AQ69" s="894"/>
      <c r="AR69" s="894"/>
      <c r="AS69" s="894"/>
      <c r="AT69" s="894"/>
      <c r="AU69" s="894" t="s">
        <v>530</v>
      </c>
      <c r="AV69" s="894"/>
      <c r="AW69" s="894"/>
      <c r="AX69" s="894"/>
      <c r="AY69" s="894"/>
      <c r="AZ69" s="896" t="s">
        <v>603</v>
      </c>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601</v>
      </c>
      <c r="C70" s="938"/>
      <c r="D70" s="938"/>
      <c r="E70" s="938"/>
      <c r="F70" s="938"/>
      <c r="G70" s="938"/>
      <c r="H70" s="938"/>
      <c r="I70" s="938"/>
      <c r="J70" s="938"/>
      <c r="K70" s="938"/>
      <c r="L70" s="938"/>
      <c r="M70" s="938"/>
      <c r="N70" s="938"/>
      <c r="O70" s="938"/>
      <c r="P70" s="939"/>
      <c r="Q70" s="940">
        <v>121</v>
      </c>
      <c r="R70" s="894"/>
      <c r="S70" s="894"/>
      <c r="T70" s="894"/>
      <c r="U70" s="894"/>
      <c r="V70" s="894">
        <v>119</v>
      </c>
      <c r="W70" s="894"/>
      <c r="X70" s="894"/>
      <c r="Y70" s="894"/>
      <c r="Z70" s="894"/>
      <c r="AA70" s="894">
        <v>2</v>
      </c>
      <c r="AB70" s="894"/>
      <c r="AC70" s="894"/>
      <c r="AD70" s="894"/>
      <c r="AE70" s="894"/>
      <c r="AF70" s="894">
        <v>2</v>
      </c>
      <c r="AG70" s="894"/>
      <c r="AH70" s="894"/>
      <c r="AI70" s="894"/>
      <c r="AJ70" s="894"/>
      <c r="AK70" s="894">
        <v>49</v>
      </c>
      <c r="AL70" s="894"/>
      <c r="AM70" s="894"/>
      <c r="AN70" s="894"/>
      <c r="AO70" s="894"/>
      <c r="AP70" s="894" t="s">
        <v>530</v>
      </c>
      <c r="AQ70" s="894"/>
      <c r="AR70" s="894"/>
      <c r="AS70" s="894"/>
      <c r="AT70" s="894"/>
      <c r="AU70" s="894" t="s">
        <v>530</v>
      </c>
      <c r="AV70" s="894"/>
      <c r="AW70" s="894"/>
      <c r="AX70" s="894"/>
      <c r="AY70" s="894"/>
      <c r="AZ70" s="896" t="s">
        <v>564</v>
      </c>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601</v>
      </c>
      <c r="C71" s="938"/>
      <c r="D71" s="938"/>
      <c r="E71" s="938"/>
      <c r="F71" s="938"/>
      <c r="G71" s="938"/>
      <c r="H71" s="938"/>
      <c r="I71" s="938"/>
      <c r="J71" s="938"/>
      <c r="K71" s="938"/>
      <c r="L71" s="938"/>
      <c r="M71" s="938"/>
      <c r="N71" s="938"/>
      <c r="O71" s="938"/>
      <c r="P71" s="939"/>
      <c r="Q71" s="940">
        <v>86783</v>
      </c>
      <c r="R71" s="894"/>
      <c r="S71" s="894"/>
      <c r="T71" s="894"/>
      <c r="U71" s="894"/>
      <c r="V71" s="894">
        <v>84421</v>
      </c>
      <c r="W71" s="894"/>
      <c r="X71" s="894"/>
      <c r="Y71" s="894"/>
      <c r="Z71" s="894"/>
      <c r="AA71" s="894">
        <v>2362</v>
      </c>
      <c r="AB71" s="894"/>
      <c r="AC71" s="894"/>
      <c r="AD71" s="894"/>
      <c r="AE71" s="894"/>
      <c r="AF71" s="894">
        <v>2362</v>
      </c>
      <c r="AG71" s="894"/>
      <c r="AH71" s="894"/>
      <c r="AI71" s="894"/>
      <c r="AJ71" s="894"/>
      <c r="AK71" s="894">
        <v>754</v>
      </c>
      <c r="AL71" s="894"/>
      <c r="AM71" s="894"/>
      <c r="AN71" s="894"/>
      <c r="AO71" s="894"/>
      <c r="AP71" s="894" t="s">
        <v>530</v>
      </c>
      <c r="AQ71" s="894"/>
      <c r="AR71" s="894"/>
      <c r="AS71" s="894"/>
      <c r="AT71" s="894"/>
      <c r="AU71" s="894" t="s">
        <v>530</v>
      </c>
      <c r="AV71" s="894"/>
      <c r="AW71" s="894"/>
      <c r="AX71" s="894"/>
      <c r="AY71" s="894"/>
      <c r="AZ71" s="896" t="s">
        <v>604</v>
      </c>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392</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294</v>
      </c>
      <c r="CS102" s="916"/>
      <c r="CT102" s="916"/>
      <c r="CU102" s="916"/>
      <c r="CV102" s="955"/>
      <c r="CW102" s="954">
        <v>163</v>
      </c>
      <c r="CX102" s="916"/>
      <c r="CY102" s="916"/>
      <c r="CZ102" s="916"/>
      <c r="DA102" s="955"/>
      <c r="DB102" s="954">
        <v>1972</v>
      </c>
      <c r="DC102" s="916"/>
      <c r="DD102" s="916"/>
      <c r="DE102" s="916"/>
      <c r="DF102" s="955"/>
      <c r="DG102" s="954" t="s">
        <v>530</v>
      </c>
      <c r="DH102" s="916"/>
      <c r="DI102" s="916"/>
      <c r="DJ102" s="916"/>
      <c r="DK102" s="955"/>
      <c r="DL102" s="954">
        <v>1103</v>
      </c>
      <c r="DM102" s="916"/>
      <c r="DN102" s="916"/>
      <c r="DO102" s="916"/>
      <c r="DP102" s="955"/>
      <c r="DQ102" s="954">
        <v>2047</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301</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301</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301</v>
      </c>
      <c r="DR109" s="957"/>
      <c r="DS109" s="957"/>
      <c r="DT109" s="957"/>
      <c r="DU109" s="958"/>
      <c r="DV109" s="956" t="s">
        <v>438</v>
      </c>
      <c r="DW109" s="957"/>
      <c r="DX109" s="957"/>
      <c r="DY109" s="957"/>
      <c r="DZ109" s="959"/>
    </row>
    <row r="110" spans="1:131" s="226" customFormat="1" ht="26.25" customHeight="1" x14ac:dyDescent="0.2">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9602170</v>
      </c>
      <c r="AB110" s="964"/>
      <c r="AC110" s="964"/>
      <c r="AD110" s="964"/>
      <c r="AE110" s="965"/>
      <c r="AF110" s="966">
        <v>9484436</v>
      </c>
      <c r="AG110" s="964"/>
      <c r="AH110" s="964"/>
      <c r="AI110" s="964"/>
      <c r="AJ110" s="965"/>
      <c r="AK110" s="966">
        <v>9554067</v>
      </c>
      <c r="AL110" s="964"/>
      <c r="AM110" s="964"/>
      <c r="AN110" s="964"/>
      <c r="AO110" s="965"/>
      <c r="AP110" s="967">
        <v>21.9</v>
      </c>
      <c r="AQ110" s="968"/>
      <c r="AR110" s="968"/>
      <c r="AS110" s="968"/>
      <c r="AT110" s="969"/>
      <c r="AU110" s="970" t="s">
        <v>71</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110750466</v>
      </c>
      <c r="BR110" s="995"/>
      <c r="BS110" s="995"/>
      <c r="BT110" s="995"/>
      <c r="BU110" s="995"/>
      <c r="BV110" s="995">
        <v>112833060</v>
      </c>
      <c r="BW110" s="995"/>
      <c r="BX110" s="995"/>
      <c r="BY110" s="995"/>
      <c r="BZ110" s="995"/>
      <c r="CA110" s="995">
        <v>116094514</v>
      </c>
      <c r="CB110" s="995"/>
      <c r="CC110" s="995"/>
      <c r="CD110" s="995"/>
      <c r="CE110" s="995"/>
      <c r="CF110" s="1008">
        <v>266.10000000000002</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126</v>
      </c>
      <c r="DH110" s="995"/>
      <c r="DI110" s="995"/>
      <c r="DJ110" s="995"/>
      <c r="DK110" s="995"/>
      <c r="DL110" s="995" t="s">
        <v>126</v>
      </c>
      <c r="DM110" s="995"/>
      <c r="DN110" s="995"/>
      <c r="DO110" s="995"/>
      <c r="DP110" s="995"/>
      <c r="DQ110" s="995" t="s">
        <v>126</v>
      </c>
      <c r="DR110" s="995"/>
      <c r="DS110" s="995"/>
      <c r="DT110" s="995"/>
      <c r="DU110" s="995"/>
      <c r="DV110" s="996" t="s">
        <v>126</v>
      </c>
      <c r="DW110" s="996"/>
      <c r="DX110" s="996"/>
      <c r="DY110" s="996"/>
      <c r="DZ110" s="997"/>
    </row>
    <row r="111" spans="1:131" s="226" customFormat="1" ht="26.25" customHeight="1" x14ac:dyDescent="0.2">
      <c r="A111" s="998" t="s">
        <v>444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445</v>
      </c>
      <c r="AB111" s="1002"/>
      <c r="AC111" s="1002"/>
      <c r="AD111" s="1002"/>
      <c r="AE111" s="1003"/>
      <c r="AF111" s="1004" t="s">
        <v>126</v>
      </c>
      <c r="AG111" s="1002"/>
      <c r="AH111" s="1002"/>
      <c r="AI111" s="1002"/>
      <c r="AJ111" s="1003"/>
      <c r="AK111" s="1004" t="s">
        <v>445</v>
      </c>
      <c r="AL111" s="1002"/>
      <c r="AM111" s="1002"/>
      <c r="AN111" s="1002"/>
      <c r="AO111" s="1003"/>
      <c r="AP111" s="1005" t="s">
        <v>126</v>
      </c>
      <c r="AQ111" s="1006"/>
      <c r="AR111" s="1006"/>
      <c r="AS111" s="1006"/>
      <c r="AT111" s="1007"/>
      <c r="AU111" s="972"/>
      <c r="AV111" s="973"/>
      <c r="AW111" s="973"/>
      <c r="AX111" s="973"/>
      <c r="AY111" s="973"/>
      <c r="AZ111" s="986" t="s">
        <v>446</v>
      </c>
      <c r="BA111" s="987"/>
      <c r="BB111" s="987"/>
      <c r="BC111" s="987"/>
      <c r="BD111" s="987"/>
      <c r="BE111" s="987"/>
      <c r="BF111" s="987"/>
      <c r="BG111" s="987"/>
      <c r="BH111" s="987"/>
      <c r="BI111" s="987"/>
      <c r="BJ111" s="987"/>
      <c r="BK111" s="987"/>
      <c r="BL111" s="987"/>
      <c r="BM111" s="987"/>
      <c r="BN111" s="987"/>
      <c r="BO111" s="987"/>
      <c r="BP111" s="988"/>
      <c r="BQ111" s="989">
        <v>622082</v>
      </c>
      <c r="BR111" s="990"/>
      <c r="BS111" s="990"/>
      <c r="BT111" s="990"/>
      <c r="BU111" s="990"/>
      <c r="BV111" s="990">
        <v>588762</v>
      </c>
      <c r="BW111" s="990"/>
      <c r="BX111" s="990"/>
      <c r="BY111" s="990"/>
      <c r="BZ111" s="990"/>
      <c r="CA111" s="990">
        <v>551170</v>
      </c>
      <c r="CB111" s="990"/>
      <c r="CC111" s="990"/>
      <c r="CD111" s="990"/>
      <c r="CE111" s="990"/>
      <c r="CF111" s="984">
        <v>1.3</v>
      </c>
      <c r="CG111" s="985"/>
      <c r="CH111" s="985"/>
      <c r="CI111" s="985"/>
      <c r="CJ111" s="985"/>
      <c r="CK111" s="1012"/>
      <c r="CL111" s="1013"/>
      <c r="CM111" s="986" t="s">
        <v>447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126</v>
      </c>
      <c r="DH111" s="990"/>
      <c r="DI111" s="990"/>
      <c r="DJ111" s="990"/>
      <c r="DK111" s="990"/>
      <c r="DL111" s="990" t="s">
        <v>126</v>
      </c>
      <c r="DM111" s="990"/>
      <c r="DN111" s="990"/>
      <c r="DO111" s="990"/>
      <c r="DP111" s="990"/>
      <c r="DQ111" s="990" t="s">
        <v>126</v>
      </c>
      <c r="DR111" s="990"/>
      <c r="DS111" s="990"/>
      <c r="DT111" s="990"/>
      <c r="DU111" s="990"/>
      <c r="DV111" s="991" t="s">
        <v>126</v>
      </c>
      <c r="DW111" s="991"/>
      <c r="DX111" s="991"/>
      <c r="DY111" s="991"/>
      <c r="DZ111" s="992"/>
    </row>
    <row r="112" spans="1:131" s="226" customFormat="1" ht="26.25" customHeight="1" x14ac:dyDescent="0.2">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126</v>
      </c>
      <c r="AB112" s="1023"/>
      <c r="AC112" s="1023"/>
      <c r="AD112" s="1023"/>
      <c r="AE112" s="1024"/>
      <c r="AF112" s="1025" t="s">
        <v>126</v>
      </c>
      <c r="AG112" s="1023"/>
      <c r="AH112" s="1023"/>
      <c r="AI112" s="1023"/>
      <c r="AJ112" s="1024"/>
      <c r="AK112" s="1025" t="s">
        <v>126</v>
      </c>
      <c r="AL112" s="1023"/>
      <c r="AM112" s="1023"/>
      <c r="AN112" s="1023"/>
      <c r="AO112" s="1024"/>
      <c r="AP112" s="1026" t="s">
        <v>126</v>
      </c>
      <c r="AQ112" s="1027"/>
      <c r="AR112" s="1027"/>
      <c r="AS112" s="1027"/>
      <c r="AT112" s="1028"/>
      <c r="AU112" s="972"/>
      <c r="AV112" s="973"/>
      <c r="AW112" s="973"/>
      <c r="AX112" s="973"/>
      <c r="AY112" s="973"/>
      <c r="AZ112" s="986" t="s">
        <v>450</v>
      </c>
      <c r="BA112" s="987"/>
      <c r="BB112" s="987"/>
      <c r="BC112" s="987"/>
      <c r="BD112" s="987"/>
      <c r="BE112" s="987"/>
      <c r="BF112" s="987"/>
      <c r="BG112" s="987"/>
      <c r="BH112" s="987"/>
      <c r="BI112" s="987"/>
      <c r="BJ112" s="987"/>
      <c r="BK112" s="987"/>
      <c r="BL112" s="987"/>
      <c r="BM112" s="987"/>
      <c r="BN112" s="987"/>
      <c r="BO112" s="987"/>
      <c r="BP112" s="988"/>
      <c r="BQ112" s="989">
        <v>46081505</v>
      </c>
      <c r="BR112" s="990"/>
      <c r="BS112" s="990"/>
      <c r="BT112" s="990"/>
      <c r="BU112" s="990"/>
      <c r="BV112" s="990">
        <v>41854117</v>
      </c>
      <c r="BW112" s="990"/>
      <c r="BX112" s="990"/>
      <c r="BY112" s="990"/>
      <c r="BZ112" s="990"/>
      <c r="CA112" s="990">
        <v>38307262</v>
      </c>
      <c r="CB112" s="990"/>
      <c r="CC112" s="990"/>
      <c r="CD112" s="990"/>
      <c r="CE112" s="990"/>
      <c r="CF112" s="984">
        <v>87.8</v>
      </c>
      <c r="CG112" s="985"/>
      <c r="CH112" s="985"/>
      <c r="CI112" s="985"/>
      <c r="CJ112" s="985"/>
      <c r="CK112" s="1012"/>
      <c r="CL112" s="1013"/>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126</v>
      </c>
      <c r="DH112" s="990"/>
      <c r="DI112" s="990"/>
      <c r="DJ112" s="990"/>
      <c r="DK112" s="990"/>
      <c r="DL112" s="990" t="s">
        <v>126</v>
      </c>
      <c r="DM112" s="990"/>
      <c r="DN112" s="990"/>
      <c r="DO112" s="990"/>
      <c r="DP112" s="990"/>
      <c r="DQ112" s="990" t="s">
        <v>126</v>
      </c>
      <c r="DR112" s="990"/>
      <c r="DS112" s="990"/>
      <c r="DT112" s="990"/>
      <c r="DU112" s="990"/>
      <c r="DV112" s="991" t="s">
        <v>126</v>
      </c>
      <c r="DW112" s="991"/>
      <c r="DX112" s="991"/>
      <c r="DY112" s="991"/>
      <c r="DZ112" s="992"/>
    </row>
    <row r="113" spans="1:130" s="226" customFormat="1" ht="26.25" customHeight="1" x14ac:dyDescent="0.2">
      <c r="A113" s="1018"/>
      <c r="B113" s="1019"/>
      <c r="C113" s="987" t="s">
        <v>452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4514698</v>
      </c>
      <c r="AB113" s="1002"/>
      <c r="AC113" s="1002"/>
      <c r="AD113" s="1002"/>
      <c r="AE113" s="1003"/>
      <c r="AF113" s="1004">
        <v>4213791</v>
      </c>
      <c r="AG113" s="1002"/>
      <c r="AH113" s="1002"/>
      <c r="AI113" s="1002"/>
      <c r="AJ113" s="1003"/>
      <c r="AK113" s="1004">
        <v>4098354</v>
      </c>
      <c r="AL113" s="1002"/>
      <c r="AM113" s="1002"/>
      <c r="AN113" s="1002"/>
      <c r="AO113" s="1003"/>
      <c r="AP113" s="1005">
        <v>9.4</v>
      </c>
      <c r="AQ113" s="1006"/>
      <c r="AR113" s="1006"/>
      <c r="AS113" s="1006"/>
      <c r="AT113" s="1007"/>
      <c r="AU113" s="972"/>
      <c r="AV113" s="973"/>
      <c r="AW113" s="973"/>
      <c r="AX113" s="973"/>
      <c r="AY113" s="973"/>
      <c r="AZ113" s="986" t="s">
        <v>453</v>
      </c>
      <c r="BA113" s="987"/>
      <c r="BB113" s="987"/>
      <c r="BC113" s="987"/>
      <c r="BD113" s="987"/>
      <c r="BE113" s="987"/>
      <c r="BF113" s="987"/>
      <c r="BG113" s="987"/>
      <c r="BH113" s="987"/>
      <c r="BI113" s="987"/>
      <c r="BJ113" s="987"/>
      <c r="BK113" s="987"/>
      <c r="BL113" s="987"/>
      <c r="BM113" s="987"/>
      <c r="BN113" s="987"/>
      <c r="BO113" s="987"/>
      <c r="BP113" s="988"/>
      <c r="BQ113" s="989">
        <v>2100592</v>
      </c>
      <c r="BR113" s="990"/>
      <c r="BS113" s="990"/>
      <c r="BT113" s="990"/>
      <c r="BU113" s="990"/>
      <c r="BV113" s="990">
        <v>1986115</v>
      </c>
      <c r="BW113" s="990"/>
      <c r="BX113" s="990"/>
      <c r="BY113" s="990"/>
      <c r="BZ113" s="990"/>
      <c r="CA113" s="990">
        <v>2000894</v>
      </c>
      <c r="CB113" s="990"/>
      <c r="CC113" s="990"/>
      <c r="CD113" s="990"/>
      <c r="CE113" s="990"/>
      <c r="CF113" s="984">
        <v>4.5999999999999996</v>
      </c>
      <c r="CG113" s="985"/>
      <c r="CH113" s="985"/>
      <c r="CI113" s="985"/>
      <c r="CJ113" s="985"/>
      <c r="CK113" s="1012"/>
      <c r="CL113" s="1013"/>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v>23649</v>
      </c>
      <c r="DH113" s="1023"/>
      <c r="DI113" s="1023"/>
      <c r="DJ113" s="1023"/>
      <c r="DK113" s="1024"/>
      <c r="DL113" s="1025">
        <v>15444</v>
      </c>
      <c r="DM113" s="1023"/>
      <c r="DN113" s="1023"/>
      <c r="DO113" s="1023"/>
      <c r="DP113" s="1024"/>
      <c r="DQ113" s="1025">
        <v>10132</v>
      </c>
      <c r="DR113" s="1023"/>
      <c r="DS113" s="1023"/>
      <c r="DT113" s="1023"/>
      <c r="DU113" s="1024"/>
      <c r="DV113" s="1026">
        <v>0</v>
      </c>
      <c r="DW113" s="1027"/>
      <c r="DX113" s="1027"/>
      <c r="DY113" s="1027"/>
      <c r="DZ113" s="1028"/>
    </row>
    <row r="114" spans="1:130" s="226" customFormat="1" ht="26.25" customHeight="1" x14ac:dyDescent="0.2">
      <c r="A114" s="1018"/>
      <c r="B114" s="1019"/>
      <c r="C114" s="987" t="s">
        <v>455</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331553</v>
      </c>
      <c r="AB114" s="1023"/>
      <c r="AC114" s="1023"/>
      <c r="AD114" s="1023"/>
      <c r="AE114" s="1024"/>
      <c r="AF114" s="1025">
        <v>349402</v>
      </c>
      <c r="AG114" s="1023"/>
      <c r="AH114" s="1023"/>
      <c r="AI114" s="1023"/>
      <c r="AJ114" s="1024"/>
      <c r="AK114" s="1025">
        <v>358072</v>
      </c>
      <c r="AL114" s="1023"/>
      <c r="AM114" s="1023"/>
      <c r="AN114" s="1023"/>
      <c r="AO114" s="1024"/>
      <c r="AP114" s="1026">
        <v>0.8</v>
      </c>
      <c r="AQ114" s="1027"/>
      <c r="AR114" s="1027"/>
      <c r="AS114" s="1027"/>
      <c r="AT114" s="1028"/>
      <c r="AU114" s="972"/>
      <c r="AV114" s="973"/>
      <c r="AW114" s="973"/>
      <c r="AX114" s="973"/>
      <c r="AY114" s="973"/>
      <c r="AZ114" s="986" t="s">
        <v>456</v>
      </c>
      <c r="BA114" s="987"/>
      <c r="BB114" s="987"/>
      <c r="BC114" s="987"/>
      <c r="BD114" s="987"/>
      <c r="BE114" s="987"/>
      <c r="BF114" s="987"/>
      <c r="BG114" s="987"/>
      <c r="BH114" s="987"/>
      <c r="BI114" s="987"/>
      <c r="BJ114" s="987"/>
      <c r="BK114" s="987"/>
      <c r="BL114" s="987"/>
      <c r="BM114" s="987"/>
      <c r="BN114" s="987"/>
      <c r="BO114" s="987"/>
      <c r="BP114" s="988"/>
      <c r="BQ114" s="989">
        <v>9260207</v>
      </c>
      <c r="BR114" s="990"/>
      <c r="BS114" s="990"/>
      <c r="BT114" s="990"/>
      <c r="BU114" s="990"/>
      <c r="BV114" s="990">
        <v>9063050</v>
      </c>
      <c r="BW114" s="990"/>
      <c r="BX114" s="990"/>
      <c r="BY114" s="990"/>
      <c r="BZ114" s="990"/>
      <c r="CA114" s="990">
        <v>8937874</v>
      </c>
      <c r="CB114" s="990"/>
      <c r="CC114" s="990"/>
      <c r="CD114" s="990"/>
      <c r="CE114" s="990"/>
      <c r="CF114" s="984">
        <v>20.5</v>
      </c>
      <c r="CG114" s="985"/>
      <c r="CH114" s="985"/>
      <c r="CI114" s="985"/>
      <c r="CJ114" s="985"/>
      <c r="CK114" s="1012"/>
      <c r="CL114" s="1013"/>
      <c r="CM114" s="986" t="s">
        <v>457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126</v>
      </c>
      <c r="DH114" s="1023"/>
      <c r="DI114" s="1023"/>
      <c r="DJ114" s="1023"/>
      <c r="DK114" s="1024"/>
      <c r="DL114" s="1025" t="s">
        <v>126</v>
      </c>
      <c r="DM114" s="1023"/>
      <c r="DN114" s="1023"/>
      <c r="DO114" s="1023"/>
      <c r="DP114" s="1024"/>
      <c r="DQ114" s="1025" t="s">
        <v>126</v>
      </c>
      <c r="DR114" s="1023"/>
      <c r="DS114" s="1023"/>
      <c r="DT114" s="1023"/>
      <c r="DU114" s="1024"/>
      <c r="DV114" s="1026" t="s">
        <v>126</v>
      </c>
      <c r="DW114" s="1027"/>
      <c r="DX114" s="1027"/>
      <c r="DY114" s="1027"/>
      <c r="DZ114" s="1028"/>
    </row>
    <row r="115" spans="1:130" s="226" customFormat="1" ht="26.25" customHeight="1" x14ac:dyDescent="0.2">
      <c r="A115" s="1018"/>
      <c r="B115" s="1019"/>
      <c r="C115" s="987" t="s">
        <v>458</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28174</v>
      </c>
      <c r="AB115" s="1002"/>
      <c r="AC115" s="1002"/>
      <c r="AD115" s="1002"/>
      <c r="AE115" s="1003"/>
      <c r="AF115" s="1004">
        <v>18796</v>
      </c>
      <c r="AG115" s="1002"/>
      <c r="AH115" s="1002"/>
      <c r="AI115" s="1002"/>
      <c r="AJ115" s="1003"/>
      <c r="AK115" s="1004">
        <v>13610</v>
      </c>
      <c r="AL115" s="1002"/>
      <c r="AM115" s="1002"/>
      <c r="AN115" s="1002"/>
      <c r="AO115" s="1003"/>
      <c r="AP115" s="1005">
        <v>0</v>
      </c>
      <c r="AQ115" s="1006"/>
      <c r="AR115" s="1006"/>
      <c r="AS115" s="1006"/>
      <c r="AT115" s="1007"/>
      <c r="AU115" s="972"/>
      <c r="AV115" s="973"/>
      <c r="AW115" s="973"/>
      <c r="AX115" s="973"/>
      <c r="AY115" s="973"/>
      <c r="AZ115" s="986" t="s">
        <v>459</v>
      </c>
      <c r="BA115" s="987"/>
      <c r="BB115" s="987"/>
      <c r="BC115" s="987"/>
      <c r="BD115" s="987"/>
      <c r="BE115" s="987"/>
      <c r="BF115" s="987"/>
      <c r="BG115" s="987"/>
      <c r="BH115" s="987"/>
      <c r="BI115" s="987"/>
      <c r="BJ115" s="987"/>
      <c r="BK115" s="987"/>
      <c r="BL115" s="987"/>
      <c r="BM115" s="987"/>
      <c r="BN115" s="987"/>
      <c r="BO115" s="987"/>
      <c r="BP115" s="988"/>
      <c r="BQ115" s="989">
        <v>1990152</v>
      </c>
      <c r="BR115" s="990"/>
      <c r="BS115" s="990"/>
      <c r="BT115" s="990"/>
      <c r="BU115" s="990"/>
      <c r="BV115" s="990">
        <v>2225270</v>
      </c>
      <c r="BW115" s="990"/>
      <c r="BX115" s="990"/>
      <c r="BY115" s="990"/>
      <c r="BZ115" s="990"/>
      <c r="CA115" s="990">
        <v>2046514</v>
      </c>
      <c r="CB115" s="990"/>
      <c r="CC115" s="990"/>
      <c r="CD115" s="990"/>
      <c r="CE115" s="990"/>
      <c r="CF115" s="984">
        <v>4.7</v>
      </c>
      <c r="CG115" s="985"/>
      <c r="CH115" s="985"/>
      <c r="CI115" s="985"/>
      <c r="CJ115" s="985"/>
      <c r="CK115" s="1012"/>
      <c r="CL115" s="1013"/>
      <c r="CM115" s="986" t="s">
        <v>460</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379824</v>
      </c>
      <c r="DH115" s="1023"/>
      <c r="DI115" s="1023"/>
      <c r="DJ115" s="1023"/>
      <c r="DK115" s="1024"/>
      <c r="DL115" s="1025">
        <v>366482</v>
      </c>
      <c r="DM115" s="1023"/>
      <c r="DN115" s="1023"/>
      <c r="DO115" s="1023"/>
      <c r="DP115" s="1024"/>
      <c r="DQ115" s="1025">
        <v>347582</v>
      </c>
      <c r="DR115" s="1023"/>
      <c r="DS115" s="1023"/>
      <c r="DT115" s="1023"/>
      <c r="DU115" s="1024"/>
      <c r="DV115" s="1026">
        <v>0.8</v>
      </c>
      <c r="DW115" s="1027"/>
      <c r="DX115" s="1027"/>
      <c r="DY115" s="1027"/>
      <c r="DZ115" s="1028"/>
    </row>
    <row r="116" spans="1:130" s="226" customFormat="1" ht="26.25" customHeight="1" x14ac:dyDescent="0.2">
      <c r="A116" s="1020"/>
      <c r="B116" s="1021"/>
      <c r="C116" s="1029" t="s">
        <v>461</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459</v>
      </c>
      <c r="AB116" s="1023"/>
      <c r="AC116" s="1023"/>
      <c r="AD116" s="1023"/>
      <c r="AE116" s="1024"/>
      <c r="AF116" s="1025">
        <v>11526</v>
      </c>
      <c r="AG116" s="1023"/>
      <c r="AH116" s="1023"/>
      <c r="AI116" s="1023"/>
      <c r="AJ116" s="1024"/>
      <c r="AK116" s="1025">
        <v>11765</v>
      </c>
      <c r="AL116" s="1023"/>
      <c r="AM116" s="1023"/>
      <c r="AN116" s="1023"/>
      <c r="AO116" s="1024"/>
      <c r="AP116" s="1026">
        <v>0</v>
      </c>
      <c r="AQ116" s="1027"/>
      <c r="AR116" s="1027"/>
      <c r="AS116" s="1027"/>
      <c r="AT116" s="1028"/>
      <c r="AU116" s="972"/>
      <c r="AV116" s="973"/>
      <c r="AW116" s="973"/>
      <c r="AX116" s="973"/>
      <c r="AY116" s="973"/>
      <c r="AZ116" s="1031" t="s">
        <v>462</v>
      </c>
      <c r="BA116" s="1032"/>
      <c r="BB116" s="1032"/>
      <c r="BC116" s="1032"/>
      <c r="BD116" s="1032"/>
      <c r="BE116" s="1032"/>
      <c r="BF116" s="1032"/>
      <c r="BG116" s="1032"/>
      <c r="BH116" s="1032"/>
      <c r="BI116" s="1032"/>
      <c r="BJ116" s="1032"/>
      <c r="BK116" s="1032"/>
      <c r="BL116" s="1032"/>
      <c r="BM116" s="1032"/>
      <c r="BN116" s="1032"/>
      <c r="BO116" s="1032"/>
      <c r="BP116" s="1033"/>
      <c r="BQ116" s="989" t="s">
        <v>126</v>
      </c>
      <c r="BR116" s="990"/>
      <c r="BS116" s="990"/>
      <c r="BT116" s="990"/>
      <c r="BU116" s="990"/>
      <c r="BV116" s="990" t="s">
        <v>126</v>
      </c>
      <c r="BW116" s="990"/>
      <c r="BX116" s="990"/>
      <c r="BY116" s="990"/>
      <c r="BZ116" s="990"/>
      <c r="CA116" s="990" t="s">
        <v>126</v>
      </c>
      <c r="CB116" s="990"/>
      <c r="CC116" s="990"/>
      <c r="CD116" s="990"/>
      <c r="CE116" s="990"/>
      <c r="CF116" s="984" t="s">
        <v>126</v>
      </c>
      <c r="CG116" s="985"/>
      <c r="CH116" s="985"/>
      <c r="CI116" s="985"/>
      <c r="CJ116" s="985"/>
      <c r="CK116" s="1012"/>
      <c r="CL116" s="1013"/>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37420</v>
      </c>
      <c r="DH116" s="1023"/>
      <c r="DI116" s="1023"/>
      <c r="DJ116" s="1023"/>
      <c r="DK116" s="1024"/>
      <c r="DL116" s="1025">
        <v>31430</v>
      </c>
      <c r="DM116" s="1023"/>
      <c r="DN116" s="1023"/>
      <c r="DO116" s="1023"/>
      <c r="DP116" s="1024"/>
      <c r="DQ116" s="1025">
        <v>21418</v>
      </c>
      <c r="DR116" s="1023"/>
      <c r="DS116" s="1023"/>
      <c r="DT116" s="1023"/>
      <c r="DU116" s="1024"/>
      <c r="DV116" s="1026">
        <v>0</v>
      </c>
      <c r="DW116" s="1027"/>
      <c r="DX116" s="1027"/>
      <c r="DY116" s="1027"/>
      <c r="DZ116" s="1028"/>
    </row>
    <row r="117" spans="1:130" s="226" customFormat="1" ht="26.25" customHeight="1" x14ac:dyDescent="0.2">
      <c r="A117" s="976" t="s">
        <v>185</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464</v>
      </c>
      <c r="Z117" s="958"/>
      <c r="AA117" s="1042">
        <v>14477054</v>
      </c>
      <c r="AB117" s="1043"/>
      <c r="AC117" s="1043"/>
      <c r="AD117" s="1043"/>
      <c r="AE117" s="1044"/>
      <c r="AF117" s="1045">
        <v>14077951</v>
      </c>
      <c r="AG117" s="1043"/>
      <c r="AH117" s="1043"/>
      <c r="AI117" s="1043"/>
      <c r="AJ117" s="1044"/>
      <c r="AK117" s="1045">
        <v>14035868</v>
      </c>
      <c r="AL117" s="1043"/>
      <c r="AM117" s="1043"/>
      <c r="AN117" s="1043"/>
      <c r="AO117" s="1044"/>
      <c r="AP117" s="1046"/>
      <c r="AQ117" s="1047"/>
      <c r="AR117" s="1047"/>
      <c r="AS117" s="1047"/>
      <c r="AT117" s="1048"/>
      <c r="AU117" s="972"/>
      <c r="AV117" s="973"/>
      <c r="AW117" s="973"/>
      <c r="AX117" s="973"/>
      <c r="AY117" s="973"/>
      <c r="AZ117" s="1038" t="s">
        <v>465</v>
      </c>
      <c r="BA117" s="1039"/>
      <c r="BB117" s="1039"/>
      <c r="BC117" s="1039"/>
      <c r="BD117" s="1039"/>
      <c r="BE117" s="1039"/>
      <c r="BF117" s="1039"/>
      <c r="BG117" s="1039"/>
      <c r="BH117" s="1039"/>
      <c r="BI117" s="1039"/>
      <c r="BJ117" s="1039"/>
      <c r="BK117" s="1039"/>
      <c r="BL117" s="1039"/>
      <c r="BM117" s="1039"/>
      <c r="BN117" s="1039"/>
      <c r="BO117" s="1039"/>
      <c r="BP117" s="1040"/>
      <c r="BQ117" s="989" t="s">
        <v>126</v>
      </c>
      <c r="BR117" s="990"/>
      <c r="BS117" s="990"/>
      <c r="BT117" s="990"/>
      <c r="BU117" s="990"/>
      <c r="BV117" s="990" t="s">
        <v>445</v>
      </c>
      <c r="BW117" s="990"/>
      <c r="BX117" s="990"/>
      <c r="BY117" s="990"/>
      <c r="BZ117" s="990"/>
      <c r="CA117" s="990" t="s">
        <v>126</v>
      </c>
      <c r="CB117" s="990"/>
      <c r="CC117" s="990"/>
      <c r="CD117" s="990"/>
      <c r="CE117" s="990"/>
      <c r="CF117" s="984" t="s">
        <v>126</v>
      </c>
      <c r="CG117" s="985"/>
      <c r="CH117" s="985"/>
      <c r="CI117" s="985"/>
      <c r="CJ117" s="985"/>
      <c r="CK117" s="1012"/>
      <c r="CL117" s="1013"/>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126</v>
      </c>
      <c r="DH117" s="1023"/>
      <c r="DI117" s="1023"/>
      <c r="DJ117" s="1023"/>
      <c r="DK117" s="1024"/>
      <c r="DL117" s="1025" t="s">
        <v>126</v>
      </c>
      <c r="DM117" s="1023"/>
      <c r="DN117" s="1023"/>
      <c r="DO117" s="1023"/>
      <c r="DP117" s="1024"/>
      <c r="DQ117" s="1025" t="s">
        <v>126</v>
      </c>
      <c r="DR117" s="1023"/>
      <c r="DS117" s="1023"/>
      <c r="DT117" s="1023"/>
      <c r="DU117" s="1024"/>
      <c r="DV117" s="1026" t="s">
        <v>126</v>
      </c>
      <c r="DW117" s="1027"/>
      <c r="DX117" s="1027"/>
      <c r="DY117" s="1027"/>
      <c r="DZ117" s="1028"/>
    </row>
    <row r="118" spans="1:130" s="226" customFormat="1" ht="26.25" customHeight="1" x14ac:dyDescent="0.2">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301</v>
      </c>
      <c r="AL118" s="957"/>
      <c r="AM118" s="957"/>
      <c r="AN118" s="957"/>
      <c r="AO118" s="958"/>
      <c r="AP118" s="1034" t="s">
        <v>438</v>
      </c>
      <c r="AQ118" s="1035"/>
      <c r="AR118" s="1035"/>
      <c r="AS118" s="1035"/>
      <c r="AT118" s="1036"/>
      <c r="AU118" s="972"/>
      <c r="AV118" s="973"/>
      <c r="AW118" s="973"/>
      <c r="AX118" s="973"/>
      <c r="AY118" s="973"/>
      <c r="AZ118" s="1037" t="s">
        <v>467</v>
      </c>
      <c r="BA118" s="1029"/>
      <c r="BB118" s="1029"/>
      <c r="BC118" s="1029"/>
      <c r="BD118" s="1029"/>
      <c r="BE118" s="1029"/>
      <c r="BF118" s="1029"/>
      <c r="BG118" s="1029"/>
      <c r="BH118" s="1029"/>
      <c r="BI118" s="1029"/>
      <c r="BJ118" s="1029"/>
      <c r="BK118" s="1029"/>
      <c r="BL118" s="1029"/>
      <c r="BM118" s="1029"/>
      <c r="BN118" s="1029"/>
      <c r="BO118" s="1029"/>
      <c r="BP118" s="1030"/>
      <c r="BQ118" s="1063" t="s">
        <v>126</v>
      </c>
      <c r="BR118" s="1064"/>
      <c r="BS118" s="1064"/>
      <c r="BT118" s="1064"/>
      <c r="BU118" s="1064"/>
      <c r="BV118" s="1064" t="s">
        <v>126</v>
      </c>
      <c r="BW118" s="1064"/>
      <c r="BX118" s="1064"/>
      <c r="BY118" s="1064"/>
      <c r="BZ118" s="1064"/>
      <c r="CA118" s="1064" t="s">
        <v>126</v>
      </c>
      <c r="CB118" s="1064"/>
      <c r="CC118" s="1064"/>
      <c r="CD118" s="1064"/>
      <c r="CE118" s="1064"/>
      <c r="CF118" s="984" t="s">
        <v>126</v>
      </c>
      <c r="CG118" s="985"/>
      <c r="CH118" s="985"/>
      <c r="CI118" s="985"/>
      <c r="CJ118" s="985"/>
      <c r="CK118" s="1012"/>
      <c r="CL118" s="1013"/>
      <c r="CM118" s="986" t="s">
        <v>468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126</v>
      </c>
      <c r="DH118" s="1023"/>
      <c r="DI118" s="1023"/>
      <c r="DJ118" s="1023"/>
      <c r="DK118" s="1024"/>
      <c r="DL118" s="1025" t="s">
        <v>126</v>
      </c>
      <c r="DM118" s="1023"/>
      <c r="DN118" s="1023"/>
      <c r="DO118" s="1023"/>
      <c r="DP118" s="1024"/>
      <c r="DQ118" s="1025" t="s">
        <v>126</v>
      </c>
      <c r="DR118" s="1023"/>
      <c r="DS118" s="1023"/>
      <c r="DT118" s="1023"/>
      <c r="DU118" s="1024"/>
      <c r="DV118" s="1026" t="s">
        <v>126</v>
      </c>
      <c r="DW118" s="1027"/>
      <c r="DX118" s="1027"/>
      <c r="DY118" s="1027"/>
      <c r="DZ118" s="1028"/>
    </row>
    <row r="119" spans="1:130" s="226" customFormat="1" ht="26.25" customHeight="1" x14ac:dyDescent="0.2">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126</v>
      </c>
      <c r="AB119" s="964"/>
      <c r="AC119" s="964"/>
      <c r="AD119" s="964"/>
      <c r="AE119" s="965"/>
      <c r="AF119" s="966" t="s">
        <v>126</v>
      </c>
      <c r="AG119" s="964"/>
      <c r="AH119" s="964"/>
      <c r="AI119" s="964"/>
      <c r="AJ119" s="965"/>
      <c r="AK119" s="966" t="s">
        <v>445</v>
      </c>
      <c r="AL119" s="964"/>
      <c r="AM119" s="964"/>
      <c r="AN119" s="964"/>
      <c r="AO119" s="965"/>
      <c r="AP119" s="967" t="s">
        <v>126</v>
      </c>
      <c r="AQ119" s="968"/>
      <c r="AR119" s="968"/>
      <c r="AS119" s="968"/>
      <c r="AT119" s="969"/>
      <c r="AU119" s="974"/>
      <c r="AV119" s="975"/>
      <c r="AW119" s="975"/>
      <c r="AX119" s="975"/>
      <c r="AY119" s="975"/>
      <c r="AZ119" s="247" t="s">
        <v>185</v>
      </c>
      <c r="BA119" s="247"/>
      <c r="BB119" s="247"/>
      <c r="BC119" s="247"/>
      <c r="BD119" s="247"/>
      <c r="BE119" s="247"/>
      <c r="BF119" s="247"/>
      <c r="BG119" s="247"/>
      <c r="BH119" s="247"/>
      <c r="BI119" s="247"/>
      <c r="BJ119" s="247"/>
      <c r="BK119" s="247"/>
      <c r="BL119" s="247"/>
      <c r="BM119" s="247"/>
      <c r="BN119" s="247"/>
      <c r="BO119" s="1041" t="s">
        <v>469</v>
      </c>
      <c r="BP119" s="1069"/>
      <c r="BQ119" s="1063">
        <v>170805004</v>
      </c>
      <c r="BR119" s="1064"/>
      <c r="BS119" s="1064"/>
      <c r="BT119" s="1064"/>
      <c r="BU119" s="1064"/>
      <c r="BV119" s="1064">
        <v>168550374</v>
      </c>
      <c r="BW119" s="1064"/>
      <c r="BX119" s="1064"/>
      <c r="BY119" s="1064"/>
      <c r="BZ119" s="1064"/>
      <c r="CA119" s="1064">
        <v>167938228</v>
      </c>
      <c r="CB119" s="1064"/>
      <c r="CC119" s="1064"/>
      <c r="CD119" s="1064"/>
      <c r="CE119" s="1064"/>
      <c r="CF119" s="1065"/>
      <c r="CG119" s="1066"/>
      <c r="CH119" s="1066"/>
      <c r="CI119" s="1066"/>
      <c r="CJ119" s="1067"/>
      <c r="CK119" s="1014"/>
      <c r="CL119" s="1015"/>
      <c r="CM119" s="1037" t="s">
        <v>470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181189</v>
      </c>
      <c r="DH119" s="1050"/>
      <c r="DI119" s="1050"/>
      <c r="DJ119" s="1050"/>
      <c r="DK119" s="1051"/>
      <c r="DL119" s="1049">
        <v>175406</v>
      </c>
      <c r="DM119" s="1050"/>
      <c r="DN119" s="1050"/>
      <c r="DO119" s="1050"/>
      <c r="DP119" s="1051"/>
      <c r="DQ119" s="1049">
        <v>172038</v>
      </c>
      <c r="DR119" s="1050"/>
      <c r="DS119" s="1050"/>
      <c r="DT119" s="1050"/>
      <c r="DU119" s="1051"/>
      <c r="DV119" s="1052">
        <v>0.4</v>
      </c>
      <c r="DW119" s="1053"/>
      <c r="DX119" s="1053"/>
      <c r="DY119" s="1053"/>
      <c r="DZ119" s="1054"/>
    </row>
    <row r="120" spans="1:130" s="226" customFormat="1" ht="26.25" customHeight="1" x14ac:dyDescent="0.2">
      <c r="A120" s="1121"/>
      <c r="B120" s="1013"/>
      <c r="C120" s="986" t="s">
        <v>447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126</v>
      </c>
      <c r="AB120" s="1023"/>
      <c r="AC120" s="1023"/>
      <c r="AD120" s="1023"/>
      <c r="AE120" s="1024"/>
      <c r="AF120" s="1025" t="s">
        <v>126</v>
      </c>
      <c r="AG120" s="1023"/>
      <c r="AH120" s="1023"/>
      <c r="AI120" s="1023"/>
      <c r="AJ120" s="1024"/>
      <c r="AK120" s="1025" t="s">
        <v>126</v>
      </c>
      <c r="AL120" s="1023"/>
      <c r="AM120" s="1023"/>
      <c r="AN120" s="1023"/>
      <c r="AO120" s="1024"/>
      <c r="AP120" s="1026" t="s">
        <v>126</v>
      </c>
      <c r="AQ120" s="1027"/>
      <c r="AR120" s="1027"/>
      <c r="AS120" s="1027"/>
      <c r="AT120" s="1028"/>
      <c r="AU120" s="1055" t="s">
        <v>471</v>
      </c>
      <c r="AV120" s="1056"/>
      <c r="AW120" s="1056"/>
      <c r="AX120" s="1056"/>
      <c r="AY120" s="1057"/>
      <c r="AZ120" s="993" t="s">
        <v>472</v>
      </c>
      <c r="BA120" s="961"/>
      <c r="BB120" s="961"/>
      <c r="BC120" s="961"/>
      <c r="BD120" s="961"/>
      <c r="BE120" s="961"/>
      <c r="BF120" s="961"/>
      <c r="BG120" s="961"/>
      <c r="BH120" s="961"/>
      <c r="BI120" s="961"/>
      <c r="BJ120" s="961"/>
      <c r="BK120" s="961"/>
      <c r="BL120" s="961"/>
      <c r="BM120" s="961"/>
      <c r="BN120" s="961"/>
      <c r="BO120" s="961"/>
      <c r="BP120" s="962"/>
      <c r="BQ120" s="994">
        <v>13514072</v>
      </c>
      <c r="BR120" s="995"/>
      <c r="BS120" s="995"/>
      <c r="BT120" s="995"/>
      <c r="BU120" s="995"/>
      <c r="BV120" s="995">
        <v>12537137</v>
      </c>
      <c r="BW120" s="995"/>
      <c r="BX120" s="995"/>
      <c r="BY120" s="995"/>
      <c r="BZ120" s="995"/>
      <c r="CA120" s="995">
        <v>13456604</v>
      </c>
      <c r="CB120" s="995"/>
      <c r="CC120" s="995"/>
      <c r="CD120" s="995"/>
      <c r="CE120" s="995"/>
      <c r="CF120" s="1008">
        <v>30.8</v>
      </c>
      <c r="CG120" s="1009"/>
      <c r="CH120" s="1009"/>
      <c r="CI120" s="1009"/>
      <c r="CJ120" s="1009"/>
      <c r="CK120" s="1070" t="s">
        <v>473</v>
      </c>
      <c r="CL120" s="1071"/>
      <c r="CM120" s="1071"/>
      <c r="CN120" s="1071"/>
      <c r="CO120" s="1072"/>
      <c r="CP120" s="1078" t="s">
        <v>413</v>
      </c>
      <c r="CQ120" s="1079"/>
      <c r="CR120" s="1079"/>
      <c r="CS120" s="1079"/>
      <c r="CT120" s="1079"/>
      <c r="CU120" s="1079"/>
      <c r="CV120" s="1079"/>
      <c r="CW120" s="1079"/>
      <c r="CX120" s="1079"/>
      <c r="CY120" s="1079"/>
      <c r="CZ120" s="1079"/>
      <c r="DA120" s="1079"/>
      <c r="DB120" s="1079"/>
      <c r="DC120" s="1079"/>
      <c r="DD120" s="1079"/>
      <c r="DE120" s="1079"/>
      <c r="DF120" s="1080"/>
      <c r="DG120" s="994">
        <v>37586343</v>
      </c>
      <c r="DH120" s="995"/>
      <c r="DI120" s="995"/>
      <c r="DJ120" s="995"/>
      <c r="DK120" s="995"/>
      <c r="DL120" s="995">
        <v>34266760</v>
      </c>
      <c r="DM120" s="995"/>
      <c r="DN120" s="995"/>
      <c r="DO120" s="995"/>
      <c r="DP120" s="995"/>
      <c r="DQ120" s="995">
        <v>31590452</v>
      </c>
      <c r="DR120" s="995"/>
      <c r="DS120" s="995"/>
      <c r="DT120" s="995"/>
      <c r="DU120" s="995"/>
      <c r="DV120" s="996">
        <v>72.400000000000006</v>
      </c>
      <c r="DW120" s="996"/>
      <c r="DX120" s="996"/>
      <c r="DY120" s="996"/>
      <c r="DZ120" s="997"/>
    </row>
    <row r="121" spans="1:130" s="226" customFormat="1" ht="26.25" customHeight="1" x14ac:dyDescent="0.2">
      <c r="A121" s="1121"/>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v>9216</v>
      </c>
      <c r="AB121" s="1023"/>
      <c r="AC121" s="1023"/>
      <c r="AD121" s="1023"/>
      <c r="AE121" s="1024"/>
      <c r="AF121" s="1025">
        <v>8636</v>
      </c>
      <c r="AG121" s="1023"/>
      <c r="AH121" s="1023"/>
      <c r="AI121" s="1023"/>
      <c r="AJ121" s="1024"/>
      <c r="AK121" s="1025">
        <v>5312</v>
      </c>
      <c r="AL121" s="1023"/>
      <c r="AM121" s="1023"/>
      <c r="AN121" s="1023"/>
      <c r="AO121" s="1024"/>
      <c r="AP121" s="1026">
        <v>0</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17988509</v>
      </c>
      <c r="BR121" s="990"/>
      <c r="BS121" s="990"/>
      <c r="BT121" s="990"/>
      <c r="BU121" s="990"/>
      <c r="BV121" s="990">
        <v>17818407</v>
      </c>
      <c r="BW121" s="990"/>
      <c r="BX121" s="990"/>
      <c r="BY121" s="990"/>
      <c r="BZ121" s="990"/>
      <c r="CA121" s="990">
        <v>18047592</v>
      </c>
      <c r="CB121" s="990"/>
      <c r="CC121" s="990"/>
      <c r="CD121" s="990"/>
      <c r="CE121" s="990"/>
      <c r="CF121" s="984">
        <v>41.4</v>
      </c>
      <c r="CG121" s="985"/>
      <c r="CH121" s="985"/>
      <c r="CI121" s="985"/>
      <c r="CJ121" s="985"/>
      <c r="CK121" s="1073"/>
      <c r="CL121" s="1074"/>
      <c r="CM121" s="1074"/>
      <c r="CN121" s="1074"/>
      <c r="CO121" s="1075"/>
      <c r="CP121" s="1083" t="s">
        <v>409</v>
      </c>
      <c r="CQ121" s="1084"/>
      <c r="CR121" s="1084"/>
      <c r="CS121" s="1084"/>
      <c r="CT121" s="1084"/>
      <c r="CU121" s="1084"/>
      <c r="CV121" s="1084"/>
      <c r="CW121" s="1084"/>
      <c r="CX121" s="1084"/>
      <c r="CY121" s="1084"/>
      <c r="CZ121" s="1084"/>
      <c r="DA121" s="1084"/>
      <c r="DB121" s="1084"/>
      <c r="DC121" s="1084"/>
      <c r="DD121" s="1084"/>
      <c r="DE121" s="1084"/>
      <c r="DF121" s="1085"/>
      <c r="DG121" s="989">
        <v>5763444</v>
      </c>
      <c r="DH121" s="990"/>
      <c r="DI121" s="990"/>
      <c r="DJ121" s="990"/>
      <c r="DK121" s="990"/>
      <c r="DL121" s="990">
        <v>5426822</v>
      </c>
      <c r="DM121" s="990"/>
      <c r="DN121" s="990"/>
      <c r="DO121" s="990"/>
      <c r="DP121" s="990"/>
      <c r="DQ121" s="990">
        <v>4986374</v>
      </c>
      <c r="DR121" s="990"/>
      <c r="DS121" s="990"/>
      <c r="DT121" s="990"/>
      <c r="DU121" s="990"/>
      <c r="DV121" s="991">
        <v>11.4</v>
      </c>
      <c r="DW121" s="991"/>
      <c r="DX121" s="991"/>
      <c r="DY121" s="991"/>
      <c r="DZ121" s="992"/>
    </row>
    <row r="122" spans="1:130" s="226" customFormat="1" ht="26.25" customHeight="1" x14ac:dyDescent="0.2">
      <c r="A122" s="1121"/>
      <c r="B122" s="1013"/>
      <c r="C122" s="986" t="s">
        <v>457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445</v>
      </c>
      <c r="AB122" s="1023"/>
      <c r="AC122" s="1023"/>
      <c r="AD122" s="1023"/>
      <c r="AE122" s="1024"/>
      <c r="AF122" s="1025" t="s">
        <v>126</v>
      </c>
      <c r="AG122" s="1023"/>
      <c r="AH122" s="1023"/>
      <c r="AI122" s="1023"/>
      <c r="AJ122" s="1024"/>
      <c r="AK122" s="1025" t="s">
        <v>126</v>
      </c>
      <c r="AL122" s="1023"/>
      <c r="AM122" s="1023"/>
      <c r="AN122" s="1023"/>
      <c r="AO122" s="1024"/>
      <c r="AP122" s="1026" t="s">
        <v>126</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110585229</v>
      </c>
      <c r="BR122" s="1064"/>
      <c r="BS122" s="1064"/>
      <c r="BT122" s="1064"/>
      <c r="BU122" s="1064"/>
      <c r="BV122" s="1064">
        <v>109620111</v>
      </c>
      <c r="BW122" s="1064"/>
      <c r="BX122" s="1064"/>
      <c r="BY122" s="1064"/>
      <c r="BZ122" s="1064"/>
      <c r="CA122" s="1064">
        <v>108592841</v>
      </c>
      <c r="CB122" s="1064"/>
      <c r="CC122" s="1064"/>
      <c r="CD122" s="1064"/>
      <c r="CE122" s="1064"/>
      <c r="CF122" s="1081">
        <v>248.9</v>
      </c>
      <c r="CG122" s="1082"/>
      <c r="CH122" s="1082"/>
      <c r="CI122" s="1082"/>
      <c r="CJ122" s="1082"/>
      <c r="CK122" s="1073"/>
      <c r="CL122" s="1074"/>
      <c r="CM122" s="1074"/>
      <c r="CN122" s="1074"/>
      <c r="CO122" s="1075"/>
      <c r="CP122" s="1083" t="s">
        <v>412</v>
      </c>
      <c r="CQ122" s="1084"/>
      <c r="CR122" s="1084"/>
      <c r="CS122" s="1084"/>
      <c r="CT122" s="1084"/>
      <c r="CU122" s="1084"/>
      <c r="CV122" s="1084"/>
      <c r="CW122" s="1084"/>
      <c r="CX122" s="1084"/>
      <c r="CY122" s="1084"/>
      <c r="CZ122" s="1084"/>
      <c r="DA122" s="1084"/>
      <c r="DB122" s="1084"/>
      <c r="DC122" s="1084"/>
      <c r="DD122" s="1084"/>
      <c r="DE122" s="1084"/>
      <c r="DF122" s="1085"/>
      <c r="DG122" s="989">
        <v>2684321</v>
      </c>
      <c r="DH122" s="990"/>
      <c r="DI122" s="990"/>
      <c r="DJ122" s="990"/>
      <c r="DK122" s="990"/>
      <c r="DL122" s="990">
        <v>2135171</v>
      </c>
      <c r="DM122" s="990"/>
      <c r="DN122" s="990"/>
      <c r="DO122" s="990"/>
      <c r="DP122" s="990"/>
      <c r="DQ122" s="990">
        <v>1726296</v>
      </c>
      <c r="DR122" s="990"/>
      <c r="DS122" s="990"/>
      <c r="DT122" s="990"/>
      <c r="DU122" s="990"/>
      <c r="DV122" s="991">
        <v>4</v>
      </c>
      <c r="DW122" s="991"/>
      <c r="DX122" s="991"/>
      <c r="DY122" s="991"/>
      <c r="DZ122" s="992"/>
    </row>
    <row r="123" spans="1:130" s="226" customFormat="1" ht="26.25" customHeight="1" x14ac:dyDescent="0.2">
      <c r="A123" s="1121"/>
      <c r="B123" s="1013"/>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15247</v>
      </c>
      <c r="AB123" s="1023"/>
      <c r="AC123" s="1023"/>
      <c r="AD123" s="1023"/>
      <c r="AE123" s="1024"/>
      <c r="AF123" s="1025">
        <v>8410</v>
      </c>
      <c r="AG123" s="1023"/>
      <c r="AH123" s="1023"/>
      <c r="AI123" s="1023"/>
      <c r="AJ123" s="1024"/>
      <c r="AK123" s="1025">
        <v>7679</v>
      </c>
      <c r="AL123" s="1023"/>
      <c r="AM123" s="1023"/>
      <c r="AN123" s="1023"/>
      <c r="AO123" s="1024"/>
      <c r="AP123" s="1026">
        <v>0</v>
      </c>
      <c r="AQ123" s="1027"/>
      <c r="AR123" s="1027"/>
      <c r="AS123" s="1027"/>
      <c r="AT123" s="1028"/>
      <c r="AU123" s="1061"/>
      <c r="AV123" s="1062"/>
      <c r="AW123" s="1062"/>
      <c r="AX123" s="1062"/>
      <c r="AY123" s="1062"/>
      <c r="AZ123" s="247" t="s">
        <v>185</v>
      </c>
      <c r="BA123" s="247"/>
      <c r="BB123" s="247"/>
      <c r="BC123" s="247"/>
      <c r="BD123" s="247"/>
      <c r="BE123" s="247"/>
      <c r="BF123" s="247"/>
      <c r="BG123" s="247"/>
      <c r="BH123" s="247"/>
      <c r="BI123" s="247"/>
      <c r="BJ123" s="247"/>
      <c r="BK123" s="247"/>
      <c r="BL123" s="247"/>
      <c r="BM123" s="247"/>
      <c r="BN123" s="247"/>
      <c r="BO123" s="1041" t="s">
        <v>477</v>
      </c>
      <c r="BP123" s="1069"/>
      <c r="BQ123" s="1127">
        <v>142087810</v>
      </c>
      <c r="BR123" s="1128"/>
      <c r="BS123" s="1128"/>
      <c r="BT123" s="1128"/>
      <c r="BU123" s="1128"/>
      <c r="BV123" s="1128">
        <v>139975655</v>
      </c>
      <c r="BW123" s="1128"/>
      <c r="BX123" s="1128"/>
      <c r="BY123" s="1128"/>
      <c r="BZ123" s="1128"/>
      <c r="CA123" s="1128">
        <v>140097037</v>
      </c>
      <c r="CB123" s="1128"/>
      <c r="CC123" s="1128"/>
      <c r="CD123" s="1128"/>
      <c r="CE123" s="1128"/>
      <c r="CF123" s="1065"/>
      <c r="CG123" s="1066"/>
      <c r="CH123" s="1066"/>
      <c r="CI123" s="1066"/>
      <c r="CJ123" s="1067"/>
      <c r="CK123" s="1073"/>
      <c r="CL123" s="1074"/>
      <c r="CM123" s="1074"/>
      <c r="CN123" s="1074"/>
      <c r="CO123" s="1075"/>
      <c r="CP123" s="1083" t="s">
        <v>416</v>
      </c>
      <c r="CQ123" s="1084"/>
      <c r="CR123" s="1084"/>
      <c r="CS123" s="1084"/>
      <c r="CT123" s="1084"/>
      <c r="CU123" s="1084"/>
      <c r="CV123" s="1084"/>
      <c r="CW123" s="1084"/>
      <c r="CX123" s="1084"/>
      <c r="CY123" s="1084"/>
      <c r="CZ123" s="1084"/>
      <c r="DA123" s="1084"/>
      <c r="DB123" s="1084"/>
      <c r="DC123" s="1084"/>
      <c r="DD123" s="1084"/>
      <c r="DE123" s="1084"/>
      <c r="DF123" s="1085"/>
      <c r="DG123" s="1022" t="s">
        <v>126</v>
      </c>
      <c r="DH123" s="1023"/>
      <c r="DI123" s="1023"/>
      <c r="DJ123" s="1023"/>
      <c r="DK123" s="1024"/>
      <c r="DL123" s="1025" t="s">
        <v>126</v>
      </c>
      <c r="DM123" s="1023"/>
      <c r="DN123" s="1023"/>
      <c r="DO123" s="1023"/>
      <c r="DP123" s="1024"/>
      <c r="DQ123" s="1025">
        <v>2677</v>
      </c>
      <c r="DR123" s="1023"/>
      <c r="DS123" s="1023"/>
      <c r="DT123" s="1023"/>
      <c r="DU123" s="1024"/>
      <c r="DV123" s="1026">
        <v>0</v>
      </c>
      <c r="DW123" s="1027"/>
      <c r="DX123" s="1027"/>
      <c r="DY123" s="1027"/>
      <c r="DZ123" s="1028"/>
    </row>
    <row r="124" spans="1:130" s="226" customFormat="1" ht="26.25" customHeight="1" thickBot="1" x14ac:dyDescent="0.25">
      <c r="A124" s="1121"/>
      <c r="B124" s="1013"/>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126</v>
      </c>
      <c r="AB124" s="1023"/>
      <c r="AC124" s="1023"/>
      <c r="AD124" s="1023"/>
      <c r="AE124" s="1024"/>
      <c r="AF124" s="1025" t="s">
        <v>126</v>
      </c>
      <c r="AG124" s="1023"/>
      <c r="AH124" s="1023"/>
      <c r="AI124" s="1023"/>
      <c r="AJ124" s="1024"/>
      <c r="AK124" s="1025" t="s">
        <v>126</v>
      </c>
      <c r="AL124" s="1023"/>
      <c r="AM124" s="1023"/>
      <c r="AN124" s="1023"/>
      <c r="AO124" s="1024"/>
      <c r="AP124" s="1026" t="s">
        <v>126</v>
      </c>
      <c r="AQ124" s="1027"/>
      <c r="AR124" s="1027"/>
      <c r="AS124" s="1027"/>
      <c r="AT124" s="1028"/>
      <c r="AU124" s="1123" t="s">
        <v>478</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69.599999999999994</v>
      </c>
      <c r="BR124" s="1091"/>
      <c r="BS124" s="1091"/>
      <c r="BT124" s="1091"/>
      <c r="BU124" s="1091"/>
      <c r="BV124" s="1091">
        <v>68.400000000000006</v>
      </c>
      <c r="BW124" s="1091"/>
      <c r="BX124" s="1091"/>
      <c r="BY124" s="1091"/>
      <c r="BZ124" s="1091"/>
      <c r="CA124" s="1091">
        <v>63.8</v>
      </c>
      <c r="CB124" s="1091"/>
      <c r="CC124" s="1091"/>
      <c r="CD124" s="1091"/>
      <c r="CE124" s="1091"/>
      <c r="CF124" s="1092"/>
      <c r="CG124" s="1093"/>
      <c r="CH124" s="1093"/>
      <c r="CI124" s="1093"/>
      <c r="CJ124" s="1094"/>
      <c r="CK124" s="1076"/>
      <c r="CL124" s="1076"/>
      <c r="CM124" s="1076"/>
      <c r="CN124" s="1076"/>
      <c r="CO124" s="1077"/>
      <c r="CP124" s="1083" t="s">
        <v>479</v>
      </c>
      <c r="CQ124" s="1084"/>
      <c r="CR124" s="1084"/>
      <c r="CS124" s="1084"/>
      <c r="CT124" s="1084"/>
      <c r="CU124" s="1084"/>
      <c r="CV124" s="1084"/>
      <c r="CW124" s="1084"/>
      <c r="CX124" s="1084"/>
      <c r="CY124" s="1084"/>
      <c r="CZ124" s="1084"/>
      <c r="DA124" s="1084"/>
      <c r="DB124" s="1084"/>
      <c r="DC124" s="1084"/>
      <c r="DD124" s="1084"/>
      <c r="DE124" s="1084"/>
      <c r="DF124" s="1085"/>
      <c r="DG124" s="1068">
        <v>47397</v>
      </c>
      <c r="DH124" s="1050"/>
      <c r="DI124" s="1050"/>
      <c r="DJ124" s="1050"/>
      <c r="DK124" s="1051"/>
      <c r="DL124" s="1049">
        <v>25329</v>
      </c>
      <c r="DM124" s="1050"/>
      <c r="DN124" s="1050"/>
      <c r="DO124" s="1050"/>
      <c r="DP124" s="1051"/>
      <c r="DQ124" s="1049">
        <v>1463</v>
      </c>
      <c r="DR124" s="1050"/>
      <c r="DS124" s="1050"/>
      <c r="DT124" s="1050"/>
      <c r="DU124" s="1051"/>
      <c r="DV124" s="1052">
        <v>0</v>
      </c>
      <c r="DW124" s="1053"/>
      <c r="DX124" s="1053"/>
      <c r="DY124" s="1053"/>
      <c r="DZ124" s="1054"/>
    </row>
    <row r="125" spans="1:130" s="226" customFormat="1" ht="26.25" customHeight="1" x14ac:dyDescent="0.2">
      <c r="A125" s="1121"/>
      <c r="B125" s="1013"/>
      <c r="C125" s="986" t="s">
        <v>468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480</v>
      </c>
      <c r="AB125" s="1023"/>
      <c r="AC125" s="1023"/>
      <c r="AD125" s="1023"/>
      <c r="AE125" s="1024"/>
      <c r="AF125" s="1025" t="s">
        <v>126</v>
      </c>
      <c r="AG125" s="1023"/>
      <c r="AH125" s="1023"/>
      <c r="AI125" s="1023"/>
      <c r="AJ125" s="1024"/>
      <c r="AK125" s="1025" t="s">
        <v>126</v>
      </c>
      <c r="AL125" s="1023"/>
      <c r="AM125" s="1023"/>
      <c r="AN125" s="1023"/>
      <c r="AO125" s="1024"/>
      <c r="AP125" s="1026" t="s">
        <v>126</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126</v>
      </c>
      <c r="DH125" s="995"/>
      <c r="DI125" s="995"/>
      <c r="DJ125" s="995"/>
      <c r="DK125" s="995"/>
      <c r="DL125" s="995" t="s">
        <v>126</v>
      </c>
      <c r="DM125" s="995"/>
      <c r="DN125" s="995"/>
      <c r="DO125" s="995"/>
      <c r="DP125" s="995"/>
      <c r="DQ125" s="995" t="s">
        <v>126</v>
      </c>
      <c r="DR125" s="995"/>
      <c r="DS125" s="995"/>
      <c r="DT125" s="995"/>
      <c r="DU125" s="995"/>
      <c r="DV125" s="996" t="s">
        <v>445</v>
      </c>
      <c r="DW125" s="996"/>
      <c r="DX125" s="996"/>
      <c r="DY125" s="996"/>
      <c r="DZ125" s="997"/>
    </row>
    <row r="126" spans="1:130" s="226" customFormat="1" ht="26.25" customHeight="1" thickBot="1" x14ac:dyDescent="0.25">
      <c r="A126" s="1121"/>
      <c r="B126" s="1013"/>
      <c r="C126" s="986" t="s">
        <v>470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126</v>
      </c>
      <c r="AB126" s="1023"/>
      <c r="AC126" s="1023"/>
      <c r="AD126" s="1023"/>
      <c r="AE126" s="1024"/>
      <c r="AF126" s="1025" t="s">
        <v>126</v>
      </c>
      <c r="AG126" s="1023"/>
      <c r="AH126" s="1023"/>
      <c r="AI126" s="1023"/>
      <c r="AJ126" s="1024"/>
      <c r="AK126" s="1025" t="s">
        <v>126</v>
      </c>
      <c r="AL126" s="1023"/>
      <c r="AM126" s="1023"/>
      <c r="AN126" s="1023"/>
      <c r="AO126" s="1024"/>
      <c r="AP126" s="1026" t="s">
        <v>126</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v>1740693</v>
      </c>
      <c r="DH126" s="990"/>
      <c r="DI126" s="990"/>
      <c r="DJ126" s="990"/>
      <c r="DK126" s="990"/>
      <c r="DL126" s="990">
        <v>1977169</v>
      </c>
      <c r="DM126" s="990"/>
      <c r="DN126" s="990"/>
      <c r="DO126" s="990"/>
      <c r="DP126" s="990"/>
      <c r="DQ126" s="990">
        <v>1800842</v>
      </c>
      <c r="DR126" s="990"/>
      <c r="DS126" s="990"/>
      <c r="DT126" s="990"/>
      <c r="DU126" s="990"/>
      <c r="DV126" s="991">
        <v>4.0999999999999996</v>
      </c>
      <c r="DW126" s="991"/>
      <c r="DX126" s="991"/>
      <c r="DY126" s="991"/>
      <c r="DZ126" s="992"/>
    </row>
    <row r="127" spans="1:130" s="226" customFormat="1" ht="26.25" customHeight="1" x14ac:dyDescent="0.2">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3711</v>
      </c>
      <c r="AB127" s="1023"/>
      <c r="AC127" s="1023"/>
      <c r="AD127" s="1023"/>
      <c r="AE127" s="1024"/>
      <c r="AF127" s="1025">
        <v>1750</v>
      </c>
      <c r="AG127" s="1023"/>
      <c r="AH127" s="1023"/>
      <c r="AI127" s="1023"/>
      <c r="AJ127" s="1024"/>
      <c r="AK127" s="1025">
        <v>619</v>
      </c>
      <c r="AL127" s="1023"/>
      <c r="AM127" s="1023"/>
      <c r="AN127" s="1023"/>
      <c r="AO127" s="1024"/>
      <c r="AP127" s="1026">
        <v>0</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126</v>
      </c>
      <c r="DH127" s="990"/>
      <c r="DI127" s="990"/>
      <c r="DJ127" s="990"/>
      <c r="DK127" s="990"/>
      <c r="DL127" s="990" t="s">
        <v>126</v>
      </c>
      <c r="DM127" s="990"/>
      <c r="DN127" s="990"/>
      <c r="DO127" s="990"/>
      <c r="DP127" s="990"/>
      <c r="DQ127" s="990" t="s">
        <v>126</v>
      </c>
      <c r="DR127" s="990"/>
      <c r="DS127" s="990"/>
      <c r="DT127" s="990"/>
      <c r="DU127" s="990"/>
      <c r="DV127" s="991" t="s">
        <v>126</v>
      </c>
      <c r="DW127" s="991"/>
      <c r="DX127" s="991"/>
      <c r="DY127" s="991"/>
      <c r="DZ127" s="992"/>
    </row>
    <row r="128" spans="1:130" s="226" customFormat="1" ht="26.25" customHeight="1" thickBot="1" x14ac:dyDescent="0.25">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1207761</v>
      </c>
      <c r="AB128" s="1110"/>
      <c r="AC128" s="1110"/>
      <c r="AD128" s="1110"/>
      <c r="AE128" s="1111"/>
      <c r="AF128" s="1112">
        <v>1235106</v>
      </c>
      <c r="AG128" s="1110"/>
      <c r="AH128" s="1110"/>
      <c r="AI128" s="1110"/>
      <c r="AJ128" s="1111"/>
      <c r="AK128" s="1112">
        <v>1152029</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445</v>
      </c>
      <c r="BG128" s="1117"/>
      <c r="BH128" s="1117"/>
      <c r="BI128" s="1117"/>
      <c r="BJ128" s="1117"/>
      <c r="BK128" s="1117"/>
      <c r="BL128" s="1118"/>
      <c r="BM128" s="1116">
        <v>11.25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v>249459</v>
      </c>
      <c r="DH128" s="1102"/>
      <c r="DI128" s="1102"/>
      <c r="DJ128" s="1102"/>
      <c r="DK128" s="1102"/>
      <c r="DL128" s="1102">
        <v>248101</v>
      </c>
      <c r="DM128" s="1102"/>
      <c r="DN128" s="1102"/>
      <c r="DO128" s="1102"/>
      <c r="DP128" s="1102"/>
      <c r="DQ128" s="1102">
        <v>245672</v>
      </c>
      <c r="DR128" s="1102"/>
      <c r="DS128" s="1102"/>
      <c r="DT128" s="1102"/>
      <c r="DU128" s="1102"/>
      <c r="DV128" s="1103">
        <v>0.6</v>
      </c>
      <c r="DW128" s="1103"/>
      <c r="DX128" s="1103"/>
      <c r="DY128" s="1103"/>
      <c r="DZ128" s="1104"/>
    </row>
    <row r="129" spans="1:131" s="226" customFormat="1" ht="26.25" customHeight="1" x14ac:dyDescent="0.2">
      <c r="A129" s="998" t="s">
        <v>104</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50441991</v>
      </c>
      <c r="AB129" s="1023"/>
      <c r="AC129" s="1023"/>
      <c r="AD129" s="1023"/>
      <c r="AE129" s="1024"/>
      <c r="AF129" s="1025">
        <v>50938852</v>
      </c>
      <c r="AG129" s="1023"/>
      <c r="AH129" s="1023"/>
      <c r="AI129" s="1023"/>
      <c r="AJ129" s="1024"/>
      <c r="AK129" s="1025">
        <v>52854229</v>
      </c>
      <c r="AL129" s="1023"/>
      <c r="AM129" s="1023"/>
      <c r="AN129" s="1023"/>
      <c r="AO129" s="1024"/>
      <c r="AP129" s="1137"/>
      <c r="AQ129" s="1138"/>
      <c r="AR129" s="1138"/>
      <c r="AS129" s="1138"/>
      <c r="AT129" s="1139"/>
      <c r="AU129" s="229"/>
      <c r="AV129" s="229"/>
      <c r="AW129" s="229"/>
      <c r="AX129" s="1129" t="s">
        <v>495</v>
      </c>
      <c r="AY129" s="987"/>
      <c r="AZ129" s="987"/>
      <c r="BA129" s="987"/>
      <c r="BB129" s="987"/>
      <c r="BC129" s="987"/>
      <c r="BD129" s="987"/>
      <c r="BE129" s="988"/>
      <c r="BF129" s="1130" t="s">
        <v>126</v>
      </c>
      <c r="BG129" s="1131"/>
      <c r="BH129" s="1131"/>
      <c r="BI129" s="1131"/>
      <c r="BJ129" s="1131"/>
      <c r="BK129" s="1131"/>
      <c r="BL129" s="1132"/>
      <c r="BM129" s="1130">
        <v>16.25</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9229039</v>
      </c>
      <c r="AB130" s="1023"/>
      <c r="AC130" s="1023"/>
      <c r="AD130" s="1023"/>
      <c r="AE130" s="1024"/>
      <c r="AF130" s="1025">
        <v>9166859</v>
      </c>
      <c r="AG130" s="1023"/>
      <c r="AH130" s="1023"/>
      <c r="AI130" s="1023"/>
      <c r="AJ130" s="1024"/>
      <c r="AK130" s="1025">
        <v>9232153</v>
      </c>
      <c r="AL130" s="1023"/>
      <c r="AM130" s="1023"/>
      <c r="AN130" s="1023"/>
      <c r="AO130" s="1024"/>
      <c r="AP130" s="1137"/>
      <c r="AQ130" s="1138"/>
      <c r="AR130" s="1138"/>
      <c r="AS130" s="1138"/>
      <c r="AT130" s="1139"/>
      <c r="AU130" s="229"/>
      <c r="AV130" s="229"/>
      <c r="AW130" s="229"/>
      <c r="AX130" s="1129" t="s">
        <v>498</v>
      </c>
      <c r="AY130" s="987"/>
      <c r="AZ130" s="987"/>
      <c r="BA130" s="987"/>
      <c r="BB130" s="987"/>
      <c r="BC130" s="987"/>
      <c r="BD130" s="987"/>
      <c r="BE130" s="988"/>
      <c r="BF130" s="1165">
        <v>8.9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41212952</v>
      </c>
      <c r="AB131" s="1050"/>
      <c r="AC131" s="1050"/>
      <c r="AD131" s="1050"/>
      <c r="AE131" s="1051"/>
      <c r="AF131" s="1049">
        <v>41771993</v>
      </c>
      <c r="AG131" s="1050"/>
      <c r="AH131" s="1050"/>
      <c r="AI131" s="1050"/>
      <c r="AJ131" s="1051"/>
      <c r="AK131" s="1049">
        <v>43622076</v>
      </c>
      <c r="AL131" s="1050"/>
      <c r="AM131" s="1050"/>
      <c r="AN131" s="1050"/>
      <c r="AO131" s="1051"/>
      <c r="AP131" s="1174"/>
      <c r="AQ131" s="1175"/>
      <c r="AR131" s="1175"/>
      <c r="AS131" s="1175"/>
      <c r="AT131" s="1176"/>
      <c r="AU131" s="229"/>
      <c r="AV131" s="229"/>
      <c r="AW131" s="229"/>
      <c r="AX131" s="1147" t="s">
        <v>500</v>
      </c>
      <c r="AY131" s="790"/>
      <c r="AZ131" s="790"/>
      <c r="BA131" s="790"/>
      <c r="BB131" s="790"/>
      <c r="BC131" s="790"/>
      <c r="BD131" s="790"/>
      <c r="BE131" s="1100"/>
      <c r="BF131" s="1148">
        <v>63.8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9.803359876</v>
      </c>
      <c r="AB132" s="1161"/>
      <c r="AC132" s="1161"/>
      <c r="AD132" s="1161"/>
      <c r="AE132" s="1162"/>
      <c r="AF132" s="1163">
        <v>8.8001211720000008</v>
      </c>
      <c r="AG132" s="1161"/>
      <c r="AH132" s="1161"/>
      <c r="AI132" s="1161"/>
      <c r="AJ132" s="1162"/>
      <c r="AK132" s="1163">
        <v>8.37118802</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10.3</v>
      </c>
      <c r="AB133" s="1144"/>
      <c r="AC133" s="1144"/>
      <c r="AD133" s="1144"/>
      <c r="AE133" s="1145"/>
      <c r="AF133" s="1143">
        <v>9.6</v>
      </c>
      <c r="AG133" s="1144"/>
      <c r="AH133" s="1144"/>
      <c r="AI133" s="1144"/>
      <c r="AJ133" s="1145"/>
      <c r="AK133" s="1143">
        <v>8.9</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8O5H/BVhFHqagW3fmPywUi4zLj5oTNCkxTWIzHbx7iqku5lnl1UfrGaGfDO0Zk/fsKBeR//mQAGwMJ/SMGjjw==" saltValue="s+FRgwzhtBVdrUVgJGx9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ezLil2y3flNT7LovNXTLtwsWWyQz7b1IcGUFslDnGeNHSAPlsZ8fDdtlAJUQlVz5NM6DsLlHkDiLp6WKOpm9xg==" saltValue="37RS6Wug1y2G9sV6YIPV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bM1wT0J00hlkmouqh6Squh683nGghphaDAxeFu+Ih+Q6K9n+SzygsYBm27adh3F21pTmIseCACr2m5S/sBAPQ==" saltValue="mboxgXjTLzMrw7Ah+P+oM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512</v>
      </c>
      <c r="AL9" s="1181"/>
      <c r="AM9" s="1181"/>
      <c r="AN9" s="1182"/>
      <c r="AO9" s="277">
        <v>13118152</v>
      </c>
      <c r="AP9" s="277">
        <v>71079</v>
      </c>
      <c r="AQ9" s="278">
        <v>62943</v>
      </c>
      <c r="AR9" s="279">
        <v>12.9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513</v>
      </c>
      <c r="AL10" s="1181"/>
      <c r="AM10" s="1181"/>
      <c r="AN10" s="1182"/>
      <c r="AO10" s="280">
        <v>1706472</v>
      </c>
      <c r="AP10" s="280">
        <v>9246</v>
      </c>
      <c r="AQ10" s="281">
        <v>1681</v>
      </c>
      <c r="AR10" s="282">
        <v>450</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514</v>
      </c>
      <c r="AL11" s="1181"/>
      <c r="AM11" s="1181"/>
      <c r="AN11" s="1182"/>
      <c r="AO11" s="280">
        <v>59103</v>
      </c>
      <c r="AP11" s="280">
        <v>320</v>
      </c>
      <c r="AQ11" s="281">
        <v>656</v>
      </c>
      <c r="AR11" s="282">
        <v>-51.2</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515</v>
      </c>
      <c r="AL12" s="1181"/>
      <c r="AM12" s="1181"/>
      <c r="AN12" s="1182"/>
      <c r="AO12" s="280">
        <v>52990</v>
      </c>
      <c r="AP12" s="280">
        <v>287</v>
      </c>
      <c r="AQ12" s="281">
        <v>24</v>
      </c>
      <c r="AR12" s="282">
        <v>1095.8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516</v>
      </c>
      <c r="AL13" s="1181"/>
      <c r="AM13" s="1181"/>
      <c r="AN13" s="1182"/>
      <c r="AO13" s="280">
        <v>329816</v>
      </c>
      <c r="AP13" s="280">
        <v>1787</v>
      </c>
      <c r="AQ13" s="281">
        <v>1968</v>
      </c>
      <c r="AR13" s="282">
        <v>-9.1999999999999993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517</v>
      </c>
      <c r="AL14" s="1181"/>
      <c r="AM14" s="1181"/>
      <c r="AN14" s="1182"/>
      <c r="AO14" s="280">
        <v>116742</v>
      </c>
      <c r="AP14" s="280">
        <v>633</v>
      </c>
      <c r="AQ14" s="281">
        <v>1222</v>
      </c>
      <c r="AR14" s="282">
        <v>-48.2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518</v>
      </c>
      <c r="AL15" s="1184"/>
      <c r="AM15" s="1184"/>
      <c r="AN15" s="1185"/>
      <c r="AO15" s="280">
        <v>-989693</v>
      </c>
      <c r="AP15" s="280">
        <v>-5363</v>
      </c>
      <c r="AQ15" s="281">
        <v>-3725</v>
      </c>
      <c r="AR15" s="282">
        <v>44</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185</v>
      </c>
      <c r="AL16" s="1184"/>
      <c r="AM16" s="1184"/>
      <c r="AN16" s="1185"/>
      <c r="AO16" s="280">
        <v>14393582</v>
      </c>
      <c r="AP16" s="280">
        <v>77990</v>
      </c>
      <c r="AQ16" s="281">
        <v>64768</v>
      </c>
      <c r="AR16" s="282">
        <v>20.399999999999999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523</v>
      </c>
      <c r="AL21" s="1187"/>
      <c r="AM21" s="1187"/>
      <c r="AN21" s="1188"/>
      <c r="AO21" s="293">
        <v>6.5</v>
      </c>
      <c r="AP21" s="294">
        <v>6.41</v>
      </c>
      <c r="AQ21" s="295">
        <v>0.09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524</v>
      </c>
      <c r="AL22" s="1187"/>
      <c r="AM22" s="1187"/>
      <c r="AN22" s="1188"/>
      <c r="AO22" s="298">
        <v>97</v>
      </c>
      <c r="AP22" s="299">
        <v>99.7</v>
      </c>
      <c r="AQ22" s="300">
        <v>-2.7</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525</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528</v>
      </c>
      <c r="AL32" s="1195"/>
      <c r="AM32" s="1195"/>
      <c r="AN32" s="1196"/>
      <c r="AO32" s="308">
        <v>9554067</v>
      </c>
      <c r="AP32" s="308">
        <v>51768</v>
      </c>
      <c r="AQ32" s="309">
        <v>36898</v>
      </c>
      <c r="AR32" s="310">
        <v>40.299999999999997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529</v>
      </c>
      <c r="AL33" s="1195"/>
      <c r="AM33" s="1195"/>
      <c r="AN33" s="1196"/>
      <c r="AO33" s="308" t="s">
        <v>530</v>
      </c>
      <c r="AP33" s="308" t="s">
        <v>530</v>
      </c>
      <c r="AQ33" s="309">
        <v>2</v>
      </c>
      <c r="AR33" s="310" t="s">
        <v>530</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531</v>
      </c>
      <c r="AL34" s="1195"/>
      <c r="AM34" s="1195"/>
      <c r="AN34" s="1196"/>
      <c r="AO34" s="308" t="s">
        <v>530</v>
      </c>
      <c r="AP34" s="308" t="s">
        <v>530</v>
      </c>
      <c r="AQ34" s="309">
        <v>63</v>
      </c>
      <c r="AR34" s="310" t="s">
        <v>530</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532</v>
      </c>
      <c r="AL35" s="1195"/>
      <c r="AM35" s="1195"/>
      <c r="AN35" s="1196"/>
      <c r="AO35" s="308">
        <v>4098354</v>
      </c>
      <c r="AP35" s="308">
        <v>22206</v>
      </c>
      <c r="AQ35" s="309">
        <v>8350</v>
      </c>
      <c r="AR35" s="310">
        <v>165.9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533</v>
      </c>
      <c r="AL36" s="1195"/>
      <c r="AM36" s="1195"/>
      <c r="AN36" s="1196"/>
      <c r="AO36" s="308">
        <v>358072</v>
      </c>
      <c r="AP36" s="308">
        <v>1940</v>
      </c>
      <c r="AQ36" s="309">
        <v>436</v>
      </c>
      <c r="AR36" s="310">
        <v>345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534</v>
      </c>
      <c r="AL37" s="1195"/>
      <c r="AM37" s="1195"/>
      <c r="AN37" s="1196"/>
      <c r="AO37" s="308">
        <v>13610</v>
      </c>
      <c r="AP37" s="308">
        <v>74</v>
      </c>
      <c r="AQ37" s="309">
        <v>641</v>
      </c>
      <c r="AR37" s="310">
        <v>-88.5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535</v>
      </c>
      <c r="AL38" s="1198"/>
      <c r="AM38" s="1198"/>
      <c r="AN38" s="1199"/>
      <c r="AO38" s="311">
        <v>11765</v>
      </c>
      <c r="AP38" s="311">
        <v>64</v>
      </c>
      <c r="AQ38" s="312">
        <v>1</v>
      </c>
      <c r="AR38" s="300">
        <v>6300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536</v>
      </c>
      <c r="AL39" s="1198"/>
      <c r="AM39" s="1198"/>
      <c r="AN39" s="1199"/>
      <c r="AO39" s="308">
        <v>-1152029</v>
      </c>
      <c r="AP39" s="308">
        <v>-6242</v>
      </c>
      <c r="AQ39" s="309">
        <v>-7817</v>
      </c>
      <c r="AR39" s="310">
        <v>-20.100000000000001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537</v>
      </c>
      <c r="AL40" s="1195"/>
      <c r="AM40" s="1195"/>
      <c r="AN40" s="1196"/>
      <c r="AO40" s="308">
        <v>-9232153</v>
      </c>
      <c r="AP40" s="308">
        <v>-50023</v>
      </c>
      <c r="AQ40" s="309">
        <v>-28299</v>
      </c>
      <c r="AR40" s="310">
        <v>76.8</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294</v>
      </c>
      <c r="AL41" s="1201"/>
      <c r="AM41" s="1201"/>
      <c r="AN41" s="1202"/>
      <c r="AO41" s="308">
        <v>3651686</v>
      </c>
      <c r="AP41" s="308">
        <v>19786</v>
      </c>
      <c r="AQ41" s="309">
        <v>10277</v>
      </c>
      <c r="AR41" s="310">
        <v>92.5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507</v>
      </c>
      <c r="AN49" s="1191" t="s">
        <v>541</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13597246</v>
      </c>
      <c r="AN51" s="330">
        <v>71640</v>
      </c>
      <c r="AO51" s="331">
        <v>48.8</v>
      </c>
      <c r="AP51" s="332">
        <v>45426</v>
      </c>
      <c r="AQ51" s="333">
        <v>6.7</v>
      </c>
      <c r="AR51" s="334">
        <v>42.1</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8472099</v>
      </c>
      <c r="AN52" s="338">
        <v>44637</v>
      </c>
      <c r="AO52" s="339">
        <v>48.4</v>
      </c>
      <c r="AP52" s="340">
        <v>24508</v>
      </c>
      <c r="AQ52" s="341">
        <v>0.6</v>
      </c>
      <c r="AR52" s="342">
        <v>47.8</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10834177</v>
      </c>
      <c r="AN53" s="330">
        <v>57541</v>
      </c>
      <c r="AO53" s="331">
        <v>-19.7</v>
      </c>
      <c r="AP53" s="332">
        <v>46457</v>
      </c>
      <c r="AQ53" s="333">
        <v>2.2999999999999998</v>
      </c>
      <c r="AR53" s="334">
        <v>-22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7468624</v>
      </c>
      <c r="AN54" s="338">
        <v>39666</v>
      </c>
      <c r="AO54" s="339">
        <v>-11.1</v>
      </c>
      <c r="AP54" s="340">
        <v>24020</v>
      </c>
      <c r="AQ54" s="341">
        <v>-2</v>
      </c>
      <c r="AR54" s="342">
        <v>-9.1</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14877930</v>
      </c>
      <c r="AN55" s="330">
        <v>79578</v>
      </c>
      <c r="AO55" s="331">
        <v>38.299999999999997</v>
      </c>
      <c r="AP55" s="332">
        <v>51849</v>
      </c>
      <c r="AQ55" s="333">
        <v>11.6</v>
      </c>
      <c r="AR55" s="334">
        <v>26.7</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10504996</v>
      </c>
      <c r="AN56" s="338">
        <v>56188</v>
      </c>
      <c r="AO56" s="339">
        <v>41.7</v>
      </c>
      <c r="AP56" s="340">
        <v>26326</v>
      </c>
      <c r="AQ56" s="341">
        <v>9.6</v>
      </c>
      <c r="AR56" s="342">
        <v>32.1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8476338</v>
      </c>
      <c r="AN57" s="330">
        <v>45599</v>
      </c>
      <c r="AO57" s="331">
        <v>-42.7</v>
      </c>
      <c r="AP57" s="332">
        <v>52191</v>
      </c>
      <c r="AQ57" s="333">
        <v>0.7</v>
      </c>
      <c r="AR57" s="334">
        <v>-43.4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5193739</v>
      </c>
      <c r="AN58" s="338">
        <v>27940</v>
      </c>
      <c r="AO58" s="339">
        <v>-50.3</v>
      </c>
      <c r="AP58" s="340">
        <v>26807</v>
      </c>
      <c r="AQ58" s="341">
        <v>1.8</v>
      </c>
      <c r="AR58" s="342">
        <v>-52.1</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9632861</v>
      </c>
      <c r="AN59" s="330">
        <v>52195</v>
      </c>
      <c r="AO59" s="331">
        <v>14.5</v>
      </c>
      <c r="AP59" s="332">
        <v>48105</v>
      </c>
      <c r="AQ59" s="333">
        <v>-7.8</v>
      </c>
      <c r="AR59" s="334">
        <v>22.3</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3903138</v>
      </c>
      <c r="AN60" s="338">
        <v>21149</v>
      </c>
      <c r="AO60" s="339">
        <v>-24.3</v>
      </c>
      <c r="AP60" s="340">
        <v>24072</v>
      </c>
      <c r="AQ60" s="341">
        <v>-10.199999999999999</v>
      </c>
      <c r="AR60" s="342">
        <v>-14.1</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11483710</v>
      </c>
      <c r="AN61" s="345">
        <v>61311</v>
      </c>
      <c r="AO61" s="346">
        <v>7.8</v>
      </c>
      <c r="AP61" s="347">
        <v>48806</v>
      </c>
      <c r="AQ61" s="348">
        <v>2.7</v>
      </c>
      <c r="AR61" s="334">
        <v>5.0999999999999996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7108519</v>
      </c>
      <c r="AN62" s="338">
        <v>37916</v>
      </c>
      <c r="AO62" s="339">
        <v>0.9</v>
      </c>
      <c r="AP62" s="340">
        <v>25147</v>
      </c>
      <c r="AQ62" s="341">
        <v>0</v>
      </c>
      <c r="AR62" s="342">
        <v>0.9</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pztf+Gd5scqss4bGSTYfXz4CSmFX34KRVGzutywzP4jwl+777iVEskLKT4a+IE3at7gqS/t557yA/dIEBMItTA==" saltValue="t5kXTMnoMIL1ubrH0vh2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0" spans="125:125" ht="13.5" hidden="1" customHeight="1" x14ac:dyDescent="0.2"/>
    <row r="121" spans="125:125" ht="13.5" hidden="1" customHeight="1" x14ac:dyDescent="0.2">
      <c r="DU121" s="255"/>
    </row>
  </sheetData>
  <sheetProtection algorithmName="SHA-512" hashValue="SwCUJxztOUvgIFzSGqM8zCuQZS8pvVY4H83/oQj/ybv7xLB3GffH08A2Kn9zbZWe2nny/zgWWUYyrcEyU8+8Xg==" saltValue="5pN371p3dXk9yecrqrWB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YkrMMvqVqBadm36BN6eaGIxgONvlyDQ4C5b4dOYVOWz5Zv4+wi6T3vNZ1Nsipj2YN8eJj6KzqJSznAoEH7TcJQ==" saltValue="rgivLsZiKAf1q+MDlFg/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3" t="s">
        <v>3</v>
      </c>
      <c r="D47" s="1203"/>
      <c r="E47" s="1204"/>
      <c r="F47" s="11">
        <v>6.79</v>
      </c>
      <c r="G47" s="12">
        <v>6.74</v>
      </c>
      <c r="H47" s="12">
        <v>7.45</v>
      </c>
      <c r="I47" s="12">
        <v>6.42</v>
      </c>
      <c r="J47" s="13">
        <v>6.66</v>
      </c>
    </row>
    <row r="48" spans="2:10" ht="57.75" customHeight="1" x14ac:dyDescent="0.2">
      <c r="B48" s="14"/>
      <c r="C48" s="1205" t="s">
        <v>4</v>
      </c>
      <c r="D48" s="1205"/>
      <c r="E48" s="1206"/>
      <c r="F48" s="15">
        <v>4.01</v>
      </c>
      <c r="G48" s="16">
        <v>4.32</v>
      </c>
      <c r="H48" s="16">
        <v>3.79</v>
      </c>
      <c r="I48" s="16">
        <v>4.16</v>
      </c>
      <c r="J48" s="17">
        <v>5.8</v>
      </c>
    </row>
    <row r="49" spans="2:10" ht="57.75" customHeight="1" thickBot="1" x14ac:dyDescent="0.25">
      <c r="B49" s="18"/>
      <c r="C49" s="1207" t="s">
        <v>5</v>
      </c>
      <c r="D49" s="1207"/>
      <c r="E49" s="1208"/>
      <c r="F49" s="19">
        <v>1.62</v>
      </c>
      <c r="G49" s="20">
        <v>0.38</v>
      </c>
      <c r="H49" s="20">
        <v>0.09</v>
      </c>
      <c r="I49" s="20" t="s">
        <v>562</v>
      </c>
      <c r="J49" s="21">
        <v>2.2599999999999998</v>
      </c>
    </row>
    <row r="50" spans="2:10" ht="13.2" x14ac:dyDescent="0.2"/>
  </sheetData>
  <sheetProtection algorithmName="SHA-512" hashValue="6ztaufwTC6mNsZHa3x2MQ43IwaI3M9TtjudQNqOE8fcVMhkFQnrpgWmACVZr9aGlwKwDxBuTsobQ9JsJvQneTA==" saltValue="lBq7FR1Ao2KiLx6E6HZ0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2023-10-03T08:12:15Z</cp:lastPrinted>
  <dcterms:created xsi:type="dcterms:W3CDTF">2023-02-20T06:29:52Z</dcterms:created>
  <dcterms:modified xsi:type="dcterms:W3CDTF">2023-10-17T04:43:27Z</dcterms:modified>
  <cp:category/>
</cp:coreProperties>
</file>